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nurzhan\OneDrive\Projects\s tamaq\financial model\"/>
    </mc:Choice>
  </mc:AlternateContent>
  <xr:revisionPtr revIDLastSave="0" documentId="13_ncr:1_{E42BC47C-B21C-4C8E-B513-78E75E1A819E}" xr6:coauthVersionLast="47" xr6:coauthVersionMax="47" xr10:uidLastSave="{00000000-0000-0000-0000-000000000000}"/>
  <bookViews>
    <workbookView xWindow="-110" yWindow="-110" windowWidth="25820" windowHeight="16220" tabRatio="359" activeTab="10" xr2:uid="{00000000-000D-0000-FFFF-FFFF00000000}"/>
  </bookViews>
  <sheets>
    <sheet name="Contents" sheetId="13" r:id="rId1"/>
    <sheet name="M1" sheetId="8" r:id="rId2"/>
    <sheet name="M2" sheetId="22" r:id="rId3"/>
    <sheet name="M3" sheetId="25" r:id="rId4"/>
    <sheet name="S1" sheetId="23" r:id="rId5"/>
    <sheet name="S2" sheetId="9" r:id="rId6"/>
    <sheet name="T1" sheetId="20" r:id="rId7"/>
    <sheet name="T2" sheetId="21" r:id="rId8"/>
    <sheet name="T3" sheetId="10" r:id="rId9"/>
    <sheet name="PL" sheetId="11" r:id="rId10"/>
    <sheet name="CF" sheetId="12" r:id="rId11"/>
    <sheet name="V1" sheetId="14" r:id="rId12"/>
    <sheet name="V2" sheetId="26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1" l="1"/>
  <c r="Q15" i="11"/>
  <c r="R15" i="11"/>
  <c r="S15" i="11"/>
  <c r="T15" i="11"/>
  <c r="U15" i="11"/>
  <c r="V15" i="11"/>
  <c r="X15" i="11"/>
  <c r="Y15" i="11"/>
  <c r="Z15" i="11"/>
  <c r="AA15" i="11"/>
  <c r="W15" i="11"/>
  <c r="W9" i="11" s="1"/>
  <c r="W21" i="11" s="1"/>
  <c r="K84" i="25"/>
  <c r="K166" i="22"/>
  <c r="K136" i="8"/>
  <c r="K131" i="8"/>
  <c r="K128" i="8"/>
  <c r="K126" i="8"/>
  <c r="K125" i="8"/>
  <c r="K124" i="8"/>
  <c r="K123" i="8"/>
  <c r="AO16" i="9"/>
  <c r="AO17" i="9"/>
  <c r="AB16" i="9"/>
  <c r="AB17" i="9"/>
  <c r="O16" i="9"/>
  <c r="O17" i="9"/>
  <c r="AO19" i="11"/>
  <c r="AB19" i="11"/>
  <c r="O19" i="11"/>
  <c r="P13" i="9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C13" i="9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AC7" i="9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P7" i="9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N7" i="9"/>
  <c r="J7" i="9"/>
  <c r="K7" i="9" s="1"/>
  <c r="L7" i="9" s="1"/>
  <c r="M7" i="9" s="1"/>
  <c r="C7" i="9"/>
  <c r="D7" i="9" s="1"/>
  <c r="E7" i="9" s="1"/>
  <c r="F7" i="9" s="1"/>
  <c r="G7" i="9" s="1"/>
  <c r="H7" i="9" s="1"/>
  <c r="I7" i="9" s="1"/>
  <c r="H41" i="11"/>
  <c r="H37" i="12"/>
  <c r="I37" i="12"/>
  <c r="J37" i="12"/>
  <c r="K37" i="12"/>
  <c r="L37" i="12"/>
  <c r="M37" i="12"/>
  <c r="N37" i="12"/>
  <c r="AC86" i="10"/>
  <c r="AC436" i="10" s="1"/>
  <c r="AC79" i="10"/>
  <c r="AC179" i="10" s="1"/>
  <c r="X86" i="10"/>
  <c r="X186" i="10" s="1"/>
  <c r="Y86" i="10"/>
  <c r="Z86" i="10"/>
  <c r="AA86" i="10"/>
  <c r="W86" i="10"/>
  <c r="X79" i="10"/>
  <c r="Y79" i="10"/>
  <c r="Z79" i="10"/>
  <c r="AA79" i="10"/>
  <c r="W79" i="10"/>
  <c r="R85" i="10"/>
  <c r="R335" i="10" s="1"/>
  <c r="S85" i="10"/>
  <c r="S435" i="10" s="1"/>
  <c r="T85" i="10"/>
  <c r="T185" i="10" s="1"/>
  <c r="U85" i="10"/>
  <c r="V85" i="10"/>
  <c r="R78" i="10"/>
  <c r="S78" i="10"/>
  <c r="S178" i="10" s="1"/>
  <c r="T78" i="10"/>
  <c r="T178" i="10" s="1"/>
  <c r="U78" i="10"/>
  <c r="U178" i="10" s="1"/>
  <c r="V78" i="10"/>
  <c r="Q85" i="10"/>
  <c r="N80" i="10"/>
  <c r="Q78" i="10"/>
  <c r="P77" i="10"/>
  <c r="P76" i="10"/>
  <c r="P84" i="10"/>
  <c r="P184" i="10" s="1"/>
  <c r="P83" i="10"/>
  <c r="W73" i="10"/>
  <c r="X73" i="10"/>
  <c r="Y73" i="10"/>
  <c r="Z73" i="10"/>
  <c r="AA73" i="10"/>
  <c r="V73" i="10"/>
  <c r="P70" i="10"/>
  <c r="K83" i="10"/>
  <c r="L83" i="10"/>
  <c r="M83" i="10"/>
  <c r="N83" i="10"/>
  <c r="K84" i="10"/>
  <c r="K334" i="10" s="1"/>
  <c r="L84" i="10"/>
  <c r="M84" i="10"/>
  <c r="M184" i="10" s="1"/>
  <c r="N84" i="10"/>
  <c r="N184" i="10" s="1"/>
  <c r="K76" i="10"/>
  <c r="L76" i="10"/>
  <c r="M76" i="10"/>
  <c r="N76" i="10"/>
  <c r="K77" i="10"/>
  <c r="L77" i="10"/>
  <c r="M77" i="10"/>
  <c r="N77" i="10"/>
  <c r="J84" i="10"/>
  <c r="J83" i="10"/>
  <c r="J77" i="10"/>
  <c r="J76" i="10"/>
  <c r="I71" i="10"/>
  <c r="AF103" i="10"/>
  <c r="AF453" i="10" s="1"/>
  <c r="AG103" i="10"/>
  <c r="AG203" i="10" s="1"/>
  <c r="AH103" i="10"/>
  <c r="AH403" i="10" s="1"/>
  <c r="AI103" i="10"/>
  <c r="AI203" i="10" s="1"/>
  <c r="AJ103" i="10"/>
  <c r="AJ453" i="10" s="1"/>
  <c r="AF95" i="10"/>
  <c r="AG95" i="10"/>
  <c r="AG445" i="10" s="1"/>
  <c r="AH95" i="10"/>
  <c r="AH345" i="10" s="1"/>
  <c r="AI95" i="10"/>
  <c r="AI395" i="10" s="1"/>
  <c r="AJ95" i="10"/>
  <c r="AJ445" i="10" s="1"/>
  <c r="AE103" i="10"/>
  <c r="AE403" i="10" s="1"/>
  <c r="AE95" i="10"/>
  <c r="AE345" i="10" s="1"/>
  <c r="AD102" i="10"/>
  <c r="AD452" i="10" s="1"/>
  <c r="AD101" i="10"/>
  <c r="AD94" i="10"/>
  <c r="AD194" i="10" s="1"/>
  <c r="AD93" i="10"/>
  <c r="AD343" i="10" s="1"/>
  <c r="AC102" i="10"/>
  <c r="AC352" i="10" s="1"/>
  <c r="AC101" i="10"/>
  <c r="AC451" i="10" s="1"/>
  <c r="AC94" i="10"/>
  <c r="AC344" i="10" s="1"/>
  <c r="AC93" i="10"/>
  <c r="AC343" i="10" s="1"/>
  <c r="T87" i="10"/>
  <c r="T187" i="10" s="1"/>
  <c r="T80" i="10"/>
  <c r="T180" i="10" s="1"/>
  <c r="P72" i="10"/>
  <c r="N71" i="10"/>
  <c r="U68" i="10"/>
  <c r="P68" i="10"/>
  <c r="M67" i="10"/>
  <c r="H67" i="10"/>
  <c r="R64" i="10"/>
  <c r="P63" i="10"/>
  <c r="K63" i="10"/>
  <c r="L63" i="10"/>
  <c r="M63" i="10"/>
  <c r="N63" i="10"/>
  <c r="J63" i="10"/>
  <c r="Q62" i="10"/>
  <c r="K62" i="10"/>
  <c r="J61" i="10"/>
  <c r="K61" i="10"/>
  <c r="L61" i="10"/>
  <c r="M61" i="10"/>
  <c r="N61" i="10"/>
  <c r="I61" i="10"/>
  <c r="P60" i="10"/>
  <c r="J60" i="10"/>
  <c r="AN57" i="10"/>
  <c r="AI57" i="10"/>
  <c r="AJ57" i="10"/>
  <c r="AK57" i="10"/>
  <c r="AL57" i="10"/>
  <c r="AM57" i="10"/>
  <c r="AH57" i="10"/>
  <c r="AD57" i="10"/>
  <c r="AE57" i="10"/>
  <c r="AF57" i="10"/>
  <c r="AG57" i="10"/>
  <c r="AC57" i="10"/>
  <c r="AA57" i="10"/>
  <c r="V57" i="10"/>
  <c r="W57" i="10"/>
  <c r="X57" i="10"/>
  <c r="Y57" i="10"/>
  <c r="Z57" i="10"/>
  <c r="U57" i="10"/>
  <c r="Q57" i="10"/>
  <c r="R57" i="10"/>
  <c r="S57" i="10"/>
  <c r="T57" i="10"/>
  <c r="P57" i="10"/>
  <c r="N57" i="10"/>
  <c r="I57" i="10"/>
  <c r="J57" i="10"/>
  <c r="K57" i="10"/>
  <c r="L57" i="10"/>
  <c r="M57" i="10"/>
  <c r="H57" i="10"/>
  <c r="AC453" i="10"/>
  <c r="AD453" i="10"/>
  <c r="AC445" i="10"/>
  <c r="AD445" i="10"/>
  <c r="AC429" i="10"/>
  <c r="AC403" i="10"/>
  <c r="AD403" i="10"/>
  <c r="AC395" i="10"/>
  <c r="AD395" i="10"/>
  <c r="AC379" i="10"/>
  <c r="AD352" i="10"/>
  <c r="AC353" i="10"/>
  <c r="AD353" i="10"/>
  <c r="AC345" i="10"/>
  <c r="AD345" i="10"/>
  <c r="AC329" i="10"/>
  <c r="AC202" i="10"/>
  <c r="AC203" i="10"/>
  <c r="AD203" i="10"/>
  <c r="AC195" i="10"/>
  <c r="AD195" i="10"/>
  <c r="AC153" i="10"/>
  <c r="AD153" i="10"/>
  <c r="AC145" i="10"/>
  <c r="AD145" i="10"/>
  <c r="Q68" i="10"/>
  <c r="R68" i="10"/>
  <c r="S68" i="10"/>
  <c r="T68" i="10"/>
  <c r="Q69" i="10"/>
  <c r="R69" i="10"/>
  <c r="S69" i="10"/>
  <c r="T69" i="10"/>
  <c r="U69" i="10"/>
  <c r="Q70" i="10"/>
  <c r="R70" i="10"/>
  <c r="S70" i="10"/>
  <c r="T70" i="10"/>
  <c r="U70" i="10"/>
  <c r="P69" i="10"/>
  <c r="J72" i="10"/>
  <c r="K72" i="10"/>
  <c r="L72" i="10"/>
  <c r="M72" i="10"/>
  <c r="N72" i="10"/>
  <c r="K71" i="10"/>
  <c r="L71" i="10"/>
  <c r="M71" i="10"/>
  <c r="J71" i="10"/>
  <c r="I67" i="10"/>
  <c r="J67" i="10"/>
  <c r="K67" i="10"/>
  <c r="L67" i="10"/>
  <c r="Q64" i="10"/>
  <c r="P64" i="10"/>
  <c r="P62" i="10"/>
  <c r="S87" i="10"/>
  <c r="R87" i="10"/>
  <c r="R387" i="10" s="1"/>
  <c r="Q87" i="10"/>
  <c r="P87" i="10"/>
  <c r="P187" i="10" s="1"/>
  <c r="W436" i="10"/>
  <c r="V86" i="10"/>
  <c r="V336" i="10" s="1"/>
  <c r="U86" i="10"/>
  <c r="T86" i="10"/>
  <c r="T186" i="10" s="1"/>
  <c r="S86" i="10"/>
  <c r="S136" i="10" s="1"/>
  <c r="R86" i="10"/>
  <c r="Q86" i="10"/>
  <c r="Q80" i="10"/>
  <c r="Q180" i="10" s="1"/>
  <c r="R80" i="10"/>
  <c r="R380" i="10" s="1"/>
  <c r="S80" i="10"/>
  <c r="P80" i="10"/>
  <c r="P180" i="10" s="1"/>
  <c r="Q79" i="10"/>
  <c r="Q429" i="10" s="1"/>
  <c r="R79" i="10"/>
  <c r="R129" i="10" s="1"/>
  <c r="S79" i="10"/>
  <c r="S129" i="10" s="1"/>
  <c r="T79" i="10"/>
  <c r="T179" i="10" s="1"/>
  <c r="U79" i="10"/>
  <c r="V79" i="10"/>
  <c r="AA102" i="10"/>
  <c r="Z102" i="10"/>
  <c r="Y102" i="10"/>
  <c r="Y402" i="10" s="1"/>
  <c r="X102" i="10"/>
  <c r="X202" i="10" s="1"/>
  <c r="AA101" i="10"/>
  <c r="Z101" i="10"/>
  <c r="Y101" i="10"/>
  <c r="X101" i="10"/>
  <c r="Y93" i="10"/>
  <c r="Z93" i="10"/>
  <c r="AA93" i="10"/>
  <c r="Y94" i="10"/>
  <c r="Y194" i="10" s="1"/>
  <c r="Z94" i="10"/>
  <c r="AA94" i="10"/>
  <c r="X94" i="10"/>
  <c r="X194" i="10" s="1"/>
  <c r="X93" i="10"/>
  <c r="X193" i="10" s="1"/>
  <c r="W100" i="10"/>
  <c r="V100" i="10"/>
  <c r="U100" i="10"/>
  <c r="T100" i="10"/>
  <c r="S100" i="10"/>
  <c r="R100" i="10"/>
  <c r="W99" i="10"/>
  <c r="V99" i="10"/>
  <c r="U99" i="10"/>
  <c r="T99" i="10"/>
  <c r="S99" i="10"/>
  <c r="S199" i="10" s="1"/>
  <c r="R99" i="10"/>
  <c r="R92" i="10"/>
  <c r="S92" i="10"/>
  <c r="T92" i="10"/>
  <c r="T192" i="10" s="1"/>
  <c r="U92" i="10"/>
  <c r="U192" i="10" s="1"/>
  <c r="V92" i="10"/>
  <c r="V442" i="10" s="1"/>
  <c r="W92" i="10"/>
  <c r="S91" i="10"/>
  <c r="S191" i="10" s="1"/>
  <c r="T91" i="10"/>
  <c r="T191" i="10" s="1"/>
  <c r="U91" i="10"/>
  <c r="U191" i="10" s="1"/>
  <c r="V91" i="10"/>
  <c r="W91" i="10"/>
  <c r="W191" i="10" s="1"/>
  <c r="R91" i="10"/>
  <c r="R441" i="10" s="1"/>
  <c r="P99" i="10"/>
  <c r="Q99" i="10"/>
  <c r="P100" i="10"/>
  <c r="P150" i="10" s="1"/>
  <c r="Q100" i="10"/>
  <c r="Q150" i="10" s="1"/>
  <c r="P101" i="10"/>
  <c r="Q101" i="10"/>
  <c r="P102" i="10"/>
  <c r="Q102" i="10"/>
  <c r="Q152" i="10" s="1"/>
  <c r="P103" i="10"/>
  <c r="Q103" i="10"/>
  <c r="Q353" i="10" s="1"/>
  <c r="P91" i="10"/>
  <c r="P191" i="10" s="1"/>
  <c r="Q91" i="10"/>
  <c r="P92" i="10"/>
  <c r="P142" i="10" s="1"/>
  <c r="Q92" i="10"/>
  <c r="Q342" i="10" s="1"/>
  <c r="P93" i="10"/>
  <c r="P143" i="10" s="1"/>
  <c r="Q93" i="10"/>
  <c r="P94" i="10"/>
  <c r="Q94" i="10"/>
  <c r="Q144" i="10" s="1"/>
  <c r="P95" i="10"/>
  <c r="P195" i="10" s="1"/>
  <c r="Q95" i="10"/>
  <c r="Q98" i="10"/>
  <c r="P98" i="10"/>
  <c r="Q90" i="10"/>
  <c r="P90" i="10"/>
  <c r="N90" i="10"/>
  <c r="C78" i="10"/>
  <c r="D78" i="10"/>
  <c r="D428" i="10" s="1"/>
  <c r="E78" i="10"/>
  <c r="E128" i="10" s="1"/>
  <c r="F78" i="10"/>
  <c r="G78" i="10"/>
  <c r="G328" i="10" s="1"/>
  <c r="H78" i="10"/>
  <c r="H328" i="10" s="1"/>
  <c r="I78" i="10"/>
  <c r="J78" i="10"/>
  <c r="K78" i="10"/>
  <c r="L78" i="10"/>
  <c r="L428" i="10" s="1"/>
  <c r="M78" i="10"/>
  <c r="M128" i="10" s="1"/>
  <c r="N78" i="10"/>
  <c r="C79" i="10"/>
  <c r="C329" i="10" s="1"/>
  <c r="D79" i="10"/>
  <c r="D329" i="10" s="1"/>
  <c r="E79" i="10"/>
  <c r="F79" i="10"/>
  <c r="G79" i="10"/>
  <c r="H79" i="10"/>
  <c r="H429" i="10" s="1"/>
  <c r="I79" i="10"/>
  <c r="I179" i="10" s="1"/>
  <c r="J79" i="10"/>
  <c r="K79" i="10"/>
  <c r="L79" i="10"/>
  <c r="L329" i="10" s="1"/>
  <c r="M79" i="10"/>
  <c r="N79" i="10"/>
  <c r="C85" i="10"/>
  <c r="D85" i="10"/>
  <c r="E85" i="10"/>
  <c r="E135" i="10" s="1"/>
  <c r="F85" i="10"/>
  <c r="G85" i="10"/>
  <c r="G435" i="10" s="1"/>
  <c r="H85" i="10"/>
  <c r="H435" i="10" s="1"/>
  <c r="I85" i="10"/>
  <c r="I435" i="10" s="1"/>
  <c r="J85" i="10"/>
  <c r="J135" i="10" s="1"/>
  <c r="K85" i="10"/>
  <c r="L85" i="10"/>
  <c r="L435" i="10" s="1"/>
  <c r="M85" i="10"/>
  <c r="M135" i="10" s="1"/>
  <c r="N85" i="10"/>
  <c r="C86" i="10"/>
  <c r="C386" i="10" s="1"/>
  <c r="D86" i="10"/>
  <c r="D386" i="10" s="1"/>
  <c r="E86" i="10"/>
  <c r="E436" i="10" s="1"/>
  <c r="F86" i="10"/>
  <c r="F136" i="10" s="1"/>
  <c r="G86" i="10"/>
  <c r="H86" i="10"/>
  <c r="H436" i="10" s="1"/>
  <c r="I86" i="10"/>
  <c r="I136" i="10" s="1"/>
  <c r="J86" i="10"/>
  <c r="K86" i="10"/>
  <c r="L86" i="10"/>
  <c r="L336" i="10" s="1"/>
  <c r="M86" i="10"/>
  <c r="M436" i="10" s="1"/>
  <c r="N86" i="10"/>
  <c r="N186" i="10" s="1"/>
  <c r="C84" i="10"/>
  <c r="D84" i="10"/>
  <c r="E84" i="10"/>
  <c r="F84" i="10"/>
  <c r="G84" i="10"/>
  <c r="G334" i="10" s="1"/>
  <c r="H84" i="10"/>
  <c r="H384" i="10" s="1"/>
  <c r="I84" i="10"/>
  <c r="I184" i="10" s="1"/>
  <c r="C99" i="10"/>
  <c r="D99" i="10"/>
  <c r="D349" i="10" s="1"/>
  <c r="E99" i="10"/>
  <c r="F99" i="10"/>
  <c r="G99" i="10"/>
  <c r="G399" i="10" s="1"/>
  <c r="H99" i="10"/>
  <c r="H399" i="10" s="1"/>
  <c r="I99" i="10"/>
  <c r="J99" i="10"/>
  <c r="J149" i="10" s="1"/>
  <c r="K99" i="10"/>
  <c r="K349" i="10" s="1"/>
  <c r="L99" i="10"/>
  <c r="L349" i="10" s="1"/>
  <c r="M99" i="10"/>
  <c r="M149" i="10" s="1"/>
  <c r="N99" i="10"/>
  <c r="C100" i="10"/>
  <c r="D100" i="10"/>
  <c r="D400" i="10" s="1"/>
  <c r="E100" i="10"/>
  <c r="F100" i="10"/>
  <c r="G100" i="10"/>
  <c r="H100" i="10"/>
  <c r="H350" i="10" s="1"/>
  <c r="I100" i="10"/>
  <c r="J100" i="10"/>
  <c r="K100" i="10"/>
  <c r="L100" i="10"/>
  <c r="L400" i="10" s="1"/>
  <c r="M100" i="10"/>
  <c r="N100" i="10"/>
  <c r="N150" i="10" s="1"/>
  <c r="C101" i="10"/>
  <c r="C401" i="10" s="1"/>
  <c r="D101" i="10"/>
  <c r="D351" i="10" s="1"/>
  <c r="E101" i="10"/>
  <c r="F101" i="10"/>
  <c r="G101" i="10"/>
  <c r="G351" i="10" s="1"/>
  <c r="H101" i="10"/>
  <c r="H401" i="10" s="1"/>
  <c r="I101" i="10"/>
  <c r="J101" i="10"/>
  <c r="K101" i="10"/>
  <c r="L101" i="10"/>
  <c r="L351" i="10" s="1"/>
  <c r="M101" i="10"/>
  <c r="N101" i="10"/>
  <c r="C102" i="10"/>
  <c r="D102" i="10"/>
  <c r="D402" i="10" s="1"/>
  <c r="E102" i="10"/>
  <c r="F102" i="10"/>
  <c r="F152" i="10" s="1"/>
  <c r="G102" i="10"/>
  <c r="G402" i="10" s="1"/>
  <c r="H102" i="10"/>
  <c r="H352" i="10" s="1"/>
  <c r="I102" i="10"/>
  <c r="I152" i="10" s="1"/>
  <c r="I252" i="10" s="1"/>
  <c r="J102" i="10"/>
  <c r="K102" i="10"/>
  <c r="L102" i="10"/>
  <c r="L402" i="10" s="1"/>
  <c r="M102" i="10"/>
  <c r="N102" i="10"/>
  <c r="C103" i="10"/>
  <c r="D103" i="10"/>
  <c r="D353" i="10" s="1"/>
  <c r="E103" i="10"/>
  <c r="F103" i="10"/>
  <c r="G103" i="10"/>
  <c r="H103" i="10"/>
  <c r="I103" i="10"/>
  <c r="J103" i="10"/>
  <c r="J153" i="10" s="1"/>
  <c r="K103" i="10"/>
  <c r="L103" i="10"/>
  <c r="L403" i="10" s="1"/>
  <c r="M103" i="10"/>
  <c r="N103" i="10"/>
  <c r="C91" i="10"/>
  <c r="D91" i="10"/>
  <c r="E91" i="10"/>
  <c r="F91" i="10"/>
  <c r="F191" i="10" s="1"/>
  <c r="G91" i="10"/>
  <c r="H91" i="10"/>
  <c r="H391" i="10" s="1"/>
  <c r="I91" i="10"/>
  <c r="I191" i="10" s="1"/>
  <c r="J91" i="10"/>
  <c r="K91" i="10"/>
  <c r="K391" i="10" s="1"/>
  <c r="L91" i="10"/>
  <c r="M91" i="10"/>
  <c r="N91" i="10"/>
  <c r="N141" i="10" s="1"/>
  <c r="C92" i="10"/>
  <c r="D92" i="10"/>
  <c r="D342" i="10" s="1"/>
  <c r="E92" i="10"/>
  <c r="F92" i="10"/>
  <c r="G92" i="10"/>
  <c r="H92" i="10"/>
  <c r="I92" i="10"/>
  <c r="J92" i="10"/>
  <c r="J192" i="10" s="1"/>
  <c r="K92" i="10"/>
  <c r="L92" i="10"/>
  <c r="L392" i="10" s="1"/>
  <c r="M92" i="10"/>
  <c r="N92" i="10"/>
  <c r="C93" i="10"/>
  <c r="C393" i="10" s="1"/>
  <c r="D93" i="10"/>
  <c r="E93" i="10"/>
  <c r="F93" i="10"/>
  <c r="F143" i="10" s="1"/>
  <c r="G93" i="10"/>
  <c r="H93" i="10"/>
  <c r="H343" i="10" s="1"/>
  <c r="I93" i="10"/>
  <c r="J93" i="10"/>
  <c r="K93" i="10"/>
  <c r="L93" i="10"/>
  <c r="M93" i="10"/>
  <c r="N93" i="10"/>
  <c r="N193" i="10" s="1"/>
  <c r="C94" i="10"/>
  <c r="D94" i="10"/>
  <c r="D394" i="10" s="1"/>
  <c r="E94" i="10"/>
  <c r="E194" i="10" s="1"/>
  <c r="F94" i="10"/>
  <c r="G94" i="10"/>
  <c r="G394" i="10" s="1"/>
  <c r="H94" i="10"/>
  <c r="I94" i="10"/>
  <c r="J94" i="10"/>
  <c r="J144" i="10" s="1"/>
  <c r="K94" i="10"/>
  <c r="L94" i="10"/>
  <c r="L344" i="10" s="1"/>
  <c r="M94" i="10"/>
  <c r="N94" i="10"/>
  <c r="C95" i="10"/>
  <c r="D95" i="10"/>
  <c r="E95" i="10"/>
  <c r="F95" i="10"/>
  <c r="F145" i="10" s="1"/>
  <c r="G95" i="10"/>
  <c r="H95" i="10"/>
  <c r="H395" i="10" s="1"/>
  <c r="I95" i="10"/>
  <c r="J95" i="10"/>
  <c r="K95" i="10"/>
  <c r="K395" i="10" s="1"/>
  <c r="L95" i="10"/>
  <c r="M95" i="10"/>
  <c r="N95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N39" i="10"/>
  <c r="N47" i="10"/>
  <c r="D47" i="10"/>
  <c r="E47" i="10"/>
  <c r="F47" i="10"/>
  <c r="G47" i="10"/>
  <c r="H47" i="10"/>
  <c r="I47" i="10"/>
  <c r="J47" i="10"/>
  <c r="K47" i="10"/>
  <c r="L47" i="10"/>
  <c r="M47" i="10"/>
  <c r="D39" i="10"/>
  <c r="E39" i="10"/>
  <c r="F39" i="10"/>
  <c r="G39" i="10"/>
  <c r="H39" i="10"/>
  <c r="I39" i="10"/>
  <c r="J39" i="10"/>
  <c r="K39" i="10"/>
  <c r="L39" i="10"/>
  <c r="M39" i="10"/>
  <c r="C25" i="10"/>
  <c r="C32" i="10"/>
  <c r="C39" i="10"/>
  <c r="C47" i="10"/>
  <c r="C6" i="23"/>
  <c r="D6" i="23"/>
  <c r="C7" i="23"/>
  <c r="D7" i="23"/>
  <c r="C11" i="23"/>
  <c r="D11" i="23"/>
  <c r="B15" i="21"/>
  <c r="D35" i="20"/>
  <c r="D36" i="20" s="1"/>
  <c r="E35" i="20"/>
  <c r="E36" i="20" s="1"/>
  <c r="C36" i="20"/>
  <c r="C35" i="20"/>
  <c r="C34" i="20"/>
  <c r="C8" i="20"/>
  <c r="D26" i="20"/>
  <c r="E26" i="20"/>
  <c r="C26" i="20"/>
  <c r="C5" i="20"/>
  <c r="D6" i="20"/>
  <c r="E6" i="20"/>
  <c r="C6" i="20"/>
  <c r="C7" i="20"/>
  <c r="B6" i="23"/>
  <c r="B7" i="23" s="1"/>
  <c r="C5" i="9"/>
  <c r="C6" i="9" s="1"/>
  <c r="D5" i="9" s="1"/>
  <c r="D6" i="9" s="1"/>
  <c r="E5" i="9" s="1"/>
  <c r="E6" i="9" s="1"/>
  <c r="F5" i="9" s="1"/>
  <c r="F6" i="9" s="1"/>
  <c r="G5" i="9" s="1"/>
  <c r="G6" i="9" s="1"/>
  <c r="H5" i="9" s="1"/>
  <c r="H6" i="9" s="1"/>
  <c r="I5" i="9" s="1"/>
  <c r="I6" i="9" s="1"/>
  <c r="J5" i="9" s="1"/>
  <c r="J6" i="9" s="1"/>
  <c r="K5" i="9" s="1"/>
  <c r="K6" i="9" s="1"/>
  <c r="L5" i="9" s="1"/>
  <c r="L6" i="9" s="1"/>
  <c r="M5" i="9" s="1"/>
  <c r="M6" i="9" s="1"/>
  <c r="N5" i="9" s="1"/>
  <c r="N6" i="9" s="1"/>
  <c r="P5" i="9" s="1"/>
  <c r="P6" i="9" s="1"/>
  <c r="Q5" i="9" s="1"/>
  <c r="Q6" i="9" s="1"/>
  <c r="R5" i="9" s="1"/>
  <c r="R6" i="9" s="1"/>
  <c r="S5" i="9" s="1"/>
  <c r="S6" i="9" s="1"/>
  <c r="T5" i="9" s="1"/>
  <c r="T6" i="9" s="1"/>
  <c r="U5" i="9" s="1"/>
  <c r="U6" i="9" s="1"/>
  <c r="V5" i="9" s="1"/>
  <c r="V6" i="9" s="1"/>
  <c r="W5" i="9" s="1"/>
  <c r="W6" i="9" s="1"/>
  <c r="X5" i="9" s="1"/>
  <c r="X6" i="9" s="1"/>
  <c r="Y5" i="9" s="1"/>
  <c r="Y6" i="9" s="1"/>
  <c r="Z5" i="9" s="1"/>
  <c r="Z6" i="9" s="1"/>
  <c r="AA5" i="9" s="1"/>
  <c r="AA6" i="9" s="1"/>
  <c r="AC5" i="9" s="1"/>
  <c r="AC6" i="9" s="1"/>
  <c r="AD5" i="9" s="1"/>
  <c r="AD6" i="9" s="1"/>
  <c r="AE5" i="9" s="1"/>
  <c r="AE6" i="9" s="1"/>
  <c r="AF5" i="9" s="1"/>
  <c r="AF6" i="9" s="1"/>
  <c r="AG5" i="9" s="1"/>
  <c r="AG6" i="9" s="1"/>
  <c r="AH5" i="9" s="1"/>
  <c r="AH6" i="9" s="1"/>
  <c r="AI5" i="9" s="1"/>
  <c r="AI6" i="9" s="1"/>
  <c r="AJ5" i="9" s="1"/>
  <c r="AJ6" i="9" s="1"/>
  <c r="AK5" i="9" s="1"/>
  <c r="AK6" i="9" s="1"/>
  <c r="AL5" i="9" s="1"/>
  <c r="AL6" i="9" s="1"/>
  <c r="AM5" i="9" s="1"/>
  <c r="AM6" i="9" s="1"/>
  <c r="AN5" i="9" s="1"/>
  <c r="AN6" i="9" s="1"/>
  <c r="C11" i="9"/>
  <c r="C12" i="9" s="1"/>
  <c r="C16" i="9" s="1"/>
  <c r="C17" i="9" s="1"/>
  <c r="B11" i="23"/>
  <c r="B184" i="22"/>
  <c r="C184" i="22"/>
  <c r="D184" i="22"/>
  <c r="E184" i="22"/>
  <c r="F184" i="22"/>
  <c r="G184" i="22"/>
  <c r="H184" i="22"/>
  <c r="I184" i="22"/>
  <c r="J184" i="22"/>
  <c r="K184" i="22"/>
  <c r="B185" i="22"/>
  <c r="C185" i="22"/>
  <c r="D185" i="22"/>
  <c r="E185" i="22"/>
  <c r="F185" i="22"/>
  <c r="G185" i="22"/>
  <c r="H185" i="22"/>
  <c r="I185" i="22"/>
  <c r="J185" i="22"/>
  <c r="K185" i="22"/>
  <c r="B186" i="22"/>
  <c r="C186" i="22"/>
  <c r="D186" i="22"/>
  <c r="E186" i="22"/>
  <c r="F186" i="22"/>
  <c r="G186" i="22"/>
  <c r="H186" i="22"/>
  <c r="I186" i="22"/>
  <c r="J186" i="22"/>
  <c r="K186" i="22"/>
  <c r="B187" i="22"/>
  <c r="C187" i="22"/>
  <c r="D187" i="22"/>
  <c r="E187" i="22"/>
  <c r="F187" i="22"/>
  <c r="G187" i="22"/>
  <c r="H187" i="22"/>
  <c r="I187" i="22"/>
  <c r="J187" i="22"/>
  <c r="K187" i="22"/>
  <c r="B188" i="22"/>
  <c r="C188" i="22"/>
  <c r="D188" i="22"/>
  <c r="E188" i="22"/>
  <c r="F188" i="22"/>
  <c r="G188" i="22"/>
  <c r="H188" i="22"/>
  <c r="I188" i="22"/>
  <c r="J188" i="22"/>
  <c r="K188" i="22"/>
  <c r="B189" i="22"/>
  <c r="C189" i="22"/>
  <c r="D189" i="22"/>
  <c r="E189" i="22"/>
  <c r="F189" i="22"/>
  <c r="G189" i="22"/>
  <c r="H189" i="22"/>
  <c r="I189" i="22"/>
  <c r="J189" i="22"/>
  <c r="K189" i="22"/>
  <c r="C15" i="8"/>
  <c r="D15" i="8"/>
  <c r="E15" i="8"/>
  <c r="F15" i="8"/>
  <c r="G15" i="8"/>
  <c r="H15" i="8"/>
  <c r="I15" i="8"/>
  <c r="J15" i="8"/>
  <c r="K15" i="8"/>
  <c r="L15" i="8"/>
  <c r="B15" i="8"/>
  <c r="C43" i="8"/>
  <c r="C125" i="8" s="1"/>
  <c r="D43" i="8"/>
  <c r="D125" i="8" s="1"/>
  <c r="E43" i="8"/>
  <c r="E125" i="8" s="1"/>
  <c r="F43" i="8"/>
  <c r="F125" i="8" s="1"/>
  <c r="G43" i="8"/>
  <c r="G125" i="8" s="1"/>
  <c r="H43" i="8"/>
  <c r="H125" i="8" s="1"/>
  <c r="I43" i="8"/>
  <c r="I125" i="8" s="1"/>
  <c r="J43" i="8"/>
  <c r="J125" i="8" s="1"/>
  <c r="K43" i="8"/>
  <c r="L43" i="8"/>
  <c r="C44" i="8"/>
  <c r="D44" i="8"/>
  <c r="E44" i="8"/>
  <c r="F44" i="8"/>
  <c r="G44" i="8"/>
  <c r="H44" i="8"/>
  <c r="I44" i="8"/>
  <c r="J44" i="8"/>
  <c r="K44" i="8"/>
  <c r="L44" i="8"/>
  <c r="B44" i="8"/>
  <c r="B43" i="8"/>
  <c r="B125" i="8" s="1"/>
  <c r="L48" i="8"/>
  <c r="K48" i="8"/>
  <c r="J48" i="8"/>
  <c r="I48" i="8"/>
  <c r="H48" i="8"/>
  <c r="G48" i="8"/>
  <c r="F48" i="8"/>
  <c r="E48" i="8"/>
  <c r="D48" i="8"/>
  <c r="C48" i="8"/>
  <c r="B48" i="8"/>
  <c r="L45" i="8"/>
  <c r="K45" i="8"/>
  <c r="J45" i="8"/>
  <c r="I45" i="8"/>
  <c r="H45" i="8"/>
  <c r="G45" i="8"/>
  <c r="F45" i="8"/>
  <c r="E45" i="8"/>
  <c r="D45" i="8"/>
  <c r="C45" i="8"/>
  <c r="B45" i="8"/>
  <c r="K54" i="8"/>
  <c r="K56" i="8"/>
  <c r="K57" i="8"/>
  <c r="K58" i="8"/>
  <c r="K59" i="8"/>
  <c r="K55" i="8"/>
  <c r="L5" i="8"/>
  <c r="L6" i="8"/>
  <c r="L7" i="8"/>
  <c r="L8" i="8"/>
  <c r="L9" i="8"/>
  <c r="L10" i="8"/>
  <c r="L11" i="8"/>
  <c r="L12" i="8"/>
  <c r="L13" i="8"/>
  <c r="L14" i="8"/>
  <c r="L16" i="8"/>
  <c r="L28" i="8"/>
  <c r="K67" i="8"/>
  <c r="K60" i="8"/>
  <c r="K129" i="22"/>
  <c r="K122" i="22"/>
  <c r="K112" i="22"/>
  <c r="K105" i="22"/>
  <c r="K41" i="25"/>
  <c r="K31" i="25"/>
  <c r="K26" i="25"/>
  <c r="J26" i="25"/>
  <c r="I26" i="25"/>
  <c r="H26" i="25"/>
  <c r="G26" i="25"/>
  <c r="F26" i="25"/>
  <c r="E26" i="25"/>
  <c r="D26" i="25"/>
  <c r="C26" i="25"/>
  <c r="K24" i="25"/>
  <c r="J24" i="25"/>
  <c r="I24" i="25"/>
  <c r="H24" i="25"/>
  <c r="G24" i="25"/>
  <c r="F24" i="25"/>
  <c r="E24" i="25"/>
  <c r="D24" i="25"/>
  <c r="C24" i="25"/>
  <c r="C21" i="25"/>
  <c r="D21" i="25"/>
  <c r="E21" i="25"/>
  <c r="F21" i="25"/>
  <c r="G21" i="25"/>
  <c r="H21" i="25"/>
  <c r="I21" i="25"/>
  <c r="J21" i="25"/>
  <c r="K21" i="25"/>
  <c r="B21" i="25"/>
  <c r="B4" i="25"/>
  <c r="B55" i="25" s="1"/>
  <c r="B56" i="25" s="1"/>
  <c r="B60" i="25" s="1"/>
  <c r="B65" i="25" s="1"/>
  <c r="C159" i="22"/>
  <c r="D159" i="22"/>
  <c r="E159" i="22"/>
  <c r="F159" i="22"/>
  <c r="G159" i="22"/>
  <c r="H159" i="22"/>
  <c r="I159" i="22"/>
  <c r="J159" i="22"/>
  <c r="K159" i="22"/>
  <c r="C160" i="22"/>
  <c r="D160" i="22"/>
  <c r="E160" i="22"/>
  <c r="F160" i="22"/>
  <c r="G160" i="22"/>
  <c r="H160" i="22"/>
  <c r="I160" i="22"/>
  <c r="J160" i="22"/>
  <c r="K160" i="22"/>
  <c r="B160" i="22"/>
  <c r="B159" i="22"/>
  <c r="K153" i="22"/>
  <c r="J153" i="22"/>
  <c r="I153" i="22"/>
  <c r="H153" i="22"/>
  <c r="G153" i="22"/>
  <c r="F153" i="22"/>
  <c r="E153" i="22"/>
  <c r="D153" i="22"/>
  <c r="C153" i="22"/>
  <c r="B153" i="22"/>
  <c r="K148" i="22"/>
  <c r="J148" i="22"/>
  <c r="I148" i="22"/>
  <c r="H148" i="22"/>
  <c r="G148" i="22"/>
  <c r="F148" i="22"/>
  <c r="E148" i="22"/>
  <c r="D148" i="22"/>
  <c r="C148" i="22"/>
  <c r="B148" i="22"/>
  <c r="K143" i="22"/>
  <c r="J143" i="22"/>
  <c r="I143" i="22"/>
  <c r="H143" i="22"/>
  <c r="G143" i="22"/>
  <c r="F143" i="22"/>
  <c r="E143" i="22"/>
  <c r="D143" i="22"/>
  <c r="C143" i="22"/>
  <c r="B143" i="22"/>
  <c r="K138" i="22"/>
  <c r="J138" i="22"/>
  <c r="I138" i="22"/>
  <c r="H138" i="22"/>
  <c r="G138" i="22"/>
  <c r="F138" i="22"/>
  <c r="E138" i="22"/>
  <c r="D138" i="22"/>
  <c r="C138" i="22"/>
  <c r="B138" i="22"/>
  <c r="K103" i="8"/>
  <c r="K102" i="8"/>
  <c r="B103" i="8"/>
  <c r="B102" i="8"/>
  <c r="J103" i="8"/>
  <c r="I103" i="8"/>
  <c r="H103" i="8"/>
  <c r="G103" i="8"/>
  <c r="F103" i="8"/>
  <c r="E103" i="8"/>
  <c r="D103" i="8"/>
  <c r="C103" i="8"/>
  <c r="J102" i="8"/>
  <c r="I102" i="8"/>
  <c r="H102" i="8"/>
  <c r="G102" i="8"/>
  <c r="G101" i="8" s="1"/>
  <c r="F102" i="8"/>
  <c r="E102" i="8"/>
  <c r="D102" i="8"/>
  <c r="C102" i="8"/>
  <c r="C101" i="8" s="1"/>
  <c r="C87" i="8"/>
  <c r="D87" i="8"/>
  <c r="E87" i="8"/>
  <c r="F87" i="8"/>
  <c r="G87" i="8"/>
  <c r="H87" i="8"/>
  <c r="I87" i="8"/>
  <c r="J87" i="8"/>
  <c r="K87" i="8"/>
  <c r="C88" i="8"/>
  <c r="D88" i="8"/>
  <c r="E88" i="8"/>
  <c r="F88" i="8"/>
  <c r="G88" i="8"/>
  <c r="H88" i="8"/>
  <c r="I88" i="8"/>
  <c r="J88" i="8"/>
  <c r="K88" i="8"/>
  <c r="B88" i="8"/>
  <c r="B108" i="8" s="1"/>
  <c r="B87" i="8"/>
  <c r="K96" i="8"/>
  <c r="J96" i="8"/>
  <c r="I96" i="8"/>
  <c r="H96" i="8"/>
  <c r="G96" i="8"/>
  <c r="F96" i="8"/>
  <c r="E96" i="8"/>
  <c r="D96" i="8"/>
  <c r="C96" i="8"/>
  <c r="B96" i="8"/>
  <c r="K81" i="8"/>
  <c r="J81" i="8"/>
  <c r="I81" i="8"/>
  <c r="H81" i="8"/>
  <c r="G81" i="8"/>
  <c r="F81" i="8"/>
  <c r="E81" i="8"/>
  <c r="D81" i="8"/>
  <c r="C81" i="8"/>
  <c r="B81" i="8"/>
  <c r="L17" i="25"/>
  <c r="L15" i="25"/>
  <c r="I15" i="25"/>
  <c r="K17" i="25"/>
  <c r="J17" i="25"/>
  <c r="I17" i="25"/>
  <c r="K15" i="25"/>
  <c r="J15" i="25"/>
  <c r="L12" i="25"/>
  <c r="K12" i="25"/>
  <c r="J12" i="25"/>
  <c r="I12" i="25"/>
  <c r="H12" i="25"/>
  <c r="D9" i="25"/>
  <c r="E9" i="25"/>
  <c r="F9" i="25"/>
  <c r="G9" i="25"/>
  <c r="H9" i="25"/>
  <c r="I9" i="25"/>
  <c r="J9" i="25"/>
  <c r="K9" i="25"/>
  <c r="D7" i="25"/>
  <c r="E7" i="25"/>
  <c r="F7" i="25"/>
  <c r="G7" i="25"/>
  <c r="H7" i="25"/>
  <c r="I7" i="25"/>
  <c r="J7" i="25"/>
  <c r="K7" i="25"/>
  <c r="C7" i="25"/>
  <c r="C9" i="25"/>
  <c r="K4" i="25"/>
  <c r="K55" i="25" s="1"/>
  <c r="K56" i="25" s="1"/>
  <c r="K60" i="25" s="1"/>
  <c r="K65" i="25" s="1"/>
  <c r="J4" i="25"/>
  <c r="J55" i="25" s="1"/>
  <c r="J56" i="25" s="1"/>
  <c r="J57" i="25" s="1"/>
  <c r="I4" i="25"/>
  <c r="I55" i="25" s="1"/>
  <c r="I56" i="25" s="1"/>
  <c r="I60" i="25" s="1"/>
  <c r="I65" i="25" s="1"/>
  <c r="H4" i="25"/>
  <c r="H55" i="25" s="1"/>
  <c r="H56" i="25" s="1"/>
  <c r="H60" i="25" s="1"/>
  <c r="H65" i="25" s="1"/>
  <c r="G4" i="25"/>
  <c r="G55" i="25" s="1"/>
  <c r="G56" i="25" s="1"/>
  <c r="G60" i="25" s="1"/>
  <c r="G65" i="25" s="1"/>
  <c r="F4" i="25"/>
  <c r="F55" i="25" s="1"/>
  <c r="F56" i="25" s="1"/>
  <c r="F57" i="25" s="1"/>
  <c r="E4" i="25"/>
  <c r="E55" i="25" s="1"/>
  <c r="E56" i="25" s="1"/>
  <c r="E60" i="25" s="1"/>
  <c r="E65" i="25" s="1"/>
  <c r="D4" i="25"/>
  <c r="D55" i="25" s="1"/>
  <c r="D56" i="25" s="1"/>
  <c r="D60" i="25" s="1"/>
  <c r="D65" i="25" s="1"/>
  <c r="C4" i="25"/>
  <c r="C55" i="25" s="1"/>
  <c r="C56" i="25" s="1"/>
  <c r="C60" i="25" s="1"/>
  <c r="C65" i="25" s="1"/>
  <c r="B116" i="8"/>
  <c r="B126" i="8" s="1"/>
  <c r="B111" i="8"/>
  <c r="K116" i="8"/>
  <c r="J116" i="8"/>
  <c r="J126" i="8" s="1"/>
  <c r="I116" i="8"/>
  <c r="I126" i="8" s="1"/>
  <c r="H116" i="8"/>
  <c r="H126" i="8" s="1"/>
  <c r="G116" i="8"/>
  <c r="G126" i="8" s="1"/>
  <c r="F116" i="8"/>
  <c r="F126" i="8" s="1"/>
  <c r="E116" i="8"/>
  <c r="E126" i="8" s="1"/>
  <c r="D116" i="8"/>
  <c r="D126" i="8" s="1"/>
  <c r="C116" i="8"/>
  <c r="C126" i="8" s="1"/>
  <c r="K111" i="8"/>
  <c r="J111" i="8"/>
  <c r="I111" i="8"/>
  <c r="H111" i="8"/>
  <c r="G111" i="8"/>
  <c r="F111" i="8"/>
  <c r="E111" i="8"/>
  <c r="D111" i="8"/>
  <c r="C111" i="8"/>
  <c r="L26" i="22"/>
  <c r="K26" i="22"/>
  <c r="J26" i="22"/>
  <c r="I26" i="22"/>
  <c r="H26" i="22"/>
  <c r="G26" i="22"/>
  <c r="F26" i="22"/>
  <c r="E26" i="22"/>
  <c r="D26" i="22"/>
  <c r="C26" i="22"/>
  <c r="B26" i="22"/>
  <c r="L15" i="22"/>
  <c r="K15" i="22"/>
  <c r="J15" i="22"/>
  <c r="I15" i="22"/>
  <c r="H15" i="22"/>
  <c r="G15" i="22"/>
  <c r="F15" i="22"/>
  <c r="E15" i="22"/>
  <c r="D15" i="22"/>
  <c r="C15" i="22"/>
  <c r="B15" i="22"/>
  <c r="L14" i="22"/>
  <c r="K14" i="22"/>
  <c r="J14" i="22"/>
  <c r="I14" i="22"/>
  <c r="H14" i="22"/>
  <c r="G14" i="22"/>
  <c r="F14" i="22"/>
  <c r="E14" i="22"/>
  <c r="D14" i="22"/>
  <c r="C14" i="22"/>
  <c r="B14" i="22"/>
  <c r="L13" i="22"/>
  <c r="K13" i="22"/>
  <c r="J13" i="22"/>
  <c r="I13" i="22"/>
  <c r="H13" i="22"/>
  <c r="G13" i="22"/>
  <c r="F13" i="22"/>
  <c r="E13" i="22"/>
  <c r="D13" i="22"/>
  <c r="C13" i="22"/>
  <c r="B13" i="22"/>
  <c r="L12" i="22"/>
  <c r="K12" i="22"/>
  <c r="J12" i="22"/>
  <c r="I12" i="22"/>
  <c r="H12" i="22"/>
  <c r="G12" i="22"/>
  <c r="F12" i="22"/>
  <c r="E12" i="22"/>
  <c r="D12" i="22"/>
  <c r="C12" i="22"/>
  <c r="B12" i="22"/>
  <c r="L11" i="22"/>
  <c r="K11" i="22"/>
  <c r="J11" i="22"/>
  <c r="I11" i="22"/>
  <c r="H11" i="22"/>
  <c r="G11" i="22"/>
  <c r="F11" i="22"/>
  <c r="E11" i="22"/>
  <c r="D11" i="22"/>
  <c r="C11" i="22"/>
  <c r="B11" i="22"/>
  <c r="L10" i="22"/>
  <c r="K10" i="22"/>
  <c r="J10" i="22"/>
  <c r="I10" i="22"/>
  <c r="H10" i="22"/>
  <c r="G10" i="22"/>
  <c r="F10" i="22"/>
  <c r="E10" i="22"/>
  <c r="D10" i="22"/>
  <c r="C10" i="22"/>
  <c r="B10" i="22"/>
  <c r="L9" i="22"/>
  <c r="K9" i="22"/>
  <c r="J9" i="22"/>
  <c r="I9" i="22"/>
  <c r="H9" i="22"/>
  <c r="G9" i="22"/>
  <c r="F9" i="22"/>
  <c r="E9" i="22"/>
  <c r="D9" i="22"/>
  <c r="C9" i="22"/>
  <c r="B9" i="22"/>
  <c r="L8" i="22"/>
  <c r="K8" i="22"/>
  <c r="J8" i="22"/>
  <c r="I8" i="22"/>
  <c r="H8" i="22"/>
  <c r="G8" i="22"/>
  <c r="F8" i="22"/>
  <c r="E8" i="22"/>
  <c r="D8" i="22"/>
  <c r="C8" i="22"/>
  <c r="B8" i="22"/>
  <c r="L7" i="22"/>
  <c r="K7" i="22"/>
  <c r="J7" i="22"/>
  <c r="I7" i="22"/>
  <c r="H7" i="22"/>
  <c r="G7" i="22"/>
  <c r="F7" i="22"/>
  <c r="E7" i="22"/>
  <c r="D7" i="22"/>
  <c r="C7" i="22"/>
  <c r="B7" i="22"/>
  <c r="L6" i="22"/>
  <c r="K6" i="22"/>
  <c r="J6" i="22"/>
  <c r="I6" i="22"/>
  <c r="H6" i="22"/>
  <c r="G6" i="22"/>
  <c r="F6" i="22"/>
  <c r="E6" i="22"/>
  <c r="D6" i="22"/>
  <c r="C6" i="22"/>
  <c r="B6" i="22"/>
  <c r="L5" i="22"/>
  <c r="K5" i="22"/>
  <c r="J5" i="22"/>
  <c r="I5" i="22"/>
  <c r="H5" i="22"/>
  <c r="G5" i="22"/>
  <c r="F5" i="22"/>
  <c r="E5" i="22"/>
  <c r="D5" i="22"/>
  <c r="C5" i="22"/>
  <c r="B5" i="22"/>
  <c r="B59" i="22"/>
  <c r="B50" i="22"/>
  <c r="C50" i="22"/>
  <c r="D50" i="22"/>
  <c r="E50" i="22"/>
  <c r="F50" i="22"/>
  <c r="G50" i="22"/>
  <c r="H50" i="22"/>
  <c r="I50" i="22"/>
  <c r="J50" i="22"/>
  <c r="K50" i="22"/>
  <c r="L50" i="22"/>
  <c r="B51" i="22"/>
  <c r="C51" i="22"/>
  <c r="D51" i="22"/>
  <c r="E51" i="22"/>
  <c r="F51" i="22"/>
  <c r="G51" i="22"/>
  <c r="H51" i="22"/>
  <c r="I51" i="22"/>
  <c r="J51" i="22"/>
  <c r="K51" i="22"/>
  <c r="L51" i="22"/>
  <c r="B52" i="22"/>
  <c r="C52" i="22"/>
  <c r="D52" i="22"/>
  <c r="E52" i="22"/>
  <c r="F52" i="22"/>
  <c r="G52" i="22"/>
  <c r="H52" i="22"/>
  <c r="I52" i="22"/>
  <c r="J52" i="22"/>
  <c r="K52" i="22"/>
  <c r="L52" i="22"/>
  <c r="B53" i="22"/>
  <c r="C53" i="22"/>
  <c r="D53" i="22"/>
  <c r="E53" i="22"/>
  <c r="F53" i="22"/>
  <c r="G53" i="22"/>
  <c r="H53" i="22"/>
  <c r="I53" i="22"/>
  <c r="J53" i="22"/>
  <c r="K53" i="22"/>
  <c r="L53" i="22"/>
  <c r="B54" i="22"/>
  <c r="C54" i="22"/>
  <c r="D54" i="22"/>
  <c r="E54" i="22"/>
  <c r="F54" i="22"/>
  <c r="G54" i="22"/>
  <c r="H54" i="22"/>
  <c r="I54" i="22"/>
  <c r="J54" i="22"/>
  <c r="K54" i="22"/>
  <c r="L54" i="22"/>
  <c r="B55" i="22"/>
  <c r="C55" i="22"/>
  <c r="D55" i="22"/>
  <c r="E55" i="22"/>
  <c r="F55" i="22"/>
  <c r="G55" i="22"/>
  <c r="H55" i="22"/>
  <c r="I55" i="22"/>
  <c r="J55" i="22"/>
  <c r="K55" i="22"/>
  <c r="L55" i="22"/>
  <c r="B56" i="22"/>
  <c r="C56" i="22"/>
  <c r="D56" i="22"/>
  <c r="E56" i="22"/>
  <c r="F56" i="22"/>
  <c r="G56" i="22"/>
  <c r="H56" i="22"/>
  <c r="I56" i="22"/>
  <c r="J56" i="22"/>
  <c r="K56" i="22"/>
  <c r="L56" i="22"/>
  <c r="B57" i="22"/>
  <c r="C57" i="22"/>
  <c r="D57" i="22"/>
  <c r="E57" i="22"/>
  <c r="F57" i="22"/>
  <c r="G57" i="22"/>
  <c r="H57" i="22"/>
  <c r="I57" i="22"/>
  <c r="J57" i="22"/>
  <c r="K57" i="22"/>
  <c r="L57" i="22"/>
  <c r="B58" i="22"/>
  <c r="C58" i="22"/>
  <c r="D58" i="22"/>
  <c r="E58" i="22"/>
  <c r="F58" i="22"/>
  <c r="G58" i="22"/>
  <c r="H58" i="22"/>
  <c r="I58" i="22"/>
  <c r="J58" i="22"/>
  <c r="K58" i="22"/>
  <c r="L58" i="22"/>
  <c r="C59" i="22"/>
  <c r="D59" i="22"/>
  <c r="E59" i="22"/>
  <c r="F59" i="22"/>
  <c r="G59" i="22"/>
  <c r="H59" i="22"/>
  <c r="I59" i="22"/>
  <c r="J59" i="22"/>
  <c r="K59" i="22"/>
  <c r="L59" i="22"/>
  <c r="L81" i="22"/>
  <c r="K81" i="22"/>
  <c r="J81" i="22"/>
  <c r="I81" i="22"/>
  <c r="H81" i="22"/>
  <c r="G81" i="22"/>
  <c r="F81" i="22"/>
  <c r="E81" i="22"/>
  <c r="D81" i="22"/>
  <c r="C81" i="22"/>
  <c r="B81" i="22"/>
  <c r="L60" i="22"/>
  <c r="K60" i="22"/>
  <c r="J60" i="22"/>
  <c r="I60" i="22"/>
  <c r="H60" i="22"/>
  <c r="G60" i="22"/>
  <c r="F60" i="22"/>
  <c r="E60" i="22"/>
  <c r="D60" i="22"/>
  <c r="C60" i="22"/>
  <c r="B60" i="22"/>
  <c r="L49" i="22"/>
  <c r="K49" i="22"/>
  <c r="J49" i="22"/>
  <c r="I49" i="22"/>
  <c r="H49" i="22"/>
  <c r="G49" i="22"/>
  <c r="F49" i="22"/>
  <c r="E49" i="22"/>
  <c r="D49" i="22"/>
  <c r="C49" i="22"/>
  <c r="B49" i="22"/>
  <c r="L48" i="22"/>
  <c r="K48" i="22"/>
  <c r="J48" i="22"/>
  <c r="I48" i="22"/>
  <c r="H48" i="22"/>
  <c r="G48" i="22"/>
  <c r="F48" i="22"/>
  <c r="E48" i="22"/>
  <c r="D48" i="22"/>
  <c r="C48" i="22"/>
  <c r="B48" i="22"/>
  <c r="L47" i="22"/>
  <c r="K47" i="22"/>
  <c r="J47" i="22"/>
  <c r="I47" i="22"/>
  <c r="H47" i="22"/>
  <c r="G47" i="22"/>
  <c r="F47" i="22"/>
  <c r="E47" i="22"/>
  <c r="D47" i="22"/>
  <c r="C47" i="22"/>
  <c r="B47" i="22"/>
  <c r="L46" i="22"/>
  <c r="K46" i="22"/>
  <c r="J46" i="22"/>
  <c r="I46" i="22"/>
  <c r="H46" i="22"/>
  <c r="G46" i="22"/>
  <c r="F46" i="22"/>
  <c r="E46" i="22"/>
  <c r="D46" i="22"/>
  <c r="C46" i="22"/>
  <c r="B46" i="22"/>
  <c r="L45" i="22"/>
  <c r="K45" i="22"/>
  <c r="J45" i="22"/>
  <c r="I45" i="22"/>
  <c r="H45" i="22"/>
  <c r="G45" i="22"/>
  <c r="F45" i="22"/>
  <c r="E45" i="22"/>
  <c r="D45" i="22"/>
  <c r="C45" i="22"/>
  <c r="B45" i="22"/>
  <c r="L44" i="22"/>
  <c r="K44" i="22"/>
  <c r="J44" i="22"/>
  <c r="I44" i="22"/>
  <c r="H44" i="22"/>
  <c r="G44" i="22"/>
  <c r="F44" i="22"/>
  <c r="E44" i="22"/>
  <c r="D44" i="22"/>
  <c r="C44" i="22"/>
  <c r="B44" i="22"/>
  <c r="L43" i="22"/>
  <c r="K43" i="22"/>
  <c r="J43" i="22"/>
  <c r="I43" i="22"/>
  <c r="H43" i="22"/>
  <c r="G43" i="22"/>
  <c r="F43" i="22"/>
  <c r="E43" i="22"/>
  <c r="D43" i="22"/>
  <c r="C43" i="22"/>
  <c r="B43" i="22"/>
  <c r="L42" i="22"/>
  <c r="K42" i="22"/>
  <c r="J42" i="22"/>
  <c r="I42" i="22"/>
  <c r="H42" i="22"/>
  <c r="G42" i="22"/>
  <c r="F42" i="22"/>
  <c r="E42" i="22"/>
  <c r="D42" i="22"/>
  <c r="C42" i="22"/>
  <c r="B42" i="22"/>
  <c r="L41" i="22"/>
  <c r="K41" i="22"/>
  <c r="J41" i="22"/>
  <c r="I41" i="22"/>
  <c r="H41" i="22"/>
  <c r="G41" i="22"/>
  <c r="F41" i="22"/>
  <c r="E41" i="22"/>
  <c r="D41" i="22"/>
  <c r="C41" i="22"/>
  <c r="B41" i="22"/>
  <c r="L40" i="22"/>
  <c r="K40" i="22"/>
  <c r="J40" i="22"/>
  <c r="I40" i="22"/>
  <c r="H40" i="22"/>
  <c r="G40" i="22"/>
  <c r="F40" i="22"/>
  <c r="E40" i="22"/>
  <c r="D40" i="22"/>
  <c r="C40" i="22"/>
  <c r="B40" i="22"/>
  <c r="B5" i="8"/>
  <c r="K14" i="8"/>
  <c r="J14" i="8"/>
  <c r="I14" i="8"/>
  <c r="H14" i="8"/>
  <c r="G14" i="8"/>
  <c r="F14" i="8"/>
  <c r="E14" i="8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K11" i="8"/>
  <c r="J11" i="8"/>
  <c r="I11" i="8"/>
  <c r="H11" i="8"/>
  <c r="G11" i="8"/>
  <c r="F11" i="8"/>
  <c r="E11" i="8"/>
  <c r="D11" i="8"/>
  <c r="C11" i="8"/>
  <c r="B11" i="8"/>
  <c r="K10" i="8"/>
  <c r="J10" i="8"/>
  <c r="I10" i="8"/>
  <c r="H10" i="8"/>
  <c r="G10" i="8"/>
  <c r="F10" i="8"/>
  <c r="E10" i="8"/>
  <c r="D10" i="8"/>
  <c r="C10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5" i="8"/>
  <c r="J5" i="8"/>
  <c r="I5" i="8"/>
  <c r="H5" i="8"/>
  <c r="G5" i="8"/>
  <c r="F5" i="8"/>
  <c r="E5" i="8"/>
  <c r="D5" i="8"/>
  <c r="C5" i="8"/>
  <c r="K28" i="8"/>
  <c r="J28" i="8"/>
  <c r="I28" i="8"/>
  <c r="H28" i="8"/>
  <c r="G28" i="8"/>
  <c r="F28" i="8"/>
  <c r="E28" i="8"/>
  <c r="D28" i="8"/>
  <c r="C28" i="8"/>
  <c r="B28" i="8"/>
  <c r="K16" i="8"/>
  <c r="J16" i="8"/>
  <c r="I16" i="8"/>
  <c r="H16" i="8"/>
  <c r="G16" i="8"/>
  <c r="F16" i="8"/>
  <c r="E16" i="8"/>
  <c r="D16" i="8"/>
  <c r="C16" i="8"/>
  <c r="B16" i="8"/>
  <c r="E37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C14" i="12"/>
  <c r="C15" i="12"/>
  <c r="C16" i="12"/>
  <c r="C17" i="12"/>
  <c r="D19" i="12"/>
  <c r="E19" i="12"/>
  <c r="F19" i="12"/>
  <c r="G19" i="12"/>
  <c r="H19" i="12"/>
  <c r="I19" i="12"/>
  <c r="J19" i="12"/>
  <c r="K19" i="12"/>
  <c r="L19" i="12"/>
  <c r="M19" i="12"/>
  <c r="N19" i="12"/>
  <c r="D21" i="12"/>
  <c r="E21" i="12"/>
  <c r="F21" i="12"/>
  <c r="G21" i="12"/>
  <c r="H21" i="12"/>
  <c r="I21" i="12"/>
  <c r="J21" i="12"/>
  <c r="K21" i="12"/>
  <c r="L21" i="12"/>
  <c r="M21" i="12"/>
  <c r="N21" i="12"/>
  <c r="C21" i="12"/>
  <c r="D16" i="12"/>
  <c r="E16" i="12"/>
  <c r="F16" i="12"/>
  <c r="G16" i="12"/>
  <c r="H16" i="12"/>
  <c r="I16" i="12"/>
  <c r="J16" i="12"/>
  <c r="K16" i="12"/>
  <c r="L16" i="12"/>
  <c r="M16" i="12"/>
  <c r="N16" i="12"/>
  <c r="D63" i="10"/>
  <c r="E63" i="10"/>
  <c r="F63" i="10"/>
  <c r="G63" i="10"/>
  <c r="H63" i="10"/>
  <c r="C63" i="10"/>
  <c r="D61" i="10"/>
  <c r="E61" i="10"/>
  <c r="F61" i="10"/>
  <c r="G61" i="10"/>
  <c r="H61" i="10"/>
  <c r="C61" i="10"/>
  <c r="D14" i="12"/>
  <c r="E14" i="12"/>
  <c r="F14" i="12"/>
  <c r="G14" i="12"/>
  <c r="H14" i="12"/>
  <c r="I14" i="12"/>
  <c r="J14" i="12"/>
  <c r="K14" i="12"/>
  <c r="L14" i="12"/>
  <c r="M14" i="12"/>
  <c r="N14" i="12"/>
  <c r="D17" i="12"/>
  <c r="E17" i="12"/>
  <c r="F17" i="12"/>
  <c r="G17" i="12"/>
  <c r="H17" i="12"/>
  <c r="I17" i="12"/>
  <c r="J17" i="12"/>
  <c r="K17" i="12"/>
  <c r="L17" i="12"/>
  <c r="M17" i="12"/>
  <c r="N17" i="12"/>
  <c r="D15" i="12"/>
  <c r="E15" i="12"/>
  <c r="F15" i="12"/>
  <c r="G15" i="12"/>
  <c r="H15" i="12"/>
  <c r="I15" i="12"/>
  <c r="J15" i="12"/>
  <c r="K15" i="12"/>
  <c r="L15" i="12"/>
  <c r="M15" i="12"/>
  <c r="N15" i="12"/>
  <c r="D22" i="12"/>
  <c r="E22" i="12"/>
  <c r="F22" i="12"/>
  <c r="G22" i="12"/>
  <c r="H22" i="12"/>
  <c r="I22" i="12"/>
  <c r="J22" i="12"/>
  <c r="K22" i="12"/>
  <c r="L22" i="12"/>
  <c r="M22" i="12"/>
  <c r="N22" i="12"/>
  <c r="C22" i="12"/>
  <c r="D11" i="12"/>
  <c r="E11" i="12"/>
  <c r="F11" i="12"/>
  <c r="G11" i="12"/>
  <c r="H11" i="12"/>
  <c r="I11" i="12"/>
  <c r="J11" i="12"/>
  <c r="K11" i="12"/>
  <c r="L11" i="12"/>
  <c r="M11" i="12"/>
  <c r="N11" i="12"/>
  <c r="D12" i="12"/>
  <c r="E12" i="12"/>
  <c r="F12" i="12"/>
  <c r="G12" i="12"/>
  <c r="H12" i="12"/>
  <c r="I12" i="12"/>
  <c r="J12" i="12"/>
  <c r="K12" i="12"/>
  <c r="L12" i="12"/>
  <c r="M12" i="12"/>
  <c r="N12" i="12"/>
  <c r="D13" i="12"/>
  <c r="E13" i="12"/>
  <c r="F13" i="12"/>
  <c r="G13" i="12"/>
  <c r="H13" i="12"/>
  <c r="I13" i="12"/>
  <c r="J13" i="12"/>
  <c r="K13" i="12"/>
  <c r="L13" i="12"/>
  <c r="M13" i="12"/>
  <c r="N13" i="12"/>
  <c r="C13" i="12"/>
  <c r="C12" i="12"/>
  <c r="C11" i="12"/>
  <c r="C19" i="12"/>
  <c r="AO44" i="11"/>
  <c r="AB44" i="11"/>
  <c r="O44" i="11"/>
  <c r="AO13" i="11"/>
  <c r="AB13" i="11"/>
  <c r="O13" i="11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N37" i="12"/>
  <c r="AM37" i="12"/>
  <c r="AM45" i="12" s="1"/>
  <c r="AL37" i="12"/>
  <c r="AL45" i="12" s="1"/>
  <c r="AK37" i="12"/>
  <c r="AJ37" i="12"/>
  <c r="AJ45" i="12" s="1"/>
  <c r="AI37" i="12"/>
  <c r="AI45" i="12" s="1"/>
  <c r="AH37" i="12"/>
  <c r="AH45" i="12" s="1"/>
  <c r="AG37" i="12"/>
  <c r="AF37" i="12"/>
  <c r="AF45" i="12" s="1"/>
  <c r="AE37" i="12"/>
  <c r="AD37" i="12"/>
  <c r="AD45" i="12" s="1"/>
  <c r="AC37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N28" i="12"/>
  <c r="AN34" i="12" s="1"/>
  <c r="AM28" i="12"/>
  <c r="AM34" i="12" s="1"/>
  <c r="AL28" i="12"/>
  <c r="AL34" i="12" s="1"/>
  <c r="AK28" i="12"/>
  <c r="AJ28" i="12"/>
  <c r="AJ34" i="12" s="1"/>
  <c r="AI28" i="12"/>
  <c r="AI34" i="12" s="1"/>
  <c r="AH28" i="12"/>
  <c r="AH34" i="12" s="1"/>
  <c r="AG28" i="12"/>
  <c r="AF28" i="12"/>
  <c r="AF34" i="12" s="1"/>
  <c r="AE28" i="12"/>
  <c r="AE34" i="12" s="1"/>
  <c r="AD28" i="12"/>
  <c r="AC28" i="12"/>
  <c r="AC34" i="12" s="1"/>
  <c r="AA42" i="12"/>
  <c r="Z42" i="12"/>
  <c r="Y42" i="12"/>
  <c r="X42" i="12"/>
  <c r="W42" i="12"/>
  <c r="V42" i="12"/>
  <c r="U42" i="12"/>
  <c r="T42" i="12"/>
  <c r="S42" i="12"/>
  <c r="R42" i="12"/>
  <c r="Q42" i="12"/>
  <c r="P42" i="12"/>
  <c r="AA37" i="12"/>
  <c r="Z37" i="12"/>
  <c r="Z45" i="12" s="1"/>
  <c r="Y37" i="12"/>
  <c r="Y45" i="12" s="1"/>
  <c r="X37" i="12"/>
  <c r="W37" i="12"/>
  <c r="V37" i="12"/>
  <c r="V45" i="12" s="1"/>
  <c r="U37" i="12"/>
  <c r="T37" i="12"/>
  <c r="S37" i="12"/>
  <c r="R37" i="12"/>
  <c r="R45" i="12" s="1"/>
  <c r="Q37" i="12"/>
  <c r="Q45" i="12" s="1"/>
  <c r="P37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AA28" i="12"/>
  <c r="AA34" i="12" s="1"/>
  <c r="Z28" i="12"/>
  <c r="Z34" i="12" s="1"/>
  <c r="Y28" i="12"/>
  <c r="Y34" i="12" s="1"/>
  <c r="X28" i="12"/>
  <c r="X34" i="12" s="1"/>
  <c r="W28" i="12"/>
  <c r="W34" i="12" s="1"/>
  <c r="V28" i="12"/>
  <c r="U28" i="12"/>
  <c r="T28" i="12"/>
  <c r="T34" i="12" s="1"/>
  <c r="S28" i="12"/>
  <c r="S34" i="12" s="1"/>
  <c r="R28" i="12"/>
  <c r="R34" i="12" s="1"/>
  <c r="Q28" i="12"/>
  <c r="Q34" i="12" s="1"/>
  <c r="P28" i="12"/>
  <c r="P34" i="12" s="1"/>
  <c r="C47" i="12"/>
  <c r="AO52" i="11"/>
  <c r="AO42" i="11"/>
  <c r="AO39" i="11"/>
  <c r="AO34" i="11"/>
  <c r="AO30" i="11"/>
  <c r="AO12" i="11"/>
  <c r="AO11" i="11"/>
  <c r="AB52" i="11"/>
  <c r="AB42" i="11"/>
  <c r="AB39" i="11"/>
  <c r="AB34" i="11"/>
  <c r="AB30" i="11"/>
  <c r="AB12" i="11"/>
  <c r="AB11" i="11"/>
  <c r="O11" i="11"/>
  <c r="O12" i="11"/>
  <c r="O30" i="11"/>
  <c r="O34" i="11"/>
  <c r="O39" i="11"/>
  <c r="O42" i="11"/>
  <c r="O52" i="11"/>
  <c r="C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A6" i="10"/>
  <c r="Z6" i="10"/>
  <c r="Y6" i="10"/>
  <c r="X6" i="10"/>
  <c r="W6" i="10"/>
  <c r="V6" i="10"/>
  <c r="U6" i="10"/>
  <c r="T6" i="10"/>
  <c r="S6" i="10"/>
  <c r="R6" i="10"/>
  <c r="Q6" i="10"/>
  <c r="P6" i="10"/>
  <c r="D6" i="10"/>
  <c r="E6" i="10"/>
  <c r="F6" i="10"/>
  <c r="G6" i="10"/>
  <c r="H6" i="10"/>
  <c r="I6" i="10"/>
  <c r="J6" i="10"/>
  <c r="K6" i="10"/>
  <c r="L6" i="10"/>
  <c r="M6" i="10"/>
  <c r="N6" i="10"/>
  <c r="C6" i="10"/>
  <c r="P9" i="10"/>
  <c r="Q9" i="10"/>
  <c r="R9" i="10"/>
  <c r="S9" i="10"/>
  <c r="T9" i="10"/>
  <c r="U9" i="10"/>
  <c r="V9" i="10"/>
  <c r="W9" i="10"/>
  <c r="X9" i="10"/>
  <c r="Y9" i="10"/>
  <c r="Z9" i="10"/>
  <c r="AA9" i="10"/>
  <c r="D9" i="10"/>
  <c r="E9" i="10"/>
  <c r="F9" i="10"/>
  <c r="G9" i="10"/>
  <c r="H9" i="10"/>
  <c r="I9" i="10"/>
  <c r="J9" i="10"/>
  <c r="K9" i="10"/>
  <c r="L9" i="10"/>
  <c r="M9" i="10"/>
  <c r="N9" i="10"/>
  <c r="E7" i="20"/>
  <c r="D7" i="20"/>
  <c r="AQ19" i="11" l="1"/>
  <c r="AC186" i="10"/>
  <c r="AC386" i="10"/>
  <c r="C124" i="8"/>
  <c r="G124" i="8"/>
  <c r="AC336" i="10"/>
  <c r="AC286" i="10" s="1"/>
  <c r="AC402" i="10"/>
  <c r="AC443" i="10"/>
  <c r="AC393" i="10"/>
  <c r="AH395" i="10"/>
  <c r="O7" i="9"/>
  <c r="AB7" i="9" s="1"/>
  <c r="AO7" i="9" s="1"/>
  <c r="AQ7" i="9" s="1"/>
  <c r="AE195" i="10"/>
  <c r="AE445" i="10"/>
  <c r="AJ203" i="10"/>
  <c r="AF203" i="10"/>
  <c r="AF153" i="10" s="1"/>
  <c r="AJ353" i="10"/>
  <c r="AF403" i="10"/>
  <c r="AD193" i="10"/>
  <c r="AC351" i="10"/>
  <c r="AE395" i="10"/>
  <c r="AC401" i="10"/>
  <c r="AJ345" i="10"/>
  <c r="C436" i="10"/>
  <c r="AD202" i="10"/>
  <c r="AD152" i="10" s="1"/>
  <c r="AD502" i="10" s="1"/>
  <c r="AF353" i="10"/>
  <c r="AJ403" i="10"/>
  <c r="AD402" i="10"/>
  <c r="AC452" i="10"/>
  <c r="AC302" i="10" s="1"/>
  <c r="I436" i="10"/>
  <c r="E435" i="10"/>
  <c r="AC295" i="10"/>
  <c r="AG195" i="10"/>
  <c r="AG145" i="10" s="1"/>
  <c r="AC194" i="10"/>
  <c r="AE203" i="10"/>
  <c r="AD444" i="10"/>
  <c r="AD144" i="10" s="1"/>
  <c r="AF445" i="10"/>
  <c r="AF395" i="10"/>
  <c r="AF345" i="10"/>
  <c r="AG403" i="10"/>
  <c r="AG453" i="10"/>
  <c r="AG153" i="10" s="1"/>
  <c r="AG353" i="10"/>
  <c r="D403" i="10"/>
  <c r="E144" i="10"/>
  <c r="E244" i="10" s="1"/>
  <c r="AF195" i="10"/>
  <c r="AC193" i="10"/>
  <c r="AC201" i="10"/>
  <c r="AC151" i="10" s="1"/>
  <c r="AC501" i="10" s="1"/>
  <c r="AD451" i="10"/>
  <c r="AD401" i="10"/>
  <c r="AD201" i="10"/>
  <c r="AD351" i="10"/>
  <c r="L394" i="10"/>
  <c r="AD393" i="10"/>
  <c r="AD443" i="10"/>
  <c r="L353" i="10"/>
  <c r="AJ195" i="10"/>
  <c r="AJ145" i="10" s="1"/>
  <c r="AJ545" i="10" s="1"/>
  <c r="AJ395" i="10"/>
  <c r="AC129" i="10"/>
  <c r="AC229" i="10" s="1"/>
  <c r="M178" i="10"/>
  <c r="D429" i="10"/>
  <c r="AD394" i="10"/>
  <c r="AC444" i="10"/>
  <c r="G344" i="10"/>
  <c r="H385" i="10"/>
  <c r="AH203" i="10"/>
  <c r="H428" i="10"/>
  <c r="H393" i="10"/>
  <c r="D379" i="10"/>
  <c r="I202" i="10"/>
  <c r="I134" i="10"/>
  <c r="P193" i="10"/>
  <c r="AC136" i="10"/>
  <c r="AC486" i="10" s="1"/>
  <c r="AC279" i="10"/>
  <c r="AD344" i="10"/>
  <c r="AE353" i="10"/>
  <c r="AC394" i="10"/>
  <c r="AE453" i="10"/>
  <c r="C343" i="10"/>
  <c r="AG345" i="10"/>
  <c r="L429" i="10"/>
  <c r="D392" i="10"/>
  <c r="H378" i="10"/>
  <c r="AG395" i="10"/>
  <c r="AI353" i="10"/>
  <c r="AI453" i="10"/>
  <c r="AH353" i="10"/>
  <c r="AI403" i="10"/>
  <c r="AH453" i="10"/>
  <c r="AI445" i="10"/>
  <c r="AI195" i="10"/>
  <c r="AI345" i="10"/>
  <c r="AH445" i="10"/>
  <c r="AH195" i="10"/>
  <c r="C384" i="10"/>
  <c r="C334" i="10"/>
  <c r="K136" i="10"/>
  <c r="K236" i="10" s="1"/>
  <c r="K386" i="10"/>
  <c r="G136" i="10"/>
  <c r="G236" i="10" s="1"/>
  <c r="G386" i="10"/>
  <c r="G336" i="10"/>
  <c r="K135" i="10"/>
  <c r="K385" i="10"/>
  <c r="K335" i="10"/>
  <c r="C135" i="10"/>
  <c r="C385" i="10"/>
  <c r="C335" i="10"/>
  <c r="G429" i="10"/>
  <c r="G379" i="10"/>
  <c r="G329" i="10"/>
  <c r="K428" i="10"/>
  <c r="K378" i="10"/>
  <c r="K328" i="10"/>
  <c r="W449" i="10"/>
  <c r="W199" i="10"/>
  <c r="Y401" i="10"/>
  <c r="Y351" i="10"/>
  <c r="U429" i="10"/>
  <c r="U179" i="10"/>
  <c r="Q179" i="10"/>
  <c r="I145" i="10"/>
  <c r="I245" i="10" s="1"/>
  <c r="I195" i="10"/>
  <c r="M144" i="10"/>
  <c r="M244" i="10" s="1"/>
  <c r="M194" i="10"/>
  <c r="E153" i="10"/>
  <c r="E253" i="10" s="1"/>
  <c r="E203" i="10"/>
  <c r="M151" i="10"/>
  <c r="M201" i="10"/>
  <c r="E151" i="10"/>
  <c r="E251" i="10" s="1"/>
  <c r="E201" i="10"/>
  <c r="I150" i="10"/>
  <c r="I250" i="10" s="1"/>
  <c r="I200" i="10"/>
  <c r="R178" i="10"/>
  <c r="R428" i="10"/>
  <c r="R328" i="10"/>
  <c r="Z343" i="10"/>
  <c r="Z393" i="10"/>
  <c r="M199" i="10"/>
  <c r="I141" i="10"/>
  <c r="L436" i="10"/>
  <c r="G436" i="10"/>
  <c r="K435" i="10"/>
  <c r="K384" i="10"/>
  <c r="K341" i="10"/>
  <c r="H334" i="10"/>
  <c r="P200" i="10"/>
  <c r="G135" i="10"/>
  <c r="G385" i="10"/>
  <c r="K429" i="10"/>
  <c r="K379" i="10"/>
  <c r="C429" i="10"/>
  <c r="C379" i="10"/>
  <c r="G428" i="10"/>
  <c r="G378" i="10"/>
  <c r="C428" i="10"/>
  <c r="C378" i="10"/>
  <c r="C328" i="10"/>
  <c r="U400" i="10"/>
  <c r="U350" i="10"/>
  <c r="Q129" i="10"/>
  <c r="Q229" i="10" s="1"/>
  <c r="Q379" i="10"/>
  <c r="C336" i="10"/>
  <c r="I143" i="10"/>
  <c r="I193" i="10"/>
  <c r="M142" i="10"/>
  <c r="M242" i="10" s="1"/>
  <c r="M192" i="10"/>
  <c r="E142" i="10"/>
  <c r="E192" i="10"/>
  <c r="M153" i="10"/>
  <c r="M253" i="10" s="1"/>
  <c r="M203" i="10"/>
  <c r="E149" i="10"/>
  <c r="E199" i="10"/>
  <c r="R350" i="10"/>
  <c r="R400" i="10"/>
  <c r="Z352" i="10"/>
  <c r="Z402" i="10"/>
  <c r="G335" i="10"/>
  <c r="K436" i="10"/>
  <c r="C435" i="10"/>
  <c r="C395" i="10"/>
  <c r="C345" i="10"/>
  <c r="K393" i="10"/>
  <c r="K343" i="10"/>
  <c r="G392" i="10"/>
  <c r="G342" i="10"/>
  <c r="C391" i="10"/>
  <c r="C341" i="10"/>
  <c r="G403" i="10"/>
  <c r="G353" i="10"/>
  <c r="K402" i="10"/>
  <c r="K352" i="10"/>
  <c r="C402" i="10"/>
  <c r="C352" i="10"/>
  <c r="K451" i="10"/>
  <c r="K351" i="10"/>
  <c r="K401" i="10"/>
  <c r="G451" i="10"/>
  <c r="G401" i="10"/>
  <c r="C451" i="10"/>
  <c r="C351" i="10"/>
  <c r="K450" i="10"/>
  <c r="K350" i="10"/>
  <c r="K400" i="10"/>
  <c r="G450" i="10"/>
  <c r="G400" i="10"/>
  <c r="G350" i="10"/>
  <c r="C450" i="10"/>
  <c r="C350" i="10"/>
  <c r="C400" i="10"/>
  <c r="K449" i="10"/>
  <c r="K399" i="10"/>
  <c r="G449" i="10"/>
  <c r="G349" i="10"/>
  <c r="C449" i="10"/>
  <c r="C349" i="10"/>
  <c r="C399" i="10"/>
  <c r="D384" i="10"/>
  <c r="D334" i="10"/>
  <c r="H136" i="10"/>
  <c r="H236" i="10" s="1"/>
  <c r="H386" i="10"/>
  <c r="H336" i="10"/>
  <c r="D136" i="10"/>
  <c r="D236" i="10" s="1"/>
  <c r="D336" i="10"/>
  <c r="D436" i="10"/>
  <c r="L135" i="10"/>
  <c r="L385" i="10"/>
  <c r="L335" i="10"/>
  <c r="H135" i="10"/>
  <c r="H335" i="10"/>
  <c r="D135" i="10"/>
  <c r="D385" i="10"/>
  <c r="D335" i="10"/>
  <c r="D435" i="10"/>
  <c r="H379" i="10"/>
  <c r="H329" i="10"/>
  <c r="L378" i="10"/>
  <c r="L328" i="10"/>
  <c r="D378" i="10"/>
  <c r="D328" i="10"/>
  <c r="Q192" i="10"/>
  <c r="Q392" i="10"/>
  <c r="Q142" i="10"/>
  <c r="Q242" i="10" s="1"/>
  <c r="R191" i="10"/>
  <c r="R141" i="10" s="1"/>
  <c r="R391" i="10"/>
  <c r="R341" i="10"/>
  <c r="V199" i="10"/>
  <c r="V349" i="10"/>
  <c r="V399" i="10"/>
  <c r="Y394" i="10"/>
  <c r="Y344" i="10"/>
  <c r="V179" i="10"/>
  <c r="V429" i="10"/>
  <c r="V329" i="10"/>
  <c r="V379" i="10"/>
  <c r="L386" i="10"/>
  <c r="L379" i="10"/>
  <c r="K345" i="10"/>
  <c r="K336" i="10"/>
  <c r="K329" i="10"/>
  <c r="V129" i="10"/>
  <c r="P192" i="10"/>
  <c r="Q329" i="10"/>
  <c r="H345" i="10"/>
  <c r="D344" i="10"/>
  <c r="L342" i="10"/>
  <c r="H341" i="10"/>
  <c r="I186" i="10"/>
  <c r="E178" i="10"/>
  <c r="I129" i="10"/>
  <c r="I229" i="10" s="1"/>
  <c r="V136" i="10"/>
  <c r="V236" i="10" s="1"/>
  <c r="U378" i="10"/>
  <c r="V392" i="10"/>
  <c r="M185" i="10"/>
  <c r="U341" i="10"/>
  <c r="E185" i="10"/>
  <c r="Q244" i="10"/>
  <c r="F236" i="10"/>
  <c r="F245" i="10"/>
  <c r="J244" i="10"/>
  <c r="F243" i="10"/>
  <c r="J253" i="10"/>
  <c r="F252" i="10"/>
  <c r="N250" i="10"/>
  <c r="J445" i="10"/>
  <c r="J345" i="10"/>
  <c r="J395" i="10"/>
  <c r="N444" i="10"/>
  <c r="N344" i="10"/>
  <c r="N394" i="10"/>
  <c r="F444" i="10"/>
  <c r="F344" i="10"/>
  <c r="F394" i="10"/>
  <c r="J443" i="10"/>
  <c r="J343" i="10"/>
  <c r="J393" i="10"/>
  <c r="N442" i="10"/>
  <c r="N342" i="10"/>
  <c r="N392" i="10"/>
  <c r="F442" i="10"/>
  <c r="F342" i="10"/>
  <c r="F392" i="10"/>
  <c r="J441" i="10"/>
  <c r="J341" i="10"/>
  <c r="J391" i="10"/>
  <c r="N453" i="10"/>
  <c r="N353" i="10"/>
  <c r="N403" i="10"/>
  <c r="F453" i="10"/>
  <c r="F353" i="10"/>
  <c r="F403" i="10"/>
  <c r="J452" i="10"/>
  <c r="J352" i="10"/>
  <c r="J402" i="10"/>
  <c r="N451" i="10"/>
  <c r="N351" i="10"/>
  <c r="N401" i="10"/>
  <c r="F451" i="10"/>
  <c r="F351" i="10"/>
  <c r="F401" i="10"/>
  <c r="J450" i="10"/>
  <c r="J350" i="10"/>
  <c r="J400" i="10"/>
  <c r="N449" i="10"/>
  <c r="N349" i="10"/>
  <c r="N399" i="10"/>
  <c r="F449" i="10"/>
  <c r="F349" i="10"/>
  <c r="F399" i="10"/>
  <c r="L184" i="10"/>
  <c r="P243" i="10"/>
  <c r="Q252" i="10"/>
  <c r="M445" i="10"/>
  <c r="M345" i="10"/>
  <c r="M395" i="10"/>
  <c r="E445" i="10"/>
  <c r="E345" i="10"/>
  <c r="E395" i="10"/>
  <c r="I444" i="10"/>
  <c r="I344" i="10"/>
  <c r="I394" i="10"/>
  <c r="M443" i="10"/>
  <c r="M343" i="10"/>
  <c r="M393" i="10"/>
  <c r="E443" i="10"/>
  <c r="E343" i="10"/>
  <c r="E393" i="10"/>
  <c r="I442" i="10"/>
  <c r="I342" i="10"/>
  <c r="I392" i="10"/>
  <c r="M441" i="10"/>
  <c r="M341" i="10"/>
  <c r="M391" i="10"/>
  <c r="E441" i="10"/>
  <c r="E341" i="10"/>
  <c r="E391" i="10"/>
  <c r="I453" i="10"/>
  <c r="I353" i="10"/>
  <c r="I403" i="10"/>
  <c r="M452" i="10"/>
  <c r="M352" i="10"/>
  <c r="M402" i="10"/>
  <c r="E452" i="10"/>
  <c r="E352" i="10"/>
  <c r="E402" i="10"/>
  <c r="I451" i="10"/>
  <c r="I351" i="10"/>
  <c r="I401" i="10"/>
  <c r="M450" i="10"/>
  <c r="M350" i="10"/>
  <c r="M400" i="10"/>
  <c r="E450" i="10"/>
  <c r="E350" i="10"/>
  <c r="E400" i="10"/>
  <c r="I449" i="10"/>
  <c r="I349" i="10"/>
  <c r="I399" i="10"/>
  <c r="J334" i="10"/>
  <c r="J384" i="10"/>
  <c r="F334" i="10"/>
  <c r="F384" i="10"/>
  <c r="J436" i="10"/>
  <c r="J336" i="10"/>
  <c r="J386" i="10"/>
  <c r="N435" i="10"/>
  <c r="N335" i="10"/>
  <c r="N385" i="10"/>
  <c r="F435" i="10"/>
  <c r="F335" i="10"/>
  <c r="F385" i="10"/>
  <c r="J429" i="10"/>
  <c r="J329" i="10"/>
  <c r="J379" i="10"/>
  <c r="N428" i="10"/>
  <c r="N328" i="10"/>
  <c r="N378" i="10"/>
  <c r="Q441" i="10"/>
  <c r="Q391" i="10"/>
  <c r="Q341" i="10"/>
  <c r="Q141" i="10"/>
  <c r="Q452" i="10"/>
  <c r="Q202" i="10"/>
  <c r="Q402" i="10"/>
  <c r="Q352" i="10"/>
  <c r="Q451" i="10"/>
  <c r="Q201" i="10"/>
  <c r="Q449" i="10"/>
  <c r="Q199" i="10"/>
  <c r="W392" i="10"/>
  <c r="W342" i="10"/>
  <c r="W442" i="10"/>
  <c r="W192" i="10"/>
  <c r="T449" i="10"/>
  <c r="T399" i="10"/>
  <c r="T349" i="10"/>
  <c r="V450" i="10"/>
  <c r="V200" i="10"/>
  <c r="V400" i="10"/>
  <c r="V350" i="10"/>
  <c r="AA394" i="10"/>
  <c r="AA344" i="10"/>
  <c r="AA444" i="10"/>
  <c r="AA194" i="10"/>
  <c r="Z451" i="10"/>
  <c r="Z201" i="10"/>
  <c r="Z401" i="10"/>
  <c r="Z351" i="10"/>
  <c r="T429" i="10"/>
  <c r="T379" i="10"/>
  <c r="T329" i="10"/>
  <c r="T129" i="10"/>
  <c r="Q435" i="10"/>
  <c r="Q385" i="10"/>
  <c r="Q335" i="10"/>
  <c r="U435" i="10"/>
  <c r="Q436" i="10"/>
  <c r="Q136" i="10"/>
  <c r="Y436" i="10"/>
  <c r="J203" i="10"/>
  <c r="F202" i="10"/>
  <c r="N200" i="10"/>
  <c r="J199" i="10"/>
  <c r="F195" i="10"/>
  <c r="J185" i="10"/>
  <c r="F184" i="10"/>
  <c r="F179" i="10"/>
  <c r="F134" i="10"/>
  <c r="N129" i="10"/>
  <c r="N229" i="10" s="1"/>
  <c r="J128" i="10"/>
  <c r="S236" i="10"/>
  <c r="Y179" i="10"/>
  <c r="Y186" i="10"/>
  <c r="U185" i="10"/>
  <c r="Q336" i="10"/>
  <c r="Q344" i="10"/>
  <c r="Y379" i="10"/>
  <c r="U385" i="10"/>
  <c r="Z452" i="10"/>
  <c r="L445" i="10"/>
  <c r="L145" i="10"/>
  <c r="L195" i="10"/>
  <c r="H445" i="10"/>
  <c r="H145" i="10"/>
  <c r="H195" i="10"/>
  <c r="D445" i="10"/>
  <c r="D145" i="10"/>
  <c r="D195" i="10"/>
  <c r="L444" i="10"/>
  <c r="L144" i="10"/>
  <c r="L194" i="10"/>
  <c r="H444" i="10"/>
  <c r="H144" i="10"/>
  <c r="H194" i="10"/>
  <c r="D444" i="10"/>
  <c r="D144" i="10"/>
  <c r="D194" i="10"/>
  <c r="L443" i="10"/>
  <c r="L143" i="10"/>
  <c r="L193" i="10"/>
  <c r="H443" i="10"/>
  <c r="H143" i="10"/>
  <c r="H193" i="10"/>
  <c r="D443" i="10"/>
  <c r="D143" i="10"/>
  <c r="D193" i="10"/>
  <c r="L442" i="10"/>
  <c r="L142" i="10"/>
  <c r="L192" i="10"/>
  <c r="H442" i="10"/>
  <c r="H142" i="10"/>
  <c r="H192" i="10"/>
  <c r="D442" i="10"/>
  <c r="D142" i="10"/>
  <c r="D192" i="10"/>
  <c r="L441" i="10"/>
  <c r="L141" i="10"/>
  <c r="L191" i="10"/>
  <c r="H441" i="10"/>
  <c r="H141" i="10"/>
  <c r="H191" i="10"/>
  <c r="D441" i="10"/>
  <c r="D141" i="10"/>
  <c r="D191" i="10"/>
  <c r="L453" i="10"/>
  <c r="L153" i="10"/>
  <c r="L203" i="10"/>
  <c r="H453" i="10"/>
  <c r="H153" i="10"/>
  <c r="H203" i="10"/>
  <c r="D453" i="10"/>
  <c r="D153" i="10"/>
  <c r="D203" i="10"/>
  <c r="L452" i="10"/>
  <c r="L152" i="10"/>
  <c r="L202" i="10"/>
  <c r="H452" i="10"/>
  <c r="H152" i="10"/>
  <c r="H202" i="10"/>
  <c r="D452" i="10"/>
  <c r="D152" i="10"/>
  <c r="D202" i="10"/>
  <c r="L451" i="10"/>
  <c r="L151" i="10"/>
  <c r="L201" i="10"/>
  <c r="H451" i="10"/>
  <c r="H151" i="10"/>
  <c r="H201" i="10"/>
  <c r="D451" i="10"/>
  <c r="D151" i="10"/>
  <c r="D201" i="10"/>
  <c r="L450" i="10"/>
  <c r="L150" i="10"/>
  <c r="L200" i="10"/>
  <c r="H450" i="10"/>
  <c r="H150" i="10"/>
  <c r="H200" i="10"/>
  <c r="D450" i="10"/>
  <c r="D150" i="10"/>
  <c r="D200" i="10"/>
  <c r="L449" i="10"/>
  <c r="L149" i="10"/>
  <c r="L199" i="10"/>
  <c r="H449" i="10"/>
  <c r="H149" i="10"/>
  <c r="H199" i="10"/>
  <c r="D449" i="10"/>
  <c r="D149" i="10"/>
  <c r="D199" i="10"/>
  <c r="N334" i="10"/>
  <c r="N384" i="10"/>
  <c r="I334" i="10"/>
  <c r="I384" i="10"/>
  <c r="E334" i="10"/>
  <c r="E384" i="10"/>
  <c r="M336" i="10"/>
  <c r="M386" i="10"/>
  <c r="I336" i="10"/>
  <c r="I386" i="10"/>
  <c r="E336" i="10"/>
  <c r="E386" i="10"/>
  <c r="M335" i="10"/>
  <c r="M385" i="10"/>
  <c r="I335" i="10"/>
  <c r="I385" i="10"/>
  <c r="E335" i="10"/>
  <c r="E385" i="10"/>
  <c r="M429" i="10"/>
  <c r="M329" i="10"/>
  <c r="M379" i="10"/>
  <c r="I429" i="10"/>
  <c r="I329" i="10"/>
  <c r="I379" i="10"/>
  <c r="E429" i="10"/>
  <c r="E329" i="10"/>
  <c r="E379" i="10"/>
  <c r="M428" i="10"/>
  <c r="M328" i="10"/>
  <c r="M378" i="10"/>
  <c r="I428" i="10"/>
  <c r="I328" i="10"/>
  <c r="I378" i="10"/>
  <c r="E428" i="10"/>
  <c r="E328" i="10"/>
  <c r="E378" i="10"/>
  <c r="P445" i="10"/>
  <c r="P395" i="10"/>
  <c r="P345" i="10"/>
  <c r="P145" i="10"/>
  <c r="P444" i="10"/>
  <c r="P394" i="10"/>
  <c r="P344" i="10"/>
  <c r="P144" i="10"/>
  <c r="P443" i="10"/>
  <c r="P393" i="10"/>
  <c r="P343" i="10"/>
  <c r="P441" i="10"/>
  <c r="P391" i="10"/>
  <c r="P341" i="10"/>
  <c r="P141" i="10"/>
  <c r="P453" i="10"/>
  <c r="P403" i="10"/>
  <c r="P353" i="10"/>
  <c r="P203" i="10"/>
  <c r="P153" i="10"/>
  <c r="P452" i="10"/>
  <c r="P402" i="10"/>
  <c r="P352" i="10"/>
  <c r="P152" i="10"/>
  <c r="P451" i="10"/>
  <c r="P401" i="10"/>
  <c r="P351" i="10"/>
  <c r="P201" i="10"/>
  <c r="P449" i="10"/>
  <c r="P399" i="10"/>
  <c r="P349" i="10"/>
  <c r="P199" i="10"/>
  <c r="U441" i="10"/>
  <c r="U141" i="10" s="1"/>
  <c r="V192" i="10"/>
  <c r="V142" i="10" s="1"/>
  <c r="V492" i="10" s="1"/>
  <c r="R442" i="10"/>
  <c r="R392" i="10"/>
  <c r="R342" i="10"/>
  <c r="R192" i="10"/>
  <c r="U449" i="10"/>
  <c r="U199" i="10"/>
  <c r="U399" i="10"/>
  <c r="U349" i="10"/>
  <c r="S400" i="10"/>
  <c r="S350" i="10"/>
  <c r="S450" i="10"/>
  <c r="W400" i="10"/>
  <c r="W350" i="10"/>
  <c r="W450" i="10"/>
  <c r="W200" i="10"/>
  <c r="Z444" i="10"/>
  <c r="Z394" i="10"/>
  <c r="Z344" i="10"/>
  <c r="Z194" i="10"/>
  <c r="Y443" i="10"/>
  <c r="Y393" i="10"/>
  <c r="Y343" i="10"/>
  <c r="AA401" i="10"/>
  <c r="AA351" i="10"/>
  <c r="AA451" i="10"/>
  <c r="AA201" i="10"/>
  <c r="AA402" i="10"/>
  <c r="AA352" i="10"/>
  <c r="AA452" i="10"/>
  <c r="S429" i="10"/>
  <c r="S379" i="10"/>
  <c r="S329" i="10"/>
  <c r="S179" i="10"/>
  <c r="P427" i="10"/>
  <c r="P377" i="10"/>
  <c r="P327" i="10"/>
  <c r="W429" i="10"/>
  <c r="W379" i="10"/>
  <c r="W329" i="10"/>
  <c r="W179" i="10"/>
  <c r="X429" i="10"/>
  <c r="X379" i="10"/>
  <c r="X329" i="10"/>
  <c r="R180" i="10"/>
  <c r="R185" i="10"/>
  <c r="R435" i="10"/>
  <c r="V435" i="10"/>
  <c r="V385" i="10"/>
  <c r="V335" i="10"/>
  <c r="V185" i="10"/>
  <c r="R436" i="10"/>
  <c r="R386" i="10"/>
  <c r="R336" i="10"/>
  <c r="R186" i="10"/>
  <c r="V186" i="10"/>
  <c r="V436" i="10"/>
  <c r="Z436" i="10"/>
  <c r="Z386" i="10"/>
  <c r="Z336" i="10"/>
  <c r="Z186" i="10"/>
  <c r="R187" i="10"/>
  <c r="K403" i="10"/>
  <c r="C403" i="10"/>
  <c r="G395" i="10"/>
  <c r="K394" i="10"/>
  <c r="C394" i="10"/>
  <c r="G393" i="10"/>
  <c r="K392" i="10"/>
  <c r="C392" i="10"/>
  <c r="G391" i="10"/>
  <c r="G384" i="10"/>
  <c r="K353" i="10"/>
  <c r="C353" i="10"/>
  <c r="G352" i="10"/>
  <c r="G345" i="10"/>
  <c r="K344" i="10"/>
  <c r="C344" i="10"/>
  <c r="G343" i="10"/>
  <c r="K342" i="10"/>
  <c r="C342" i="10"/>
  <c r="G341" i="10"/>
  <c r="I236" i="10"/>
  <c r="I203" i="10"/>
  <c r="M202" i="10"/>
  <c r="E202" i="10"/>
  <c r="I201" i="10"/>
  <c r="M200" i="10"/>
  <c r="E200" i="10"/>
  <c r="I199" i="10"/>
  <c r="M195" i="10"/>
  <c r="E195" i="10"/>
  <c r="I194" i="10"/>
  <c r="M193" i="10"/>
  <c r="E193" i="10"/>
  <c r="I192" i="10"/>
  <c r="M191" i="10"/>
  <c r="E191" i="10"/>
  <c r="M186" i="10"/>
  <c r="E186" i="10"/>
  <c r="I185" i="10"/>
  <c r="E184" i="10"/>
  <c r="M179" i="10"/>
  <c r="E179" i="10"/>
  <c r="I178" i="10"/>
  <c r="I153" i="10"/>
  <c r="M152" i="10"/>
  <c r="E152" i="10"/>
  <c r="I151" i="10"/>
  <c r="M150" i="10"/>
  <c r="E150" i="10"/>
  <c r="I149" i="10"/>
  <c r="M145" i="10"/>
  <c r="E145" i="10"/>
  <c r="I144" i="10"/>
  <c r="M143" i="10"/>
  <c r="E143" i="10"/>
  <c r="I142" i="10"/>
  <c r="M141" i="10"/>
  <c r="E141" i="10"/>
  <c r="M136" i="10"/>
  <c r="E136" i="10"/>
  <c r="I135" i="10"/>
  <c r="E134" i="10"/>
  <c r="M129" i="10"/>
  <c r="E129" i="10"/>
  <c r="I128" i="10"/>
  <c r="R229" i="10"/>
  <c r="R136" i="10"/>
  <c r="P151" i="10"/>
  <c r="Q250" i="10"/>
  <c r="P149" i="10"/>
  <c r="X179" i="10"/>
  <c r="P177" i="10"/>
  <c r="P194" i="10"/>
  <c r="P202" i="10"/>
  <c r="T199" i="10"/>
  <c r="R330" i="10"/>
  <c r="R337" i="10"/>
  <c r="V342" i="10"/>
  <c r="R378" i="10"/>
  <c r="V386" i="10"/>
  <c r="R385" i="10"/>
  <c r="R430" i="10"/>
  <c r="N445" i="10"/>
  <c r="N345" i="10"/>
  <c r="N395" i="10"/>
  <c r="F445" i="10"/>
  <c r="F345" i="10"/>
  <c r="F395" i="10"/>
  <c r="J444" i="10"/>
  <c r="J344" i="10"/>
  <c r="J394" i="10"/>
  <c r="N443" i="10"/>
  <c r="N343" i="10"/>
  <c r="N393" i="10"/>
  <c r="F443" i="10"/>
  <c r="F343" i="10"/>
  <c r="F393" i="10"/>
  <c r="J442" i="10"/>
  <c r="J342" i="10"/>
  <c r="J392" i="10"/>
  <c r="N441" i="10"/>
  <c r="N341" i="10"/>
  <c r="N391" i="10"/>
  <c r="F441" i="10"/>
  <c r="F341" i="10"/>
  <c r="F391" i="10"/>
  <c r="J453" i="10"/>
  <c r="J353" i="10"/>
  <c r="J403" i="10"/>
  <c r="N452" i="10"/>
  <c r="N352" i="10"/>
  <c r="N402" i="10"/>
  <c r="F452" i="10"/>
  <c r="F352" i="10"/>
  <c r="F402" i="10"/>
  <c r="J451" i="10"/>
  <c r="J351" i="10"/>
  <c r="J401" i="10"/>
  <c r="N450" i="10"/>
  <c r="N350" i="10"/>
  <c r="N400" i="10"/>
  <c r="F450" i="10"/>
  <c r="F350" i="10"/>
  <c r="F400" i="10"/>
  <c r="J449" i="10"/>
  <c r="J349" i="10"/>
  <c r="J399" i="10"/>
  <c r="J427" i="10"/>
  <c r="J327" i="10"/>
  <c r="J377" i="10"/>
  <c r="G134" i="10"/>
  <c r="G184" i="10"/>
  <c r="P242" i="10"/>
  <c r="P250" i="10"/>
  <c r="I445" i="10"/>
  <c r="I345" i="10"/>
  <c r="I395" i="10"/>
  <c r="M444" i="10"/>
  <c r="M344" i="10"/>
  <c r="M394" i="10"/>
  <c r="E444" i="10"/>
  <c r="E344" i="10"/>
  <c r="E394" i="10"/>
  <c r="I443" i="10"/>
  <c r="I343" i="10"/>
  <c r="I393" i="10"/>
  <c r="M442" i="10"/>
  <c r="M342" i="10"/>
  <c r="M392" i="10"/>
  <c r="E442" i="10"/>
  <c r="E342" i="10"/>
  <c r="E392" i="10"/>
  <c r="I441" i="10"/>
  <c r="I341" i="10"/>
  <c r="I391" i="10"/>
  <c r="M453" i="10"/>
  <c r="M353" i="10"/>
  <c r="M403" i="10"/>
  <c r="E453" i="10"/>
  <c r="E353" i="10"/>
  <c r="E403" i="10"/>
  <c r="I452" i="10"/>
  <c r="I352" i="10"/>
  <c r="I402" i="10"/>
  <c r="M451" i="10"/>
  <c r="M351" i="10"/>
  <c r="M401" i="10"/>
  <c r="E451" i="10"/>
  <c r="E351" i="10"/>
  <c r="E401" i="10"/>
  <c r="I450" i="10"/>
  <c r="I350" i="10"/>
  <c r="I400" i="10"/>
  <c r="M449" i="10"/>
  <c r="M349" i="10"/>
  <c r="M399" i="10"/>
  <c r="E449" i="10"/>
  <c r="E349" i="10"/>
  <c r="E399" i="10"/>
  <c r="K184" i="10"/>
  <c r="N436" i="10"/>
  <c r="N336" i="10"/>
  <c r="N386" i="10"/>
  <c r="F436" i="10"/>
  <c r="F336" i="10"/>
  <c r="F386" i="10"/>
  <c r="J435" i="10"/>
  <c r="J335" i="10"/>
  <c r="J385" i="10"/>
  <c r="N429" i="10"/>
  <c r="N329" i="10"/>
  <c r="N379" i="10"/>
  <c r="F429" i="10"/>
  <c r="F329" i="10"/>
  <c r="F379" i="10"/>
  <c r="J428" i="10"/>
  <c r="J328" i="10"/>
  <c r="J378" i="10"/>
  <c r="F428" i="10"/>
  <c r="F328" i="10"/>
  <c r="F378" i="10"/>
  <c r="Q428" i="10"/>
  <c r="Q378" i="10"/>
  <c r="Q328" i="10"/>
  <c r="Q445" i="10"/>
  <c r="Q395" i="10"/>
  <c r="Q345" i="10"/>
  <c r="Q145" i="10"/>
  <c r="Q444" i="10"/>
  <c r="Q443" i="10"/>
  <c r="Q393" i="10"/>
  <c r="Q343" i="10"/>
  <c r="Q453" i="10"/>
  <c r="Q203" i="10"/>
  <c r="Q153" i="10"/>
  <c r="V441" i="10"/>
  <c r="V391" i="10"/>
  <c r="V341" i="10"/>
  <c r="V191" i="10"/>
  <c r="S392" i="10"/>
  <c r="S342" i="10"/>
  <c r="S442" i="10"/>
  <c r="S192" i="10"/>
  <c r="R200" i="10"/>
  <c r="Z193" i="10"/>
  <c r="Z202" i="10"/>
  <c r="S430" i="10"/>
  <c r="S380" i="10"/>
  <c r="S330" i="10"/>
  <c r="S180" i="10"/>
  <c r="U436" i="10"/>
  <c r="U386" i="10"/>
  <c r="U336" i="10"/>
  <c r="U136" i="10"/>
  <c r="Q437" i="10"/>
  <c r="Q387" i="10"/>
  <c r="Q337" i="10"/>
  <c r="N202" i="10"/>
  <c r="J201" i="10"/>
  <c r="F200" i="10"/>
  <c r="N195" i="10"/>
  <c r="J194" i="10"/>
  <c r="F193" i="10"/>
  <c r="N191" i="10"/>
  <c r="F186" i="10"/>
  <c r="N179" i="10"/>
  <c r="J178" i="10"/>
  <c r="N152" i="10"/>
  <c r="J151" i="10"/>
  <c r="F150" i="10"/>
  <c r="N145" i="10"/>
  <c r="N143" i="10"/>
  <c r="N493" i="10" s="1"/>
  <c r="J142" i="10"/>
  <c r="F141" i="10"/>
  <c r="N136" i="10"/>
  <c r="F129" i="10"/>
  <c r="S229" i="10"/>
  <c r="Q151" i="10"/>
  <c r="Q149" i="10"/>
  <c r="Q186" i="10"/>
  <c r="Q194" i="10"/>
  <c r="Q349" i="10"/>
  <c r="Y386" i="10"/>
  <c r="Q401" i="10"/>
  <c r="R450" i="10"/>
  <c r="AC303" i="10"/>
  <c r="M435" i="10"/>
  <c r="K445" i="10"/>
  <c r="K145" i="10"/>
  <c r="K195" i="10"/>
  <c r="G445" i="10"/>
  <c r="G145" i="10"/>
  <c r="G195" i="10"/>
  <c r="C445" i="10"/>
  <c r="C145" i="10"/>
  <c r="C195" i="10"/>
  <c r="K444" i="10"/>
  <c r="K144" i="10"/>
  <c r="K194" i="10"/>
  <c r="G444" i="10"/>
  <c r="G144" i="10"/>
  <c r="G194" i="10"/>
  <c r="C444" i="10"/>
  <c r="C144" i="10"/>
  <c r="C194" i="10"/>
  <c r="K443" i="10"/>
  <c r="K143" i="10"/>
  <c r="K193" i="10"/>
  <c r="G443" i="10"/>
  <c r="G143" i="10"/>
  <c r="G193" i="10"/>
  <c r="C443" i="10"/>
  <c r="C143" i="10"/>
  <c r="C193" i="10"/>
  <c r="K442" i="10"/>
  <c r="K142" i="10"/>
  <c r="K192" i="10"/>
  <c r="G442" i="10"/>
  <c r="G142" i="10"/>
  <c r="G192" i="10"/>
  <c r="C442" i="10"/>
  <c r="C142" i="10"/>
  <c r="C192" i="10"/>
  <c r="K441" i="10"/>
  <c r="K141" i="10"/>
  <c r="K191" i="10"/>
  <c r="G441" i="10"/>
  <c r="G141" i="10"/>
  <c r="G191" i="10"/>
  <c r="C441" i="10"/>
  <c r="C141" i="10"/>
  <c r="C191" i="10"/>
  <c r="K453" i="10"/>
  <c r="K153" i="10"/>
  <c r="K203" i="10"/>
  <c r="G453" i="10"/>
  <c r="G153" i="10"/>
  <c r="G203" i="10"/>
  <c r="C453" i="10"/>
  <c r="C153" i="10"/>
  <c r="C203" i="10"/>
  <c r="K452" i="10"/>
  <c r="K152" i="10"/>
  <c r="K202" i="10"/>
  <c r="G452" i="10"/>
  <c r="G152" i="10"/>
  <c r="G202" i="10"/>
  <c r="C452" i="10"/>
  <c r="C152" i="10"/>
  <c r="C202" i="10"/>
  <c r="H402" i="10"/>
  <c r="L401" i="10"/>
  <c r="D401" i="10"/>
  <c r="H400" i="10"/>
  <c r="L399" i="10"/>
  <c r="D399" i="10"/>
  <c r="H403" i="10"/>
  <c r="L395" i="10"/>
  <c r="D395" i="10"/>
  <c r="H394" i="10"/>
  <c r="L393" i="10"/>
  <c r="D393" i="10"/>
  <c r="H392" i="10"/>
  <c r="L391" i="10"/>
  <c r="D391" i="10"/>
  <c r="L384" i="10"/>
  <c r="H353" i="10"/>
  <c r="L352" i="10"/>
  <c r="D352" i="10"/>
  <c r="H351" i="10"/>
  <c r="L350" i="10"/>
  <c r="D350" i="10"/>
  <c r="H349" i="10"/>
  <c r="L345" i="10"/>
  <c r="D345" i="10"/>
  <c r="H344" i="10"/>
  <c r="L343" i="10"/>
  <c r="D343" i="10"/>
  <c r="H342" i="10"/>
  <c r="L341" i="10"/>
  <c r="D341" i="10"/>
  <c r="L334" i="10"/>
  <c r="N203" i="10"/>
  <c r="F203" i="10"/>
  <c r="J202" i="10"/>
  <c r="N201" i="10"/>
  <c r="F201" i="10"/>
  <c r="J200" i="10"/>
  <c r="N199" i="10"/>
  <c r="F199" i="10"/>
  <c r="J195" i="10"/>
  <c r="N194" i="10"/>
  <c r="F194" i="10"/>
  <c r="J193" i="10"/>
  <c r="N192" i="10"/>
  <c r="F192" i="10"/>
  <c r="J191" i="10"/>
  <c r="J186" i="10"/>
  <c r="N185" i="10"/>
  <c r="F185" i="10"/>
  <c r="J184" i="10"/>
  <c r="J179" i="10"/>
  <c r="N178" i="10"/>
  <c r="F178" i="10"/>
  <c r="J177" i="10"/>
  <c r="N153" i="10"/>
  <c r="F153" i="10"/>
  <c r="J152" i="10"/>
  <c r="N151" i="10"/>
  <c r="F151" i="10"/>
  <c r="J150" i="10"/>
  <c r="N149" i="10"/>
  <c r="F149" i="10"/>
  <c r="J145" i="10"/>
  <c r="N144" i="10"/>
  <c r="F144" i="10"/>
  <c r="J143" i="10"/>
  <c r="N142" i="10"/>
  <c r="F142" i="10"/>
  <c r="J141" i="10"/>
  <c r="J136" i="10"/>
  <c r="N135" i="10"/>
  <c r="F135" i="10"/>
  <c r="J129" i="10"/>
  <c r="N128" i="10"/>
  <c r="F128" i="10"/>
  <c r="Q143" i="10"/>
  <c r="Q178" i="10"/>
  <c r="Q187" i="10"/>
  <c r="U186" i="10"/>
  <c r="Q185" i="10"/>
  <c r="Q195" i="10"/>
  <c r="Y193" i="10"/>
  <c r="Q193" i="10"/>
  <c r="Q191" i="10"/>
  <c r="AA202" i="10"/>
  <c r="S200" i="10"/>
  <c r="Y329" i="10"/>
  <c r="U328" i="10"/>
  <c r="Y336" i="10"/>
  <c r="U335" i="10"/>
  <c r="Q351" i="10"/>
  <c r="Q386" i="10"/>
  <c r="Q394" i="10"/>
  <c r="U391" i="10"/>
  <c r="Q403" i="10"/>
  <c r="Q399" i="10"/>
  <c r="Y429" i="10"/>
  <c r="U428" i="10"/>
  <c r="R437" i="10"/>
  <c r="Z443" i="10"/>
  <c r="T428" i="10"/>
  <c r="T128" i="10" s="1"/>
  <c r="T378" i="10"/>
  <c r="T328" i="10"/>
  <c r="Q442" i="10"/>
  <c r="Q450" i="10"/>
  <c r="Q200" i="10"/>
  <c r="T441" i="10"/>
  <c r="T141" i="10" s="1"/>
  <c r="T491" i="10" s="1"/>
  <c r="T391" i="10"/>
  <c r="T341" i="10"/>
  <c r="U442" i="10"/>
  <c r="R449" i="10"/>
  <c r="R199" i="10"/>
  <c r="T450" i="10"/>
  <c r="T400" i="10"/>
  <c r="T350" i="10"/>
  <c r="X443" i="10"/>
  <c r="X143" i="10" s="1"/>
  <c r="X393" i="10"/>
  <c r="X343" i="10"/>
  <c r="Y444" i="10"/>
  <c r="Y144" i="10" s="1"/>
  <c r="X451" i="10"/>
  <c r="X401" i="10"/>
  <c r="X351" i="10"/>
  <c r="X452" i="10"/>
  <c r="X402" i="10"/>
  <c r="X352" i="10"/>
  <c r="AA429" i="10"/>
  <c r="AA379" i="10"/>
  <c r="AA329" i="10"/>
  <c r="P430" i="10"/>
  <c r="P380" i="10"/>
  <c r="P330" i="10"/>
  <c r="S385" i="10"/>
  <c r="S335" i="10"/>
  <c r="S386" i="10"/>
  <c r="S336" i="10"/>
  <c r="S436" i="10"/>
  <c r="W386" i="10"/>
  <c r="W336" i="10"/>
  <c r="AA386" i="10"/>
  <c r="AA336" i="10"/>
  <c r="AA436" i="10"/>
  <c r="S387" i="10"/>
  <c r="S337" i="10"/>
  <c r="L186" i="10"/>
  <c r="H186" i="10"/>
  <c r="D186" i="10"/>
  <c r="L185" i="10"/>
  <c r="H185" i="10"/>
  <c r="D185" i="10"/>
  <c r="H184" i="10"/>
  <c r="D184" i="10"/>
  <c r="L179" i="10"/>
  <c r="H179" i="10"/>
  <c r="D179" i="10"/>
  <c r="L178" i="10"/>
  <c r="H178" i="10"/>
  <c r="D178" i="10"/>
  <c r="L136" i="10"/>
  <c r="H134" i="10"/>
  <c r="D134" i="10"/>
  <c r="L129" i="10"/>
  <c r="H129" i="10"/>
  <c r="D129" i="10"/>
  <c r="L128" i="10"/>
  <c r="H128" i="10"/>
  <c r="D128" i="10"/>
  <c r="U129" i="10"/>
  <c r="AA179" i="10"/>
  <c r="S187" i="10"/>
  <c r="AA186" i="10"/>
  <c r="W186" i="10"/>
  <c r="W136" i="10" s="1"/>
  <c r="W486" i="10" s="1"/>
  <c r="S186" i="10"/>
  <c r="S185" i="10"/>
  <c r="AA193" i="10"/>
  <c r="Q330" i="10"/>
  <c r="U329" i="10"/>
  <c r="U342" i="10"/>
  <c r="Y352" i="10"/>
  <c r="Q350" i="10"/>
  <c r="Q380" i="10"/>
  <c r="U379" i="10"/>
  <c r="U392" i="10"/>
  <c r="Q400" i="10"/>
  <c r="Q430" i="10"/>
  <c r="Q130" i="10" s="1"/>
  <c r="V449" i="10"/>
  <c r="O84" i="10"/>
  <c r="O86" i="10"/>
  <c r="S428" i="10"/>
  <c r="S378" i="10"/>
  <c r="S328" i="10"/>
  <c r="P442" i="10"/>
  <c r="P392" i="10"/>
  <c r="P342" i="10"/>
  <c r="P450" i="10"/>
  <c r="P400" i="10"/>
  <c r="P350" i="10"/>
  <c r="W391" i="10"/>
  <c r="W341" i="10"/>
  <c r="W441" i="10"/>
  <c r="S391" i="10"/>
  <c r="S341" i="10"/>
  <c r="T442" i="10"/>
  <c r="T142" i="10" s="1"/>
  <c r="T492" i="10" s="1"/>
  <c r="T392" i="10"/>
  <c r="T342" i="10"/>
  <c r="S399" i="10"/>
  <c r="S349" i="10"/>
  <c r="S449" i="10"/>
  <c r="W399" i="10"/>
  <c r="W349" i="10"/>
  <c r="U450" i="10"/>
  <c r="U200" i="10"/>
  <c r="X444" i="10"/>
  <c r="X144" i="10" s="1"/>
  <c r="X394" i="10"/>
  <c r="X344" i="10"/>
  <c r="AA393" i="10"/>
  <c r="AA343" i="10"/>
  <c r="Y451" i="10"/>
  <c r="Y201" i="10"/>
  <c r="Y452" i="10"/>
  <c r="Y202" i="10"/>
  <c r="T430" i="10"/>
  <c r="T380" i="10"/>
  <c r="T330" i="10"/>
  <c r="P434" i="10"/>
  <c r="P384" i="10"/>
  <c r="P334" i="10"/>
  <c r="T435" i="10"/>
  <c r="T135" i="10" s="1"/>
  <c r="T385" i="10"/>
  <c r="T335" i="10"/>
  <c r="T436" i="10"/>
  <c r="T386" i="10"/>
  <c r="T336" i="10"/>
  <c r="X436" i="10"/>
  <c r="X136" i="10" s="1"/>
  <c r="X386" i="10"/>
  <c r="X336" i="10"/>
  <c r="P437" i="10"/>
  <c r="P137" i="10" s="1"/>
  <c r="P387" i="10"/>
  <c r="P337" i="10"/>
  <c r="T437" i="10"/>
  <c r="T387" i="10"/>
  <c r="T337" i="10"/>
  <c r="M384" i="10"/>
  <c r="M334" i="10"/>
  <c r="K201" i="10"/>
  <c r="G201" i="10"/>
  <c r="C201" i="10"/>
  <c r="K200" i="10"/>
  <c r="G200" i="10"/>
  <c r="C200" i="10"/>
  <c r="K199" i="10"/>
  <c r="K299" i="10" s="1"/>
  <c r="G199" i="10"/>
  <c r="C199" i="10"/>
  <c r="K186" i="10"/>
  <c r="G186" i="10"/>
  <c r="C186" i="10"/>
  <c r="K185" i="10"/>
  <c r="G185" i="10"/>
  <c r="C185" i="10"/>
  <c r="C184" i="10"/>
  <c r="K179" i="10"/>
  <c r="G179" i="10"/>
  <c r="C179" i="10"/>
  <c r="C279" i="10" s="1"/>
  <c r="K178" i="10"/>
  <c r="G178" i="10"/>
  <c r="C178" i="10"/>
  <c r="K151" i="10"/>
  <c r="G151" i="10"/>
  <c r="C151" i="10"/>
  <c r="K150" i="10"/>
  <c r="G150" i="10"/>
  <c r="C150" i="10"/>
  <c r="K149" i="10"/>
  <c r="G149" i="10"/>
  <c r="C149" i="10"/>
  <c r="C136" i="10"/>
  <c r="C134" i="10"/>
  <c r="K129" i="10"/>
  <c r="G129" i="10"/>
  <c r="C129" i="10"/>
  <c r="K128" i="10"/>
  <c r="G128" i="10"/>
  <c r="C128" i="10"/>
  <c r="T136" i="10"/>
  <c r="Z179" i="10"/>
  <c r="R179" i="10"/>
  <c r="V178" i="10"/>
  <c r="X201" i="10"/>
  <c r="T200" i="10"/>
  <c r="Z329" i="10"/>
  <c r="R329" i="10"/>
  <c r="V328" i="10"/>
  <c r="R349" i="10"/>
  <c r="Z379" i="10"/>
  <c r="R379" i="10"/>
  <c r="V378" i="10"/>
  <c r="R399" i="10"/>
  <c r="Z429" i="10"/>
  <c r="R429" i="10"/>
  <c r="V428" i="10"/>
  <c r="S437" i="10"/>
  <c r="AA443" i="10"/>
  <c r="S441" i="10"/>
  <c r="S141" i="10" s="1"/>
  <c r="AD303" i="10"/>
  <c r="AD302" i="10"/>
  <c r="AD245" i="10"/>
  <c r="AD545" i="10"/>
  <c r="AD495" i="10"/>
  <c r="AC253" i="10"/>
  <c r="AC553" i="10"/>
  <c r="AC503" i="10"/>
  <c r="AC245" i="10"/>
  <c r="AC545" i="10"/>
  <c r="AC495" i="10"/>
  <c r="AD295" i="10"/>
  <c r="AD253" i="10"/>
  <c r="AD553" i="10"/>
  <c r="AD503" i="10"/>
  <c r="O85" i="10"/>
  <c r="O93" i="10"/>
  <c r="O92" i="10"/>
  <c r="O101" i="10"/>
  <c r="O78" i="10"/>
  <c r="O95" i="10"/>
  <c r="O91" i="10"/>
  <c r="O100" i="10"/>
  <c r="O102" i="10"/>
  <c r="O79" i="10"/>
  <c r="O94" i="10"/>
  <c r="O103" i="10"/>
  <c r="O99" i="10"/>
  <c r="U45" i="12"/>
  <c r="AE45" i="12"/>
  <c r="C18" i="9"/>
  <c r="D11" i="9"/>
  <c r="D12" i="9" s="1"/>
  <c r="D16" i="9" s="1"/>
  <c r="D167" i="22"/>
  <c r="H167" i="22"/>
  <c r="E167" i="22"/>
  <c r="I167" i="22"/>
  <c r="B166" i="22"/>
  <c r="B167" i="22"/>
  <c r="J60" i="25"/>
  <c r="J65" i="25" s="1"/>
  <c r="J66" i="25" s="1"/>
  <c r="J67" i="25" s="1"/>
  <c r="F60" i="25"/>
  <c r="F65" i="25" s="1"/>
  <c r="F66" i="25" s="1"/>
  <c r="F67" i="25" s="1"/>
  <c r="F167" i="22"/>
  <c r="J167" i="22"/>
  <c r="C167" i="22"/>
  <c r="G167" i="22"/>
  <c r="K167" i="22"/>
  <c r="D124" i="8"/>
  <c r="H124" i="8"/>
  <c r="F124" i="8"/>
  <c r="J124" i="8"/>
  <c r="E124" i="8"/>
  <c r="I124" i="8"/>
  <c r="G42" i="8"/>
  <c r="C42" i="8"/>
  <c r="B124" i="8"/>
  <c r="G66" i="25"/>
  <c r="G67" i="25" s="1"/>
  <c r="C66" i="25"/>
  <c r="C67" i="25" s="1"/>
  <c r="E61" i="25"/>
  <c r="E62" i="25" s="1"/>
  <c r="H61" i="25"/>
  <c r="H62" i="25" s="1"/>
  <c r="D61" i="25"/>
  <c r="D62" i="25" s="1"/>
  <c r="E57" i="25"/>
  <c r="E66" i="25"/>
  <c r="E67" i="25" s="1"/>
  <c r="I57" i="25"/>
  <c r="I66" i="25"/>
  <c r="I67" i="25" s="1"/>
  <c r="I61" i="25"/>
  <c r="I62" i="25" s="1"/>
  <c r="C61" i="25"/>
  <c r="C62" i="25" s="1"/>
  <c r="C57" i="25"/>
  <c r="G57" i="25"/>
  <c r="G61" i="25"/>
  <c r="G62" i="25" s="1"/>
  <c r="K66" i="25"/>
  <c r="K67" i="25" s="1"/>
  <c r="K61" i="25"/>
  <c r="K62" i="25" s="1"/>
  <c r="K57" i="25"/>
  <c r="B57" i="25"/>
  <c r="B66" i="25"/>
  <c r="B67" i="25" s="1"/>
  <c r="B61" i="25"/>
  <c r="B62" i="25" s="1"/>
  <c r="D57" i="25"/>
  <c r="D66" i="25"/>
  <c r="D67" i="25" s="1"/>
  <c r="H66" i="25"/>
  <c r="H67" i="25" s="1"/>
  <c r="H57" i="25"/>
  <c r="J61" i="25"/>
  <c r="J62" i="25" s="1"/>
  <c r="F166" i="22"/>
  <c r="J166" i="22"/>
  <c r="K53" i="8"/>
  <c r="E42" i="8"/>
  <c r="B42" i="8"/>
  <c r="L42" i="8"/>
  <c r="K42" i="8"/>
  <c r="I42" i="8"/>
  <c r="F42" i="8"/>
  <c r="J42" i="8"/>
  <c r="D42" i="8"/>
  <c r="H42" i="8"/>
  <c r="C166" i="22"/>
  <c r="G166" i="22"/>
  <c r="E166" i="22"/>
  <c r="I166" i="22"/>
  <c r="D166" i="22"/>
  <c r="H166" i="22"/>
  <c r="K121" i="22"/>
  <c r="H107" i="8"/>
  <c r="D107" i="8"/>
  <c r="B101" i="8"/>
  <c r="L4" i="8"/>
  <c r="I108" i="8"/>
  <c r="E108" i="8"/>
  <c r="J107" i="8"/>
  <c r="D108" i="8"/>
  <c r="H108" i="8"/>
  <c r="K108" i="8"/>
  <c r="C108" i="8"/>
  <c r="K101" i="8"/>
  <c r="F101" i="8"/>
  <c r="K107" i="8"/>
  <c r="G107" i="8"/>
  <c r="C86" i="8"/>
  <c r="K86" i="8"/>
  <c r="G86" i="8"/>
  <c r="I107" i="8"/>
  <c r="E107" i="8"/>
  <c r="F108" i="8"/>
  <c r="J108" i="8"/>
  <c r="B158" i="22"/>
  <c r="B165" i="22" s="1"/>
  <c r="J158" i="22"/>
  <c r="J165" i="22" s="1"/>
  <c r="K104" i="22"/>
  <c r="F158" i="22"/>
  <c r="F165" i="22" s="1"/>
  <c r="J101" i="8"/>
  <c r="B107" i="8"/>
  <c r="F107" i="8"/>
  <c r="B86" i="8"/>
  <c r="G108" i="8"/>
  <c r="C107" i="8"/>
  <c r="K30" i="25"/>
  <c r="K72" i="25" s="1"/>
  <c r="H22" i="25"/>
  <c r="K22" i="25"/>
  <c r="G22" i="25"/>
  <c r="C22" i="25"/>
  <c r="E22" i="25"/>
  <c r="L13" i="25"/>
  <c r="F22" i="25"/>
  <c r="D22" i="25"/>
  <c r="I22" i="25"/>
  <c r="D5" i="25"/>
  <c r="H5" i="25"/>
  <c r="J22" i="25"/>
  <c r="E5" i="25"/>
  <c r="I5" i="25"/>
  <c r="F5" i="25"/>
  <c r="J5" i="25"/>
  <c r="C5" i="25"/>
  <c r="G5" i="25"/>
  <c r="K5" i="25"/>
  <c r="C158" i="22"/>
  <c r="C165" i="22" s="1"/>
  <c r="G158" i="22"/>
  <c r="G165" i="22" s="1"/>
  <c r="K158" i="22"/>
  <c r="K165" i="22" s="1"/>
  <c r="K168" i="22" s="1"/>
  <c r="D158" i="22"/>
  <c r="D165" i="22" s="1"/>
  <c r="H158" i="22"/>
  <c r="H165" i="22" s="1"/>
  <c r="E158" i="22"/>
  <c r="E165" i="22" s="1"/>
  <c r="I158" i="22"/>
  <c r="I165" i="22" s="1"/>
  <c r="E101" i="8"/>
  <c r="I101" i="8"/>
  <c r="I86" i="8"/>
  <c r="D101" i="8"/>
  <c r="H101" i="8"/>
  <c r="H86" i="8"/>
  <c r="D86" i="8"/>
  <c r="J86" i="8"/>
  <c r="F86" i="8"/>
  <c r="E86" i="8"/>
  <c r="K13" i="25"/>
  <c r="J13" i="25"/>
  <c r="I13" i="25"/>
  <c r="E4" i="8"/>
  <c r="I4" i="8"/>
  <c r="B4" i="8"/>
  <c r="I4" i="22"/>
  <c r="E4" i="22"/>
  <c r="B4" i="22"/>
  <c r="F4" i="22"/>
  <c r="J4" i="22"/>
  <c r="C4" i="22"/>
  <c r="G4" i="22"/>
  <c r="K4" i="22"/>
  <c r="D4" i="22"/>
  <c r="H4" i="22"/>
  <c r="L4" i="22"/>
  <c r="H39" i="22"/>
  <c r="D39" i="22"/>
  <c r="L39" i="22"/>
  <c r="I39" i="22"/>
  <c r="B39" i="22"/>
  <c r="F39" i="22"/>
  <c r="J39" i="22"/>
  <c r="E39" i="22"/>
  <c r="C39" i="22"/>
  <c r="G39" i="22"/>
  <c r="K39" i="22"/>
  <c r="F4" i="8"/>
  <c r="J4" i="8"/>
  <c r="D4" i="8"/>
  <c r="H4" i="8"/>
  <c r="C4" i="8"/>
  <c r="G4" i="8"/>
  <c r="K4" i="8"/>
  <c r="AN45" i="12"/>
  <c r="AK34" i="12"/>
  <c r="S45" i="12"/>
  <c r="O19" i="12"/>
  <c r="AB12" i="12"/>
  <c r="AB13" i="12"/>
  <c r="AB14" i="12"/>
  <c r="AB16" i="12"/>
  <c r="AB17" i="12"/>
  <c r="AB19" i="12"/>
  <c r="AB21" i="12"/>
  <c r="AB22" i="12"/>
  <c r="AO12" i="12"/>
  <c r="AO13" i="12"/>
  <c r="AO14" i="12"/>
  <c r="AO16" i="12"/>
  <c r="AO17" i="12"/>
  <c r="AO19" i="12"/>
  <c r="AO21" i="12"/>
  <c r="AO22" i="12"/>
  <c r="O17" i="12"/>
  <c r="O11" i="12"/>
  <c r="O22" i="12"/>
  <c r="O15" i="12"/>
  <c r="O13" i="12"/>
  <c r="O12" i="12"/>
  <c r="O16" i="12"/>
  <c r="O21" i="12"/>
  <c r="O14" i="12"/>
  <c r="AB11" i="12"/>
  <c r="AB15" i="12"/>
  <c r="AO11" i="12"/>
  <c r="AO15" i="12"/>
  <c r="AG34" i="12"/>
  <c r="W45" i="12"/>
  <c r="AA45" i="12"/>
  <c r="U34" i="12"/>
  <c r="V34" i="12"/>
  <c r="AQ44" i="11"/>
  <c r="AQ13" i="11"/>
  <c r="AD34" i="12"/>
  <c r="P45" i="12"/>
  <c r="AC45" i="12"/>
  <c r="T45" i="12"/>
  <c r="AG45" i="12"/>
  <c r="X45" i="12"/>
  <c r="AK45" i="12"/>
  <c r="AQ42" i="11"/>
  <c r="AQ12" i="11"/>
  <c r="AQ52" i="11"/>
  <c r="AQ39" i="11"/>
  <c r="AQ30" i="11"/>
  <c r="AQ11" i="11"/>
  <c r="AQ34" i="11"/>
  <c r="AC143" i="10" l="1"/>
  <c r="AC493" i="10" s="1"/>
  <c r="AE145" i="10"/>
  <c r="AE545" i="10" s="1"/>
  <c r="AJ303" i="10"/>
  <c r="H279" i="10"/>
  <c r="D278" i="10"/>
  <c r="AJ153" i="10"/>
  <c r="AJ253" i="10" s="1"/>
  <c r="AJ603" i="10" s="1"/>
  <c r="AD143" i="10"/>
  <c r="AD243" i="10" s="1"/>
  <c r="AD294" i="10"/>
  <c r="G285" i="10"/>
  <c r="G301" i="10"/>
  <c r="AF553" i="10"/>
  <c r="AF503" i="10"/>
  <c r="AF253" i="10"/>
  <c r="AE245" i="10"/>
  <c r="AE495" i="10"/>
  <c r="I552" i="10"/>
  <c r="AD293" i="10"/>
  <c r="C486" i="10"/>
  <c r="AF303" i="10"/>
  <c r="AE295" i="10"/>
  <c r="AD244" i="10"/>
  <c r="AD544" i="10"/>
  <c r="AD494" i="10"/>
  <c r="Z143" i="10"/>
  <c r="Z493" i="10" s="1"/>
  <c r="AJ295" i="10"/>
  <c r="J301" i="10"/>
  <c r="X129" i="10"/>
  <c r="X529" i="10" s="1"/>
  <c r="AH145" i="10"/>
  <c r="AH495" i="10" s="1"/>
  <c r="AC152" i="10"/>
  <c r="AC252" i="10" s="1"/>
  <c r="AC602" i="10" s="1"/>
  <c r="H278" i="10"/>
  <c r="AA143" i="10"/>
  <c r="AA493" i="10" s="1"/>
  <c r="AC301" i="10"/>
  <c r="AF295" i="10"/>
  <c r="AF145" i="10"/>
  <c r="L278" i="10"/>
  <c r="I479" i="10"/>
  <c r="AC479" i="10"/>
  <c r="P294" i="10"/>
  <c r="AC529" i="10"/>
  <c r="AC144" i="10"/>
  <c r="AC543" i="10"/>
  <c r="M293" i="10"/>
  <c r="R285" i="10"/>
  <c r="U149" i="10"/>
  <c r="U549" i="10" s="1"/>
  <c r="AC293" i="10"/>
  <c r="AG503" i="10"/>
  <c r="AG553" i="10"/>
  <c r="AG495" i="10"/>
  <c r="AG245" i="10"/>
  <c r="AG545" i="10"/>
  <c r="W300" i="10"/>
  <c r="AG295" i="10"/>
  <c r="AE303" i="10"/>
  <c r="AD301" i="10"/>
  <c r="AD552" i="10"/>
  <c r="AD252" i="10"/>
  <c r="AD602" i="10" s="1"/>
  <c r="L279" i="10"/>
  <c r="J300" i="10"/>
  <c r="E486" i="10"/>
  <c r="H300" i="10"/>
  <c r="D303" i="10"/>
  <c r="L292" i="10"/>
  <c r="H295" i="10"/>
  <c r="Q291" i="10"/>
  <c r="AG303" i="10"/>
  <c r="AC251" i="10"/>
  <c r="AC551" i="10"/>
  <c r="E544" i="10"/>
  <c r="AD151" i="10"/>
  <c r="AH153" i="10"/>
  <c r="AH503" i="10" s="1"/>
  <c r="G291" i="10"/>
  <c r="F303" i="10"/>
  <c r="V141" i="10"/>
  <c r="V491" i="10" s="1"/>
  <c r="J303" i="10"/>
  <c r="J603" i="10" s="1"/>
  <c r="T278" i="10"/>
  <c r="P127" i="10"/>
  <c r="P527" i="10" s="1"/>
  <c r="R479" i="10"/>
  <c r="E479" i="10"/>
  <c r="AC579" i="10"/>
  <c r="G286" i="10"/>
  <c r="G586" i="10" s="1"/>
  <c r="S130" i="10"/>
  <c r="S480" i="10" s="1"/>
  <c r="AG253" i="10"/>
  <c r="F529" i="10"/>
  <c r="M286" i="10"/>
  <c r="AH295" i="10"/>
  <c r="AC243" i="10"/>
  <c r="AC536" i="10"/>
  <c r="AC603" i="10"/>
  <c r="T486" i="10"/>
  <c r="X293" i="10"/>
  <c r="C495" i="10"/>
  <c r="P301" i="10"/>
  <c r="P295" i="10"/>
  <c r="AC236" i="10"/>
  <c r="AC586" i="10" s="1"/>
  <c r="G278" i="10"/>
  <c r="K279" i="10"/>
  <c r="D279" i="10"/>
  <c r="K292" i="10"/>
  <c r="G295" i="10"/>
  <c r="AQ16" i="12"/>
  <c r="AQ13" i="12"/>
  <c r="K285" i="10"/>
  <c r="U479" i="10"/>
  <c r="U292" i="10"/>
  <c r="F494" i="10"/>
  <c r="O399" i="10"/>
  <c r="N291" i="10"/>
  <c r="F300" i="10"/>
  <c r="E551" i="10"/>
  <c r="M503" i="10"/>
  <c r="J299" i="10"/>
  <c r="F552" i="10"/>
  <c r="Z144" i="10"/>
  <c r="Z494" i="10" s="1"/>
  <c r="U135" i="10"/>
  <c r="U485" i="10" s="1"/>
  <c r="V300" i="10"/>
  <c r="I550" i="10"/>
  <c r="AE153" i="10"/>
  <c r="AI303" i="10"/>
  <c r="AC294" i="10"/>
  <c r="F479" i="10"/>
  <c r="N285" i="10"/>
  <c r="F301" i="10"/>
  <c r="N303" i="10"/>
  <c r="V291" i="10"/>
  <c r="I292" i="10"/>
  <c r="Z294" i="10"/>
  <c r="M278" i="10"/>
  <c r="H502" i="10"/>
  <c r="V479" i="10"/>
  <c r="AH303" i="10"/>
  <c r="AD603" i="10"/>
  <c r="AJ495" i="10"/>
  <c r="AA129" i="10"/>
  <c r="AA479" i="10" s="1"/>
  <c r="K503" i="10"/>
  <c r="N300" i="10"/>
  <c r="N600" i="10" s="1"/>
  <c r="R278" i="10"/>
  <c r="AI153" i="10"/>
  <c r="AI295" i="10"/>
  <c r="AI145" i="10"/>
  <c r="AJ245" i="10"/>
  <c r="W129" i="10"/>
  <c r="W479" i="10" s="1"/>
  <c r="AD595" i="10"/>
  <c r="X151" i="10"/>
  <c r="X501" i="10" s="1"/>
  <c r="C286" i="10"/>
  <c r="V299" i="10"/>
  <c r="X302" i="10"/>
  <c r="Q300" i="10"/>
  <c r="Q600" i="10" s="1"/>
  <c r="J286" i="10"/>
  <c r="J293" i="10"/>
  <c r="K303" i="10"/>
  <c r="F286" i="10"/>
  <c r="F586" i="10" s="1"/>
  <c r="N295" i="10"/>
  <c r="J285" i="10"/>
  <c r="M492" i="10"/>
  <c r="E494" i="10"/>
  <c r="F302" i="10"/>
  <c r="F602" i="10" s="1"/>
  <c r="I294" i="10"/>
  <c r="S529" i="10"/>
  <c r="AA151" i="10"/>
  <c r="AA551" i="10" s="1"/>
  <c r="S150" i="10"/>
  <c r="S500" i="10" s="1"/>
  <c r="R142" i="10"/>
  <c r="R492" i="10" s="1"/>
  <c r="M295" i="10"/>
  <c r="V229" i="10"/>
  <c r="Q542" i="10"/>
  <c r="I293" i="10"/>
  <c r="Q479" i="10"/>
  <c r="L300" i="10"/>
  <c r="C285" i="10"/>
  <c r="C301" i="10"/>
  <c r="P284" i="10"/>
  <c r="Y152" i="10"/>
  <c r="Y502" i="10" s="1"/>
  <c r="L285" i="10"/>
  <c r="P280" i="10"/>
  <c r="Y294" i="10"/>
  <c r="F294" i="10"/>
  <c r="G503" i="10"/>
  <c r="Q278" i="10"/>
  <c r="O329" i="10"/>
  <c r="E299" i="10"/>
  <c r="M301" i="10"/>
  <c r="I291" i="10"/>
  <c r="M294" i="10"/>
  <c r="M594" i="10" s="1"/>
  <c r="M300" i="10"/>
  <c r="I303" i="10"/>
  <c r="W150" i="10"/>
  <c r="W500" i="10" s="1"/>
  <c r="D291" i="10"/>
  <c r="L291" i="10"/>
  <c r="H292" i="10"/>
  <c r="D293" i="10"/>
  <c r="L293" i="10"/>
  <c r="H294" i="10"/>
  <c r="D295" i="10"/>
  <c r="L295" i="10"/>
  <c r="T279" i="10"/>
  <c r="W292" i="10"/>
  <c r="E295" i="10"/>
  <c r="R291" i="10"/>
  <c r="E553" i="10"/>
  <c r="I495" i="10"/>
  <c r="W299" i="10"/>
  <c r="C278" i="10"/>
  <c r="C300" i="10"/>
  <c r="U142" i="10"/>
  <c r="U542" i="10" s="1"/>
  <c r="Q493" i="10"/>
  <c r="K493" i="10"/>
  <c r="M285" i="10"/>
  <c r="J278" i="10"/>
  <c r="R300" i="10"/>
  <c r="M303" i="10"/>
  <c r="M603" i="10" s="1"/>
  <c r="E294" i="10"/>
  <c r="E594" i="10" s="1"/>
  <c r="F291" i="10"/>
  <c r="P302" i="10"/>
  <c r="U291" i="10"/>
  <c r="P491" i="10"/>
  <c r="H291" i="10"/>
  <c r="Y136" i="10"/>
  <c r="Y236" i="10" s="1"/>
  <c r="AA294" i="10"/>
  <c r="F292" i="10"/>
  <c r="Y151" i="10"/>
  <c r="Y501" i="10" s="1"/>
  <c r="Y301" i="10"/>
  <c r="G279" i="10"/>
  <c r="Q279" i="10"/>
  <c r="Q579" i="10" s="1"/>
  <c r="J495" i="10"/>
  <c r="F299" i="10"/>
  <c r="D294" i="10"/>
  <c r="D494" i="10"/>
  <c r="Q299" i="10"/>
  <c r="V279" i="10"/>
  <c r="V278" i="10"/>
  <c r="G300" i="10"/>
  <c r="K301" i="10"/>
  <c r="P287" i="10"/>
  <c r="Q500" i="10"/>
  <c r="O351" i="10"/>
  <c r="Z302" i="10"/>
  <c r="O392" i="10"/>
  <c r="W149" i="10"/>
  <c r="W549" i="10" s="1"/>
  <c r="I299" i="10"/>
  <c r="E302" i="10"/>
  <c r="R292" i="10"/>
  <c r="H299" i="10"/>
  <c r="D300" i="10"/>
  <c r="D500" i="10"/>
  <c r="N500" i="10"/>
  <c r="V529" i="10"/>
  <c r="I536" i="10"/>
  <c r="I486" i="10"/>
  <c r="Q286" i="10"/>
  <c r="Z136" i="10"/>
  <c r="Z486" i="10" s="1"/>
  <c r="Z286" i="10"/>
  <c r="R241" i="10"/>
  <c r="R541" i="10"/>
  <c r="R491" i="10"/>
  <c r="M251" i="10"/>
  <c r="M501" i="10"/>
  <c r="T292" i="10"/>
  <c r="Z129" i="10"/>
  <c r="Z229" i="10" s="1"/>
  <c r="G486" i="10"/>
  <c r="N492" i="10"/>
  <c r="N301" i="10"/>
  <c r="Q494" i="10"/>
  <c r="Q294" i="10"/>
  <c r="Q594" i="10" s="1"/>
  <c r="Q544" i="10"/>
  <c r="I502" i="10"/>
  <c r="E242" i="10"/>
  <c r="E492" i="10"/>
  <c r="I243" i="10"/>
  <c r="I493" i="10"/>
  <c r="P130" i="10"/>
  <c r="P530" i="10" s="1"/>
  <c r="K278" i="10"/>
  <c r="G299" i="10"/>
  <c r="K300" i="10"/>
  <c r="T286" i="10"/>
  <c r="Y302" i="10"/>
  <c r="U279" i="10"/>
  <c r="X152" i="10"/>
  <c r="X252" i="10" s="1"/>
  <c r="H285" i="10"/>
  <c r="L286" i="10"/>
  <c r="AA286" i="10"/>
  <c r="Q128" i="10"/>
  <c r="Q228" i="10" s="1"/>
  <c r="O341" i="10"/>
  <c r="O352" i="10"/>
  <c r="O401" i="10"/>
  <c r="O379" i="10"/>
  <c r="M299" i="10"/>
  <c r="I500" i="10"/>
  <c r="I302" i="10"/>
  <c r="I602" i="10" s="1"/>
  <c r="E503" i="10"/>
  <c r="E292" i="10"/>
  <c r="M494" i="10"/>
  <c r="M544" i="10"/>
  <c r="R529" i="10"/>
  <c r="I285" i="10"/>
  <c r="M302" i="10"/>
  <c r="R287" i="10"/>
  <c r="V135" i="10"/>
  <c r="V485" i="10" s="1"/>
  <c r="F502" i="10"/>
  <c r="Q301" i="10"/>
  <c r="Q529" i="10"/>
  <c r="T285" i="10"/>
  <c r="AA293" i="10"/>
  <c r="T291" i="10"/>
  <c r="J291" i="10"/>
  <c r="G302" i="10"/>
  <c r="O453" i="10"/>
  <c r="C291" i="10"/>
  <c r="G292" i="10"/>
  <c r="K293" i="10"/>
  <c r="C295" i="10"/>
  <c r="N302" i="10"/>
  <c r="S142" i="10"/>
  <c r="S542" i="10" s="1"/>
  <c r="N286" i="10"/>
  <c r="E301" i="10"/>
  <c r="E601" i="10" s="1"/>
  <c r="M551" i="10"/>
  <c r="E542" i="10"/>
  <c r="N293" i="10"/>
  <c r="T299" i="10"/>
  <c r="E279" i="10"/>
  <c r="I492" i="10"/>
  <c r="E495" i="10"/>
  <c r="V285" i="10"/>
  <c r="U299" i="10"/>
  <c r="P291" i="10"/>
  <c r="O429" i="10"/>
  <c r="L299" i="10"/>
  <c r="L501" i="10"/>
  <c r="L302" i="10"/>
  <c r="H303" i="10"/>
  <c r="J503" i="10"/>
  <c r="M553" i="10"/>
  <c r="F536" i="10"/>
  <c r="R128" i="10"/>
  <c r="S278" i="10"/>
  <c r="D285" i="10"/>
  <c r="W286" i="10"/>
  <c r="Q550" i="10"/>
  <c r="Q492" i="10"/>
  <c r="Y279" i="10"/>
  <c r="AA302" i="10"/>
  <c r="Y293" i="10"/>
  <c r="F278" i="10"/>
  <c r="F285" i="10"/>
  <c r="N494" i="10"/>
  <c r="C302" i="10"/>
  <c r="C292" i="10"/>
  <c r="G293" i="10"/>
  <c r="K294" i="10"/>
  <c r="U286" i="10"/>
  <c r="F486" i="10"/>
  <c r="I300" i="10"/>
  <c r="I600" i="10" s="1"/>
  <c r="E501" i="10"/>
  <c r="E303" i="10"/>
  <c r="E603" i="10" s="1"/>
  <c r="I543" i="10"/>
  <c r="I295" i="10"/>
  <c r="I595" i="10" s="1"/>
  <c r="M279" i="10"/>
  <c r="R130" i="10"/>
  <c r="R530" i="10" s="1"/>
  <c r="P277" i="10"/>
  <c r="I286" i="10"/>
  <c r="I586" i="10" s="1"/>
  <c r="H501" i="10"/>
  <c r="H302" i="10"/>
  <c r="Z151" i="10"/>
  <c r="Z501" i="10" s="1"/>
  <c r="O402" i="10"/>
  <c r="E293" i="10"/>
  <c r="T280" i="10"/>
  <c r="T130" i="10"/>
  <c r="W141" i="10"/>
  <c r="W291" i="10"/>
  <c r="R149" i="10"/>
  <c r="R299" i="10"/>
  <c r="Q137" i="10"/>
  <c r="Q287" i="10"/>
  <c r="F500" i="10"/>
  <c r="F550" i="10"/>
  <c r="F250" i="10"/>
  <c r="G252" i="10"/>
  <c r="G552" i="10"/>
  <c r="G502" i="10"/>
  <c r="J494" i="10"/>
  <c r="J544" i="10"/>
  <c r="O334" i="10"/>
  <c r="D251" i="10"/>
  <c r="D551" i="10"/>
  <c r="D501" i="10"/>
  <c r="Y129" i="10"/>
  <c r="Y244" i="10"/>
  <c r="Y544" i="10"/>
  <c r="Y494" i="10"/>
  <c r="P292" i="10"/>
  <c r="P592" i="10" s="1"/>
  <c r="P542" i="10"/>
  <c r="Q530" i="10"/>
  <c r="Q230" i="10"/>
  <c r="H479" i="10"/>
  <c r="H229" i="10"/>
  <c r="H529" i="10"/>
  <c r="L236" i="10"/>
  <c r="L536" i="10"/>
  <c r="L486" i="10"/>
  <c r="D286" i="10"/>
  <c r="D586" i="10" s="1"/>
  <c r="D486" i="10"/>
  <c r="D536" i="10"/>
  <c r="Q135" i="10"/>
  <c r="Q285" i="10"/>
  <c r="J229" i="10"/>
  <c r="J529" i="10"/>
  <c r="J543" i="10"/>
  <c r="J243" i="10"/>
  <c r="J493" i="10"/>
  <c r="J277" i="10"/>
  <c r="N299" i="10"/>
  <c r="O393" i="10"/>
  <c r="M529" i="10"/>
  <c r="M229" i="10"/>
  <c r="M479" i="10"/>
  <c r="E543" i="10"/>
  <c r="E243" i="10"/>
  <c r="E493" i="10"/>
  <c r="I278" i="10"/>
  <c r="O200" i="10"/>
  <c r="E300" i="10"/>
  <c r="E500" i="10"/>
  <c r="L250" i="10"/>
  <c r="L500" i="10"/>
  <c r="L550" i="10"/>
  <c r="L253" i="10"/>
  <c r="L553" i="10"/>
  <c r="L503" i="10"/>
  <c r="D242" i="10"/>
  <c r="D542" i="10"/>
  <c r="D492" i="10"/>
  <c r="H243" i="10"/>
  <c r="H543" i="10"/>
  <c r="Q236" i="10"/>
  <c r="Q536" i="10"/>
  <c r="Q486" i="10"/>
  <c r="J295" i="10"/>
  <c r="V149" i="10"/>
  <c r="X536" i="10"/>
  <c r="X236" i="10"/>
  <c r="X486" i="10"/>
  <c r="P492" i="10"/>
  <c r="Q280" i="10"/>
  <c r="L529" i="10"/>
  <c r="L229" i="10"/>
  <c r="L479" i="10"/>
  <c r="H536" i="10"/>
  <c r="H286" i="10"/>
  <c r="H586" i="10" s="1"/>
  <c r="H486" i="10"/>
  <c r="Q480" i="10"/>
  <c r="Q292" i="10"/>
  <c r="Q592" i="10" s="1"/>
  <c r="J127" i="10"/>
  <c r="F544" i="10"/>
  <c r="F244" i="10"/>
  <c r="J502" i="10"/>
  <c r="J552" i="10"/>
  <c r="J252" i="10"/>
  <c r="O192" i="10"/>
  <c r="F492" i="10"/>
  <c r="H301" i="10"/>
  <c r="H493" i="10"/>
  <c r="C253" i="10"/>
  <c r="O153" i="10"/>
  <c r="C553" i="10"/>
  <c r="C503" i="10"/>
  <c r="O442" i="10"/>
  <c r="C243" i="10"/>
  <c r="O143" i="10"/>
  <c r="C543" i="10"/>
  <c r="C493" i="10"/>
  <c r="O194" i="10"/>
  <c r="C294" i="10"/>
  <c r="G244" i="10"/>
  <c r="G544" i="10"/>
  <c r="G494" i="10"/>
  <c r="K245" i="10"/>
  <c r="K545" i="10"/>
  <c r="K495" i="10"/>
  <c r="S280" i="10"/>
  <c r="R150" i="10"/>
  <c r="O378" i="10"/>
  <c r="M292" i="10"/>
  <c r="M592" i="10" s="1"/>
  <c r="M542" i="10"/>
  <c r="J294" i="10"/>
  <c r="J594" i="10" s="1"/>
  <c r="X229" i="10"/>
  <c r="V536" i="10"/>
  <c r="P303" i="10"/>
  <c r="P503" i="10"/>
  <c r="I279" i="10"/>
  <c r="I579" i="10" s="1"/>
  <c r="O336" i="10"/>
  <c r="H253" i="10"/>
  <c r="H503" i="10"/>
  <c r="H553" i="10"/>
  <c r="Y286" i="10"/>
  <c r="T529" i="10"/>
  <c r="T229" i="10"/>
  <c r="T479" i="10"/>
  <c r="N294" i="10"/>
  <c r="O436" i="10"/>
  <c r="T528" i="10"/>
  <c r="T228" i="10"/>
  <c r="T478" i="10"/>
  <c r="C251" i="10"/>
  <c r="C551" i="10"/>
  <c r="C501" i="10"/>
  <c r="O151" i="10"/>
  <c r="O199" i="10"/>
  <c r="C299" i="10"/>
  <c r="T287" i="10"/>
  <c r="T137" i="10"/>
  <c r="T242" i="10"/>
  <c r="T542" i="10"/>
  <c r="Q251" i="10"/>
  <c r="Q551" i="10"/>
  <c r="Q501" i="10"/>
  <c r="N479" i="10"/>
  <c r="N529" i="10"/>
  <c r="N279" i="10"/>
  <c r="N579" i="10" s="1"/>
  <c r="Z293" i="10"/>
  <c r="P477" i="10"/>
  <c r="U241" i="10"/>
  <c r="U541" i="10"/>
  <c r="U491" i="10"/>
  <c r="K501" i="10"/>
  <c r="J486" i="10"/>
  <c r="J536" i="10"/>
  <c r="J236" i="10"/>
  <c r="N501" i="10"/>
  <c r="N551" i="10"/>
  <c r="N251" i="10"/>
  <c r="J302" i="10"/>
  <c r="C252" i="10"/>
  <c r="C552" i="10"/>
  <c r="O152" i="10"/>
  <c r="C502" i="10"/>
  <c r="O386" i="10"/>
  <c r="M536" i="10"/>
  <c r="M236" i="10"/>
  <c r="M486" i="10"/>
  <c r="M545" i="10"/>
  <c r="M245" i="10"/>
  <c r="M495" i="10"/>
  <c r="I501" i="10"/>
  <c r="I551" i="10"/>
  <c r="I251" i="10"/>
  <c r="M291" i="10"/>
  <c r="P245" i="10"/>
  <c r="P545" i="10"/>
  <c r="P495" i="10"/>
  <c r="O428" i="10"/>
  <c r="E278" i="10"/>
  <c r="O451" i="10"/>
  <c r="L244" i="10"/>
  <c r="L544" i="10"/>
  <c r="L494" i="10"/>
  <c r="Q302" i="10"/>
  <c r="Q502" i="10"/>
  <c r="Q552" i="10"/>
  <c r="AC595" i="10"/>
  <c r="T535" i="10"/>
  <c r="T235" i="10"/>
  <c r="T485" i="10"/>
  <c r="G500" i="10"/>
  <c r="X244" i="10"/>
  <c r="X544" i="10"/>
  <c r="X494" i="10"/>
  <c r="P550" i="10"/>
  <c r="P300" i="10"/>
  <c r="P600" i="10" s="1"/>
  <c r="S137" i="10"/>
  <c r="S287" i="10"/>
  <c r="T300" i="10"/>
  <c r="P134" i="10"/>
  <c r="P537" i="10"/>
  <c r="P237" i="10"/>
  <c r="P487" i="10"/>
  <c r="K529" i="10"/>
  <c r="K229" i="10"/>
  <c r="K579" i="10" s="1"/>
  <c r="K479" i="10"/>
  <c r="K250" i="10"/>
  <c r="K500" i="10"/>
  <c r="K550" i="10"/>
  <c r="K286" i="10"/>
  <c r="K586" i="10" s="1"/>
  <c r="K536" i="10"/>
  <c r="K486" i="10"/>
  <c r="G479" i="10"/>
  <c r="U300" i="10"/>
  <c r="U150" i="10"/>
  <c r="S299" i="10"/>
  <c r="S149" i="10"/>
  <c r="P500" i="10"/>
  <c r="S536" i="10"/>
  <c r="S486" i="10"/>
  <c r="U278" i="10"/>
  <c r="U128" i="10"/>
  <c r="Q293" i="10"/>
  <c r="Z152" i="10"/>
  <c r="Y143" i="10"/>
  <c r="D302" i="10"/>
  <c r="K252" i="10"/>
  <c r="K502" i="10"/>
  <c r="K552" i="10"/>
  <c r="K242" i="10"/>
  <c r="K542" i="10"/>
  <c r="K492" i="10"/>
  <c r="O443" i="10"/>
  <c r="C244" i="10"/>
  <c r="O144" i="10"/>
  <c r="C544" i="10"/>
  <c r="C494" i="10"/>
  <c r="G245" i="10"/>
  <c r="G545" i="10"/>
  <c r="G495" i="10"/>
  <c r="N486" i="10"/>
  <c r="N536" i="10"/>
  <c r="N236" i="10"/>
  <c r="N545" i="10"/>
  <c r="N245" i="10"/>
  <c r="N495" i="10"/>
  <c r="F543" i="10"/>
  <c r="F493" i="10"/>
  <c r="F293" i="10"/>
  <c r="F593" i="10" s="1"/>
  <c r="U236" i="10"/>
  <c r="U536" i="10"/>
  <c r="U486" i="10"/>
  <c r="S292" i="10"/>
  <c r="Q303" i="10"/>
  <c r="Q245" i="10"/>
  <c r="Q545" i="10"/>
  <c r="Q495" i="10"/>
  <c r="J292" i="10"/>
  <c r="I301" i="10"/>
  <c r="O344" i="10"/>
  <c r="R286" i="10"/>
  <c r="AA301" i="10"/>
  <c r="V292" i="10"/>
  <c r="P299" i="10"/>
  <c r="P499" i="10"/>
  <c r="P244" i="10"/>
  <c r="P544" i="10"/>
  <c r="P494" i="10"/>
  <c r="O335" i="10"/>
  <c r="E285" i="10"/>
  <c r="F545" i="10"/>
  <c r="F495" i="10"/>
  <c r="F295" i="10"/>
  <c r="U285" i="10"/>
  <c r="O435" i="10"/>
  <c r="O450" i="10"/>
  <c r="I494" i="10"/>
  <c r="I545" i="10"/>
  <c r="O345" i="10"/>
  <c r="N292" i="10"/>
  <c r="S128" i="10"/>
  <c r="J553" i="10"/>
  <c r="X294" i="10"/>
  <c r="G492" i="10"/>
  <c r="O343" i="10"/>
  <c r="P251" i="10"/>
  <c r="P551" i="10"/>
  <c r="R236" i="10"/>
  <c r="R536" i="10"/>
  <c r="M543" i="10"/>
  <c r="M243" i="10"/>
  <c r="E502" i="10"/>
  <c r="E552" i="10"/>
  <c r="E252" i="10"/>
  <c r="O186" i="10"/>
  <c r="P252" i="10"/>
  <c r="P552" i="10"/>
  <c r="O449" i="10"/>
  <c r="D250" i="10"/>
  <c r="D550" i="10"/>
  <c r="H250" i="10"/>
  <c r="H550" i="10"/>
  <c r="L252" i="10"/>
  <c r="L552" i="10"/>
  <c r="D253" i="10"/>
  <c r="D553" i="10"/>
  <c r="D243" i="10"/>
  <c r="D543" i="10"/>
  <c r="D493" i="10"/>
  <c r="H244" i="10"/>
  <c r="H544" i="10"/>
  <c r="H494" i="10"/>
  <c r="L245" i="10"/>
  <c r="L545" i="10"/>
  <c r="L495" i="10"/>
  <c r="O179" i="10"/>
  <c r="AA144" i="10"/>
  <c r="Q241" i="10"/>
  <c r="Q541" i="10"/>
  <c r="O384" i="10"/>
  <c r="O400" i="10"/>
  <c r="O391" i="10"/>
  <c r="Q602" i="10"/>
  <c r="O403" i="10"/>
  <c r="I529" i="10"/>
  <c r="R279" i="10"/>
  <c r="R579" i="10" s="1"/>
  <c r="V128" i="10"/>
  <c r="T150" i="10"/>
  <c r="C479" i="10"/>
  <c r="C229" i="10"/>
  <c r="C529" i="10"/>
  <c r="C236" i="10"/>
  <c r="O136" i="10"/>
  <c r="C536" i="10"/>
  <c r="C250" i="10"/>
  <c r="C500" i="10"/>
  <c r="C550" i="10"/>
  <c r="G251" i="10"/>
  <c r="G551" i="10"/>
  <c r="G501" i="10"/>
  <c r="X286" i="10"/>
  <c r="S135" i="10"/>
  <c r="W236" i="10"/>
  <c r="W536" i="10"/>
  <c r="U529" i="10"/>
  <c r="U229" i="10"/>
  <c r="S286" i="10"/>
  <c r="S586" i="10" s="1"/>
  <c r="AA279" i="10"/>
  <c r="X301" i="10"/>
  <c r="X243" i="10"/>
  <c r="X543" i="10"/>
  <c r="Z301" i="10"/>
  <c r="F542" i="10"/>
  <c r="F242" i="10"/>
  <c r="N544" i="10"/>
  <c r="N244" i="10"/>
  <c r="J500" i="10"/>
  <c r="J550" i="10"/>
  <c r="J250" i="10"/>
  <c r="F503" i="10"/>
  <c r="F553" i="10"/>
  <c r="F253" i="10"/>
  <c r="N278" i="10"/>
  <c r="L502" i="10"/>
  <c r="O452" i="10"/>
  <c r="G303" i="10"/>
  <c r="G242" i="10"/>
  <c r="G542" i="10"/>
  <c r="K243" i="10"/>
  <c r="K543" i="10"/>
  <c r="O444" i="10"/>
  <c r="C245" i="10"/>
  <c r="O145" i="10"/>
  <c r="C545" i="10"/>
  <c r="J542" i="10"/>
  <c r="J242" i="10"/>
  <c r="J501" i="10"/>
  <c r="J551" i="10"/>
  <c r="J251" i="10"/>
  <c r="Q253" i="10"/>
  <c r="Q553" i="10"/>
  <c r="Q503" i="10"/>
  <c r="O328" i="10"/>
  <c r="J492" i="10"/>
  <c r="S285" i="10"/>
  <c r="P549" i="10"/>
  <c r="P249" i="10"/>
  <c r="V242" i="10"/>
  <c r="V542" i="10"/>
  <c r="I544" i="10"/>
  <c r="I244" i="10"/>
  <c r="O150" i="10"/>
  <c r="E550" i="10"/>
  <c r="E250" i="10"/>
  <c r="M502" i="10"/>
  <c r="M552" i="10"/>
  <c r="M252" i="10"/>
  <c r="G536" i="10"/>
  <c r="R135" i="10"/>
  <c r="X279" i="10"/>
  <c r="S279" i="10"/>
  <c r="S579" i="10" s="1"/>
  <c r="P502" i="10"/>
  <c r="P293" i="10"/>
  <c r="P593" i="10" s="1"/>
  <c r="P493" i="10"/>
  <c r="E286" i="10"/>
  <c r="L301" i="10"/>
  <c r="D252" i="10"/>
  <c r="D552" i="10"/>
  <c r="D502" i="10"/>
  <c r="H252" i="10"/>
  <c r="H552" i="10"/>
  <c r="L242" i="10"/>
  <c r="L542" i="10"/>
  <c r="D244" i="10"/>
  <c r="D544" i="10"/>
  <c r="H245" i="10"/>
  <c r="H545" i="10"/>
  <c r="T149" i="10"/>
  <c r="W142" i="10"/>
  <c r="Q491" i="10"/>
  <c r="O395" i="10"/>
  <c r="P543" i="10"/>
  <c r="O349" i="10"/>
  <c r="O353" i="10"/>
  <c r="N550" i="10"/>
  <c r="R280" i="10"/>
  <c r="O195" i="10"/>
  <c r="S241" i="10"/>
  <c r="S541" i="10"/>
  <c r="S491" i="10"/>
  <c r="Z279" i="10"/>
  <c r="T536" i="10"/>
  <c r="T236" i="10"/>
  <c r="G229" i="10"/>
  <c r="G529" i="10"/>
  <c r="G250" i="10"/>
  <c r="G550" i="10"/>
  <c r="K251" i="10"/>
  <c r="K551" i="10"/>
  <c r="AA136" i="10"/>
  <c r="D229" i="10"/>
  <c r="D529" i="10"/>
  <c r="D479" i="10"/>
  <c r="X493" i="10"/>
  <c r="T241" i="10"/>
  <c r="T541" i="10"/>
  <c r="V486" i="10"/>
  <c r="S300" i="10"/>
  <c r="Q243" i="10"/>
  <c r="Q543" i="10"/>
  <c r="N542" i="10"/>
  <c r="N242" i="10"/>
  <c r="J545" i="10"/>
  <c r="J245" i="10"/>
  <c r="F501" i="10"/>
  <c r="F551" i="10"/>
  <c r="F251" i="10"/>
  <c r="N503" i="10"/>
  <c r="N553" i="10"/>
  <c r="N253" i="10"/>
  <c r="J479" i="10"/>
  <c r="J279" i="10"/>
  <c r="L492" i="10"/>
  <c r="H495" i="10"/>
  <c r="K302" i="10"/>
  <c r="O203" i="10"/>
  <c r="G253" i="10"/>
  <c r="G553" i="10"/>
  <c r="K253" i="10"/>
  <c r="K553" i="10"/>
  <c r="O441" i="10"/>
  <c r="K291" i="10"/>
  <c r="C242" i="10"/>
  <c r="O142" i="10"/>
  <c r="C542" i="10"/>
  <c r="C492" i="10"/>
  <c r="O193" i="10"/>
  <c r="C293" i="10"/>
  <c r="G243" i="10"/>
  <c r="G493" i="10"/>
  <c r="G543" i="10"/>
  <c r="G294" i="10"/>
  <c r="K244" i="10"/>
  <c r="K494" i="10"/>
  <c r="K544" i="10"/>
  <c r="O445" i="10"/>
  <c r="K295" i="10"/>
  <c r="Q249" i="10"/>
  <c r="Q549" i="10"/>
  <c r="O129" i="10"/>
  <c r="F229" i="10"/>
  <c r="N543" i="10"/>
  <c r="N243" i="10"/>
  <c r="N502" i="10"/>
  <c r="N552" i="10"/>
  <c r="N252" i="10"/>
  <c r="Q295" i="10"/>
  <c r="O201" i="10"/>
  <c r="O350" i="10"/>
  <c r="E529" i="10"/>
  <c r="E229" i="10"/>
  <c r="E536" i="10"/>
  <c r="E236" i="10"/>
  <c r="I542" i="10"/>
  <c r="I242" i="10"/>
  <c r="E545" i="10"/>
  <c r="E245" i="10"/>
  <c r="M500" i="10"/>
  <c r="M550" i="10"/>
  <c r="M250" i="10"/>
  <c r="I503" i="10"/>
  <c r="I553" i="10"/>
  <c r="I253" i="10"/>
  <c r="O191" i="10"/>
  <c r="O394" i="10"/>
  <c r="R137" i="10"/>
  <c r="V286" i="10"/>
  <c r="V586" i="10" s="1"/>
  <c r="R486" i="10"/>
  <c r="W279" i="10"/>
  <c r="S479" i="10"/>
  <c r="AA152" i="10"/>
  <c r="P501" i="10"/>
  <c r="P253" i="10"/>
  <c r="P553" i="10"/>
  <c r="P241" i="10"/>
  <c r="P541" i="10"/>
  <c r="O385" i="10"/>
  <c r="D299" i="10"/>
  <c r="H500" i="10"/>
  <c r="D301" i="10"/>
  <c r="H251" i="10"/>
  <c r="H551" i="10"/>
  <c r="L251" i="10"/>
  <c r="L551" i="10"/>
  <c r="D503" i="10"/>
  <c r="L303" i="10"/>
  <c r="D292" i="10"/>
  <c r="H242" i="10"/>
  <c r="H542" i="10"/>
  <c r="H492" i="10"/>
  <c r="H293" i="10"/>
  <c r="L243" i="10"/>
  <c r="L543" i="10"/>
  <c r="L493" i="10"/>
  <c r="L294" i="10"/>
  <c r="D245" i="10"/>
  <c r="D545" i="10"/>
  <c r="D495" i="10"/>
  <c r="O202" i="10"/>
  <c r="V150" i="10"/>
  <c r="Q499" i="10"/>
  <c r="E291" i="10"/>
  <c r="M493" i="10"/>
  <c r="O342" i="10"/>
  <c r="S291" i="10"/>
  <c r="C303" i="10"/>
  <c r="F279" i="10"/>
  <c r="C22" i="9"/>
  <c r="C3" i="11"/>
  <c r="C53" i="11" s="1"/>
  <c r="D17" i="9"/>
  <c r="D18" i="9"/>
  <c r="D22" i="9" s="1"/>
  <c r="C19" i="9"/>
  <c r="E11" i="9"/>
  <c r="E12" i="9" s="1"/>
  <c r="E16" i="9" s="1"/>
  <c r="I168" i="22"/>
  <c r="B168" i="22"/>
  <c r="F61" i="25"/>
  <c r="F62" i="25" s="1"/>
  <c r="F168" i="22"/>
  <c r="F169" i="22" s="1"/>
  <c r="K73" i="25"/>
  <c r="E168" i="22"/>
  <c r="E169" i="22" s="1"/>
  <c r="J168" i="22"/>
  <c r="J169" i="22" s="1"/>
  <c r="H168" i="22"/>
  <c r="H169" i="22" s="1"/>
  <c r="D168" i="22"/>
  <c r="I169" i="22"/>
  <c r="I172" i="22"/>
  <c r="I173" i="22" s="1"/>
  <c r="K169" i="22"/>
  <c r="K172" i="22"/>
  <c r="K173" i="22" s="1"/>
  <c r="B169" i="22"/>
  <c r="G168" i="22"/>
  <c r="C168" i="22"/>
  <c r="B106" i="8"/>
  <c r="J106" i="8"/>
  <c r="H106" i="8"/>
  <c r="D106" i="8"/>
  <c r="I106" i="8"/>
  <c r="E106" i="8"/>
  <c r="K106" i="8"/>
  <c r="G106" i="8"/>
  <c r="C106" i="8"/>
  <c r="F106" i="8"/>
  <c r="AQ17" i="12"/>
  <c r="AQ19" i="12"/>
  <c r="AQ12" i="12"/>
  <c r="AQ22" i="12"/>
  <c r="AQ14" i="12"/>
  <c r="AQ11" i="12"/>
  <c r="AQ21" i="12"/>
  <c r="AQ15" i="12"/>
  <c r="AC16" i="10"/>
  <c r="AD16" i="10"/>
  <c r="AE16" i="10"/>
  <c r="AF16" i="10"/>
  <c r="AG16" i="10"/>
  <c r="AH16" i="10"/>
  <c r="AI16" i="10"/>
  <c r="AJ16" i="10"/>
  <c r="AK16" i="10"/>
  <c r="AL16" i="10"/>
  <c r="AM16" i="10"/>
  <c r="AC25" i="10"/>
  <c r="AD25" i="10"/>
  <c r="AE25" i="10"/>
  <c r="AF25" i="10"/>
  <c r="AG25" i="10"/>
  <c r="AH25" i="10"/>
  <c r="AI25" i="10"/>
  <c r="AJ25" i="10"/>
  <c r="AK25" i="10"/>
  <c r="AL25" i="10"/>
  <c r="AM25" i="10"/>
  <c r="AC32" i="10"/>
  <c r="AD32" i="10"/>
  <c r="AE32" i="10"/>
  <c r="AF32" i="10"/>
  <c r="AG32" i="10"/>
  <c r="AH32" i="10"/>
  <c r="AI32" i="10"/>
  <c r="AJ32" i="10"/>
  <c r="AK32" i="10"/>
  <c r="AL32" i="10"/>
  <c r="AM32" i="10"/>
  <c r="P16" i="10"/>
  <c r="Q16" i="10"/>
  <c r="R16" i="10"/>
  <c r="S16" i="10"/>
  <c r="T16" i="10"/>
  <c r="U16" i="10"/>
  <c r="V16" i="10"/>
  <c r="W16" i="10"/>
  <c r="X16" i="10"/>
  <c r="Y16" i="10"/>
  <c r="Z16" i="10"/>
  <c r="P25" i="10"/>
  <c r="Q25" i="10"/>
  <c r="R25" i="10"/>
  <c r="S25" i="10"/>
  <c r="T25" i="10"/>
  <c r="U25" i="10"/>
  <c r="V25" i="10"/>
  <c r="W25" i="10"/>
  <c r="X25" i="10"/>
  <c r="Y25" i="10"/>
  <c r="Z25" i="10"/>
  <c r="P32" i="10"/>
  <c r="Q32" i="10"/>
  <c r="R32" i="10"/>
  <c r="S32" i="10"/>
  <c r="T32" i="10"/>
  <c r="U32" i="10"/>
  <c r="V32" i="10"/>
  <c r="W32" i="10"/>
  <c r="X32" i="10"/>
  <c r="Y32" i="10"/>
  <c r="Z32" i="10"/>
  <c r="AN32" i="10"/>
  <c r="AN25" i="10"/>
  <c r="AN16" i="10"/>
  <c r="AA32" i="10"/>
  <c r="AA25" i="10"/>
  <c r="AA16" i="10"/>
  <c r="D64" i="10"/>
  <c r="E64" i="10"/>
  <c r="F64" i="10"/>
  <c r="G64" i="10"/>
  <c r="H64" i="10"/>
  <c r="I64" i="10"/>
  <c r="J64" i="10"/>
  <c r="K64" i="10"/>
  <c r="L64" i="10"/>
  <c r="M64" i="10"/>
  <c r="N64" i="10"/>
  <c r="C64" i="10"/>
  <c r="C28" i="20"/>
  <c r="D28" i="20"/>
  <c r="E28" i="20"/>
  <c r="I83" i="10"/>
  <c r="I76" i="10"/>
  <c r="K60" i="10"/>
  <c r="L60" i="10"/>
  <c r="M60" i="10"/>
  <c r="N60" i="10"/>
  <c r="J62" i="10"/>
  <c r="L62" i="10"/>
  <c r="M62" i="10"/>
  <c r="N62" i="10"/>
  <c r="I62" i="10"/>
  <c r="I60" i="10"/>
  <c r="N98" i="10"/>
  <c r="M98" i="10"/>
  <c r="L98" i="10"/>
  <c r="K98" i="10"/>
  <c r="J98" i="10"/>
  <c r="I98" i="10"/>
  <c r="H98" i="10"/>
  <c r="H448" i="10" s="1"/>
  <c r="G98" i="10"/>
  <c r="F98" i="10"/>
  <c r="E98" i="10"/>
  <c r="D98" i="10"/>
  <c r="C98" i="10"/>
  <c r="M90" i="10"/>
  <c r="L90" i="10"/>
  <c r="K90" i="10"/>
  <c r="J90" i="10"/>
  <c r="I90" i="10"/>
  <c r="H90" i="10"/>
  <c r="G90" i="10"/>
  <c r="F90" i="10"/>
  <c r="E90" i="10"/>
  <c r="D90" i="10"/>
  <c r="C90" i="10"/>
  <c r="D434" i="10"/>
  <c r="D284" i="10" s="1"/>
  <c r="E434" i="10"/>
  <c r="E284" i="10" s="1"/>
  <c r="F434" i="10"/>
  <c r="F284" i="10" s="1"/>
  <c r="G434" i="10"/>
  <c r="G284" i="10" s="1"/>
  <c r="H434" i="10"/>
  <c r="H284" i="10" s="1"/>
  <c r="I434" i="10"/>
  <c r="I284" i="10" s="1"/>
  <c r="J434" i="10"/>
  <c r="J284" i="10" s="1"/>
  <c r="K434" i="10"/>
  <c r="K134" i="10" s="1"/>
  <c r="L434" i="10"/>
  <c r="M434" i="10"/>
  <c r="N434" i="10"/>
  <c r="C434" i="10"/>
  <c r="C284" i="10" s="1"/>
  <c r="N87" i="10"/>
  <c r="M87" i="10"/>
  <c r="L87" i="10"/>
  <c r="K87" i="10"/>
  <c r="J87" i="10"/>
  <c r="I87" i="10"/>
  <c r="H87" i="10"/>
  <c r="G87" i="10"/>
  <c r="F87" i="10"/>
  <c r="E87" i="10"/>
  <c r="D87" i="10"/>
  <c r="C87" i="10"/>
  <c r="M80" i="10"/>
  <c r="L80" i="10"/>
  <c r="K80" i="10"/>
  <c r="J80" i="10"/>
  <c r="I80" i="10"/>
  <c r="H80" i="10"/>
  <c r="G80" i="10"/>
  <c r="F80" i="10"/>
  <c r="E80" i="10"/>
  <c r="D80" i="10"/>
  <c r="C80" i="10"/>
  <c r="I77" i="10"/>
  <c r="H77" i="10"/>
  <c r="G77" i="10"/>
  <c r="F77" i="10"/>
  <c r="E77" i="10"/>
  <c r="D77" i="10"/>
  <c r="C77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H72" i="10"/>
  <c r="G72" i="10"/>
  <c r="F72" i="10"/>
  <c r="E72" i="10"/>
  <c r="D72" i="10"/>
  <c r="C72" i="10"/>
  <c r="H71" i="10"/>
  <c r="G71" i="10"/>
  <c r="F71" i="10"/>
  <c r="E71" i="10"/>
  <c r="D71" i="10"/>
  <c r="C71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D68" i="10"/>
  <c r="E68" i="10"/>
  <c r="F68" i="10"/>
  <c r="G68" i="10"/>
  <c r="H68" i="10"/>
  <c r="I68" i="10"/>
  <c r="J68" i="10"/>
  <c r="K68" i="10"/>
  <c r="L68" i="10"/>
  <c r="M68" i="10"/>
  <c r="N68" i="10"/>
  <c r="C68" i="10"/>
  <c r="H83" i="10"/>
  <c r="G83" i="10"/>
  <c r="F83" i="10"/>
  <c r="E83" i="10"/>
  <c r="D83" i="10"/>
  <c r="C83" i="10"/>
  <c r="H76" i="10"/>
  <c r="G76" i="10"/>
  <c r="F76" i="10"/>
  <c r="E76" i="10"/>
  <c r="D76" i="10"/>
  <c r="C76" i="10"/>
  <c r="C62" i="10"/>
  <c r="G67" i="10"/>
  <c r="F67" i="10"/>
  <c r="E67" i="10"/>
  <c r="D67" i="10"/>
  <c r="C67" i="10"/>
  <c r="C60" i="10"/>
  <c r="C57" i="10"/>
  <c r="C16" i="10"/>
  <c r="D25" i="10"/>
  <c r="E25" i="10"/>
  <c r="F25" i="10"/>
  <c r="G25" i="10"/>
  <c r="H25" i="10"/>
  <c r="I25" i="10"/>
  <c r="J25" i="10"/>
  <c r="K25" i="10"/>
  <c r="L25" i="10"/>
  <c r="M25" i="10"/>
  <c r="N25" i="10"/>
  <c r="D32" i="10"/>
  <c r="E32" i="10"/>
  <c r="F32" i="10"/>
  <c r="G32" i="10"/>
  <c r="H32" i="10"/>
  <c r="I32" i="10"/>
  <c r="J32" i="10"/>
  <c r="K32" i="10"/>
  <c r="L32" i="10"/>
  <c r="M32" i="10"/>
  <c r="N32" i="10"/>
  <c r="J7" i="21"/>
  <c r="I7" i="21"/>
  <c r="H7" i="21"/>
  <c r="G7" i="21"/>
  <c r="F7" i="21"/>
  <c r="E7" i="21"/>
  <c r="C30" i="20"/>
  <c r="D30" i="20"/>
  <c r="E30" i="20"/>
  <c r="C29" i="20"/>
  <c r="D29" i="20"/>
  <c r="E29" i="20"/>
  <c r="E25" i="20"/>
  <c r="D25" i="20"/>
  <c r="C25" i="20"/>
  <c r="D5" i="20"/>
  <c r="E5" i="20"/>
  <c r="O38" i="12"/>
  <c r="AO43" i="12"/>
  <c r="AO40" i="12"/>
  <c r="AO39" i="12"/>
  <c r="AO38" i="12"/>
  <c r="AO32" i="12"/>
  <c r="AO29" i="12"/>
  <c r="AB43" i="12"/>
  <c r="AB40" i="12"/>
  <c r="AB39" i="12"/>
  <c r="AB38" i="12"/>
  <c r="AB32" i="12"/>
  <c r="AB29" i="12"/>
  <c r="O29" i="12"/>
  <c r="O32" i="12"/>
  <c r="O39" i="12"/>
  <c r="O40" i="12"/>
  <c r="O43" i="12"/>
  <c r="C31" i="12"/>
  <c r="H579" i="10" l="1"/>
  <c r="U242" i="10"/>
  <c r="U592" i="10" s="1"/>
  <c r="X479" i="10"/>
  <c r="B172" i="22"/>
  <c r="B173" i="22" s="1"/>
  <c r="U249" i="10"/>
  <c r="AC502" i="10"/>
  <c r="AH545" i="10"/>
  <c r="M593" i="10"/>
  <c r="AJ503" i="10"/>
  <c r="AF603" i="10"/>
  <c r="AD593" i="10"/>
  <c r="G601" i="10"/>
  <c r="AJ553" i="10"/>
  <c r="AD543" i="10"/>
  <c r="AD493" i="10"/>
  <c r="V541" i="10"/>
  <c r="AA543" i="10"/>
  <c r="S530" i="10"/>
  <c r="Z543" i="10"/>
  <c r="AD594" i="10"/>
  <c r="J601" i="10"/>
  <c r="P230" i="10"/>
  <c r="P580" i="10" s="1"/>
  <c r="AE595" i="10"/>
  <c r="AA529" i="10"/>
  <c r="AC601" i="10"/>
  <c r="AJ595" i="10"/>
  <c r="U535" i="10"/>
  <c r="S230" i="10"/>
  <c r="S580" i="10" s="1"/>
  <c r="L579" i="10"/>
  <c r="V241" i="10"/>
  <c r="V591" i="10" s="1"/>
  <c r="Z243" i="10"/>
  <c r="Z593" i="10" s="1"/>
  <c r="AC593" i="10"/>
  <c r="I592" i="10"/>
  <c r="AH245" i="10"/>
  <c r="AH595" i="10" s="1"/>
  <c r="D603" i="10"/>
  <c r="AA251" i="10"/>
  <c r="AA601" i="10" s="1"/>
  <c r="F594" i="10"/>
  <c r="S550" i="10"/>
  <c r="Y551" i="10"/>
  <c r="H594" i="10"/>
  <c r="L592" i="10"/>
  <c r="U492" i="10"/>
  <c r="J600" i="10"/>
  <c r="F600" i="10"/>
  <c r="AA243" i="10"/>
  <c r="AA593" i="10" s="1"/>
  <c r="U499" i="10"/>
  <c r="I603" i="10"/>
  <c r="AC552" i="10"/>
  <c r="E579" i="10"/>
  <c r="J586" i="10"/>
  <c r="M586" i="10"/>
  <c r="AF545" i="10"/>
  <c r="AF245" i="10"/>
  <c r="AF595" i="10" s="1"/>
  <c r="L595" i="10"/>
  <c r="W249" i="10"/>
  <c r="W599" i="10" s="1"/>
  <c r="M595" i="10"/>
  <c r="X602" i="10"/>
  <c r="AF495" i="10"/>
  <c r="F603" i="10"/>
  <c r="D593" i="10"/>
  <c r="W550" i="10"/>
  <c r="N592" i="10"/>
  <c r="Q591" i="10"/>
  <c r="K600" i="10"/>
  <c r="P227" i="10"/>
  <c r="P577" i="10" s="1"/>
  <c r="AG595" i="10"/>
  <c r="G593" i="10"/>
  <c r="H600" i="10"/>
  <c r="J595" i="10"/>
  <c r="W229" i="10"/>
  <c r="W579" i="10" s="1"/>
  <c r="Y486" i="10"/>
  <c r="K592" i="10"/>
  <c r="Q586" i="10"/>
  <c r="AC494" i="10"/>
  <c r="AC244" i="10"/>
  <c r="AC594" i="10" s="1"/>
  <c r="AC544" i="10"/>
  <c r="H595" i="10"/>
  <c r="T578" i="10"/>
  <c r="AG603" i="10"/>
  <c r="N603" i="10"/>
  <c r="D579" i="10"/>
  <c r="Z544" i="10"/>
  <c r="AA501" i="10"/>
  <c r="V579" i="10"/>
  <c r="J593" i="10"/>
  <c r="Z244" i="10"/>
  <c r="Z594" i="10" s="1"/>
  <c r="F592" i="10"/>
  <c r="C600" i="10"/>
  <c r="AL100" i="10"/>
  <c r="AL92" i="10"/>
  <c r="AK100" i="10"/>
  <c r="AE90" i="10"/>
  <c r="AH98" i="10"/>
  <c r="AG90" i="10"/>
  <c r="AI64" i="10"/>
  <c r="AI414" i="10" s="1"/>
  <c r="AL99" i="10"/>
  <c r="AM100" i="10"/>
  <c r="AL91" i="10"/>
  <c r="AM92" i="10"/>
  <c r="AK99" i="10"/>
  <c r="AI98" i="10"/>
  <c r="AH90" i="10"/>
  <c r="AM99" i="10"/>
  <c r="AN100" i="10"/>
  <c r="AM91" i="10"/>
  <c r="AN92" i="10"/>
  <c r="AK92" i="10"/>
  <c r="AF98" i="10"/>
  <c r="AJ98" i="10"/>
  <c r="AI90" i="10"/>
  <c r="AG64" i="10"/>
  <c r="AG364" i="10" s="1"/>
  <c r="AK64" i="10"/>
  <c r="AK164" i="10" s="1"/>
  <c r="AJ90" i="10"/>
  <c r="AJ64" i="10"/>
  <c r="AJ364" i="10" s="1"/>
  <c r="AN99" i="10"/>
  <c r="AK91" i="10"/>
  <c r="AF64" i="10"/>
  <c r="AG98" i="10"/>
  <c r="AN91" i="10"/>
  <c r="AF90" i="10"/>
  <c r="AH64" i="10"/>
  <c r="AH314" i="10" s="1"/>
  <c r="AK90" i="10"/>
  <c r="AL64" i="10"/>
  <c r="AL414" i="10" s="1"/>
  <c r="L593" i="10"/>
  <c r="N595" i="10"/>
  <c r="AH253" i="10"/>
  <c r="AH603" i="10" s="1"/>
  <c r="AH553" i="10"/>
  <c r="AN95" i="10"/>
  <c r="AK103" i="10"/>
  <c r="AH101" i="10"/>
  <c r="AG102" i="10"/>
  <c r="AH93" i="10"/>
  <c r="AG94" i="10"/>
  <c r="AE94" i="10"/>
  <c r="AC100" i="10"/>
  <c r="AC92" i="10"/>
  <c r="AA99" i="10"/>
  <c r="Y91" i="10"/>
  <c r="Z92" i="10"/>
  <c r="X92" i="10"/>
  <c r="U98" i="10"/>
  <c r="T90" i="10"/>
  <c r="X64" i="10"/>
  <c r="X414" i="10" s="1"/>
  <c r="AL103" i="10"/>
  <c r="AM103" i="10"/>
  <c r="AL95" i="10"/>
  <c r="AF101" i="10"/>
  <c r="AJ101" i="10"/>
  <c r="AI102" i="10"/>
  <c r="AF93" i="10"/>
  <c r="AJ93" i="10"/>
  <c r="AI94" i="10"/>
  <c r="AE102" i="10"/>
  <c r="AD100" i="10"/>
  <c r="AD92" i="10"/>
  <c r="Y99" i="10"/>
  <c r="Z100" i="10"/>
  <c r="AA91" i="10"/>
  <c r="X100" i="10"/>
  <c r="S98" i="10"/>
  <c r="W98" i="10"/>
  <c r="V90" i="10"/>
  <c r="AN103" i="10"/>
  <c r="AF102" i="10"/>
  <c r="AG93" i="10"/>
  <c r="AJ94" i="10"/>
  <c r="AD91" i="10"/>
  <c r="AA100" i="10"/>
  <c r="X99" i="10"/>
  <c r="T98" i="10"/>
  <c r="W90" i="10"/>
  <c r="S64" i="10"/>
  <c r="W64" i="10"/>
  <c r="W414" i="10" s="1"/>
  <c r="S101" i="10"/>
  <c r="S102" i="10"/>
  <c r="S103" i="10"/>
  <c r="U93" i="10"/>
  <c r="U94" i="10"/>
  <c r="U95" i="10"/>
  <c r="AH94" i="10"/>
  <c r="AK95" i="10"/>
  <c r="AH102" i="10"/>
  <c r="AI93" i="10"/>
  <c r="AC91" i="10"/>
  <c r="Z91" i="10"/>
  <c r="X91" i="10"/>
  <c r="V98" i="10"/>
  <c r="V64" i="10"/>
  <c r="V364" i="10" s="1"/>
  <c r="T101" i="10"/>
  <c r="T102" i="10"/>
  <c r="T103" i="10"/>
  <c r="R93" i="10"/>
  <c r="R94" i="10"/>
  <c r="R95" i="10"/>
  <c r="R102" i="10"/>
  <c r="R103" i="10"/>
  <c r="T94" i="10"/>
  <c r="AM95" i="10"/>
  <c r="AG101" i="10"/>
  <c r="AJ102" i="10"/>
  <c r="AF94" i="10"/>
  <c r="AE101" i="10"/>
  <c r="AD99" i="10"/>
  <c r="Z99" i="10"/>
  <c r="Y92" i="10"/>
  <c r="S90" i="10"/>
  <c r="S89" i="10" s="1"/>
  <c r="U101" i="10"/>
  <c r="U102" i="10"/>
  <c r="U103" i="10"/>
  <c r="S93" i="10"/>
  <c r="S94" i="10"/>
  <c r="S95" i="10"/>
  <c r="AI101" i="10"/>
  <c r="AE93" i="10"/>
  <c r="AC99" i="10"/>
  <c r="Y100" i="10"/>
  <c r="AA92" i="10"/>
  <c r="U90" i="10"/>
  <c r="R101" i="10"/>
  <c r="T93" i="10"/>
  <c r="T95" i="10"/>
  <c r="AD251" i="10"/>
  <c r="AD601" i="10" s="1"/>
  <c r="AD551" i="10"/>
  <c r="AD501" i="10"/>
  <c r="AM101" i="10"/>
  <c r="AN102" i="10"/>
  <c r="AL93" i="10"/>
  <c r="AM94" i="10"/>
  <c r="AK94" i="10"/>
  <c r="AF99" i="10"/>
  <c r="AJ99" i="10"/>
  <c r="AI100" i="10"/>
  <c r="AF91" i="10"/>
  <c r="AJ91" i="10"/>
  <c r="AI92" i="10"/>
  <c r="AE92" i="10"/>
  <c r="AD98" i="10"/>
  <c r="AD64" i="10"/>
  <c r="AD414" i="10" s="1"/>
  <c r="AN101" i="10"/>
  <c r="AM93" i="10"/>
  <c r="AN94" i="10"/>
  <c r="AD90" i="10"/>
  <c r="AK102" i="10"/>
  <c r="AK93" i="10"/>
  <c r="AL102" i="10"/>
  <c r="AN93" i="10"/>
  <c r="AK101" i="10"/>
  <c r="AH99" i="10"/>
  <c r="AG100" i="10"/>
  <c r="AH91" i="10"/>
  <c r="AG92" i="10"/>
  <c r="AE100" i="10"/>
  <c r="AC98" i="10"/>
  <c r="AC64" i="10"/>
  <c r="AC164" i="10" s="1"/>
  <c r="AI99" i="10"/>
  <c r="AH92" i="10"/>
  <c r="AE99" i="10"/>
  <c r="W101" i="10"/>
  <c r="W102" i="10"/>
  <c r="W103" i="10"/>
  <c r="AA103" i="10"/>
  <c r="Y95" i="10"/>
  <c r="V101" i="10"/>
  <c r="V103" i="10"/>
  <c r="AL94" i="10"/>
  <c r="AF100" i="10"/>
  <c r="AG91" i="10"/>
  <c r="AJ92" i="10"/>
  <c r="AE91" i="10"/>
  <c r="X103" i="10"/>
  <c r="V93" i="10"/>
  <c r="V94" i="10"/>
  <c r="V95" i="10"/>
  <c r="Z95" i="10"/>
  <c r="X95" i="10"/>
  <c r="AL101" i="10"/>
  <c r="AH100" i="10"/>
  <c r="AI91" i="10"/>
  <c r="AA98" i="10"/>
  <c r="AE64" i="10"/>
  <c r="AE314" i="10" s="1"/>
  <c r="Y103" i="10"/>
  <c r="W93" i="10"/>
  <c r="W94" i="10"/>
  <c r="W95" i="10"/>
  <c r="AA95" i="10"/>
  <c r="AM102" i="10"/>
  <c r="AG99" i="10"/>
  <c r="AJ100" i="10"/>
  <c r="AF92" i="10"/>
  <c r="AC90" i="10"/>
  <c r="Y64" i="10"/>
  <c r="Y364" i="10" s="1"/>
  <c r="V102" i="10"/>
  <c r="Z103" i="10"/>
  <c r="P599" i="10"/>
  <c r="N594" i="10"/>
  <c r="R542" i="10"/>
  <c r="G595" i="10"/>
  <c r="H603" i="10"/>
  <c r="E593" i="10"/>
  <c r="W529" i="10"/>
  <c r="Z536" i="10"/>
  <c r="Z236" i="10"/>
  <c r="Z586" i="10" s="1"/>
  <c r="E595" i="10"/>
  <c r="AA229" i="10"/>
  <c r="AA579" i="10" s="1"/>
  <c r="T586" i="10"/>
  <c r="N586" i="10"/>
  <c r="T592" i="10"/>
  <c r="N593" i="10"/>
  <c r="M602" i="10"/>
  <c r="X593" i="10"/>
  <c r="U579" i="10"/>
  <c r="D600" i="10"/>
  <c r="R230" i="10"/>
  <c r="R580" i="10" s="1"/>
  <c r="P587" i="10"/>
  <c r="Q578" i="10"/>
  <c r="P480" i="10"/>
  <c r="U599" i="10"/>
  <c r="L600" i="10"/>
  <c r="X551" i="10"/>
  <c r="R242" i="10"/>
  <c r="R592" i="10" s="1"/>
  <c r="Y251" i="10"/>
  <c r="Y601" i="10" s="1"/>
  <c r="Y536" i="10"/>
  <c r="V535" i="10"/>
  <c r="U235" i="10"/>
  <c r="U585" i="10" s="1"/>
  <c r="T579" i="10"/>
  <c r="AE503" i="10"/>
  <c r="AE253" i="10"/>
  <c r="AE603" i="10" s="1"/>
  <c r="AE553" i="10"/>
  <c r="F601" i="10"/>
  <c r="X251" i="10"/>
  <c r="Y552" i="10"/>
  <c r="O529" i="10"/>
  <c r="I593" i="10"/>
  <c r="M600" i="10"/>
  <c r="Y252" i="10"/>
  <c r="Y602" i="10" s="1"/>
  <c r="S242" i="10"/>
  <c r="S592" i="10" s="1"/>
  <c r="R591" i="10"/>
  <c r="AI253" i="10"/>
  <c r="AI553" i="10"/>
  <c r="AI503" i="10"/>
  <c r="AI545" i="10"/>
  <c r="AI245" i="10"/>
  <c r="AI495" i="10"/>
  <c r="O303" i="10"/>
  <c r="O495" i="10"/>
  <c r="K603" i="10"/>
  <c r="S250" i="10"/>
  <c r="S600" i="10" s="1"/>
  <c r="I594" i="10"/>
  <c r="W250" i="10"/>
  <c r="W600" i="10" s="1"/>
  <c r="V235" i="10"/>
  <c r="V585" i="10" s="1"/>
  <c r="O302" i="10"/>
  <c r="O479" i="10"/>
  <c r="Q478" i="10"/>
  <c r="X502" i="10"/>
  <c r="Z551" i="10"/>
  <c r="G602" i="10"/>
  <c r="Z579" i="10"/>
  <c r="M601" i="10"/>
  <c r="D594" i="10"/>
  <c r="H602" i="10"/>
  <c r="V592" i="10"/>
  <c r="K593" i="10"/>
  <c r="L602" i="10"/>
  <c r="W499" i="10"/>
  <c r="K284" i="10"/>
  <c r="I601" i="10"/>
  <c r="K595" i="10"/>
  <c r="X552" i="10"/>
  <c r="D595" i="10"/>
  <c r="H592" i="10"/>
  <c r="K594" i="10"/>
  <c r="K601" i="10"/>
  <c r="U591" i="10"/>
  <c r="Q528" i="10"/>
  <c r="Y594" i="10"/>
  <c r="S492" i="10"/>
  <c r="L603" i="10"/>
  <c r="P591" i="10"/>
  <c r="F579" i="10"/>
  <c r="Q599" i="10"/>
  <c r="O492" i="10"/>
  <c r="O295" i="10"/>
  <c r="R480" i="10"/>
  <c r="U586" i="10"/>
  <c r="T585" i="10"/>
  <c r="N601" i="10"/>
  <c r="M579" i="10"/>
  <c r="Z529" i="10"/>
  <c r="Z251" i="10"/>
  <c r="Z601" i="10" s="1"/>
  <c r="D601" i="10"/>
  <c r="E592" i="10"/>
  <c r="H601" i="10"/>
  <c r="N602" i="10"/>
  <c r="G600" i="10"/>
  <c r="W586" i="10"/>
  <c r="Y586" i="10"/>
  <c r="Z479" i="10"/>
  <c r="R528" i="10"/>
  <c r="R478" i="10"/>
  <c r="R228" i="10"/>
  <c r="R578" i="10" s="1"/>
  <c r="O292" i="10"/>
  <c r="L601" i="10"/>
  <c r="G603" i="10"/>
  <c r="T591" i="10"/>
  <c r="G579" i="10"/>
  <c r="G592" i="10"/>
  <c r="E602" i="10"/>
  <c r="J592" i="10"/>
  <c r="X594" i="10"/>
  <c r="Q601" i="10"/>
  <c r="G594" i="10"/>
  <c r="O543" i="10"/>
  <c r="O300" i="10"/>
  <c r="L586" i="10"/>
  <c r="Q580" i="10"/>
  <c r="O501" i="10"/>
  <c r="X586" i="10"/>
  <c r="R549" i="10"/>
  <c r="R249" i="10"/>
  <c r="R599" i="10" s="1"/>
  <c r="R499" i="10"/>
  <c r="O542" i="10"/>
  <c r="O286" i="10"/>
  <c r="O250" i="10"/>
  <c r="E600" i="10"/>
  <c r="S235" i="10"/>
  <c r="S585" i="10" s="1"/>
  <c r="S535" i="10"/>
  <c r="S485" i="10"/>
  <c r="O550" i="10"/>
  <c r="V228" i="10"/>
  <c r="V578" i="10" s="1"/>
  <c r="V528" i="10"/>
  <c r="V478" i="10"/>
  <c r="P602" i="10"/>
  <c r="P594" i="10"/>
  <c r="O494" i="10"/>
  <c r="Y243" i="10"/>
  <c r="Y593" i="10" s="1"/>
  <c r="Y543" i="10"/>
  <c r="Y493" i="10"/>
  <c r="U250" i="10"/>
  <c r="U600" i="10" s="1"/>
  <c r="U550" i="10"/>
  <c r="U500" i="10"/>
  <c r="L594" i="10"/>
  <c r="P595" i="10"/>
  <c r="O552" i="10"/>
  <c r="T537" i="10"/>
  <c r="T237" i="10"/>
  <c r="T587" i="10" s="1"/>
  <c r="T487" i="10"/>
  <c r="O551" i="10"/>
  <c r="C594" i="10"/>
  <c r="O294" i="10"/>
  <c r="O503" i="10"/>
  <c r="D592" i="10"/>
  <c r="J579" i="10"/>
  <c r="Y529" i="10"/>
  <c r="Y229" i="10"/>
  <c r="Y579" i="10" s="1"/>
  <c r="Y479" i="10"/>
  <c r="G427" i="10"/>
  <c r="G127" i="10"/>
  <c r="G177" i="10"/>
  <c r="G327" i="10"/>
  <c r="G377" i="10"/>
  <c r="D430" i="10"/>
  <c r="D130" i="10"/>
  <c r="D180" i="10"/>
  <c r="D380" i="10"/>
  <c r="D330" i="10"/>
  <c r="L430" i="10"/>
  <c r="L130" i="10"/>
  <c r="L180" i="10"/>
  <c r="L380" i="10"/>
  <c r="L330" i="10"/>
  <c r="H437" i="10"/>
  <c r="H137" i="10"/>
  <c r="H187" i="10"/>
  <c r="H337" i="10"/>
  <c r="H387" i="10"/>
  <c r="N284" i="10"/>
  <c r="N134" i="10"/>
  <c r="C579" i="10"/>
  <c r="O229" i="10"/>
  <c r="T250" i="10"/>
  <c r="T600" i="10" s="1"/>
  <c r="T550" i="10"/>
  <c r="T500" i="10"/>
  <c r="T530" i="10"/>
  <c r="T230" i="10"/>
  <c r="T580" i="10" s="1"/>
  <c r="T480" i="10"/>
  <c r="J134" i="10"/>
  <c r="D427" i="10"/>
  <c r="D127" i="10"/>
  <c r="D177" i="10"/>
  <c r="D327" i="10"/>
  <c r="D377" i="10"/>
  <c r="M430" i="10"/>
  <c r="M330" i="10"/>
  <c r="M380" i="10"/>
  <c r="M130" i="10"/>
  <c r="M180" i="10"/>
  <c r="M134" i="10"/>
  <c r="M284" i="10"/>
  <c r="Q593" i="10"/>
  <c r="W242" i="10"/>
  <c r="W592" i="10" s="1"/>
  <c r="W542" i="10"/>
  <c r="W492" i="10"/>
  <c r="C595" i="10"/>
  <c r="O245" i="10"/>
  <c r="E427" i="10"/>
  <c r="E327" i="10"/>
  <c r="E377" i="10"/>
  <c r="E127" i="10"/>
  <c r="E177" i="10"/>
  <c r="N427" i="10"/>
  <c r="N327" i="10"/>
  <c r="N377" i="10"/>
  <c r="N177" i="10"/>
  <c r="J430" i="10"/>
  <c r="J330" i="10"/>
  <c r="J380" i="10"/>
  <c r="J130" i="10"/>
  <c r="J180" i="10"/>
  <c r="N430" i="10"/>
  <c r="N330" i="10"/>
  <c r="N380" i="10"/>
  <c r="N180" i="10"/>
  <c r="J437" i="10"/>
  <c r="J337" i="10"/>
  <c r="J387" i="10"/>
  <c r="J187" i="10"/>
  <c r="J137" i="10"/>
  <c r="N437" i="10"/>
  <c r="N337" i="10"/>
  <c r="N387" i="10"/>
  <c r="N187" i="10"/>
  <c r="L134" i="10"/>
  <c r="L284" i="10"/>
  <c r="O279" i="10"/>
  <c r="V250" i="10"/>
  <c r="V600" i="10" s="1"/>
  <c r="V550" i="10"/>
  <c r="V500" i="10"/>
  <c r="P603" i="10"/>
  <c r="AA252" i="10"/>
  <c r="AA602" i="10" s="1"/>
  <c r="AA552" i="10"/>
  <c r="AA502" i="10"/>
  <c r="E586" i="10"/>
  <c r="O293" i="10"/>
  <c r="T549" i="10"/>
  <c r="T249" i="10"/>
  <c r="T599" i="10" s="1"/>
  <c r="T499" i="10"/>
  <c r="R235" i="10"/>
  <c r="R585" i="10" s="1"/>
  <c r="R535" i="10"/>
  <c r="R485" i="10"/>
  <c r="C586" i="10"/>
  <c r="O236" i="10"/>
  <c r="P601" i="10"/>
  <c r="O544" i="10"/>
  <c r="Z252" i="10"/>
  <c r="Z602" i="10" s="1"/>
  <c r="Z552" i="10"/>
  <c r="Z502" i="10"/>
  <c r="S249" i="10"/>
  <c r="S599" i="10" s="1"/>
  <c r="S549" i="10"/>
  <c r="S499" i="10"/>
  <c r="P534" i="10"/>
  <c r="P234" i="10"/>
  <c r="P584" i="10" s="1"/>
  <c r="P484" i="10"/>
  <c r="F595" i="10"/>
  <c r="C602" i="10"/>
  <c r="O252" i="10"/>
  <c r="C601" i="10"/>
  <c r="O251" i="10"/>
  <c r="R250" i="10"/>
  <c r="R550" i="10"/>
  <c r="R500" i="10"/>
  <c r="C593" i="10"/>
  <c r="O243" i="10"/>
  <c r="O553" i="10"/>
  <c r="J602" i="10"/>
  <c r="H593" i="10"/>
  <c r="O500" i="10"/>
  <c r="Q237" i="10"/>
  <c r="Q587" i="10" s="1"/>
  <c r="Q537" i="10"/>
  <c r="Q487" i="10"/>
  <c r="C127" i="10"/>
  <c r="C177" i="10"/>
  <c r="C327" i="10"/>
  <c r="C377" i="10"/>
  <c r="L427" i="10"/>
  <c r="L177" i="10"/>
  <c r="L327" i="10"/>
  <c r="L377" i="10"/>
  <c r="H430" i="10"/>
  <c r="H130" i="10"/>
  <c r="H180" i="10"/>
  <c r="H330" i="10"/>
  <c r="H380" i="10"/>
  <c r="D437" i="10"/>
  <c r="D137" i="10"/>
  <c r="D187" i="10"/>
  <c r="D337" i="10"/>
  <c r="D387" i="10"/>
  <c r="L437" i="10"/>
  <c r="L137" i="10"/>
  <c r="L187" i="10"/>
  <c r="L387" i="10"/>
  <c r="L337" i="10"/>
  <c r="O536" i="10"/>
  <c r="O244" i="10"/>
  <c r="C603" i="10"/>
  <c r="O253" i="10"/>
  <c r="H427" i="10"/>
  <c r="H127" i="10"/>
  <c r="H177" i="10"/>
  <c r="H377" i="10"/>
  <c r="H327" i="10"/>
  <c r="M427" i="10"/>
  <c r="M327" i="10"/>
  <c r="M377" i="10"/>
  <c r="M177" i="10"/>
  <c r="E430" i="10"/>
  <c r="E330" i="10"/>
  <c r="E380" i="10"/>
  <c r="E130" i="10"/>
  <c r="E180" i="10"/>
  <c r="I430" i="10"/>
  <c r="I330" i="10"/>
  <c r="I380" i="10"/>
  <c r="I130" i="10"/>
  <c r="I180" i="10"/>
  <c r="E437" i="10"/>
  <c r="E337" i="10"/>
  <c r="E387" i="10"/>
  <c r="E137" i="10"/>
  <c r="E187" i="10"/>
  <c r="I437" i="10"/>
  <c r="I337" i="10"/>
  <c r="I387" i="10"/>
  <c r="I137" i="10"/>
  <c r="I187" i="10"/>
  <c r="M437" i="10"/>
  <c r="M337" i="10"/>
  <c r="M387" i="10"/>
  <c r="M137" i="10"/>
  <c r="M187" i="10"/>
  <c r="I427" i="10"/>
  <c r="I327" i="10"/>
  <c r="I377" i="10"/>
  <c r="I177" i="10"/>
  <c r="I127" i="10"/>
  <c r="F430" i="10"/>
  <c r="F330" i="10"/>
  <c r="F380" i="10"/>
  <c r="F130" i="10"/>
  <c r="F180" i="10"/>
  <c r="F437" i="10"/>
  <c r="F337" i="10"/>
  <c r="F387" i="10"/>
  <c r="F137" i="10"/>
  <c r="F187" i="10"/>
  <c r="F427" i="10"/>
  <c r="F327" i="10"/>
  <c r="F377" i="10"/>
  <c r="F177" i="10"/>
  <c r="F127" i="10"/>
  <c r="K427" i="10"/>
  <c r="K177" i="10"/>
  <c r="K327" i="10"/>
  <c r="K377" i="10"/>
  <c r="C130" i="10"/>
  <c r="C180" i="10"/>
  <c r="C330" i="10"/>
  <c r="C380" i="10"/>
  <c r="G430" i="10"/>
  <c r="G130" i="10"/>
  <c r="G180" i="10"/>
  <c r="G330" i="10"/>
  <c r="G380" i="10"/>
  <c r="K430" i="10"/>
  <c r="K130" i="10"/>
  <c r="K180" i="10"/>
  <c r="K330" i="10"/>
  <c r="K380" i="10"/>
  <c r="C137" i="10"/>
  <c r="C187" i="10"/>
  <c r="C337" i="10"/>
  <c r="C387" i="10"/>
  <c r="G437" i="10"/>
  <c r="G137" i="10"/>
  <c r="G187" i="10"/>
  <c r="G387" i="10"/>
  <c r="G337" i="10"/>
  <c r="K437" i="10"/>
  <c r="K137" i="10"/>
  <c r="K187" i="10"/>
  <c r="K337" i="10"/>
  <c r="K387" i="10"/>
  <c r="O434" i="10"/>
  <c r="O301" i="10"/>
  <c r="R237" i="10"/>
  <c r="R587" i="10" s="1"/>
  <c r="R537" i="10"/>
  <c r="R487" i="10"/>
  <c r="C592" i="10"/>
  <c r="O242" i="10"/>
  <c r="AA236" i="10"/>
  <c r="AA586" i="10" s="1"/>
  <c r="AA536" i="10"/>
  <c r="AA486" i="10"/>
  <c r="S591" i="10"/>
  <c r="D602" i="10"/>
  <c r="Q603" i="10"/>
  <c r="O545" i="10"/>
  <c r="AA244" i="10"/>
  <c r="AA594" i="10" s="1"/>
  <c r="AA544" i="10"/>
  <c r="AA494" i="10"/>
  <c r="R586" i="10"/>
  <c r="S228" i="10"/>
  <c r="S578" i="10" s="1"/>
  <c r="S528" i="10"/>
  <c r="S478" i="10"/>
  <c r="Q595" i="10"/>
  <c r="K602" i="10"/>
  <c r="U528" i="10"/>
  <c r="U228" i="10"/>
  <c r="U578" i="10" s="1"/>
  <c r="U478" i="10"/>
  <c r="S237" i="10"/>
  <c r="S587" i="10" s="1"/>
  <c r="S537" i="10"/>
  <c r="S487" i="10"/>
  <c r="O502" i="10"/>
  <c r="X579" i="10"/>
  <c r="O493" i="10"/>
  <c r="V249" i="10"/>
  <c r="V599" i="10" s="1"/>
  <c r="V549" i="10"/>
  <c r="V499" i="10"/>
  <c r="Q235" i="10"/>
  <c r="Q585" i="10" s="1"/>
  <c r="Q535" i="10"/>
  <c r="Q485" i="10"/>
  <c r="O486" i="10"/>
  <c r="W241" i="10"/>
  <c r="W591" i="10" s="1"/>
  <c r="W541" i="10"/>
  <c r="W491" i="10"/>
  <c r="C427" i="10"/>
  <c r="O77" i="10"/>
  <c r="C430" i="10"/>
  <c r="O80" i="10"/>
  <c r="C437" i="10"/>
  <c r="O87" i="10"/>
  <c r="E126" i="10"/>
  <c r="E226" i="10" s="1"/>
  <c r="G333" i="10"/>
  <c r="E319" i="10"/>
  <c r="E89" i="10"/>
  <c r="M89" i="10"/>
  <c r="E97" i="10"/>
  <c r="I97" i="10"/>
  <c r="M97" i="10"/>
  <c r="F97" i="10"/>
  <c r="C110" i="10"/>
  <c r="C210" i="10" s="1"/>
  <c r="C89" i="10"/>
  <c r="G89" i="10"/>
  <c r="K89" i="10"/>
  <c r="C97" i="10"/>
  <c r="G97" i="10"/>
  <c r="K97" i="10"/>
  <c r="D433" i="10"/>
  <c r="J320" i="10"/>
  <c r="F89" i="10"/>
  <c r="J89" i="10"/>
  <c r="N89" i="10"/>
  <c r="J97" i="10"/>
  <c r="F133" i="10"/>
  <c r="F233" i="10" s="1"/>
  <c r="D89" i="10"/>
  <c r="L89" i="10"/>
  <c r="D97" i="10"/>
  <c r="L97" i="10"/>
  <c r="I89" i="10"/>
  <c r="E17" i="9"/>
  <c r="E18" i="9"/>
  <c r="E22" i="9" s="1"/>
  <c r="F11" i="9"/>
  <c r="F12" i="9" s="1"/>
  <c r="F16" i="9" s="1"/>
  <c r="I174" i="22"/>
  <c r="I177" i="22"/>
  <c r="I178" i="22" s="1"/>
  <c r="I179" i="22" s="1"/>
  <c r="F172" i="22"/>
  <c r="F173" i="22" s="1"/>
  <c r="K174" i="22"/>
  <c r="K177" i="22"/>
  <c r="K178" i="22" s="1"/>
  <c r="K179" i="22" s="1"/>
  <c r="K74" i="25"/>
  <c r="K77" i="25"/>
  <c r="K82" i="25" s="1"/>
  <c r="K83" i="25" s="1"/>
  <c r="K78" i="25"/>
  <c r="K79" i="25" s="1"/>
  <c r="H172" i="22"/>
  <c r="H173" i="22" s="1"/>
  <c r="E172" i="22"/>
  <c r="E173" i="22" s="1"/>
  <c r="J172" i="22"/>
  <c r="J173" i="22" s="1"/>
  <c r="C169" i="22"/>
  <c r="C172" i="22"/>
  <c r="C173" i="22" s="1"/>
  <c r="G169" i="22"/>
  <c r="G172" i="22"/>
  <c r="G173" i="22" s="1"/>
  <c r="D169" i="22"/>
  <c r="D172" i="22"/>
  <c r="D173" i="22" s="1"/>
  <c r="G123" i="8"/>
  <c r="G127" i="8" s="1"/>
  <c r="G128" i="8" s="1"/>
  <c r="D123" i="8"/>
  <c r="D127" i="8" s="1"/>
  <c r="D128" i="8" s="1"/>
  <c r="K127" i="8"/>
  <c r="H123" i="8"/>
  <c r="H127" i="8" s="1"/>
  <c r="H128" i="8" s="1"/>
  <c r="F123" i="8"/>
  <c r="F127" i="8" s="1"/>
  <c r="F128" i="8" s="1"/>
  <c r="E123" i="8"/>
  <c r="E127" i="8" s="1"/>
  <c r="E128" i="8" s="1"/>
  <c r="J123" i="8"/>
  <c r="J127" i="8" s="1"/>
  <c r="J128" i="8" s="1"/>
  <c r="C123" i="8"/>
  <c r="C127" i="8" s="1"/>
  <c r="C128" i="8" s="1"/>
  <c r="I123" i="8"/>
  <c r="I127" i="8" s="1"/>
  <c r="I128" i="8" s="1"/>
  <c r="B123" i="8"/>
  <c r="B127" i="8" s="1"/>
  <c r="B131" i="8" s="1"/>
  <c r="H97" i="10"/>
  <c r="H89" i="10"/>
  <c r="D27" i="20"/>
  <c r="N97" i="10"/>
  <c r="AA3" i="10"/>
  <c r="AA43" i="11" s="1"/>
  <c r="C56" i="10"/>
  <c r="C107" i="10"/>
  <c r="AQ32" i="12"/>
  <c r="AQ43" i="12"/>
  <c r="AQ40" i="12"/>
  <c r="AQ38" i="12"/>
  <c r="AQ29" i="12"/>
  <c r="AQ39" i="12"/>
  <c r="Z3" i="10"/>
  <c r="Z43" i="11" s="1"/>
  <c r="V3" i="10"/>
  <c r="V43" i="11" s="1"/>
  <c r="R3" i="10"/>
  <c r="R43" i="11" s="1"/>
  <c r="AJ3" i="10"/>
  <c r="AJ43" i="11" s="1"/>
  <c r="AF3" i="10"/>
  <c r="AF43" i="11" s="1"/>
  <c r="Y3" i="10"/>
  <c r="Y43" i="11" s="1"/>
  <c r="U3" i="10"/>
  <c r="U43" i="11" s="1"/>
  <c r="Q3" i="10"/>
  <c r="Q43" i="11" s="1"/>
  <c r="AM3" i="10"/>
  <c r="AM43" i="11" s="1"/>
  <c r="AI3" i="10"/>
  <c r="AI43" i="11" s="1"/>
  <c r="AE3" i="10"/>
  <c r="AE43" i="11" s="1"/>
  <c r="X3" i="10"/>
  <c r="X43" i="11" s="1"/>
  <c r="T3" i="10"/>
  <c r="T43" i="11" s="1"/>
  <c r="P3" i="10"/>
  <c r="P43" i="11" s="1"/>
  <c r="AL3" i="10"/>
  <c r="AL43" i="11" s="1"/>
  <c r="AH3" i="10"/>
  <c r="AH43" i="11" s="1"/>
  <c r="AD3" i="10"/>
  <c r="AD43" i="11" s="1"/>
  <c r="AN3" i="10"/>
  <c r="AN43" i="11" s="1"/>
  <c r="W3" i="10"/>
  <c r="W43" i="11" s="1"/>
  <c r="S3" i="10"/>
  <c r="S43" i="11" s="1"/>
  <c r="AK3" i="10"/>
  <c r="AK43" i="11" s="1"/>
  <c r="AG3" i="10"/>
  <c r="AG43" i="11" s="1"/>
  <c r="AC3" i="10"/>
  <c r="AC43" i="11" s="1"/>
  <c r="C3" i="10"/>
  <c r="C59" i="10"/>
  <c r="I123" i="10"/>
  <c r="I223" i="10" s="1"/>
  <c r="M323" i="10"/>
  <c r="C423" i="10"/>
  <c r="D148" i="10"/>
  <c r="D248" i="10" s="1"/>
  <c r="F390" i="10"/>
  <c r="AF164" i="10"/>
  <c r="AE98" i="10"/>
  <c r="S314" i="10"/>
  <c r="R98" i="10"/>
  <c r="AL90" i="10"/>
  <c r="AN98" i="10"/>
  <c r="AM64" i="10"/>
  <c r="AM314" i="10" s="1"/>
  <c r="AM90" i="10"/>
  <c r="AK98" i="10"/>
  <c r="AN64" i="10"/>
  <c r="AN414" i="10" s="1"/>
  <c r="AN90" i="10"/>
  <c r="AL98" i="10"/>
  <c r="AM98" i="10"/>
  <c r="P414" i="10"/>
  <c r="R414" i="10"/>
  <c r="AA90" i="10"/>
  <c r="AA64" i="10"/>
  <c r="AA414" i="10" s="1"/>
  <c r="R90" i="10"/>
  <c r="U64" i="10"/>
  <c r="U164" i="10" s="1"/>
  <c r="Q164" i="10"/>
  <c r="X90" i="10"/>
  <c r="Z98" i="10"/>
  <c r="Y90" i="10"/>
  <c r="Z64" i="10"/>
  <c r="Z90" i="10"/>
  <c r="X98" i="10"/>
  <c r="T64" i="10"/>
  <c r="T414" i="10" s="1"/>
  <c r="Y98" i="10"/>
  <c r="W164" i="10"/>
  <c r="O68" i="10"/>
  <c r="O69" i="10"/>
  <c r="O70" i="10"/>
  <c r="O90" i="10"/>
  <c r="O98" i="10"/>
  <c r="O73" i="10"/>
  <c r="C426" i="10"/>
  <c r="C363" i="10"/>
  <c r="O64" i="10"/>
  <c r="M319" i="10"/>
  <c r="H398" i="10"/>
  <c r="I383" i="10"/>
  <c r="L398" i="10"/>
  <c r="C373" i="10"/>
  <c r="E111" i="10"/>
  <c r="E211" i="10" s="1"/>
  <c r="E411" i="10"/>
  <c r="E361" i="10"/>
  <c r="G163" i="10"/>
  <c r="G413" i="10"/>
  <c r="G363" i="10"/>
  <c r="E167" i="10"/>
  <c r="E417" i="10"/>
  <c r="E367" i="10"/>
  <c r="C168" i="10"/>
  <c r="C418" i="10"/>
  <c r="C368" i="10"/>
  <c r="G170" i="10"/>
  <c r="G420" i="10"/>
  <c r="G370" i="10"/>
  <c r="C111" i="10"/>
  <c r="C211" i="10" s="1"/>
  <c r="C411" i="10"/>
  <c r="C361" i="10"/>
  <c r="G161" i="10"/>
  <c r="G361" i="10"/>
  <c r="G411" i="10"/>
  <c r="E313" i="10"/>
  <c r="E413" i="10"/>
  <c r="E363" i="10"/>
  <c r="C317" i="10"/>
  <c r="C367" i="10"/>
  <c r="C417" i="10"/>
  <c r="G167" i="10"/>
  <c r="G367" i="10"/>
  <c r="G417" i="10"/>
  <c r="G317" i="10"/>
  <c r="D176" i="10"/>
  <c r="D426" i="10"/>
  <c r="D376" i="10"/>
  <c r="H176" i="10"/>
  <c r="H426" i="10"/>
  <c r="H376" i="10"/>
  <c r="E333" i="10"/>
  <c r="E433" i="10"/>
  <c r="E383" i="10"/>
  <c r="M168" i="10"/>
  <c r="M418" i="10"/>
  <c r="M368" i="10"/>
  <c r="I168" i="10"/>
  <c r="I418" i="10"/>
  <c r="I368" i="10"/>
  <c r="E168" i="10"/>
  <c r="E418" i="10"/>
  <c r="E368" i="10"/>
  <c r="E169" i="10"/>
  <c r="E369" i="10"/>
  <c r="E419" i="10"/>
  <c r="I169" i="10"/>
  <c r="I369" i="10"/>
  <c r="I419" i="10"/>
  <c r="I319" i="10"/>
  <c r="M169" i="10"/>
  <c r="M369" i="10"/>
  <c r="M419" i="10"/>
  <c r="E170" i="10"/>
  <c r="E420" i="10"/>
  <c r="E370" i="10"/>
  <c r="I170" i="10"/>
  <c r="I420" i="10"/>
  <c r="I370" i="10"/>
  <c r="M170" i="10"/>
  <c r="M420" i="10"/>
  <c r="M370" i="10"/>
  <c r="E171" i="10"/>
  <c r="E421" i="10"/>
  <c r="E371" i="10"/>
  <c r="C172" i="10"/>
  <c r="C422" i="10"/>
  <c r="C372" i="10"/>
  <c r="G172" i="10"/>
  <c r="G422" i="10"/>
  <c r="G372" i="10"/>
  <c r="D173" i="10"/>
  <c r="D423" i="10"/>
  <c r="D373" i="10"/>
  <c r="H173" i="10"/>
  <c r="H423" i="10"/>
  <c r="H373" i="10"/>
  <c r="L173" i="10"/>
  <c r="L423" i="10"/>
  <c r="L373" i="10"/>
  <c r="D440" i="10"/>
  <c r="D390" i="10"/>
  <c r="H440" i="10"/>
  <c r="H390" i="10"/>
  <c r="L440" i="10"/>
  <c r="L390" i="10"/>
  <c r="D198" i="10"/>
  <c r="D448" i="10"/>
  <c r="H198" i="10"/>
  <c r="L198" i="10"/>
  <c r="L448" i="10"/>
  <c r="N164" i="10"/>
  <c r="N364" i="10"/>
  <c r="N414" i="10"/>
  <c r="J164" i="10"/>
  <c r="J414" i="10"/>
  <c r="J364" i="10"/>
  <c r="L162" i="10"/>
  <c r="L362" i="10"/>
  <c r="L412" i="10"/>
  <c r="N160" i="10"/>
  <c r="N360" i="10"/>
  <c r="N410" i="10"/>
  <c r="J160" i="10"/>
  <c r="J360" i="10"/>
  <c r="J410" i="10"/>
  <c r="I183" i="10"/>
  <c r="I433" i="10"/>
  <c r="C376" i="10"/>
  <c r="D111" i="10"/>
  <c r="D211" i="10" s="1"/>
  <c r="D361" i="10"/>
  <c r="D411" i="10"/>
  <c r="D311" i="10"/>
  <c r="H161" i="10"/>
  <c r="H361" i="10"/>
  <c r="H411" i="10"/>
  <c r="F163" i="10"/>
  <c r="F413" i="10"/>
  <c r="F363" i="10"/>
  <c r="D117" i="10"/>
  <c r="D217" i="10" s="1"/>
  <c r="D417" i="10"/>
  <c r="D367" i="10"/>
  <c r="H167" i="10"/>
  <c r="H417" i="10"/>
  <c r="H367" i="10"/>
  <c r="E176" i="10"/>
  <c r="E426" i="10"/>
  <c r="E376" i="10"/>
  <c r="F183" i="10"/>
  <c r="F433" i="10"/>
  <c r="F383" i="10"/>
  <c r="L168" i="10"/>
  <c r="L368" i="10"/>
  <c r="L318" i="10"/>
  <c r="L418" i="10"/>
  <c r="H168" i="10"/>
  <c r="H368" i="10"/>
  <c r="H418" i="10"/>
  <c r="D168" i="10"/>
  <c r="D368" i="10"/>
  <c r="D318" i="10"/>
  <c r="D418" i="10"/>
  <c r="F169" i="10"/>
  <c r="F419" i="10"/>
  <c r="F369" i="10"/>
  <c r="J169" i="10"/>
  <c r="J419" i="10"/>
  <c r="J369" i="10"/>
  <c r="N169" i="10"/>
  <c r="N419" i="10"/>
  <c r="N369" i="10"/>
  <c r="F170" i="10"/>
  <c r="F370" i="10"/>
  <c r="F420" i="10"/>
  <c r="F320" i="10"/>
  <c r="J170" i="10"/>
  <c r="J370" i="10"/>
  <c r="J420" i="10"/>
  <c r="N170" i="10"/>
  <c r="N370" i="10"/>
  <c r="N320" i="10"/>
  <c r="N420" i="10"/>
  <c r="F171" i="10"/>
  <c r="F421" i="10"/>
  <c r="F371" i="10"/>
  <c r="D172" i="10"/>
  <c r="D372" i="10"/>
  <c r="D422" i="10"/>
  <c r="H172" i="10"/>
  <c r="H372" i="10"/>
  <c r="H422" i="10"/>
  <c r="H322" i="10"/>
  <c r="E173" i="10"/>
  <c r="E373" i="10"/>
  <c r="E423" i="10"/>
  <c r="I173" i="10"/>
  <c r="I373" i="10"/>
  <c r="I323" i="10"/>
  <c r="I423" i="10"/>
  <c r="M173" i="10"/>
  <c r="M373" i="10"/>
  <c r="M423" i="10"/>
  <c r="E340" i="10"/>
  <c r="E440" i="10"/>
  <c r="E390" i="10"/>
  <c r="I340" i="10"/>
  <c r="I440" i="10"/>
  <c r="I390" i="10"/>
  <c r="M340" i="10"/>
  <c r="M440" i="10"/>
  <c r="M390" i="10"/>
  <c r="E148" i="10"/>
  <c r="E248" i="10" s="1"/>
  <c r="E398" i="10"/>
  <c r="E348" i="10"/>
  <c r="E448" i="10"/>
  <c r="I198" i="10"/>
  <c r="I448" i="10"/>
  <c r="I398" i="10"/>
  <c r="I348" i="10"/>
  <c r="M198" i="10"/>
  <c r="M398" i="10"/>
  <c r="M448" i="10"/>
  <c r="M164" i="10"/>
  <c r="M414" i="10"/>
  <c r="M364" i="10"/>
  <c r="K162" i="10"/>
  <c r="K412" i="10"/>
  <c r="K362" i="10"/>
  <c r="M160" i="10"/>
  <c r="M410" i="10"/>
  <c r="M360" i="10"/>
  <c r="F313" i="10"/>
  <c r="E323" i="10"/>
  <c r="C313" i="10"/>
  <c r="C413" i="10"/>
  <c r="C162" i="10"/>
  <c r="C412" i="10"/>
  <c r="C362" i="10"/>
  <c r="C133" i="10"/>
  <c r="C233" i="10" s="1"/>
  <c r="C433" i="10"/>
  <c r="C383" i="10"/>
  <c r="G133" i="10"/>
  <c r="G233" i="10" s="1"/>
  <c r="G433" i="10"/>
  <c r="G383" i="10"/>
  <c r="K168" i="10"/>
  <c r="K418" i="10"/>
  <c r="K368" i="10"/>
  <c r="G168" i="10"/>
  <c r="G418" i="10"/>
  <c r="G368" i="10"/>
  <c r="C169" i="10"/>
  <c r="C419" i="10"/>
  <c r="G169" i="10"/>
  <c r="G419" i="10"/>
  <c r="G369" i="10"/>
  <c r="K169" i="10"/>
  <c r="K419" i="10"/>
  <c r="K369" i="10"/>
  <c r="C170" i="10"/>
  <c r="C370" i="10"/>
  <c r="C420" i="10"/>
  <c r="C171" i="10"/>
  <c r="C421" i="10"/>
  <c r="C371" i="10"/>
  <c r="G171" i="10"/>
  <c r="G371" i="10"/>
  <c r="G421" i="10"/>
  <c r="E172" i="10"/>
  <c r="E422" i="10"/>
  <c r="E372" i="10"/>
  <c r="C164" i="10"/>
  <c r="C364" i="10"/>
  <c r="C414" i="10"/>
  <c r="C314" i="10"/>
  <c r="F173" i="10"/>
  <c r="F423" i="10"/>
  <c r="F373" i="10"/>
  <c r="J123" i="10"/>
  <c r="J223" i="10" s="1"/>
  <c r="J423" i="10"/>
  <c r="J373" i="10"/>
  <c r="N173" i="10"/>
  <c r="N423" i="10"/>
  <c r="N373" i="10"/>
  <c r="F340" i="10"/>
  <c r="F440" i="10"/>
  <c r="J340" i="10"/>
  <c r="J440" i="10"/>
  <c r="N340" i="10"/>
  <c r="N440" i="10"/>
  <c r="F148" i="10"/>
  <c r="F248" i="10" s="1"/>
  <c r="F448" i="10"/>
  <c r="F398" i="10"/>
  <c r="J198" i="10"/>
  <c r="J448" i="10"/>
  <c r="J398" i="10"/>
  <c r="N198" i="10"/>
  <c r="N448" i="10"/>
  <c r="N398" i="10"/>
  <c r="I164" i="10"/>
  <c r="I414" i="10"/>
  <c r="I364" i="10"/>
  <c r="L164" i="10"/>
  <c r="L414" i="10"/>
  <c r="L364" i="10"/>
  <c r="N162" i="10"/>
  <c r="N412" i="10"/>
  <c r="N362" i="10"/>
  <c r="J162" i="10"/>
  <c r="J412" i="10"/>
  <c r="J362" i="10"/>
  <c r="L160" i="10"/>
  <c r="L410" i="10"/>
  <c r="L360" i="10"/>
  <c r="H311" i="10"/>
  <c r="D322" i="10"/>
  <c r="M348" i="10"/>
  <c r="N390" i="10"/>
  <c r="D383" i="10"/>
  <c r="C307" i="10"/>
  <c r="C306" i="10" s="1"/>
  <c r="C357" i="10"/>
  <c r="C356" i="10" s="1"/>
  <c r="F326" i="10"/>
  <c r="F376" i="10"/>
  <c r="F426" i="10"/>
  <c r="K170" i="10"/>
  <c r="K420" i="10"/>
  <c r="K370" i="10"/>
  <c r="C360" i="10"/>
  <c r="C410" i="10"/>
  <c r="F411" i="10"/>
  <c r="F361" i="10"/>
  <c r="D313" i="10"/>
  <c r="D413" i="10"/>
  <c r="D363" i="10"/>
  <c r="H413" i="10"/>
  <c r="H363" i="10"/>
  <c r="F417" i="10"/>
  <c r="F367" i="10"/>
  <c r="G126" i="10"/>
  <c r="G226" i="10" s="1"/>
  <c r="G426" i="10"/>
  <c r="G376" i="10"/>
  <c r="H433" i="10"/>
  <c r="H383" i="10"/>
  <c r="N418" i="10"/>
  <c r="N368" i="10"/>
  <c r="J418" i="10"/>
  <c r="J368" i="10"/>
  <c r="F418" i="10"/>
  <c r="F368" i="10"/>
  <c r="D369" i="10"/>
  <c r="D419" i="10"/>
  <c r="H419" i="10"/>
  <c r="H369" i="10"/>
  <c r="L419" i="10"/>
  <c r="L369" i="10"/>
  <c r="D420" i="10"/>
  <c r="D370" i="10"/>
  <c r="H420" i="10"/>
  <c r="H370" i="10"/>
  <c r="L420" i="10"/>
  <c r="L370" i="10"/>
  <c r="D421" i="10"/>
  <c r="D371" i="10"/>
  <c r="H421" i="10"/>
  <c r="H371" i="10"/>
  <c r="F422" i="10"/>
  <c r="F372" i="10"/>
  <c r="G423" i="10"/>
  <c r="G373" i="10"/>
  <c r="K423" i="10"/>
  <c r="K373" i="10"/>
  <c r="C140" i="10"/>
  <c r="C240" i="10" s="1"/>
  <c r="C440" i="10"/>
  <c r="C390" i="10"/>
  <c r="G440" i="10"/>
  <c r="G390" i="10"/>
  <c r="K440" i="10"/>
  <c r="K390" i="10"/>
  <c r="C448" i="10"/>
  <c r="C398" i="10"/>
  <c r="G348" i="10"/>
  <c r="G448" i="10"/>
  <c r="G398" i="10"/>
  <c r="K348" i="10"/>
  <c r="K448" i="10"/>
  <c r="K398" i="10"/>
  <c r="I410" i="10"/>
  <c r="I360" i="10"/>
  <c r="I162" i="10"/>
  <c r="I362" i="10"/>
  <c r="I412" i="10"/>
  <c r="K164" i="10"/>
  <c r="K364" i="10"/>
  <c r="K414" i="10"/>
  <c r="M162" i="10"/>
  <c r="M412" i="10"/>
  <c r="M362" i="10"/>
  <c r="K160" i="10"/>
  <c r="K360" i="10"/>
  <c r="K410" i="10"/>
  <c r="I326" i="10"/>
  <c r="I426" i="10"/>
  <c r="I376" i="10"/>
  <c r="C321" i="10"/>
  <c r="G321" i="10"/>
  <c r="H318" i="10"/>
  <c r="C369" i="10"/>
  <c r="D398" i="10"/>
  <c r="J390" i="10"/>
  <c r="H169" i="10"/>
  <c r="H319" i="10"/>
  <c r="L170" i="10"/>
  <c r="L320" i="10"/>
  <c r="F172" i="10"/>
  <c r="F322" i="10"/>
  <c r="C340" i="10"/>
  <c r="I312" i="10"/>
  <c r="N168" i="10"/>
  <c r="N318" i="10"/>
  <c r="D169" i="10"/>
  <c r="D319" i="10"/>
  <c r="H170" i="10"/>
  <c r="H320" i="10"/>
  <c r="C173" i="10"/>
  <c r="C323" i="10"/>
  <c r="F161" i="10"/>
  <c r="F311" i="10"/>
  <c r="H163" i="10"/>
  <c r="H313" i="10"/>
  <c r="F167" i="10"/>
  <c r="F317" i="10"/>
  <c r="C310" i="10"/>
  <c r="K310" i="10"/>
  <c r="C176" i="10"/>
  <c r="C326" i="10"/>
  <c r="H133" i="10"/>
  <c r="H233" i="10" s="1"/>
  <c r="H333" i="10"/>
  <c r="F168" i="10"/>
  <c r="F318" i="10"/>
  <c r="D170" i="10"/>
  <c r="D320" i="10"/>
  <c r="H171" i="10"/>
  <c r="H321" i="10"/>
  <c r="K173" i="10"/>
  <c r="K323" i="10"/>
  <c r="G190" i="10"/>
  <c r="G340" i="10"/>
  <c r="K190" i="10"/>
  <c r="K340" i="10"/>
  <c r="C148" i="10"/>
  <c r="C248" i="10" s="1"/>
  <c r="C348" i="10"/>
  <c r="I160" i="10"/>
  <c r="I310" i="10"/>
  <c r="K314" i="10"/>
  <c r="D133" i="10"/>
  <c r="D233" i="10" s="1"/>
  <c r="D333" i="10"/>
  <c r="J168" i="10"/>
  <c r="J318" i="10"/>
  <c r="L169" i="10"/>
  <c r="L319" i="10"/>
  <c r="D171" i="10"/>
  <c r="D321" i="10"/>
  <c r="G173" i="10"/>
  <c r="G323" i="10"/>
  <c r="M312" i="10"/>
  <c r="G326" i="10"/>
  <c r="C320" i="10"/>
  <c r="N314" i="10"/>
  <c r="J314" i="10"/>
  <c r="L312" i="10"/>
  <c r="G311" i="10"/>
  <c r="N310" i="10"/>
  <c r="J310" i="10"/>
  <c r="L323" i="10"/>
  <c r="H323" i="10"/>
  <c r="D323" i="10"/>
  <c r="G322" i="10"/>
  <c r="F321" i="10"/>
  <c r="M320" i="10"/>
  <c r="I320" i="10"/>
  <c r="E320" i="10"/>
  <c r="K318" i="10"/>
  <c r="G318" i="10"/>
  <c r="F333" i="10"/>
  <c r="L348" i="10"/>
  <c r="H348" i="10"/>
  <c r="D348" i="10"/>
  <c r="C319" i="10"/>
  <c r="C312" i="10"/>
  <c r="M314" i="10"/>
  <c r="I314" i="10"/>
  <c r="K312" i="10"/>
  <c r="M310" i="10"/>
  <c r="E321" i="10"/>
  <c r="K319" i="10"/>
  <c r="G319" i="10"/>
  <c r="E317" i="10"/>
  <c r="E326" i="10"/>
  <c r="I333" i="10"/>
  <c r="C333" i="10"/>
  <c r="C322" i="10"/>
  <c r="C318" i="10"/>
  <c r="C311" i="10"/>
  <c r="L314" i="10"/>
  <c r="G313" i="10"/>
  <c r="N312" i="10"/>
  <c r="J312" i="10"/>
  <c r="E311" i="10"/>
  <c r="L310" i="10"/>
  <c r="N323" i="10"/>
  <c r="J323" i="10"/>
  <c r="F323" i="10"/>
  <c r="E322" i="10"/>
  <c r="K320" i="10"/>
  <c r="G320" i="10"/>
  <c r="N319" i="10"/>
  <c r="J319" i="10"/>
  <c r="F319" i="10"/>
  <c r="M318" i="10"/>
  <c r="I318" i="10"/>
  <c r="E318" i="10"/>
  <c r="H317" i="10"/>
  <c r="D317" i="10"/>
  <c r="H326" i="10"/>
  <c r="D326" i="10"/>
  <c r="N348" i="10"/>
  <c r="J348" i="10"/>
  <c r="F348" i="10"/>
  <c r="L340" i="10"/>
  <c r="H340" i="10"/>
  <c r="H339" i="10" s="1"/>
  <c r="D340" i="10"/>
  <c r="H190" i="10"/>
  <c r="C190" i="10"/>
  <c r="E161" i="10"/>
  <c r="E198" i="10"/>
  <c r="C183" i="10"/>
  <c r="F198" i="10"/>
  <c r="L190" i="10"/>
  <c r="D190" i="10"/>
  <c r="H183" i="10"/>
  <c r="C113" i="10"/>
  <c r="C213" i="10" s="1"/>
  <c r="C163" i="10"/>
  <c r="E133" i="10"/>
  <c r="E233" i="10" s="1"/>
  <c r="E183" i="10"/>
  <c r="D161" i="10"/>
  <c r="G183" i="10"/>
  <c r="D113" i="10"/>
  <c r="D213" i="10" s="1"/>
  <c r="D163" i="10"/>
  <c r="E140" i="10"/>
  <c r="E240" i="10" s="1"/>
  <c r="E190" i="10"/>
  <c r="I190" i="10"/>
  <c r="M190" i="10"/>
  <c r="C161" i="10"/>
  <c r="J173" i="10"/>
  <c r="D167" i="10"/>
  <c r="D183" i="10"/>
  <c r="E113" i="10"/>
  <c r="E213" i="10" s="1"/>
  <c r="E163" i="10"/>
  <c r="C117" i="10"/>
  <c r="C217" i="10" s="1"/>
  <c r="C167" i="10"/>
  <c r="F126" i="10"/>
  <c r="F226" i="10" s="1"/>
  <c r="F176" i="10"/>
  <c r="F140" i="10"/>
  <c r="F240" i="10" s="1"/>
  <c r="F190" i="10"/>
  <c r="J190" i="10"/>
  <c r="N190" i="10"/>
  <c r="C157" i="10"/>
  <c r="C156" i="10" s="1"/>
  <c r="C160" i="10"/>
  <c r="G176" i="10"/>
  <c r="C198" i="10"/>
  <c r="C197" i="10" s="1"/>
  <c r="I176" i="10"/>
  <c r="K198" i="10"/>
  <c r="G198" i="10"/>
  <c r="G197" i="10" s="1"/>
  <c r="E82" i="10"/>
  <c r="D140" i="10"/>
  <c r="D240" i="10" s="1"/>
  <c r="F82" i="10"/>
  <c r="F75" i="10"/>
  <c r="I75" i="10"/>
  <c r="I82" i="10"/>
  <c r="E75" i="10"/>
  <c r="C82" i="10"/>
  <c r="C75" i="10"/>
  <c r="D75" i="10"/>
  <c r="H75" i="10"/>
  <c r="D126" i="10"/>
  <c r="D226" i="10" s="1"/>
  <c r="D82" i="10"/>
  <c r="H82" i="10"/>
  <c r="G82" i="10"/>
  <c r="C126" i="10"/>
  <c r="C226" i="10" s="1"/>
  <c r="G75" i="10"/>
  <c r="E27" i="20"/>
  <c r="C27" i="20"/>
  <c r="AN5" i="14"/>
  <c r="AM5" i="14"/>
  <c r="AL5" i="14"/>
  <c r="AK5" i="14"/>
  <c r="AI5" i="14"/>
  <c r="AH5" i="14"/>
  <c r="AG5" i="14"/>
  <c r="AF5" i="14"/>
  <c r="AE5" i="14"/>
  <c r="AD5" i="14"/>
  <c r="AN4" i="14"/>
  <c r="AL4" i="14"/>
  <c r="AK4" i="14"/>
  <c r="AJ4" i="14"/>
  <c r="AI4" i="14"/>
  <c r="AH4" i="14"/>
  <c r="AG4" i="14"/>
  <c r="AF4" i="14"/>
  <c r="AE4" i="14"/>
  <c r="AD4" i="14"/>
  <c r="AA5" i="14"/>
  <c r="Y5" i="14"/>
  <c r="X5" i="14"/>
  <c r="W5" i="14"/>
  <c r="V5" i="14"/>
  <c r="U5" i="14"/>
  <c r="T5" i="14"/>
  <c r="S5" i="14"/>
  <c r="R5" i="14"/>
  <c r="Q5" i="14"/>
  <c r="AA4" i="14"/>
  <c r="Z4" i="14"/>
  <c r="Y4" i="14"/>
  <c r="X4" i="14"/>
  <c r="W4" i="14"/>
  <c r="V4" i="14"/>
  <c r="U4" i="14"/>
  <c r="T4" i="14"/>
  <c r="S4" i="14"/>
  <c r="R4" i="14"/>
  <c r="Q4" i="14"/>
  <c r="C42" i="12"/>
  <c r="C37" i="12"/>
  <c r="C28" i="12"/>
  <c r="C34" i="12" s="1"/>
  <c r="D37" i="12"/>
  <c r="N42" i="12"/>
  <c r="M42" i="12"/>
  <c r="L42" i="12"/>
  <c r="K42" i="12"/>
  <c r="J42" i="12"/>
  <c r="I42" i="12"/>
  <c r="H42" i="12"/>
  <c r="G42" i="12"/>
  <c r="F42" i="12"/>
  <c r="E42" i="12"/>
  <c r="D42" i="12"/>
  <c r="G37" i="12"/>
  <c r="F37" i="12"/>
  <c r="N31" i="12"/>
  <c r="M31" i="12"/>
  <c r="L31" i="12"/>
  <c r="K31" i="12"/>
  <c r="J31" i="12"/>
  <c r="I31" i="12"/>
  <c r="H31" i="12"/>
  <c r="G31" i="12"/>
  <c r="F31" i="12"/>
  <c r="E31" i="12"/>
  <c r="D31" i="12"/>
  <c r="N28" i="12"/>
  <c r="M28" i="12"/>
  <c r="L28" i="12"/>
  <c r="K28" i="12"/>
  <c r="J28" i="12"/>
  <c r="I28" i="12"/>
  <c r="H28" i="12"/>
  <c r="G28" i="12"/>
  <c r="F28" i="12"/>
  <c r="E28" i="12"/>
  <c r="D28" i="12"/>
  <c r="B177" i="22" l="1"/>
  <c r="B178" i="22" s="1"/>
  <c r="B179" i="22" s="1"/>
  <c r="B174" i="22"/>
  <c r="AB43" i="11"/>
  <c r="AO43" i="11"/>
  <c r="B128" i="8"/>
  <c r="W314" i="10"/>
  <c r="W264" i="10" s="1"/>
  <c r="W364" i="10"/>
  <c r="W444" i="10"/>
  <c r="W344" i="10"/>
  <c r="W194" i="10"/>
  <c r="W144" i="10"/>
  <c r="W394" i="10"/>
  <c r="X195" i="10"/>
  <c r="X445" i="10"/>
  <c r="X395" i="10"/>
  <c r="X345" i="10"/>
  <c r="X145" i="10"/>
  <c r="V443" i="10"/>
  <c r="V143" i="10"/>
  <c r="V343" i="10"/>
  <c r="V193" i="10"/>
  <c r="V393" i="10"/>
  <c r="V451" i="10"/>
  <c r="V351" i="10"/>
  <c r="V401" i="10"/>
  <c r="V151" i="10"/>
  <c r="V201" i="10"/>
  <c r="W452" i="10"/>
  <c r="W402" i="10"/>
  <c r="W202" i="10"/>
  <c r="W352" i="10"/>
  <c r="W152" i="10"/>
  <c r="AG342" i="10"/>
  <c r="AG392" i="10"/>
  <c r="AG192" i="10"/>
  <c r="AG442" i="10"/>
  <c r="AK451" i="10"/>
  <c r="AK201" i="10"/>
  <c r="AK401" i="10"/>
  <c r="AK351" i="10"/>
  <c r="AK452" i="10"/>
  <c r="AK352" i="10"/>
  <c r="AK402" i="10"/>
  <c r="AK202" i="10"/>
  <c r="AN451" i="10"/>
  <c r="AN351" i="10"/>
  <c r="AN201" i="10"/>
  <c r="AN401" i="10"/>
  <c r="AI192" i="10"/>
  <c r="AI342" i="10"/>
  <c r="AI442" i="10"/>
  <c r="AI392" i="10"/>
  <c r="AL193" i="10"/>
  <c r="AL443" i="10"/>
  <c r="AL343" i="10"/>
  <c r="AL393" i="10"/>
  <c r="AE443" i="10"/>
  <c r="AE343" i="10"/>
  <c r="AE193" i="10"/>
  <c r="AO93" i="10"/>
  <c r="AE393" i="10"/>
  <c r="S443" i="10"/>
  <c r="S343" i="10"/>
  <c r="S143" i="10"/>
  <c r="S193" i="10"/>
  <c r="S393" i="10"/>
  <c r="AE451" i="10"/>
  <c r="AE401" i="10"/>
  <c r="AE351" i="10"/>
  <c r="AE201" i="10"/>
  <c r="AO101" i="10"/>
  <c r="AM395" i="10"/>
  <c r="AM445" i="10"/>
  <c r="AM195" i="10"/>
  <c r="AM345" i="10"/>
  <c r="R445" i="10"/>
  <c r="AB95" i="10"/>
  <c r="R395" i="10"/>
  <c r="R145" i="10"/>
  <c r="R345" i="10"/>
  <c r="R195" i="10"/>
  <c r="T202" i="10"/>
  <c r="T452" i="10"/>
  <c r="T152" i="10"/>
  <c r="T402" i="10"/>
  <c r="T352" i="10"/>
  <c r="X191" i="10"/>
  <c r="AB91" i="10"/>
  <c r="X441" i="10"/>
  <c r="X391" i="10"/>
  <c r="X341" i="10"/>
  <c r="AH402" i="10"/>
  <c r="AH202" i="10"/>
  <c r="AH452" i="10"/>
  <c r="AH352" i="10"/>
  <c r="U144" i="10"/>
  <c r="U444" i="10"/>
  <c r="U394" i="10"/>
  <c r="U344" i="10"/>
  <c r="U194" i="10"/>
  <c r="S401" i="10"/>
  <c r="S351" i="10"/>
  <c r="S201" i="10"/>
  <c r="S451" i="10"/>
  <c r="S151" i="10"/>
  <c r="AJ394" i="10"/>
  <c r="AJ344" i="10"/>
  <c r="AJ444" i="10"/>
  <c r="AJ194" i="10"/>
  <c r="AA441" i="10"/>
  <c r="AA341" i="10"/>
  <c r="AA191" i="10"/>
  <c r="AA391" i="10"/>
  <c r="AD450" i="10"/>
  <c r="AD200" i="10"/>
  <c r="AD400" i="10"/>
  <c r="AD350" i="10"/>
  <c r="AF343" i="10"/>
  <c r="AF193" i="10"/>
  <c r="AF443" i="10"/>
  <c r="AF393" i="10"/>
  <c r="AL395" i="10"/>
  <c r="AL195" i="10"/>
  <c r="AL445" i="10"/>
  <c r="AL345" i="10"/>
  <c r="Y191" i="10"/>
  <c r="Y441" i="10"/>
  <c r="Y391" i="10"/>
  <c r="Y341" i="10"/>
  <c r="AE444" i="10"/>
  <c r="AE394" i="10"/>
  <c r="AO94" i="10"/>
  <c r="AE194" i="10"/>
  <c r="AE344" i="10"/>
  <c r="AH451" i="10"/>
  <c r="AH401" i="10"/>
  <c r="AH201" i="10"/>
  <c r="AH351" i="10"/>
  <c r="AK392" i="10"/>
  <c r="AK442" i="10"/>
  <c r="AK342" i="10"/>
  <c r="AK192" i="10"/>
  <c r="AM342" i="10"/>
  <c r="AM442" i="10"/>
  <c r="AM392" i="10"/>
  <c r="AM192" i="10"/>
  <c r="AK450" i="10"/>
  <c r="AK200" i="10"/>
  <c r="AK400" i="10"/>
  <c r="AK350" i="10"/>
  <c r="V152" i="10"/>
  <c r="V202" i="10"/>
  <c r="V352" i="10"/>
  <c r="V452" i="10"/>
  <c r="V402" i="10"/>
  <c r="AJ400" i="10"/>
  <c r="AJ450" i="10"/>
  <c r="AJ350" i="10"/>
  <c r="AJ200" i="10"/>
  <c r="W145" i="10"/>
  <c r="W445" i="10"/>
  <c r="W395" i="10"/>
  <c r="W345" i="10"/>
  <c r="W195" i="10"/>
  <c r="AL351" i="10"/>
  <c r="AL401" i="10"/>
  <c r="AL201" i="10"/>
  <c r="AL451" i="10"/>
  <c r="V394" i="10"/>
  <c r="V344" i="10"/>
  <c r="V144" i="10"/>
  <c r="V194" i="10"/>
  <c r="V444" i="10"/>
  <c r="AJ442" i="10"/>
  <c r="AJ342" i="10"/>
  <c r="AJ192" i="10"/>
  <c r="AJ392" i="10"/>
  <c r="V403" i="10"/>
  <c r="V203" i="10"/>
  <c r="V153" i="10"/>
  <c r="V353" i="10"/>
  <c r="V453" i="10"/>
  <c r="W453" i="10"/>
  <c r="W153" i="10"/>
  <c r="W203" i="10"/>
  <c r="W403" i="10"/>
  <c r="W353" i="10"/>
  <c r="AH392" i="10"/>
  <c r="AH342" i="10"/>
  <c r="AH192" i="10"/>
  <c r="AH442" i="10"/>
  <c r="AE400" i="10"/>
  <c r="AE200" i="10"/>
  <c r="AE350" i="10"/>
  <c r="AE450" i="10"/>
  <c r="AK443" i="10"/>
  <c r="AK393" i="10"/>
  <c r="AK343" i="10"/>
  <c r="AK193" i="10"/>
  <c r="AM193" i="10"/>
  <c r="AM443" i="10"/>
  <c r="AM343" i="10"/>
  <c r="AM393" i="10"/>
  <c r="AE192" i="10"/>
  <c r="AE442" i="10"/>
  <c r="AE392" i="10"/>
  <c r="AE342" i="10"/>
  <c r="AI200" i="10"/>
  <c r="AI400" i="10"/>
  <c r="AI350" i="10"/>
  <c r="AI450" i="10"/>
  <c r="AM344" i="10"/>
  <c r="AM394" i="10"/>
  <c r="AM444" i="10"/>
  <c r="AM194" i="10"/>
  <c r="AB101" i="10"/>
  <c r="R351" i="10"/>
  <c r="R401" i="10"/>
  <c r="R451" i="10"/>
  <c r="R201" i="10"/>
  <c r="R151" i="10"/>
  <c r="S144" i="10"/>
  <c r="S394" i="10"/>
  <c r="S344" i="10"/>
  <c r="S194" i="10"/>
  <c r="S444" i="10"/>
  <c r="U351" i="10"/>
  <c r="U451" i="10"/>
  <c r="U201" i="10"/>
  <c r="U401" i="10"/>
  <c r="U151" i="10"/>
  <c r="AG451" i="10"/>
  <c r="AG201" i="10"/>
  <c r="AG401" i="10"/>
  <c r="AG351" i="10"/>
  <c r="R152" i="10"/>
  <c r="R352" i="10"/>
  <c r="R202" i="10"/>
  <c r="AB102" i="10"/>
  <c r="R402" i="10"/>
  <c r="R452" i="10"/>
  <c r="T403" i="10"/>
  <c r="T203" i="10"/>
  <c r="T353" i="10"/>
  <c r="T153" i="10"/>
  <c r="T453" i="10"/>
  <c r="AI193" i="10"/>
  <c r="AI393" i="10"/>
  <c r="AI343" i="10"/>
  <c r="AI443" i="10"/>
  <c r="U145" i="10"/>
  <c r="U345" i="10"/>
  <c r="U195" i="10"/>
  <c r="U395" i="10"/>
  <c r="U445" i="10"/>
  <c r="S452" i="10"/>
  <c r="S202" i="10"/>
  <c r="S152" i="10"/>
  <c r="S402" i="10"/>
  <c r="S352" i="10"/>
  <c r="AN403" i="10"/>
  <c r="AN453" i="10"/>
  <c r="AN353" i="10"/>
  <c r="AN203" i="10"/>
  <c r="X350" i="10"/>
  <c r="X450" i="10"/>
  <c r="X200" i="10"/>
  <c r="X400" i="10"/>
  <c r="AB100" i="10"/>
  <c r="AD392" i="10"/>
  <c r="AD442" i="10"/>
  <c r="AD192" i="10"/>
  <c r="AD342" i="10"/>
  <c r="AJ393" i="10"/>
  <c r="AJ343" i="10"/>
  <c r="AJ193" i="10"/>
  <c r="AJ443" i="10"/>
  <c r="AF351" i="10"/>
  <c r="AF401" i="10"/>
  <c r="AF201" i="10"/>
  <c r="AF451" i="10"/>
  <c r="Z342" i="10"/>
  <c r="Z392" i="10"/>
  <c r="Z442" i="10"/>
  <c r="Z192" i="10"/>
  <c r="AC200" i="10"/>
  <c r="AC350" i="10"/>
  <c r="AO100" i="10"/>
  <c r="AC450" i="10"/>
  <c r="AC400" i="10"/>
  <c r="AG452" i="10"/>
  <c r="AG202" i="10"/>
  <c r="AG402" i="10"/>
  <c r="AG352" i="10"/>
  <c r="AN450" i="10"/>
  <c r="AN350" i="10"/>
  <c r="AN400" i="10"/>
  <c r="AN200" i="10"/>
  <c r="AM402" i="10"/>
  <c r="AM452" i="10"/>
  <c r="AM352" i="10"/>
  <c r="AM202" i="10"/>
  <c r="W393" i="10"/>
  <c r="W143" i="10"/>
  <c r="W193" i="10"/>
  <c r="W343" i="10"/>
  <c r="W443" i="10"/>
  <c r="Z445" i="10"/>
  <c r="Z395" i="10"/>
  <c r="Z145" i="10"/>
  <c r="Z345" i="10"/>
  <c r="Z195" i="10"/>
  <c r="X203" i="10"/>
  <c r="X403" i="10"/>
  <c r="X353" i="10"/>
  <c r="X153" i="10"/>
  <c r="X453" i="10"/>
  <c r="AF450" i="10"/>
  <c r="AF400" i="10"/>
  <c r="AF350" i="10"/>
  <c r="AF200" i="10"/>
  <c r="Y395" i="10"/>
  <c r="Y345" i="10"/>
  <c r="Y145" i="10"/>
  <c r="Y195" i="10"/>
  <c r="Y445" i="10"/>
  <c r="W201" i="10"/>
  <c r="W351" i="10"/>
  <c r="W451" i="10"/>
  <c r="W151" i="10"/>
  <c r="W401" i="10"/>
  <c r="AN193" i="10"/>
  <c r="AN443" i="10"/>
  <c r="AN393" i="10"/>
  <c r="AN343" i="10"/>
  <c r="AN352" i="10"/>
  <c r="AN202" i="10"/>
  <c r="AN402" i="10"/>
  <c r="AN452" i="10"/>
  <c r="T445" i="10"/>
  <c r="T195" i="10"/>
  <c r="T395" i="10"/>
  <c r="T345" i="10"/>
  <c r="T145" i="10"/>
  <c r="AA392" i="10"/>
  <c r="AA342" i="10"/>
  <c r="AA192" i="10"/>
  <c r="AA442" i="10"/>
  <c r="AI351" i="10"/>
  <c r="AI401" i="10"/>
  <c r="AI451" i="10"/>
  <c r="AI201" i="10"/>
  <c r="U353" i="10"/>
  <c r="U153" i="10"/>
  <c r="U453" i="10"/>
  <c r="U403" i="10"/>
  <c r="U203" i="10"/>
  <c r="Y192" i="10"/>
  <c r="Y442" i="10"/>
  <c r="Y392" i="10"/>
  <c r="Y342" i="10"/>
  <c r="AF394" i="10"/>
  <c r="AF344" i="10"/>
  <c r="AF444" i="10"/>
  <c r="AF194" i="10"/>
  <c r="T194" i="10"/>
  <c r="T144" i="10"/>
  <c r="T444" i="10"/>
  <c r="T394" i="10"/>
  <c r="T344" i="10"/>
  <c r="R144" i="10"/>
  <c r="AB94" i="10"/>
  <c r="R194" i="10"/>
  <c r="R344" i="10"/>
  <c r="R394" i="10"/>
  <c r="R444" i="10"/>
  <c r="T201" i="10"/>
  <c r="T151" i="10"/>
  <c r="T401" i="10"/>
  <c r="T351" i="10"/>
  <c r="T451" i="10"/>
  <c r="Z341" i="10"/>
  <c r="Z191" i="10"/>
  <c r="Z441" i="10"/>
  <c r="Z391" i="10"/>
  <c r="AK445" i="10"/>
  <c r="AK345" i="10"/>
  <c r="AK395" i="10"/>
  <c r="AK195" i="10"/>
  <c r="AO95" i="10"/>
  <c r="U443" i="10"/>
  <c r="U143" i="10"/>
  <c r="U193" i="10"/>
  <c r="U393" i="10"/>
  <c r="U343" i="10"/>
  <c r="AB99" i="10"/>
  <c r="X399" i="10"/>
  <c r="X349" i="10"/>
  <c r="X199" i="10"/>
  <c r="X449" i="10"/>
  <c r="AG343" i="10"/>
  <c r="AG443" i="10"/>
  <c r="AG393" i="10"/>
  <c r="AG193" i="10"/>
  <c r="Z350" i="10"/>
  <c r="Z200" i="10"/>
  <c r="Z400" i="10"/>
  <c r="Z450" i="10"/>
  <c r="AE202" i="10"/>
  <c r="AE352" i="10"/>
  <c r="AE452" i="10"/>
  <c r="AE402" i="10"/>
  <c r="AO102" i="10"/>
  <c r="AI402" i="10"/>
  <c r="AI452" i="10"/>
  <c r="AI352" i="10"/>
  <c r="AI202" i="10"/>
  <c r="AM453" i="10"/>
  <c r="AM403" i="10"/>
  <c r="AM353" i="10"/>
  <c r="AM203" i="10"/>
  <c r="AA199" i="10"/>
  <c r="AA399" i="10"/>
  <c r="AA349" i="10"/>
  <c r="AA449" i="10"/>
  <c r="AG344" i="10"/>
  <c r="AG194" i="10"/>
  <c r="AG444" i="10"/>
  <c r="AG394" i="10"/>
  <c r="AK203" i="10"/>
  <c r="AK403" i="10"/>
  <c r="AO103" i="10"/>
  <c r="AK353" i="10"/>
  <c r="AK453" i="10"/>
  <c r="AN442" i="10"/>
  <c r="AN392" i="10"/>
  <c r="AN342" i="10"/>
  <c r="AN192" i="10"/>
  <c r="AL442" i="10"/>
  <c r="AL392" i="10"/>
  <c r="AL192" i="10"/>
  <c r="AL342" i="10"/>
  <c r="Z153" i="10"/>
  <c r="Z453" i="10"/>
  <c r="Z353" i="10"/>
  <c r="Z403" i="10"/>
  <c r="Z203" i="10"/>
  <c r="AF442" i="10"/>
  <c r="AF192" i="10"/>
  <c r="AF392" i="10"/>
  <c r="AF342" i="10"/>
  <c r="AA145" i="10"/>
  <c r="AA395" i="10"/>
  <c r="AA445" i="10"/>
  <c r="AA345" i="10"/>
  <c r="AA195" i="10"/>
  <c r="Y403" i="10"/>
  <c r="Y453" i="10"/>
  <c r="Y203" i="10"/>
  <c r="Y353" i="10"/>
  <c r="Y153" i="10"/>
  <c r="AH450" i="10"/>
  <c r="AH350" i="10"/>
  <c r="AH200" i="10"/>
  <c r="AH400" i="10"/>
  <c r="V145" i="10"/>
  <c r="V345" i="10"/>
  <c r="V395" i="10"/>
  <c r="V445" i="10"/>
  <c r="V195" i="10"/>
  <c r="AL444" i="10"/>
  <c r="AL194" i="10"/>
  <c r="AL344" i="10"/>
  <c r="AL394" i="10"/>
  <c r="AA153" i="10"/>
  <c r="AA453" i="10"/>
  <c r="AA403" i="10"/>
  <c r="AA353" i="10"/>
  <c r="AA203" i="10"/>
  <c r="AG350" i="10"/>
  <c r="AG400" i="10"/>
  <c r="AG200" i="10"/>
  <c r="AG450" i="10"/>
  <c r="AL452" i="10"/>
  <c r="AL402" i="10"/>
  <c r="AL352" i="10"/>
  <c r="AL202" i="10"/>
  <c r="AN444" i="10"/>
  <c r="AN394" i="10"/>
  <c r="AN344" i="10"/>
  <c r="AN194" i="10"/>
  <c r="AK344" i="10"/>
  <c r="AK194" i="10"/>
  <c r="AK394" i="10"/>
  <c r="AK444" i="10"/>
  <c r="AM351" i="10"/>
  <c r="AM451" i="10"/>
  <c r="AM201" i="10"/>
  <c r="AM401" i="10"/>
  <c r="T343" i="10"/>
  <c r="T143" i="10"/>
  <c r="T443" i="10"/>
  <c r="T193" i="10"/>
  <c r="T393" i="10"/>
  <c r="Y350" i="10"/>
  <c r="Y450" i="10"/>
  <c r="Y200" i="10"/>
  <c r="Y400" i="10"/>
  <c r="S145" i="10"/>
  <c r="S195" i="10"/>
  <c r="S395" i="10"/>
  <c r="S345" i="10"/>
  <c r="S445" i="10"/>
  <c r="U152" i="10"/>
  <c r="U202" i="10"/>
  <c r="U402" i="10"/>
  <c r="U452" i="10"/>
  <c r="U352" i="10"/>
  <c r="Z349" i="10"/>
  <c r="Z449" i="10"/>
  <c r="Z199" i="10"/>
  <c r="Z399" i="10"/>
  <c r="AJ202" i="10"/>
  <c r="AJ452" i="10"/>
  <c r="AJ402" i="10"/>
  <c r="AJ352" i="10"/>
  <c r="R153" i="10"/>
  <c r="AB103" i="10"/>
  <c r="R453" i="10"/>
  <c r="R203" i="10"/>
  <c r="R353" i="10"/>
  <c r="R403" i="10"/>
  <c r="R393" i="10"/>
  <c r="AB93" i="10"/>
  <c r="R443" i="10"/>
  <c r="R343" i="10"/>
  <c r="R193" i="10"/>
  <c r="R143" i="10"/>
  <c r="AH444" i="10"/>
  <c r="AH394" i="10"/>
  <c r="AH344" i="10"/>
  <c r="AH194" i="10"/>
  <c r="S153" i="10"/>
  <c r="S353" i="10"/>
  <c r="S453" i="10"/>
  <c r="S203" i="10"/>
  <c r="S403" i="10"/>
  <c r="AA200" i="10"/>
  <c r="AA450" i="10"/>
  <c r="AA400" i="10"/>
  <c r="AA350" i="10"/>
  <c r="AF202" i="10"/>
  <c r="AF452" i="10"/>
  <c r="AF402" i="10"/>
  <c r="AF352" i="10"/>
  <c r="Y349" i="10"/>
  <c r="Y399" i="10"/>
  <c r="Y449" i="10"/>
  <c r="Y199" i="10"/>
  <c r="AI444" i="10"/>
  <c r="AI194" i="10"/>
  <c r="AI394" i="10"/>
  <c r="AI344" i="10"/>
  <c r="AJ401" i="10"/>
  <c r="AJ201" i="10"/>
  <c r="AJ351" i="10"/>
  <c r="AJ451" i="10"/>
  <c r="AL453" i="10"/>
  <c r="AL353" i="10"/>
  <c r="AL403" i="10"/>
  <c r="AL203" i="10"/>
  <c r="X442" i="10"/>
  <c r="X392" i="10"/>
  <c r="X192" i="10"/>
  <c r="AB92" i="10"/>
  <c r="X342" i="10"/>
  <c r="AC192" i="10"/>
  <c r="AC342" i="10"/>
  <c r="AC442" i="10"/>
  <c r="AC392" i="10"/>
  <c r="AO92" i="10"/>
  <c r="AH443" i="10"/>
  <c r="AH193" i="10"/>
  <c r="AH343" i="10"/>
  <c r="AH393" i="10"/>
  <c r="AN445" i="10"/>
  <c r="AN345" i="10"/>
  <c r="AN395" i="10"/>
  <c r="AN195" i="10"/>
  <c r="AM200" i="10"/>
  <c r="AM400" i="10"/>
  <c r="AM350" i="10"/>
  <c r="AM450" i="10"/>
  <c r="AL450" i="10"/>
  <c r="AL200" i="10"/>
  <c r="AL400" i="10"/>
  <c r="AL350" i="10"/>
  <c r="I287" i="10"/>
  <c r="M127" i="10"/>
  <c r="M280" i="10"/>
  <c r="F280" i="10"/>
  <c r="O603" i="10"/>
  <c r="H280" i="10"/>
  <c r="L127" i="10"/>
  <c r="O593" i="10"/>
  <c r="O600" i="10"/>
  <c r="C287" i="10"/>
  <c r="K280" i="10"/>
  <c r="X601" i="10"/>
  <c r="J287" i="10"/>
  <c r="J280" i="10"/>
  <c r="D277" i="10"/>
  <c r="H287" i="10"/>
  <c r="AI603" i="10"/>
  <c r="AI595" i="10"/>
  <c r="D287" i="10"/>
  <c r="O601" i="10"/>
  <c r="O586" i="10"/>
  <c r="N127" i="10"/>
  <c r="E277" i="10"/>
  <c r="H277" i="10"/>
  <c r="L287" i="10"/>
  <c r="E287" i="10"/>
  <c r="N280" i="10"/>
  <c r="G277" i="10"/>
  <c r="O430" i="10"/>
  <c r="G287" i="10"/>
  <c r="F287" i="10"/>
  <c r="I277" i="10"/>
  <c r="I280" i="10"/>
  <c r="C277" i="10"/>
  <c r="N130" i="10"/>
  <c r="O594" i="10"/>
  <c r="K287" i="10"/>
  <c r="K127" i="10"/>
  <c r="M287" i="10"/>
  <c r="E280" i="10"/>
  <c r="L277" i="10"/>
  <c r="O595" i="10"/>
  <c r="O579" i="10"/>
  <c r="D280" i="10"/>
  <c r="O602" i="10"/>
  <c r="G280" i="10"/>
  <c r="K277" i="10"/>
  <c r="F277" i="10"/>
  <c r="M277" i="10"/>
  <c r="N287" i="10"/>
  <c r="L280" i="10"/>
  <c r="AJ441" i="10"/>
  <c r="AJ391" i="10"/>
  <c r="AJ341" i="10"/>
  <c r="AJ191" i="10"/>
  <c r="AG441" i="10"/>
  <c r="AG391" i="10"/>
  <c r="AG341" i="10"/>
  <c r="AG191" i="10"/>
  <c r="AE191" i="10"/>
  <c r="AE391" i="10"/>
  <c r="AE341" i="10"/>
  <c r="AE441" i="10"/>
  <c r="AL441" i="10"/>
  <c r="AL391" i="10"/>
  <c r="AL341" i="10"/>
  <c r="AL191" i="10"/>
  <c r="AF441" i="10"/>
  <c r="AF391" i="10"/>
  <c r="AF341" i="10"/>
  <c r="AF191" i="10"/>
  <c r="AG449" i="10"/>
  <c r="AG199" i="10"/>
  <c r="AG349" i="10"/>
  <c r="AG399" i="10"/>
  <c r="AH441" i="10"/>
  <c r="AH391" i="10"/>
  <c r="AH341" i="10"/>
  <c r="AH191" i="10"/>
  <c r="O387" i="10"/>
  <c r="AL449" i="10"/>
  <c r="AL399" i="10"/>
  <c r="AL349" i="10"/>
  <c r="AL199" i="10"/>
  <c r="AI449" i="10"/>
  <c r="AI199" i="10"/>
  <c r="AI399" i="10"/>
  <c r="AI349" i="10"/>
  <c r="AN449" i="10"/>
  <c r="AN399" i="10"/>
  <c r="AN349" i="10"/>
  <c r="AN199" i="10"/>
  <c r="AE449" i="10"/>
  <c r="AE199" i="10"/>
  <c r="AE349" i="10"/>
  <c r="AE399" i="10"/>
  <c r="AC441" i="10"/>
  <c r="AC391" i="10"/>
  <c r="AC341" i="10"/>
  <c r="AC191" i="10"/>
  <c r="AH399" i="10"/>
  <c r="AH349" i="10"/>
  <c r="AH449" i="10"/>
  <c r="AH199" i="10"/>
  <c r="AC399" i="10"/>
  <c r="AC349" i="10"/>
  <c r="AC199" i="10"/>
  <c r="AC449" i="10"/>
  <c r="AD391" i="10"/>
  <c r="AD191" i="10"/>
  <c r="AD441" i="10"/>
  <c r="AD341" i="10"/>
  <c r="O437" i="10"/>
  <c r="O427" i="10"/>
  <c r="O592" i="10"/>
  <c r="O337" i="10"/>
  <c r="O380" i="10"/>
  <c r="R600" i="10"/>
  <c r="N137" i="10"/>
  <c r="O327" i="10"/>
  <c r="AM449" i="10"/>
  <c r="AM399" i="10"/>
  <c r="AM349" i="10"/>
  <c r="AM199" i="10"/>
  <c r="C280" i="10"/>
  <c r="AN441" i="10"/>
  <c r="AN391" i="10"/>
  <c r="AN341" i="10"/>
  <c r="AN191" i="10"/>
  <c r="AM191" i="10"/>
  <c r="AM441" i="10"/>
  <c r="AM391" i="10"/>
  <c r="AM341" i="10"/>
  <c r="N277" i="10"/>
  <c r="O377" i="10"/>
  <c r="AK399" i="10"/>
  <c r="AK349" i="10"/>
  <c r="AK199" i="10"/>
  <c r="AK449" i="10"/>
  <c r="AJ449" i="10"/>
  <c r="AJ399" i="10"/>
  <c r="AJ349" i="10"/>
  <c r="AJ199" i="10"/>
  <c r="AI191" i="10"/>
  <c r="AI441" i="10"/>
  <c r="AI391" i="10"/>
  <c r="AI341" i="10"/>
  <c r="AK441" i="10"/>
  <c r="AK391" i="10"/>
  <c r="AK341" i="10"/>
  <c r="AK191" i="10"/>
  <c r="AD449" i="10"/>
  <c r="AD399" i="10"/>
  <c r="AD349" i="10"/>
  <c r="AD199" i="10"/>
  <c r="AF449" i="10"/>
  <c r="AF399" i="10"/>
  <c r="AF349" i="10"/>
  <c r="AF199" i="10"/>
  <c r="O330" i="10"/>
  <c r="E480" i="10"/>
  <c r="E530" i="10"/>
  <c r="E230" i="10"/>
  <c r="C227" i="10"/>
  <c r="C527" i="10"/>
  <c r="C477" i="10"/>
  <c r="G228" i="10"/>
  <c r="G578" i="10" s="1"/>
  <c r="G478" i="10"/>
  <c r="G528" i="10"/>
  <c r="E477" i="10"/>
  <c r="E527" i="10"/>
  <c r="E227" i="10"/>
  <c r="D477" i="10"/>
  <c r="D527" i="10"/>
  <c r="D227" i="10"/>
  <c r="F477" i="10"/>
  <c r="F527" i="10"/>
  <c r="F227" i="10"/>
  <c r="G227" i="10"/>
  <c r="G477" i="10"/>
  <c r="G527" i="10"/>
  <c r="F230" i="10"/>
  <c r="F480" i="10"/>
  <c r="F530" i="10"/>
  <c r="I480" i="10"/>
  <c r="I530" i="10"/>
  <c r="I230" i="10"/>
  <c r="C230" i="10"/>
  <c r="C480" i="10"/>
  <c r="C530" i="10"/>
  <c r="D478" i="10"/>
  <c r="D528" i="10"/>
  <c r="D228" i="10"/>
  <c r="D578" i="10" s="1"/>
  <c r="G230" i="10"/>
  <c r="G480" i="10"/>
  <c r="G530" i="10"/>
  <c r="C228" i="10"/>
  <c r="C478" i="10"/>
  <c r="C528" i="10"/>
  <c r="E478" i="10"/>
  <c r="E528" i="10"/>
  <c r="E228" i="10"/>
  <c r="E578" i="10" s="1"/>
  <c r="F478" i="10"/>
  <c r="F528" i="10"/>
  <c r="F228" i="10"/>
  <c r="F578" i="10" s="1"/>
  <c r="H480" i="10"/>
  <c r="H530" i="10"/>
  <c r="H230" i="10"/>
  <c r="H478" i="10"/>
  <c r="H528" i="10"/>
  <c r="H228" i="10"/>
  <c r="H578" i="10" s="1"/>
  <c r="D480" i="10"/>
  <c r="D530" i="10"/>
  <c r="D230" i="10"/>
  <c r="G234" i="10"/>
  <c r="G584" i="10" s="1"/>
  <c r="G484" i="10"/>
  <c r="G534" i="10"/>
  <c r="F235" i="10"/>
  <c r="F585" i="10" s="1"/>
  <c r="F485" i="10"/>
  <c r="F535" i="10"/>
  <c r="G237" i="10"/>
  <c r="G487" i="10"/>
  <c r="G537" i="10"/>
  <c r="D234" i="10"/>
  <c r="D584" i="10" s="1"/>
  <c r="D484" i="10"/>
  <c r="D534" i="10"/>
  <c r="H237" i="10"/>
  <c r="H487" i="10"/>
  <c r="H537" i="10"/>
  <c r="I237" i="10"/>
  <c r="I487" i="10"/>
  <c r="I537" i="10"/>
  <c r="E237" i="10"/>
  <c r="E487" i="10"/>
  <c r="E537" i="10"/>
  <c r="C234" i="10"/>
  <c r="C484" i="10"/>
  <c r="C534" i="10"/>
  <c r="G235" i="10"/>
  <c r="G585" i="10" s="1"/>
  <c r="G485" i="10"/>
  <c r="G535" i="10"/>
  <c r="H234" i="10"/>
  <c r="H584" i="10" s="1"/>
  <c r="H484" i="10"/>
  <c r="H534" i="10"/>
  <c r="H235" i="10"/>
  <c r="H585" i="10" s="1"/>
  <c r="H485" i="10"/>
  <c r="H535" i="10"/>
  <c r="D237" i="10"/>
  <c r="D487" i="10"/>
  <c r="D537" i="10"/>
  <c r="C235" i="10"/>
  <c r="C485" i="10"/>
  <c r="C535" i="10"/>
  <c r="F237" i="10"/>
  <c r="F487" i="10"/>
  <c r="F537" i="10"/>
  <c r="D235" i="10"/>
  <c r="D485" i="10"/>
  <c r="D535" i="10"/>
  <c r="C237" i="10"/>
  <c r="C487" i="10"/>
  <c r="C537" i="10"/>
  <c r="E235" i="10"/>
  <c r="E585" i="10" s="1"/>
  <c r="E485" i="10"/>
  <c r="E535" i="10"/>
  <c r="F234" i="10"/>
  <c r="F484" i="10"/>
  <c r="F534" i="10"/>
  <c r="E234" i="10"/>
  <c r="E584" i="10" s="1"/>
  <c r="E484" i="10"/>
  <c r="E534" i="10"/>
  <c r="D241" i="10"/>
  <c r="D239" i="10" s="1"/>
  <c r="D491" i="10"/>
  <c r="D541" i="10"/>
  <c r="C241" i="10"/>
  <c r="C491" i="10"/>
  <c r="C541" i="10"/>
  <c r="G241" i="10"/>
  <c r="G591" i="10" s="1"/>
  <c r="G491" i="10"/>
  <c r="G541" i="10"/>
  <c r="E541" i="10"/>
  <c r="E241" i="10"/>
  <c r="E591" i="10" s="1"/>
  <c r="E491" i="10"/>
  <c r="F241" i="10"/>
  <c r="F239" i="10" s="1"/>
  <c r="F491" i="10"/>
  <c r="F541" i="10"/>
  <c r="D249" i="10"/>
  <c r="D599" i="10" s="1"/>
  <c r="D499" i="10"/>
  <c r="D549" i="10"/>
  <c r="C249" i="10"/>
  <c r="C247" i="10" s="1"/>
  <c r="C499" i="10"/>
  <c r="C549" i="10"/>
  <c r="F249" i="10"/>
  <c r="F247" i="10" s="1"/>
  <c r="F499" i="10"/>
  <c r="F549" i="10"/>
  <c r="G249" i="10"/>
  <c r="G599" i="10" s="1"/>
  <c r="G499" i="10"/>
  <c r="G549" i="10"/>
  <c r="E549" i="10"/>
  <c r="E249" i="10"/>
  <c r="E599" i="10" s="1"/>
  <c r="E499" i="10"/>
  <c r="C599" i="10"/>
  <c r="O177" i="10"/>
  <c r="O178" i="10"/>
  <c r="AO91" i="10"/>
  <c r="AO99" i="10"/>
  <c r="O184" i="10"/>
  <c r="O185" i="10"/>
  <c r="O187" i="10"/>
  <c r="O180" i="10"/>
  <c r="C260" i="10"/>
  <c r="C560" i="10" s="1"/>
  <c r="AD41" i="11"/>
  <c r="AD20" i="12"/>
  <c r="AM20" i="12"/>
  <c r="AM41" i="11"/>
  <c r="Z41" i="11"/>
  <c r="Z20" i="12"/>
  <c r="S20" i="12"/>
  <c r="S41" i="11"/>
  <c r="X41" i="11"/>
  <c r="X20" i="12"/>
  <c r="AJ41" i="11"/>
  <c r="AJ20" i="12"/>
  <c r="AC20" i="12"/>
  <c r="AC41" i="11"/>
  <c r="W41" i="11"/>
  <c r="W20" i="12"/>
  <c r="AL41" i="11"/>
  <c r="AL20" i="12"/>
  <c r="AE20" i="12"/>
  <c r="AE41" i="11"/>
  <c r="U41" i="11"/>
  <c r="U20" i="12"/>
  <c r="R41" i="11"/>
  <c r="R20" i="12"/>
  <c r="AB3" i="10"/>
  <c r="AK20" i="12"/>
  <c r="AK41" i="11"/>
  <c r="T20" i="12"/>
  <c r="T41" i="11"/>
  <c r="AF41" i="11"/>
  <c r="AF20" i="12"/>
  <c r="C20" i="12"/>
  <c r="C41" i="11"/>
  <c r="AH41" i="11"/>
  <c r="AH20" i="12"/>
  <c r="Q41" i="11"/>
  <c r="Q20" i="12"/>
  <c r="AG20" i="12"/>
  <c r="AG41" i="11"/>
  <c r="AO3" i="10"/>
  <c r="AQ3" i="10" s="1"/>
  <c r="P41" i="11"/>
  <c r="P20" i="12"/>
  <c r="AI41" i="11"/>
  <c r="AI20" i="12"/>
  <c r="Y41" i="11"/>
  <c r="Y20" i="12"/>
  <c r="V41" i="11"/>
  <c r="V20" i="12"/>
  <c r="J273" i="10"/>
  <c r="J573" i="10" s="1"/>
  <c r="E290" i="10"/>
  <c r="E590" i="10" s="1"/>
  <c r="N268" i="10"/>
  <c r="C207" i="10"/>
  <c r="J268" i="10"/>
  <c r="F272" i="10"/>
  <c r="D268" i="10"/>
  <c r="G267" i="10"/>
  <c r="D269" i="10"/>
  <c r="D283" i="10"/>
  <c r="D583" i="10" s="1"/>
  <c r="I262" i="10"/>
  <c r="H268" i="10"/>
  <c r="G283" i="10"/>
  <c r="G583" i="10" s="1"/>
  <c r="G268" i="10"/>
  <c r="I268" i="10"/>
  <c r="H283" i="10"/>
  <c r="H583" i="10" s="1"/>
  <c r="K264" i="10"/>
  <c r="C270" i="10"/>
  <c r="N260" i="10"/>
  <c r="I276" i="10"/>
  <c r="K269" i="10"/>
  <c r="F269" i="10"/>
  <c r="C272" i="10"/>
  <c r="D276" i="10"/>
  <c r="D576" i="10" s="1"/>
  <c r="D290" i="10"/>
  <c r="D590" i="10" s="1"/>
  <c r="D271" i="10"/>
  <c r="C106" i="10"/>
  <c r="J262" i="10"/>
  <c r="L269" i="10"/>
  <c r="H271" i="10"/>
  <c r="C276" i="10"/>
  <c r="C576" i="10" s="1"/>
  <c r="I264" i="10"/>
  <c r="L298" i="10"/>
  <c r="F271" i="10"/>
  <c r="L262" i="10"/>
  <c r="G273" i="10"/>
  <c r="I260" i="10"/>
  <c r="G290" i="10"/>
  <c r="F268" i="10"/>
  <c r="L270" i="10"/>
  <c r="D272" i="10"/>
  <c r="E267" i="10"/>
  <c r="C267" i="10"/>
  <c r="C567" i="10" s="1"/>
  <c r="E298" i="10"/>
  <c r="H290" i="10"/>
  <c r="H276" i="10"/>
  <c r="J269" i="10"/>
  <c r="L260" i="10"/>
  <c r="E276" i="10"/>
  <c r="E576" i="10" s="1"/>
  <c r="C269" i="10"/>
  <c r="I270" i="10"/>
  <c r="F267" i="10"/>
  <c r="F261" i="10"/>
  <c r="C273" i="10"/>
  <c r="M262" i="10"/>
  <c r="K270" i="10"/>
  <c r="F276" i="10"/>
  <c r="F576" i="10" s="1"/>
  <c r="M298" i="10"/>
  <c r="L264" i="10"/>
  <c r="N298" i="10"/>
  <c r="J298" i="10"/>
  <c r="C264" i="10"/>
  <c r="C271" i="10"/>
  <c r="G269" i="10"/>
  <c r="M264" i="10"/>
  <c r="E273" i="10"/>
  <c r="H272" i="10"/>
  <c r="N270" i="10"/>
  <c r="N269" i="10"/>
  <c r="F283" i="10"/>
  <c r="F583" i="10" s="1"/>
  <c r="F263" i="10"/>
  <c r="I283" i="10"/>
  <c r="J260" i="10"/>
  <c r="J264" i="10"/>
  <c r="N264" i="10"/>
  <c r="H298" i="10"/>
  <c r="H297" i="10" s="1"/>
  <c r="D273" i="10"/>
  <c r="M270" i="10"/>
  <c r="E269" i="10"/>
  <c r="M268" i="10"/>
  <c r="E283" i="10"/>
  <c r="C268" i="10"/>
  <c r="G272" i="10"/>
  <c r="E268" i="10"/>
  <c r="G276" i="10"/>
  <c r="G576" i="10" s="1"/>
  <c r="D267" i="10"/>
  <c r="D567" i="10" s="1"/>
  <c r="I290" i="10"/>
  <c r="L290" i="10"/>
  <c r="C290" i="10"/>
  <c r="C590" i="10" s="1"/>
  <c r="F273" i="10"/>
  <c r="C283" i="10"/>
  <c r="C583" i="10" s="1"/>
  <c r="D298" i="10"/>
  <c r="D598" i="10" s="1"/>
  <c r="K290" i="10"/>
  <c r="K273" i="10"/>
  <c r="D270" i="10"/>
  <c r="H269" i="10"/>
  <c r="K260" i="10"/>
  <c r="H270" i="10"/>
  <c r="N262" i="10"/>
  <c r="N273" i="10"/>
  <c r="E272" i="10"/>
  <c r="G271" i="10"/>
  <c r="K268" i="10"/>
  <c r="C262" i="10"/>
  <c r="M260" i="10"/>
  <c r="K262" i="10"/>
  <c r="I298" i="10"/>
  <c r="M273" i="10"/>
  <c r="I273" i="10"/>
  <c r="I573" i="10" s="1"/>
  <c r="J270" i="10"/>
  <c r="F270" i="10"/>
  <c r="L268" i="10"/>
  <c r="L273" i="10"/>
  <c r="H273" i="10"/>
  <c r="E271" i="10"/>
  <c r="E270" i="10"/>
  <c r="M269" i="10"/>
  <c r="I269" i="10"/>
  <c r="G270" i="10"/>
  <c r="G298" i="10"/>
  <c r="C263" i="10"/>
  <c r="C563" i="10" s="1"/>
  <c r="E263" i="10"/>
  <c r="E563" i="10" s="1"/>
  <c r="H263" i="10"/>
  <c r="G263" i="10"/>
  <c r="F298" i="10"/>
  <c r="F598" i="10" s="1"/>
  <c r="N290" i="10"/>
  <c r="N289" i="10" s="1"/>
  <c r="H267" i="10"/>
  <c r="F290" i="10"/>
  <c r="F590" i="10" s="1"/>
  <c r="C298" i="10"/>
  <c r="C598" i="10" s="1"/>
  <c r="C261" i="10"/>
  <c r="C561" i="10" s="1"/>
  <c r="D263" i="10"/>
  <c r="D563" i="10" s="1"/>
  <c r="D261" i="10"/>
  <c r="D561" i="10" s="1"/>
  <c r="E261" i="10"/>
  <c r="E561" i="10" s="1"/>
  <c r="H261" i="10"/>
  <c r="G261" i="10"/>
  <c r="K298" i="10"/>
  <c r="J290" i="10"/>
  <c r="M290" i="10"/>
  <c r="M289" i="10" s="1"/>
  <c r="N389" i="10"/>
  <c r="K339" i="10"/>
  <c r="F17" i="9"/>
  <c r="F18" i="9"/>
  <c r="F22" i="9" s="1"/>
  <c r="G11" i="9"/>
  <c r="G12" i="9" s="1"/>
  <c r="G16" i="9" s="1"/>
  <c r="D174" i="22"/>
  <c r="D177" i="22"/>
  <c r="D178" i="22" s="1"/>
  <c r="D179" i="22" s="1"/>
  <c r="J174" i="22"/>
  <c r="J177" i="22"/>
  <c r="J178" i="22" s="1"/>
  <c r="J179" i="22" s="1"/>
  <c r="H174" i="22"/>
  <c r="H177" i="22"/>
  <c r="H178" i="22" s="1"/>
  <c r="H179" i="22" s="1"/>
  <c r="G174" i="22"/>
  <c r="G177" i="22"/>
  <c r="G178" i="22" s="1"/>
  <c r="G179" i="22" s="1"/>
  <c r="C174" i="22"/>
  <c r="C177" i="22"/>
  <c r="C178" i="22" s="1"/>
  <c r="C179" i="22" s="1"/>
  <c r="E174" i="22"/>
  <c r="E177" i="22"/>
  <c r="E178" i="22" s="1"/>
  <c r="E179" i="22" s="1"/>
  <c r="F174" i="22"/>
  <c r="F177" i="22"/>
  <c r="F178" i="22" s="1"/>
  <c r="F179" i="22" s="1"/>
  <c r="C131" i="8"/>
  <c r="C132" i="8" s="1"/>
  <c r="H131" i="8"/>
  <c r="H132" i="8" s="1"/>
  <c r="J131" i="8"/>
  <c r="J132" i="8" s="1"/>
  <c r="K132" i="8"/>
  <c r="B132" i="8"/>
  <c r="B136" i="8" s="1"/>
  <c r="E131" i="8"/>
  <c r="E132" i="8" s="1"/>
  <c r="D131" i="8"/>
  <c r="D132" i="8" s="1"/>
  <c r="I131" i="8"/>
  <c r="I132" i="8" s="1"/>
  <c r="F131" i="8"/>
  <c r="F132" i="8" s="1"/>
  <c r="G131" i="8"/>
  <c r="G132" i="8" s="1"/>
  <c r="O97" i="10"/>
  <c r="E189" i="10"/>
  <c r="C447" i="10"/>
  <c r="H189" i="10"/>
  <c r="D139" i="10"/>
  <c r="J189" i="10"/>
  <c r="E139" i="10"/>
  <c r="M189" i="10"/>
  <c r="E197" i="10"/>
  <c r="E397" i="10"/>
  <c r="N347" i="10"/>
  <c r="C45" i="12"/>
  <c r="C5" i="14" s="1"/>
  <c r="L339" i="10"/>
  <c r="X97" i="10"/>
  <c r="D397" i="10"/>
  <c r="K389" i="10"/>
  <c r="J389" i="10"/>
  <c r="G439" i="10"/>
  <c r="F347" i="10"/>
  <c r="S97" i="10"/>
  <c r="AG89" i="10"/>
  <c r="J347" i="10"/>
  <c r="I189" i="10"/>
  <c r="L189" i="10"/>
  <c r="D339" i="10"/>
  <c r="H347" i="10"/>
  <c r="C397" i="10"/>
  <c r="G389" i="10"/>
  <c r="K197" i="10"/>
  <c r="L347" i="10"/>
  <c r="N189" i="10"/>
  <c r="G397" i="10"/>
  <c r="E447" i="10"/>
  <c r="I389" i="10"/>
  <c r="E439" i="10"/>
  <c r="Y97" i="10"/>
  <c r="P97" i="10"/>
  <c r="Z89" i="10"/>
  <c r="W97" i="10"/>
  <c r="V97" i="10"/>
  <c r="T97" i="10"/>
  <c r="AA89" i="10"/>
  <c r="AN97" i="10"/>
  <c r="D189" i="10"/>
  <c r="F197" i="10"/>
  <c r="K439" i="10"/>
  <c r="F447" i="10"/>
  <c r="M397" i="10"/>
  <c r="I447" i="10"/>
  <c r="M439" i="10"/>
  <c r="D389" i="10"/>
  <c r="H397" i="10"/>
  <c r="Y89" i="10"/>
  <c r="F189" i="10"/>
  <c r="C347" i="10"/>
  <c r="F139" i="10"/>
  <c r="C189" i="10"/>
  <c r="K189" i="10"/>
  <c r="C339" i="10"/>
  <c r="K347" i="10"/>
  <c r="C139" i="10"/>
  <c r="N397" i="10"/>
  <c r="J447" i="10"/>
  <c r="F147" i="10"/>
  <c r="J439" i="10"/>
  <c r="M197" i="10"/>
  <c r="I197" i="10"/>
  <c r="E147" i="10"/>
  <c r="M339" i="10"/>
  <c r="E389" i="10"/>
  <c r="H447" i="10"/>
  <c r="L439" i="10"/>
  <c r="D439" i="10"/>
  <c r="AH89" i="10"/>
  <c r="V89" i="10"/>
  <c r="AA97" i="10"/>
  <c r="W89" i="10"/>
  <c r="R89" i="10"/>
  <c r="U89" i="10"/>
  <c r="AL97" i="10"/>
  <c r="AK97" i="10"/>
  <c r="AL89" i="10"/>
  <c r="AC89" i="10"/>
  <c r="AE97" i="10"/>
  <c r="AC348" i="10"/>
  <c r="AC97" i="10"/>
  <c r="AG97" i="10"/>
  <c r="G339" i="10"/>
  <c r="N447" i="10"/>
  <c r="J197" i="10"/>
  <c r="J339" i="10"/>
  <c r="I347" i="10"/>
  <c r="H197" i="10"/>
  <c r="H389" i="10"/>
  <c r="L397" i="10"/>
  <c r="U97" i="10"/>
  <c r="Q89" i="10"/>
  <c r="P89" i="10"/>
  <c r="AI390" i="10"/>
  <c r="AI89" i="10"/>
  <c r="AF89" i="10"/>
  <c r="F389" i="10"/>
  <c r="C147" i="10"/>
  <c r="G189" i="10"/>
  <c r="K397" i="10"/>
  <c r="G447" i="10"/>
  <c r="C389" i="10"/>
  <c r="N197" i="10"/>
  <c r="F397" i="10"/>
  <c r="N439" i="10"/>
  <c r="F439" i="10"/>
  <c r="M447" i="10"/>
  <c r="I397" i="10"/>
  <c r="E347" i="10"/>
  <c r="M389" i="10"/>
  <c r="I439" i="10"/>
  <c r="E339" i="10"/>
  <c r="L447" i="10"/>
  <c r="D447" i="10"/>
  <c r="H439" i="10"/>
  <c r="X89" i="10"/>
  <c r="T89" i="10"/>
  <c r="Q97" i="10"/>
  <c r="AN440" i="10"/>
  <c r="AN89" i="10"/>
  <c r="AM190" i="10"/>
  <c r="AM89" i="10"/>
  <c r="AJ348" i="10"/>
  <c r="AJ97" i="10"/>
  <c r="AF398" i="10"/>
  <c r="AF97" i="10"/>
  <c r="AH448" i="10"/>
  <c r="AH97" i="10"/>
  <c r="D147" i="10"/>
  <c r="D347" i="10"/>
  <c r="K447" i="10"/>
  <c r="G347" i="10"/>
  <c r="C439" i="10"/>
  <c r="M347" i="10"/>
  <c r="J397" i="10"/>
  <c r="N339" i="10"/>
  <c r="F339" i="10"/>
  <c r="I339" i="10"/>
  <c r="L197" i="10"/>
  <c r="D197" i="10"/>
  <c r="L389" i="10"/>
  <c r="Z97" i="10"/>
  <c r="AK390" i="10"/>
  <c r="AK89" i="10"/>
  <c r="AM448" i="10"/>
  <c r="AM97" i="10"/>
  <c r="AI198" i="10"/>
  <c r="AI97" i="10"/>
  <c r="AJ340" i="10"/>
  <c r="AJ89" i="10"/>
  <c r="R97" i="10"/>
  <c r="AD440" i="10"/>
  <c r="AD89" i="10"/>
  <c r="AD348" i="10"/>
  <c r="AD97" i="10"/>
  <c r="AE440" i="10"/>
  <c r="AE89" i="10"/>
  <c r="T440" i="10"/>
  <c r="X398" i="10"/>
  <c r="Y340" i="10"/>
  <c r="Z198" i="10"/>
  <c r="R398" i="10"/>
  <c r="X190" i="10"/>
  <c r="AA398" i="10"/>
  <c r="S390" i="10"/>
  <c r="S389" i="10" s="1"/>
  <c r="R440" i="10"/>
  <c r="U390" i="10"/>
  <c r="Q448" i="10"/>
  <c r="S448" i="10"/>
  <c r="P448" i="10"/>
  <c r="T198" i="10"/>
  <c r="Q340" i="10"/>
  <c r="P440" i="10"/>
  <c r="C409" i="10"/>
  <c r="C159" i="10"/>
  <c r="C359" i="10"/>
  <c r="C309" i="10"/>
  <c r="Z448" i="10"/>
  <c r="AM398" i="10"/>
  <c r="AE340" i="10"/>
  <c r="AJ440" i="10"/>
  <c r="AG414" i="10"/>
  <c r="AA164" i="10"/>
  <c r="AA314" i="10"/>
  <c r="AD198" i="10"/>
  <c r="AD448" i="10"/>
  <c r="R198" i="10"/>
  <c r="Y164" i="10"/>
  <c r="AC414" i="10"/>
  <c r="Y440" i="10"/>
  <c r="AD340" i="10"/>
  <c r="AJ314" i="10"/>
  <c r="AC314" i="10"/>
  <c r="V164" i="10"/>
  <c r="P164" i="10"/>
  <c r="X198" i="10"/>
  <c r="Z398" i="10"/>
  <c r="R348" i="10"/>
  <c r="Y414" i="10"/>
  <c r="Y390" i="10"/>
  <c r="X448" i="10"/>
  <c r="V414" i="10"/>
  <c r="AG164" i="10"/>
  <c r="AD190" i="10"/>
  <c r="AC364" i="10"/>
  <c r="AJ190" i="10"/>
  <c r="AE364" i="10"/>
  <c r="AK340" i="10"/>
  <c r="AE190" i="10"/>
  <c r="AE414" i="10"/>
  <c r="AD398" i="10"/>
  <c r="AJ164" i="10"/>
  <c r="AG314" i="10"/>
  <c r="AK440" i="10"/>
  <c r="Z348" i="10"/>
  <c r="R448" i="10"/>
  <c r="Y314" i="10"/>
  <c r="Y190" i="10"/>
  <c r="X348" i="10"/>
  <c r="V314" i="10"/>
  <c r="AA364" i="10"/>
  <c r="AI448" i="10"/>
  <c r="AD390" i="10"/>
  <c r="AH398" i="10"/>
  <c r="AE390" i="10"/>
  <c r="AE164" i="10"/>
  <c r="AE264" i="10" s="1"/>
  <c r="AJ414" i="10"/>
  <c r="AD364" i="10"/>
  <c r="AD164" i="10"/>
  <c r="Q364" i="10"/>
  <c r="S164" i="10"/>
  <c r="AM164" i="10"/>
  <c r="AK314" i="10"/>
  <c r="AK364" i="10"/>
  <c r="AK414" i="10"/>
  <c r="X340" i="10"/>
  <c r="X390" i="10"/>
  <c r="X440" i="10"/>
  <c r="X164" i="10"/>
  <c r="X364" i="10"/>
  <c r="X314" i="10"/>
  <c r="T340" i="10"/>
  <c r="T190" i="10"/>
  <c r="T390" i="10"/>
  <c r="U414" i="10"/>
  <c r="U364" i="10"/>
  <c r="U314" i="10"/>
  <c r="Q398" i="10"/>
  <c r="Q198" i="10"/>
  <c r="Q348" i="10"/>
  <c r="S398" i="10"/>
  <c r="S348" i="10"/>
  <c r="S198" i="10"/>
  <c r="P364" i="10"/>
  <c r="P314" i="10"/>
  <c r="AN340" i="10"/>
  <c r="AN390" i="10"/>
  <c r="AN190" i="10"/>
  <c r="AN364" i="10"/>
  <c r="AN314" i="10"/>
  <c r="AN164" i="10"/>
  <c r="AM440" i="10"/>
  <c r="AM390" i="10"/>
  <c r="AM340" i="10"/>
  <c r="AJ198" i="10"/>
  <c r="AJ448" i="10"/>
  <c r="AJ398" i="10"/>
  <c r="AF348" i="10"/>
  <c r="AF198" i="10"/>
  <c r="AF448" i="10"/>
  <c r="AG390" i="10"/>
  <c r="AG440" i="10"/>
  <c r="AG190" i="10"/>
  <c r="AG340" i="10"/>
  <c r="AK190" i="10"/>
  <c r="AM348" i="10"/>
  <c r="AI398" i="10"/>
  <c r="AJ390" i="10"/>
  <c r="AH390" i="10"/>
  <c r="W390" i="10"/>
  <c r="AL398" i="10"/>
  <c r="AK198" i="10"/>
  <c r="AL340" i="10"/>
  <c r="AC190" i="10"/>
  <c r="AE398" i="10"/>
  <c r="AG398" i="10"/>
  <c r="AH198" i="10"/>
  <c r="AH348" i="10"/>
  <c r="Y348" i="10"/>
  <c r="P398" i="10"/>
  <c r="Z390" i="10"/>
  <c r="W198" i="10"/>
  <c r="V348" i="10"/>
  <c r="U198" i="10"/>
  <c r="T398" i="10"/>
  <c r="Q190" i="10"/>
  <c r="AA390" i="10"/>
  <c r="P390" i="10"/>
  <c r="AI340" i="10"/>
  <c r="AN448" i="10"/>
  <c r="AF390" i="10"/>
  <c r="AI164" i="10"/>
  <c r="AL164" i="10"/>
  <c r="Z440" i="10"/>
  <c r="AA440" i="10"/>
  <c r="S364" i="10"/>
  <c r="AC440" i="10"/>
  <c r="AF314" i="10"/>
  <c r="AN198" i="10"/>
  <c r="Q390" i="10"/>
  <c r="T448" i="10"/>
  <c r="AA190" i="10"/>
  <c r="Y198" i="10"/>
  <c r="S414" i="10"/>
  <c r="AF190" i="10"/>
  <c r="AI440" i="10"/>
  <c r="AF414" i="10"/>
  <c r="AN348" i="10"/>
  <c r="AM414" i="10"/>
  <c r="AF340" i="10"/>
  <c r="V398" i="10"/>
  <c r="W348" i="10"/>
  <c r="Q440" i="10"/>
  <c r="P190" i="10"/>
  <c r="P340" i="10"/>
  <c r="AA340" i="10"/>
  <c r="Y398" i="10"/>
  <c r="U348" i="10"/>
  <c r="AI190" i="10"/>
  <c r="AF364" i="10"/>
  <c r="AN398" i="10"/>
  <c r="AF440" i="10"/>
  <c r="V448" i="10"/>
  <c r="P198" i="10"/>
  <c r="W398" i="10"/>
  <c r="Q314" i="10"/>
  <c r="Z190" i="10"/>
  <c r="U398" i="10"/>
  <c r="AM364" i="10"/>
  <c r="AO98" i="10"/>
  <c r="AJ5" i="14"/>
  <c r="C7" i="14"/>
  <c r="O47" i="12"/>
  <c r="AQ47" i="12" s="1"/>
  <c r="AQ7" i="14" s="1"/>
  <c r="AH190" i="10"/>
  <c r="AH440" i="10"/>
  <c r="R390" i="10"/>
  <c r="R340" i="10"/>
  <c r="AL364" i="10"/>
  <c r="V390" i="10"/>
  <c r="V340" i="10"/>
  <c r="Z314" i="10"/>
  <c r="Z364" i="10"/>
  <c r="S190" i="10"/>
  <c r="S189" i="10" s="1"/>
  <c r="S440" i="10"/>
  <c r="S439" i="10" s="1"/>
  <c r="U190" i="10"/>
  <c r="U440" i="10"/>
  <c r="R364" i="10"/>
  <c r="R314" i="10"/>
  <c r="AL348" i="10"/>
  <c r="AL198" i="10"/>
  <c r="AL448" i="10"/>
  <c r="AI314" i="10"/>
  <c r="AI364" i="10"/>
  <c r="AC340" i="10"/>
  <c r="AO90" i="10"/>
  <c r="AE198" i="10"/>
  <c r="AE448" i="10"/>
  <c r="AE348" i="10"/>
  <c r="Z164" i="10"/>
  <c r="W190" i="10"/>
  <c r="AB90" i="10"/>
  <c r="Z414" i="10"/>
  <c r="V440" i="10"/>
  <c r="T364" i="10"/>
  <c r="T314" i="10"/>
  <c r="T164" i="10"/>
  <c r="AA198" i="10"/>
  <c r="AA448" i="10"/>
  <c r="W340" i="10"/>
  <c r="W440" i="10"/>
  <c r="AK398" i="10"/>
  <c r="AK348" i="10"/>
  <c r="AL190" i="10"/>
  <c r="AL440" i="10"/>
  <c r="AH164" i="10"/>
  <c r="AH414" i="10"/>
  <c r="AH364" i="10"/>
  <c r="AO64" i="10"/>
  <c r="AC198" i="10"/>
  <c r="AC448" i="10"/>
  <c r="AC398" i="10"/>
  <c r="AG198" i="10"/>
  <c r="AG448" i="10"/>
  <c r="V190" i="10"/>
  <c r="AA348" i="10"/>
  <c r="U340" i="10"/>
  <c r="R190" i="10"/>
  <c r="R164" i="10"/>
  <c r="S340" i="10"/>
  <c r="S339" i="10" s="1"/>
  <c r="AH340" i="10"/>
  <c r="AC390" i="10"/>
  <c r="AK448" i="10"/>
  <c r="AL314" i="10"/>
  <c r="AL390" i="10"/>
  <c r="AG348" i="10"/>
  <c r="V198" i="10"/>
  <c r="P348" i="10"/>
  <c r="W448" i="10"/>
  <c r="Q414" i="10"/>
  <c r="Z340" i="10"/>
  <c r="T348" i="10"/>
  <c r="Y448" i="10"/>
  <c r="U448" i="10"/>
  <c r="AI348" i="10"/>
  <c r="AB98" i="10"/>
  <c r="AB64" i="10"/>
  <c r="AM198" i="10"/>
  <c r="AD314" i="10"/>
  <c r="O398" i="10"/>
  <c r="O423" i="10"/>
  <c r="O89" i="10"/>
  <c r="O440" i="10"/>
  <c r="O170" i="10"/>
  <c r="O169" i="10"/>
  <c r="O190" i="10"/>
  <c r="O340" i="10"/>
  <c r="O168" i="10"/>
  <c r="O323" i="10"/>
  <c r="O369" i="10"/>
  <c r="O198" i="10"/>
  <c r="O319" i="10"/>
  <c r="O348" i="10"/>
  <c r="O173" i="10"/>
  <c r="O448" i="10"/>
  <c r="O420" i="10"/>
  <c r="O368" i="10"/>
  <c r="O318" i="10"/>
  <c r="O320" i="10"/>
  <c r="O390" i="10"/>
  <c r="O370" i="10"/>
  <c r="O419" i="10"/>
  <c r="O418" i="10"/>
  <c r="O373" i="10"/>
  <c r="I523" i="10"/>
  <c r="D548" i="10"/>
  <c r="D526" i="10"/>
  <c r="C526" i="10"/>
  <c r="F540" i="10"/>
  <c r="F526" i="10"/>
  <c r="E513" i="10"/>
  <c r="D432" i="10"/>
  <c r="E526" i="10"/>
  <c r="F533" i="10"/>
  <c r="C517" i="10"/>
  <c r="E533" i="10"/>
  <c r="D533" i="10"/>
  <c r="H533" i="10"/>
  <c r="C540" i="10"/>
  <c r="J523" i="10"/>
  <c r="G533" i="10"/>
  <c r="D511" i="10"/>
  <c r="E125" i="10"/>
  <c r="C510" i="10"/>
  <c r="C511" i="10"/>
  <c r="E540" i="10"/>
  <c r="C548" i="10"/>
  <c r="G526" i="10"/>
  <c r="E548" i="10"/>
  <c r="D517" i="10"/>
  <c r="D540" i="10"/>
  <c r="D513" i="10"/>
  <c r="C513" i="10"/>
  <c r="F548" i="10"/>
  <c r="C533" i="10"/>
  <c r="E511" i="10"/>
  <c r="D132" i="10"/>
  <c r="I332" i="10"/>
  <c r="C476" i="10"/>
  <c r="D325" i="10"/>
  <c r="D476" i="10"/>
  <c r="D498" i="10"/>
  <c r="I473" i="10"/>
  <c r="G332" i="10"/>
  <c r="C132" i="10"/>
  <c r="C460" i="10"/>
  <c r="E476" i="10"/>
  <c r="C467" i="10"/>
  <c r="E175" i="10"/>
  <c r="F325" i="10"/>
  <c r="G325" i="10"/>
  <c r="H325" i="10"/>
  <c r="D382" i="10"/>
  <c r="F483" i="10"/>
  <c r="F425" i="10"/>
  <c r="J473" i="10"/>
  <c r="F490" i="10"/>
  <c r="C498" i="10"/>
  <c r="H132" i="10"/>
  <c r="H175" i="10"/>
  <c r="F476" i="10"/>
  <c r="E463" i="10"/>
  <c r="D463" i="10"/>
  <c r="E182" i="10"/>
  <c r="C463" i="10"/>
  <c r="G476" i="10"/>
  <c r="E375" i="10"/>
  <c r="E498" i="10"/>
  <c r="D467" i="10"/>
  <c r="I175" i="10"/>
  <c r="I182" i="10"/>
  <c r="E132" i="10"/>
  <c r="I325" i="10"/>
  <c r="C483" i="10"/>
  <c r="I432" i="10"/>
  <c r="E432" i="10"/>
  <c r="E425" i="10"/>
  <c r="G483" i="10"/>
  <c r="D461" i="10"/>
  <c r="F132" i="10"/>
  <c r="H332" i="10"/>
  <c r="C461" i="10"/>
  <c r="E483" i="10"/>
  <c r="D490" i="10"/>
  <c r="D483" i="10"/>
  <c r="H483" i="10"/>
  <c r="F498" i="10"/>
  <c r="E461" i="10"/>
  <c r="E490" i="10"/>
  <c r="C182" i="10"/>
  <c r="E332" i="10"/>
  <c r="E325" i="10"/>
  <c r="C490" i="10"/>
  <c r="F432" i="10"/>
  <c r="F182" i="10"/>
  <c r="G132" i="10"/>
  <c r="G382" i="10"/>
  <c r="C432" i="10"/>
  <c r="I382" i="10"/>
  <c r="E382" i="10"/>
  <c r="H375" i="10"/>
  <c r="C425" i="10"/>
  <c r="G432" i="10"/>
  <c r="C375" i="10"/>
  <c r="D375" i="10"/>
  <c r="F332" i="10"/>
  <c r="G375" i="10"/>
  <c r="H382" i="10"/>
  <c r="I375" i="10"/>
  <c r="D425" i="10"/>
  <c r="G175" i="10"/>
  <c r="D332" i="10"/>
  <c r="G425" i="10"/>
  <c r="F375" i="10"/>
  <c r="H432" i="10"/>
  <c r="C382" i="10"/>
  <c r="I425" i="10"/>
  <c r="F382" i="10"/>
  <c r="H425" i="10"/>
  <c r="D125" i="10"/>
  <c r="F175" i="10"/>
  <c r="F125" i="10"/>
  <c r="C175" i="10"/>
  <c r="C332" i="10"/>
  <c r="C325" i="10"/>
  <c r="D182" i="10"/>
  <c r="G125" i="10"/>
  <c r="D175" i="10"/>
  <c r="C125" i="10"/>
  <c r="H182" i="10"/>
  <c r="G182" i="10"/>
  <c r="O37" i="12"/>
  <c r="O42" i="12"/>
  <c r="O31" i="12"/>
  <c r="O28" i="12"/>
  <c r="AB28" i="12"/>
  <c r="AB31" i="12"/>
  <c r="P5" i="14"/>
  <c r="AB37" i="12"/>
  <c r="AB42" i="12"/>
  <c r="AC4" i="14"/>
  <c r="AO28" i="12"/>
  <c r="AO31" i="12"/>
  <c r="AO37" i="12"/>
  <c r="AO42" i="12"/>
  <c r="Z5" i="14"/>
  <c r="AM4" i="14"/>
  <c r="I34" i="12"/>
  <c r="I4" i="14" s="1"/>
  <c r="H45" i="12"/>
  <c r="H5" i="14" s="1"/>
  <c r="C4" i="14"/>
  <c r="E34" i="12"/>
  <c r="E4" i="14" s="1"/>
  <c r="M34" i="12"/>
  <c r="M4" i="14" s="1"/>
  <c r="L45" i="12"/>
  <c r="L5" i="14" s="1"/>
  <c r="D45" i="12"/>
  <c r="D5" i="14" s="1"/>
  <c r="F34" i="12"/>
  <c r="F4" i="14" s="1"/>
  <c r="J34" i="12"/>
  <c r="J4" i="14" s="1"/>
  <c r="E45" i="12"/>
  <c r="E5" i="14" s="1"/>
  <c r="I45" i="12"/>
  <c r="I5" i="14" s="1"/>
  <c r="G34" i="12"/>
  <c r="G4" i="14" s="1"/>
  <c r="J45" i="12"/>
  <c r="J5" i="14" s="1"/>
  <c r="N34" i="12"/>
  <c r="N4" i="14" s="1"/>
  <c r="M45" i="12"/>
  <c r="M5" i="14" s="1"/>
  <c r="K34" i="12"/>
  <c r="K4" i="14" s="1"/>
  <c r="F45" i="12"/>
  <c r="F5" i="14" s="1"/>
  <c r="N45" i="12"/>
  <c r="N5" i="14" s="1"/>
  <c r="D34" i="12"/>
  <c r="D4" i="14" s="1"/>
  <c r="H34" i="12"/>
  <c r="H4" i="14" s="1"/>
  <c r="L34" i="12"/>
  <c r="L4" i="14" s="1"/>
  <c r="G45" i="12"/>
  <c r="G5" i="14" s="1"/>
  <c r="K45" i="12"/>
  <c r="K5" i="14" s="1"/>
  <c r="AQ91" i="10" l="1"/>
  <c r="F599" i="10"/>
  <c r="D133" i="8"/>
  <c r="D136" i="8"/>
  <c r="D137" i="8" s="1"/>
  <c r="D138" i="8" s="1"/>
  <c r="G133" i="8"/>
  <c r="G136" i="8"/>
  <c r="G137" i="8" s="1"/>
  <c r="G138" i="8" s="1"/>
  <c r="I133" i="8"/>
  <c r="I136" i="8"/>
  <c r="I137" i="8" s="1"/>
  <c r="I138" i="8" s="1"/>
  <c r="E133" i="8"/>
  <c r="E136" i="8"/>
  <c r="E137" i="8" s="1"/>
  <c r="E138" i="8" s="1"/>
  <c r="K133" i="8"/>
  <c r="K137" i="8"/>
  <c r="K138" i="8" s="1"/>
  <c r="H133" i="8"/>
  <c r="H136" i="8"/>
  <c r="H137" i="8" s="1"/>
  <c r="H138" i="8" s="1"/>
  <c r="B133" i="8"/>
  <c r="B137" i="8"/>
  <c r="B138" i="8" s="1"/>
  <c r="J133" i="8"/>
  <c r="J136" i="8"/>
  <c r="J137" i="8" s="1"/>
  <c r="J138" i="8" s="1"/>
  <c r="C133" i="8"/>
  <c r="C136" i="8"/>
  <c r="C137" i="8" s="1"/>
  <c r="C138" i="8" s="1"/>
  <c r="F133" i="8"/>
  <c r="F136" i="8"/>
  <c r="F137" i="8" s="1"/>
  <c r="F138" i="8" s="1"/>
  <c r="X150" i="10"/>
  <c r="AM144" i="10"/>
  <c r="AM494" i="10" s="1"/>
  <c r="AD150" i="10"/>
  <c r="AD500" i="10" s="1"/>
  <c r="I580" i="10"/>
  <c r="AA141" i="10"/>
  <c r="AE292" i="10"/>
  <c r="AH301" i="10"/>
  <c r="AJ144" i="10"/>
  <c r="AJ494" i="10" s="1"/>
  <c r="X495" i="10"/>
  <c r="X295" i="10"/>
  <c r="S301" i="10"/>
  <c r="AJ142" i="10"/>
  <c r="AJ492" i="10" s="1"/>
  <c r="H587" i="10"/>
  <c r="H582" i="10" s="1"/>
  <c r="E580" i="10"/>
  <c r="AF149" i="10"/>
  <c r="AF499" i="10" s="1"/>
  <c r="AD149" i="10"/>
  <c r="AD249" i="10" s="1"/>
  <c r="AB342" i="10"/>
  <c r="AJ152" i="10"/>
  <c r="AJ502" i="10" s="1"/>
  <c r="Z303" i="10"/>
  <c r="AG293" i="10"/>
  <c r="AQ101" i="10"/>
  <c r="AM197" i="10"/>
  <c r="D580" i="10"/>
  <c r="F577" i="10"/>
  <c r="AK293" i="10"/>
  <c r="AH293" i="10"/>
  <c r="W301" i="10"/>
  <c r="AI300" i="10"/>
  <c r="AI141" i="10"/>
  <c r="AI241" i="10" s="1"/>
  <c r="U302" i="10"/>
  <c r="Z495" i="10"/>
  <c r="AE143" i="10"/>
  <c r="AE493" i="10" s="1"/>
  <c r="AF152" i="10"/>
  <c r="AF252" i="10" s="1"/>
  <c r="W493" i="10"/>
  <c r="AJ293" i="10"/>
  <c r="S294" i="10"/>
  <c r="AM142" i="10"/>
  <c r="AM492" i="10" s="1"/>
  <c r="T302" i="10"/>
  <c r="AM295" i="10"/>
  <c r="I587" i="10"/>
  <c r="AH144" i="10"/>
  <c r="AH494" i="10" s="1"/>
  <c r="AQ93" i="10"/>
  <c r="AA303" i="10"/>
  <c r="AL294" i="10"/>
  <c r="Y303" i="10"/>
  <c r="Z291" i="10"/>
  <c r="AA292" i="10"/>
  <c r="AE142" i="10"/>
  <c r="AE542" i="10" s="1"/>
  <c r="W303" i="10"/>
  <c r="AK292" i="10"/>
  <c r="AH302" i="10"/>
  <c r="X503" i="10"/>
  <c r="R295" i="10"/>
  <c r="AI294" i="10"/>
  <c r="Z300" i="10"/>
  <c r="U495" i="10"/>
  <c r="AL293" i="10"/>
  <c r="AN151" i="10"/>
  <c r="AN501" i="10" s="1"/>
  <c r="AB442" i="10"/>
  <c r="AM301" i="10"/>
  <c r="AF142" i="10"/>
  <c r="AF242" i="10" s="1"/>
  <c r="AI302" i="10"/>
  <c r="U493" i="10"/>
  <c r="T501" i="10"/>
  <c r="W501" i="10"/>
  <c r="AN300" i="10"/>
  <c r="AL151" i="10"/>
  <c r="AL501" i="10" s="1"/>
  <c r="AK150" i="10"/>
  <c r="AK550" i="10" s="1"/>
  <c r="AL295" i="10"/>
  <c r="AE301" i="10"/>
  <c r="S493" i="10"/>
  <c r="W502" i="10"/>
  <c r="AC142" i="10"/>
  <c r="AC242" i="10" s="1"/>
  <c r="AL153" i="10"/>
  <c r="AL253" i="10" s="1"/>
  <c r="AI144" i="10"/>
  <c r="AI494" i="10" s="1"/>
  <c r="Z149" i="10"/>
  <c r="Z549" i="10" s="1"/>
  <c r="S495" i="10"/>
  <c r="AG300" i="10"/>
  <c r="V295" i="10"/>
  <c r="V495" i="10"/>
  <c r="AG144" i="10"/>
  <c r="AG244" i="10" s="1"/>
  <c r="R494" i="10"/>
  <c r="AQ94" i="10"/>
  <c r="AI151" i="10"/>
  <c r="AI551" i="10" s="1"/>
  <c r="Y495" i="10"/>
  <c r="AF150" i="10"/>
  <c r="AF500" i="10" s="1"/>
  <c r="Z295" i="10"/>
  <c r="AC300" i="10"/>
  <c r="Z292" i="10"/>
  <c r="T303" i="10"/>
  <c r="AB202" i="10"/>
  <c r="AE300" i="10"/>
  <c r="V303" i="10"/>
  <c r="V502" i="10"/>
  <c r="Y291" i="10"/>
  <c r="AF293" i="10"/>
  <c r="AL143" i="10"/>
  <c r="AL493" i="10" s="1"/>
  <c r="AI292" i="10"/>
  <c r="AK151" i="10"/>
  <c r="AK551" i="10" s="1"/>
  <c r="AM150" i="10"/>
  <c r="AM250" i="10" s="1"/>
  <c r="AN145" i="10"/>
  <c r="AN545" i="10" s="1"/>
  <c r="Y503" i="10"/>
  <c r="AK303" i="10"/>
  <c r="Z150" i="10"/>
  <c r="Z250" i="10" s="1"/>
  <c r="AG143" i="10"/>
  <c r="AG493" i="10" s="1"/>
  <c r="AQ100" i="10"/>
  <c r="AQ99" i="10"/>
  <c r="AB392" i="10"/>
  <c r="S303" i="10"/>
  <c r="R493" i="10"/>
  <c r="Y300" i="10"/>
  <c r="T293" i="10"/>
  <c r="AN144" i="10"/>
  <c r="AN544" i="10" s="1"/>
  <c r="AL144" i="10"/>
  <c r="AL244" i="10" s="1"/>
  <c r="AA495" i="10"/>
  <c r="AN292" i="10"/>
  <c r="AA149" i="10"/>
  <c r="AA549" i="10" s="1"/>
  <c r="AM303" i="10"/>
  <c r="T494" i="10"/>
  <c r="AN150" i="10"/>
  <c r="AN550" i="10" s="1"/>
  <c r="AG302" i="10"/>
  <c r="AJ143" i="10"/>
  <c r="AJ243" i="10" s="1"/>
  <c r="AN153" i="10"/>
  <c r="AN503" i="10" s="1"/>
  <c r="S302" i="10"/>
  <c r="R301" i="10"/>
  <c r="AE150" i="10"/>
  <c r="AE500" i="10" s="1"/>
  <c r="AJ292" i="10"/>
  <c r="AL301" i="10"/>
  <c r="AD300" i="10"/>
  <c r="AK152" i="10"/>
  <c r="AK552" i="10" s="1"/>
  <c r="AK301" i="10"/>
  <c r="AO451" i="10"/>
  <c r="E587" i="10"/>
  <c r="F225" i="10"/>
  <c r="AO393" i="10"/>
  <c r="AO342" i="10"/>
  <c r="Y149" i="10"/>
  <c r="Y549" i="10" s="1"/>
  <c r="AF302" i="10"/>
  <c r="AA150" i="10"/>
  <c r="AB193" i="10"/>
  <c r="AB393" i="10"/>
  <c r="AL302" i="10"/>
  <c r="AH300" i="10"/>
  <c r="Z503" i="10"/>
  <c r="AA299" i="10"/>
  <c r="AO202" i="10"/>
  <c r="U293" i="10"/>
  <c r="AK295" i="10"/>
  <c r="AF144" i="10"/>
  <c r="AF494" i="10" s="1"/>
  <c r="U503" i="10"/>
  <c r="X303" i="10"/>
  <c r="AF151" i="10"/>
  <c r="AF551" i="10" s="1"/>
  <c r="AD292" i="10"/>
  <c r="X300" i="10"/>
  <c r="U295" i="10"/>
  <c r="T503" i="10"/>
  <c r="S494" i="10"/>
  <c r="AB451" i="10"/>
  <c r="AM293" i="10"/>
  <c r="AK143" i="10"/>
  <c r="AK243" i="10" s="1"/>
  <c r="AH142" i="10"/>
  <c r="AH242" i="10" s="1"/>
  <c r="W295" i="10"/>
  <c r="AH151" i="10"/>
  <c r="AH501" i="10" s="1"/>
  <c r="AA291" i="10"/>
  <c r="AB191" i="10"/>
  <c r="AG142" i="10"/>
  <c r="AG492" i="10" s="1"/>
  <c r="W302" i="10"/>
  <c r="V293" i="10"/>
  <c r="H580" i="10"/>
  <c r="AN295" i="10"/>
  <c r="AJ301" i="10"/>
  <c r="Y299" i="10"/>
  <c r="AL292" i="10"/>
  <c r="AB199" i="10"/>
  <c r="AO395" i="10"/>
  <c r="T301" i="10"/>
  <c r="AB344" i="10"/>
  <c r="T294" i="10"/>
  <c r="AA142" i="10"/>
  <c r="AA542" i="10" s="1"/>
  <c r="AN302" i="10"/>
  <c r="AM302" i="10"/>
  <c r="AO350" i="10"/>
  <c r="S502" i="10"/>
  <c r="AG301" i="10"/>
  <c r="U301" i="10"/>
  <c r="V294" i="10"/>
  <c r="AJ150" i="10"/>
  <c r="AJ500" i="10" s="1"/>
  <c r="V302" i="10"/>
  <c r="AL145" i="10"/>
  <c r="AL245" i="10" s="1"/>
  <c r="AL595" i="10" s="1"/>
  <c r="AK300" i="10"/>
  <c r="AL397" i="10"/>
  <c r="AH143" i="10"/>
  <c r="AH243" i="10" s="1"/>
  <c r="S503" i="10"/>
  <c r="AB443" i="10"/>
  <c r="AB353" i="10"/>
  <c r="R503" i="10"/>
  <c r="AJ302" i="10"/>
  <c r="Z299" i="10"/>
  <c r="S295" i="10"/>
  <c r="Y150" i="10"/>
  <c r="Y250" i="10" s="1"/>
  <c r="AM151" i="10"/>
  <c r="AM551" i="10" s="1"/>
  <c r="AK294" i="10"/>
  <c r="AG150" i="10"/>
  <c r="AG550" i="10" s="1"/>
  <c r="AA295" i="10"/>
  <c r="AF292" i="10"/>
  <c r="AN142" i="10"/>
  <c r="AN492" i="10" s="1"/>
  <c r="AM153" i="10"/>
  <c r="AM503" i="10" s="1"/>
  <c r="Z141" i="10"/>
  <c r="Z541" i="10" s="1"/>
  <c r="AB194" i="10"/>
  <c r="Y292" i="10"/>
  <c r="T295" i="10"/>
  <c r="AN143" i="10"/>
  <c r="AN543" i="10" s="1"/>
  <c r="AI143" i="10"/>
  <c r="AI243" i="10" s="1"/>
  <c r="AG151" i="10"/>
  <c r="AG251" i="10" s="1"/>
  <c r="R501" i="10"/>
  <c r="AM143" i="10"/>
  <c r="AM493" i="10" s="1"/>
  <c r="AJ300" i="10"/>
  <c r="AF143" i="10"/>
  <c r="AF493" i="10" s="1"/>
  <c r="AJ294" i="10"/>
  <c r="U494" i="10"/>
  <c r="AH152" i="10"/>
  <c r="AH252" i="10" s="1"/>
  <c r="T502" i="10"/>
  <c r="R495" i="10"/>
  <c r="AE293" i="10"/>
  <c r="AK302" i="10"/>
  <c r="V301" i="10"/>
  <c r="V493" i="10"/>
  <c r="X250" i="10"/>
  <c r="X550" i="10"/>
  <c r="X500" i="10"/>
  <c r="AJ244" i="10"/>
  <c r="AA491" i="10"/>
  <c r="AA241" i="10"/>
  <c r="AA541" i="10"/>
  <c r="AN293" i="10"/>
  <c r="AO400" i="10"/>
  <c r="R302" i="10"/>
  <c r="AO444" i="10"/>
  <c r="S551" i="10"/>
  <c r="S251" i="10"/>
  <c r="AC339" i="10"/>
  <c r="AL300" i="10"/>
  <c r="AM300" i="10"/>
  <c r="AO392" i="10"/>
  <c r="AO192" i="10"/>
  <c r="AQ92" i="10"/>
  <c r="AL303" i="10"/>
  <c r="AJ151" i="10"/>
  <c r="AH294" i="10"/>
  <c r="AB343" i="10"/>
  <c r="AB203" i="10"/>
  <c r="AK144" i="10"/>
  <c r="AH150" i="10"/>
  <c r="AA245" i="10"/>
  <c r="AA545" i="10"/>
  <c r="AO403" i="10"/>
  <c r="AI152" i="10"/>
  <c r="AE302" i="10"/>
  <c r="AO402" i="10"/>
  <c r="X299" i="10"/>
  <c r="AB349" i="10"/>
  <c r="U543" i="10"/>
  <c r="U243" i="10"/>
  <c r="AO345" i="10"/>
  <c r="T251" i="10"/>
  <c r="T551" i="10"/>
  <c r="AB444" i="10"/>
  <c r="Y142" i="10"/>
  <c r="AI301" i="10"/>
  <c r="AN152" i="10"/>
  <c r="W293" i="10"/>
  <c r="AG152" i="10"/>
  <c r="AO200" i="10"/>
  <c r="AF301" i="10"/>
  <c r="AD142" i="10"/>
  <c r="AB450" i="10"/>
  <c r="AN303" i="10"/>
  <c r="U545" i="10"/>
  <c r="U245" i="10"/>
  <c r="AO343" i="10"/>
  <c r="AB452" i="10"/>
  <c r="AB352" i="10"/>
  <c r="AB401" i="10"/>
  <c r="AI150" i="10"/>
  <c r="AH292" i="10"/>
  <c r="V252" i="10"/>
  <c r="V552" i="10"/>
  <c r="AK142" i="10"/>
  <c r="AO194" i="10"/>
  <c r="Y141" i="10"/>
  <c r="S501" i="10"/>
  <c r="U294" i="10"/>
  <c r="AB391" i="10"/>
  <c r="T252" i="10"/>
  <c r="T552" i="10"/>
  <c r="AB395" i="10"/>
  <c r="AE151" i="10"/>
  <c r="AO201" i="10"/>
  <c r="S293" i="10"/>
  <c r="S243" i="10"/>
  <c r="S543" i="10"/>
  <c r="AO193" i="10"/>
  <c r="AI142" i="10"/>
  <c r="AN301" i="10"/>
  <c r="AG292" i="10"/>
  <c r="W552" i="10"/>
  <c r="W252" i="10"/>
  <c r="V551" i="10"/>
  <c r="V251" i="10"/>
  <c r="W244" i="10"/>
  <c r="W544" i="10"/>
  <c r="U252" i="10"/>
  <c r="U552" i="10"/>
  <c r="T243" i="10"/>
  <c r="T543" i="10"/>
  <c r="AN294" i="10"/>
  <c r="AA253" i="10"/>
  <c r="AA553" i="10"/>
  <c r="AE152" i="10"/>
  <c r="T544" i="10"/>
  <c r="T244" i="10"/>
  <c r="T245" i="10"/>
  <c r="T545" i="10"/>
  <c r="S252" i="10"/>
  <c r="S552" i="10"/>
  <c r="U551" i="10"/>
  <c r="U251" i="10"/>
  <c r="W253" i="10"/>
  <c r="W553" i="10"/>
  <c r="V244" i="10"/>
  <c r="V544" i="10"/>
  <c r="W245" i="10"/>
  <c r="W545" i="10"/>
  <c r="AO344" i="10"/>
  <c r="AQ344" i="10" s="1"/>
  <c r="AB341" i="10"/>
  <c r="R245" i="10"/>
  <c r="AB145" i="10"/>
  <c r="X292" i="10"/>
  <c r="AB192" i="10"/>
  <c r="S253" i="10"/>
  <c r="S553" i="10"/>
  <c r="R293" i="10"/>
  <c r="R303" i="10"/>
  <c r="AB453" i="10"/>
  <c r="AA503" i="10"/>
  <c r="V245" i="10"/>
  <c r="V545" i="10"/>
  <c r="Y553" i="10"/>
  <c r="Y253" i="10"/>
  <c r="AL142" i="10"/>
  <c r="AO453" i="10"/>
  <c r="AK153" i="10"/>
  <c r="AO452" i="10"/>
  <c r="X149" i="10"/>
  <c r="AB399" i="10"/>
  <c r="AO195" i="10"/>
  <c r="AO445" i="10"/>
  <c r="AB394" i="10"/>
  <c r="R244" i="10"/>
  <c r="R544" i="10"/>
  <c r="AB144" i="10"/>
  <c r="AF294" i="10"/>
  <c r="U303" i="10"/>
  <c r="T495" i="10"/>
  <c r="Y295" i="10"/>
  <c r="W243" i="10"/>
  <c r="W543" i="10"/>
  <c r="AM152" i="10"/>
  <c r="AO450" i="10"/>
  <c r="Z142" i="10"/>
  <c r="AB350" i="10"/>
  <c r="AB402" i="10"/>
  <c r="R252" i="10"/>
  <c r="R552" i="10"/>
  <c r="AB152" i="10"/>
  <c r="U501" i="10"/>
  <c r="R551" i="10"/>
  <c r="R251" i="10"/>
  <c r="AB151" i="10"/>
  <c r="AB351" i="10"/>
  <c r="AM294" i="10"/>
  <c r="V253" i="10"/>
  <c r="V553" i="10"/>
  <c r="AM242" i="10"/>
  <c r="AE294" i="10"/>
  <c r="U244" i="10"/>
  <c r="U544" i="10"/>
  <c r="X141" i="10"/>
  <c r="AB441" i="10"/>
  <c r="R545" i="10"/>
  <c r="AB195" i="10"/>
  <c r="AQ95" i="10"/>
  <c r="V501" i="10"/>
  <c r="V543" i="10"/>
  <c r="V243" i="10"/>
  <c r="X545" i="10"/>
  <c r="X245" i="10"/>
  <c r="W294" i="10"/>
  <c r="R253" i="10"/>
  <c r="AB153" i="10"/>
  <c r="R553" i="10"/>
  <c r="W251" i="10"/>
  <c r="W551" i="10"/>
  <c r="AB200" i="10"/>
  <c r="V494" i="10"/>
  <c r="AL150" i="10"/>
  <c r="AC292" i="10"/>
  <c r="AO442" i="10"/>
  <c r="X142" i="10"/>
  <c r="AA300" i="10"/>
  <c r="R243" i="10"/>
  <c r="R543" i="10"/>
  <c r="AB143" i="10"/>
  <c r="AB403" i="10"/>
  <c r="AQ103" i="10"/>
  <c r="U502" i="10"/>
  <c r="S245" i="10"/>
  <c r="S545" i="10"/>
  <c r="T493" i="10"/>
  <c r="AL152" i="10"/>
  <c r="Z253" i="10"/>
  <c r="Z553" i="10"/>
  <c r="AO353" i="10"/>
  <c r="AO203" i="10"/>
  <c r="AG294" i="10"/>
  <c r="AO352" i="10"/>
  <c r="AG243" i="10"/>
  <c r="AB449" i="10"/>
  <c r="AK145" i="10"/>
  <c r="R294" i="10"/>
  <c r="U253" i="10"/>
  <c r="U553" i="10"/>
  <c r="AO351" i="10"/>
  <c r="Y245" i="10"/>
  <c r="Y545" i="10"/>
  <c r="AF300" i="10"/>
  <c r="X253" i="10"/>
  <c r="X553" i="10"/>
  <c r="Z245" i="10"/>
  <c r="Z545" i="10"/>
  <c r="AC150" i="10"/>
  <c r="AB400" i="10"/>
  <c r="AI293" i="10"/>
  <c r="T253" i="10"/>
  <c r="T553" i="10"/>
  <c r="R502" i="10"/>
  <c r="AQ102" i="10"/>
  <c r="S544" i="10"/>
  <c r="S244" i="10"/>
  <c r="AB201" i="10"/>
  <c r="W503" i="10"/>
  <c r="V503" i="10"/>
  <c r="W495" i="10"/>
  <c r="AM292" i="10"/>
  <c r="AE144" i="10"/>
  <c r="AO394" i="10"/>
  <c r="X291" i="10"/>
  <c r="AB345" i="10"/>
  <c r="AB445" i="10"/>
  <c r="AM145" i="10"/>
  <c r="AO401" i="10"/>
  <c r="AO443" i="10"/>
  <c r="W494" i="10"/>
  <c r="G577" i="10"/>
  <c r="D577" i="10"/>
  <c r="D587" i="10"/>
  <c r="F580" i="10"/>
  <c r="F587" i="10"/>
  <c r="AG149" i="10"/>
  <c r="AG249" i="10" s="1"/>
  <c r="AK447" i="10"/>
  <c r="AD141" i="10"/>
  <c r="AD491" i="10" s="1"/>
  <c r="AG141" i="10"/>
  <c r="AG491" i="10" s="1"/>
  <c r="G580" i="10"/>
  <c r="G587" i="10"/>
  <c r="G582" i="10" s="1"/>
  <c r="AN149" i="10"/>
  <c r="AN499" i="10" s="1"/>
  <c r="AE141" i="10"/>
  <c r="AE541" i="10" s="1"/>
  <c r="AJ141" i="10"/>
  <c r="AJ241" i="10" s="1"/>
  <c r="AM149" i="10"/>
  <c r="AM499" i="10" s="1"/>
  <c r="AM299" i="10"/>
  <c r="AF197" i="10"/>
  <c r="AG291" i="10"/>
  <c r="AH439" i="10"/>
  <c r="AD299" i="10"/>
  <c r="AC447" i="10"/>
  <c r="AC149" i="10"/>
  <c r="AC249" i="10" s="1"/>
  <c r="AK149" i="10"/>
  <c r="AK549" i="10" s="1"/>
  <c r="AM141" i="10"/>
  <c r="AM541" i="10" s="1"/>
  <c r="AH299" i="10"/>
  <c r="AL299" i="10"/>
  <c r="AE299" i="10"/>
  <c r="AI149" i="10"/>
  <c r="AI549" i="10" s="1"/>
  <c r="AH291" i="10"/>
  <c r="E232" i="10"/>
  <c r="AE149" i="10"/>
  <c r="AE549" i="10" s="1"/>
  <c r="AJ397" i="10"/>
  <c r="AD389" i="10"/>
  <c r="G225" i="10"/>
  <c r="E239" i="10"/>
  <c r="AC299" i="10"/>
  <c r="AC141" i="10"/>
  <c r="AC241" i="10" s="1"/>
  <c r="AI299" i="10"/>
  <c r="AL291" i="10"/>
  <c r="AE291" i="10"/>
  <c r="AH347" i="10"/>
  <c r="AK339" i="10"/>
  <c r="G232" i="10"/>
  <c r="AO349" i="10"/>
  <c r="AE197" i="10"/>
  <c r="AN347" i="10"/>
  <c r="AD447" i="10"/>
  <c r="C232" i="10"/>
  <c r="E225" i="10"/>
  <c r="AK141" i="10"/>
  <c r="AK241" i="10" s="1"/>
  <c r="AJ299" i="10"/>
  <c r="AN141" i="10"/>
  <c r="AN241" i="10" s="1"/>
  <c r="AD291" i="10"/>
  <c r="AH149" i="10"/>
  <c r="AH499" i="10" s="1"/>
  <c r="AL149" i="10"/>
  <c r="AL499" i="10" s="1"/>
  <c r="AG299" i="10"/>
  <c r="AN299" i="10"/>
  <c r="AO191" i="10"/>
  <c r="AO449" i="10"/>
  <c r="AK291" i="10"/>
  <c r="AO441" i="10"/>
  <c r="AL141" i="10"/>
  <c r="F591" i="10"/>
  <c r="F589" i="10" s="1"/>
  <c r="D225" i="10"/>
  <c r="D591" i="10"/>
  <c r="D589" i="10" s="1"/>
  <c r="AM291" i="10"/>
  <c r="AC291" i="10"/>
  <c r="AH141" i="10"/>
  <c r="AN291" i="10"/>
  <c r="E577" i="10"/>
  <c r="AF299" i="10"/>
  <c r="AD549" i="10"/>
  <c r="AI291" i="10"/>
  <c r="AK299" i="10"/>
  <c r="AO341" i="10"/>
  <c r="AO399" i="10"/>
  <c r="AJ291" i="10"/>
  <c r="AI439" i="10"/>
  <c r="D247" i="10"/>
  <c r="D232" i="10"/>
  <c r="AJ149" i="10"/>
  <c r="AO199" i="10"/>
  <c r="AF291" i="10"/>
  <c r="AF141" i="10"/>
  <c r="AO391" i="10"/>
  <c r="C225" i="10"/>
  <c r="H232" i="10"/>
  <c r="E247" i="10"/>
  <c r="D585" i="10"/>
  <c r="F232" i="10"/>
  <c r="F584" i="10"/>
  <c r="C239" i="10"/>
  <c r="C578" i="10"/>
  <c r="O278" i="10"/>
  <c r="C577" i="10"/>
  <c r="O277" i="10"/>
  <c r="C580" i="10"/>
  <c r="O280" i="10"/>
  <c r="C587" i="10"/>
  <c r="O287" i="10"/>
  <c r="O285" i="10"/>
  <c r="C585" i="10"/>
  <c r="C584" i="10"/>
  <c r="O284" i="10"/>
  <c r="C591" i="10"/>
  <c r="C589" i="10" s="1"/>
  <c r="O291" i="10"/>
  <c r="O299" i="10"/>
  <c r="AN41" i="11"/>
  <c r="AN20" i="12"/>
  <c r="AO20" i="12" s="1"/>
  <c r="AA20" i="12"/>
  <c r="AB20" i="12" s="1"/>
  <c r="AA41" i="11"/>
  <c r="AB41" i="11" s="1"/>
  <c r="AO41" i="11"/>
  <c r="E289" i="10"/>
  <c r="E611" i="10" s="1"/>
  <c r="D489" i="10"/>
  <c r="D275" i="10"/>
  <c r="D609" i="10" s="1"/>
  <c r="D28" i="9" s="1"/>
  <c r="V439" i="10"/>
  <c r="E282" i="10"/>
  <c r="E610" i="10" s="1"/>
  <c r="E275" i="10"/>
  <c r="E609" i="10" s="1"/>
  <c r="E28" i="9" s="1"/>
  <c r="G275" i="10"/>
  <c r="G609" i="10" s="1"/>
  <c r="G28" i="9" s="1"/>
  <c r="E297" i="10"/>
  <c r="E612" i="10" s="1"/>
  <c r="E38" i="11" s="1"/>
  <c r="G282" i="10"/>
  <c r="G610" i="10" s="1"/>
  <c r="K289" i="10"/>
  <c r="K611" i="10" s="1"/>
  <c r="M297" i="10"/>
  <c r="M612" i="10" s="1"/>
  <c r="M645" i="10" s="1"/>
  <c r="C266" i="10"/>
  <c r="H289" i="10"/>
  <c r="H611" i="10" s="1"/>
  <c r="AE397" i="10"/>
  <c r="E589" i="10"/>
  <c r="U439" i="10"/>
  <c r="E598" i="10"/>
  <c r="E597" i="10" s="1"/>
  <c r="E583" i="10"/>
  <c r="E266" i="10"/>
  <c r="E547" i="10"/>
  <c r="D289" i="10"/>
  <c r="D611" i="10" s="1"/>
  <c r="J297" i="10"/>
  <c r="J612" i="10" s="1"/>
  <c r="AL189" i="10"/>
  <c r="AA447" i="10"/>
  <c r="K297" i="10"/>
  <c r="K612" i="10" s="1"/>
  <c r="J289" i="10"/>
  <c r="J611" i="10" s="1"/>
  <c r="H275" i="10"/>
  <c r="H609" i="10" s="1"/>
  <c r="H28" i="9" s="1"/>
  <c r="AG197" i="10"/>
  <c r="F282" i="10"/>
  <c r="F610" i="10" s="1"/>
  <c r="F289" i="10"/>
  <c r="F611" i="10" s="1"/>
  <c r="G266" i="10"/>
  <c r="D297" i="10"/>
  <c r="D612" i="10" s="1"/>
  <c r="D645" i="10" s="1"/>
  <c r="L297" i="10"/>
  <c r="L612" i="10" s="1"/>
  <c r="O268" i="10"/>
  <c r="I297" i="10"/>
  <c r="I612" i="10" s="1"/>
  <c r="O270" i="10"/>
  <c r="AI347" i="10"/>
  <c r="N297" i="10"/>
  <c r="N612" i="10" s="1"/>
  <c r="N38" i="11" s="1"/>
  <c r="H282" i="10"/>
  <c r="H610" i="10" s="1"/>
  <c r="C275" i="10"/>
  <c r="C609" i="10" s="1"/>
  <c r="C28" i="9" s="1"/>
  <c r="H266" i="10"/>
  <c r="G297" i="10"/>
  <c r="G612" i="10" s="1"/>
  <c r="G38" i="11" s="1"/>
  <c r="D266" i="10"/>
  <c r="I282" i="10"/>
  <c r="I610" i="10" s="1"/>
  <c r="O269" i="10"/>
  <c r="F275" i="10"/>
  <c r="F609" i="10" s="1"/>
  <c r="F28" i="9" s="1"/>
  <c r="D282" i="10"/>
  <c r="D610" i="10" s="1"/>
  <c r="O290" i="10"/>
  <c r="L289" i="10"/>
  <c r="L611" i="10" s="1"/>
  <c r="C206" i="10"/>
  <c r="AL389" i="10"/>
  <c r="D597" i="10"/>
  <c r="G289" i="10"/>
  <c r="G611" i="10" s="1"/>
  <c r="I275" i="10"/>
  <c r="I609" i="10" s="1"/>
  <c r="I28" i="9" s="1"/>
  <c r="I289" i="10"/>
  <c r="I611" i="10" s="1"/>
  <c r="F266" i="10"/>
  <c r="C282" i="10"/>
  <c r="C610" i="10" s="1"/>
  <c r="C289" i="10"/>
  <c r="C611" i="10" s="1"/>
  <c r="O273" i="10"/>
  <c r="F297" i="10"/>
  <c r="F612" i="10" s="1"/>
  <c r="C259" i="10"/>
  <c r="C607" i="10" s="1"/>
  <c r="C29" i="11" s="1"/>
  <c r="C297" i="10"/>
  <c r="O298" i="10"/>
  <c r="U447" i="10"/>
  <c r="AK347" i="10"/>
  <c r="P389" i="10"/>
  <c r="P439" i="10"/>
  <c r="G17" i="9"/>
  <c r="G18" i="9"/>
  <c r="G22" i="9" s="1"/>
  <c r="H11" i="9"/>
  <c r="H12" i="9" s="1"/>
  <c r="H16" i="9" s="1"/>
  <c r="U397" i="10"/>
  <c r="AI189" i="10"/>
  <c r="P189" i="10"/>
  <c r="Q389" i="10"/>
  <c r="U197" i="10"/>
  <c r="S397" i="10"/>
  <c r="W397" i="10"/>
  <c r="Q439" i="10"/>
  <c r="R189" i="10"/>
  <c r="P197" i="10"/>
  <c r="P347" i="10"/>
  <c r="AL197" i="10"/>
  <c r="AN397" i="10"/>
  <c r="V197" i="10"/>
  <c r="Z339" i="10"/>
  <c r="V189" i="10"/>
  <c r="AK397" i="10"/>
  <c r="X389" i="10"/>
  <c r="AJ447" i="10"/>
  <c r="AC439" i="10"/>
  <c r="X298" i="10"/>
  <c r="AE347" i="10"/>
  <c r="AN197" i="10"/>
  <c r="AH197" i="10"/>
  <c r="R347" i="10"/>
  <c r="AL347" i="10"/>
  <c r="P339" i="10"/>
  <c r="Y197" i="10"/>
  <c r="AF447" i="10"/>
  <c r="T339" i="10"/>
  <c r="AC197" i="10"/>
  <c r="W439" i="10"/>
  <c r="V339" i="10"/>
  <c r="V347" i="10"/>
  <c r="AC189" i="10"/>
  <c r="V397" i="10"/>
  <c r="W197" i="10"/>
  <c r="AC389" i="10"/>
  <c r="W339" i="10"/>
  <c r="AA197" i="10"/>
  <c r="AE447" i="10"/>
  <c r="AL447" i="10"/>
  <c r="AI339" i="10"/>
  <c r="AA389" i="10"/>
  <c r="Q189" i="10"/>
  <c r="U347" i="10"/>
  <c r="H612" i="10"/>
  <c r="AG347" i="10"/>
  <c r="U189" i="10"/>
  <c r="AK197" i="10"/>
  <c r="E497" i="10"/>
  <c r="AQ90" i="10"/>
  <c r="W347" i="10"/>
  <c r="AF389" i="10"/>
  <c r="T397" i="10"/>
  <c r="AI397" i="10"/>
  <c r="O397" i="10"/>
  <c r="O447" i="10"/>
  <c r="O197" i="10"/>
  <c r="O347" i="10"/>
  <c r="AO97" i="10"/>
  <c r="AB97" i="10"/>
  <c r="V389" i="10"/>
  <c r="V447" i="10"/>
  <c r="C547" i="10"/>
  <c r="R264" i="10"/>
  <c r="U339" i="10"/>
  <c r="AC397" i="10"/>
  <c r="R339" i="10"/>
  <c r="D539" i="10"/>
  <c r="R389" i="10"/>
  <c r="AN447" i="10"/>
  <c r="Q397" i="10"/>
  <c r="T189" i="10"/>
  <c r="F489" i="10"/>
  <c r="F597" i="10"/>
  <c r="Y347" i="10"/>
  <c r="AJ197" i="10"/>
  <c r="AM339" i="10"/>
  <c r="Q347" i="10"/>
  <c r="U389" i="10"/>
  <c r="E489" i="10"/>
  <c r="F539" i="10"/>
  <c r="AL439" i="10"/>
  <c r="AF439" i="10"/>
  <c r="Z439" i="10"/>
  <c r="W389" i="10"/>
  <c r="AN389" i="10"/>
  <c r="T439" i="10"/>
  <c r="AK189" i="10"/>
  <c r="AF347" i="10"/>
  <c r="T389" i="10"/>
  <c r="Z197" i="10"/>
  <c r="Z189" i="10"/>
  <c r="Y397" i="10"/>
  <c r="C497" i="10"/>
  <c r="F547" i="10"/>
  <c r="Y298" i="10"/>
  <c r="Y447" i="10"/>
  <c r="W298" i="10"/>
  <c r="W447" i="10"/>
  <c r="AG447" i="10"/>
  <c r="AF189" i="10"/>
  <c r="AA189" i="10"/>
  <c r="P397" i="10"/>
  <c r="AH389" i="10"/>
  <c r="AG439" i="10"/>
  <c r="AN339" i="10"/>
  <c r="S197" i="10"/>
  <c r="X439" i="10"/>
  <c r="Z347" i="10"/>
  <c r="AD189" i="10"/>
  <c r="Z397" i="10"/>
  <c r="X197" i="10"/>
  <c r="AE339" i="10"/>
  <c r="T197" i="10"/>
  <c r="X189" i="10"/>
  <c r="Y339" i="10"/>
  <c r="AI197" i="10"/>
  <c r="AK389" i="10"/>
  <c r="C597" i="10"/>
  <c r="AA339" i="10"/>
  <c r="AA439" i="10"/>
  <c r="AM347" i="10"/>
  <c r="AG389" i="10"/>
  <c r="S347" i="10"/>
  <c r="AE389" i="10"/>
  <c r="X347" i="10"/>
  <c r="X447" i="10"/>
  <c r="Y439" i="10"/>
  <c r="Q447" i="10"/>
  <c r="R397" i="10"/>
  <c r="AD347" i="10"/>
  <c r="AF397" i="10"/>
  <c r="AM189" i="10"/>
  <c r="C489" i="10"/>
  <c r="F497" i="10"/>
  <c r="D497" i="10"/>
  <c r="E539" i="10"/>
  <c r="C539" i="10"/>
  <c r="D547" i="10"/>
  <c r="T347" i="10"/>
  <c r="AH339" i="10"/>
  <c r="W189" i="10"/>
  <c r="AH189" i="10"/>
  <c r="AF339" i="10"/>
  <c r="T447" i="10"/>
  <c r="Z389" i="10"/>
  <c r="AG397" i="10"/>
  <c r="AL339" i="10"/>
  <c r="AG339" i="10"/>
  <c r="AM389" i="10"/>
  <c r="AN189" i="10"/>
  <c r="Q197" i="10"/>
  <c r="X339" i="10"/>
  <c r="AI447" i="10"/>
  <c r="Y290" i="10"/>
  <c r="Y189" i="10"/>
  <c r="AK439" i="10"/>
  <c r="AE189" i="10"/>
  <c r="AJ189" i="10"/>
  <c r="Y389" i="10"/>
  <c r="AD339" i="10"/>
  <c r="AD197" i="10"/>
  <c r="AM397" i="10"/>
  <c r="Q339" i="10"/>
  <c r="R439" i="10"/>
  <c r="AA397" i="10"/>
  <c r="X397" i="10"/>
  <c r="AJ339" i="10"/>
  <c r="AM447" i="10"/>
  <c r="AI389" i="10"/>
  <c r="AA347" i="10"/>
  <c r="AJ389" i="10"/>
  <c r="AG189" i="10"/>
  <c r="AM439" i="10"/>
  <c r="AH397" i="10"/>
  <c r="R447" i="10"/>
  <c r="AD397" i="10"/>
  <c r="R197" i="10"/>
  <c r="AJ439" i="10"/>
  <c r="Z447" i="10"/>
  <c r="P447" i="10"/>
  <c r="S447" i="10"/>
  <c r="AE439" i="10"/>
  <c r="AD439" i="10"/>
  <c r="AH447" i="10"/>
  <c r="AJ347" i="10"/>
  <c r="AN439" i="10"/>
  <c r="AC347" i="10"/>
  <c r="Z298" i="10"/>
  <c r="AA264" i="10"/>
  <c r="AD298" i="10"/>
  <c r="AC264" i="10"/>
  <c r="R298" i="10"/>
  <c r="AK290" i="10"/>
  <c r="AJ290" i="10"/>
  <c r="AE290" i="10"/>
  <c r="Q264" i="10"/>
  <c r="AQ98" i="10"/>
  <c r="AD290" i="10"/>
  <c r="Y264" i="10"/>
  <c r="X290" i="10"/>
  <c r="V290" i="10"/>
  <c r="AJ264" i="10"/>
  <c r="AF264" i="10"/>
  <c r="AN264" i="10"/>
  <c r="AJ298" i="10"/>
  <c r="AI264" i="10"/>
  <c r="AG264" i="10"/>
  <c r="AA298" i="10"/>
  <c r="AI298" i="10"/>
  <c r="Z264" i="10"/>
  <c r="Q298" i="10"/>
  <c r="AG298" i="10"/>
  <c r="AD264" i="10"/>
  <c r="U298" i="10"/>
  <c r="T298" i="10"/>
  <c r="P298" i="10"/>
  <c r="R290" i="10"/>
  <c r="AO414" i="10"/>
  <c r="AB164" i="10"/>
  <c r="AF290" i="10"/>
  <c r="AO440" i="10"/>
  <c r="S298" i="10"/>
  <c r="AK264" i="10"/>
  <c r="V264" i="10"/>
  <c r="V298" i="10"/>
  <c r="AK298" i="10"/>
  <c r="AH290" i="10"/>
  <c r="AL290" i="10"/>
  <c r="W290" i="10"/>
  <c r="AN298" i="10"/>
  <c r="AH298" i="10"/>
  <c r="AL264" i="10"/>
  <c r="AO314" i="10"/>
  <c r="S290" i="10"/>
  <c r="AB340" i="10"/>
  <c r="P290" i="10"/>
  <c r="AB190" i="10"/>
  <c r="AA290" i="10"/>
  <c r="AO198" i="10"/>
  <c r="AM290" i="10"/>
  <c r="P264" i="10"/>
  <c r="AB314" i="10"/>
  <c r="T290" i="10"/>
  <c r="AO89" i="10"/>
  <c r="AB398" i="10"/>
  <c r="AI290" i="10"/>
  <c r="AM298" i="10"/>
  <c r="AO448" i="10"/>
  <c r="AB89" i="10"/>
  <c r="AH264" i="10"/>
  <c r="T264" i="10"/>
  <c r="AO364" i="10"/>
  <c r="AL298" i="10"/>
  <c r="Q290" i="10"/>
  <c r="AB414" i="10"/>
  <c r="AO398" i="10"/>
  <c r="AO190" i="10"/>
  <c r="AF298" i="10"/>
  <c r="AO390" i="10"/>
  <c r="AN290" i="10"/>
  <c r="AB364" i="10"/>
  <c r="U264" i="10"/>
  <c r="X264" i="10"/>
  <c r="AM264" i="10"/>
  <c r="AB390" i="10"/>
  <c r="AO164" i="10"/>
  <c r="AB198" i="10"/>
  <c r="Z290" i="10"/>
  <c r="AO340" i="10"/>
  <c r="AO348" i="10"/>
  <c r="AB440" i="10"/>
  <c r="S264" i="10"/>
  <c r="AG290" i="10"/>
  <c r="AC290" i="10"/>
  <c r="AE298" i="10"/>
  <c r="AC298" i="10"/>
  <c r="AB448" i="10"/>
  <c r="AB348" i="10"/>
  <c r="U290" i="10"/>
  <c r="AQ64" i="10"/>
  <c r="AQ28" i="12"/>
  <c r="AQ31" i="12"/>
  <c r="AO45" i="12"/>
  <c r="AC5" i="14"/>
  <c r="AQ42" i="12"/>
  <c r="AB34" i="12"/>
  <c r="P4" i="14"/>
  <c r="AQ37" i="12"/>
  <c r="O439" i="10"/>
  <c r="O389" i="10"/>
  <c r="O189" i="10"/>
  <c r="M611" i="10"/>
  <c r="O339" i="10"/>
  <c r="N611" i="10"/>
  <c r="D532" i="10"/>
  <c r="E532" i="10"/>
  <c r="G532" i="10"/>
  <c r="H532" i="10"/>
  <c r="G525" i="10"/>
  <c r="F532" i="10"/>
  <c r="E525" i="10"/>
  <c r="C532" i="10"/>
  <c r="F525" i="10"/>
  <c r="D525" i="10"/>
  <c r="C525" i="10"/>
  <c r="E475" i="10"/>
  <c r="H482" i="10"/>
  <c r="D482" i="10"/>
  <c r="D475" i="10"/>
  <c r="E482" i="10"/>
  <c r="G482" i="10"/>
  <c r="C475" i="10"/>
  <c r="G475" i="10"/>
  <c r="F475" i="10"/>
  <c r="F482" i="10"/>
  <c r="C482" i="10"/>
  <c r="O45" i="12"/>
  <c r="O34" i="12"/>
  <c r="AB45" i="12"/>
  <c r="AO34" i="12"/>
  <c r="D16" i="10"/>
  <c r="E16" i="10"/>
  <c r="F16" i="10"/>
  <c r="G16" i="10"/>
  <c r="H16" i="10"/>
  <c r="H3" i="10" s="1"/>
  <c r="I16" i="10"/>
  <c r="I3" i="10" s="1"/>
  <c r="J16" i="10"/>
  <c r="K16" i="10"/>
  <c r="L16" i="10"/>
  <c r="M16" i="10"/>
  <c r="N16" i="10"/>
  <c r="AG499" i="10" l="1"/>
  <c r="AM244" i="10"/>
  <c r="W601" i="10"/>
  <c r="AL251" i="10"/>
  <c r="AL601" i="10" s="1"/>
  <c r="AJ552" i="10"/>
  <c r="AK502" i="10"/>
  <c r="AM544" i="10"/>
  <c r="X595" i="10"/>
  <c r="AF543" i="10"/>
  <c r="AQ350" i="10"/>
  <c r="AF549" i="10"/>
  <c r="AQ443" i="10"/>
  <c r="AE250" i="10"/>
  <c r="AK252" i="10"/>
  <c r="AK602" i="10" s="1"/>
  <c r="AF550" i="10"/>
  <c r="AA242" i="10"/>
  <c r="AA592" i="10" s="1"/>
  <c r="T602" i="10"/>
  <c r="AL544" i="10"/>
  <c r="AB300" i="10"/>
  <c r="AE550" i="10"/>
  <c r="AG501" i="10"/>
  <c r="T603" i="10"/>
  <c r="V594" i="10"/>
  <c r="AF250" i="10"/>
  <c r="AF600" i="10" s="1"/>
  <c r="T594" i="10"/>
  <c r="AJ493" i="10"/>
  <c r="AL503" i="10"/>
  <c r="AF249" i="10"/>
  <c r="AF599" i="10" s="1"/>
  <c r="Z603" i="10"/>
  <c r="AQ199" i="10"/>
  <c r="E575" i="10"/>
  <c r="D575" i="10"/>
  <c r="AN251" i="10"/>
  <c r="AD250" i="10"/>
  <c r="AD600" i="10" s="1"/>
  <c r="AJ252" i="10"/>
  <c r="AJ602" i="10" s="1"/>
  <c r="AG551" i="10"/>
  <c r="AN553" i="10"/>
  <c r="U602" i="10"/>
  <c r="AL494" i="10"/>
  <c r="AI244" i="10"/>
  <c r="AI594" i="10" s="1"/>
  <c r="AL553" i="10"/>
  <c r="S595" i="10"/>
  <c r="AD550" i="10"/>
  <c r="AE249" i="10"/>
  <c r="AE599" i="10" s="1"/>
  <c r="AN551" i="10"/>
  <c r="AF243" i="10"/>
  <c r="AF593" i="10" s="1"/>
  <c r="AL551" i="10"/>
  <c r="V595" i="10"/>
  <c r="W595" i="10"/>
  <c r="AN253" i="10"/>
  <c r="AN603" i="10" s="1"/>
  <c r="S601" i="10"/>
  <c r="AK251" i="10"/>
  <c r="AK601" i="10" s="1"/>
  <c r="S594" i="10"/>
  <c r="Z499" i="10"/>
  <c r="AJ544" i="10"/>
  <c r="AQ202" i="10"/>
  <c r="AN601" i="10"/>
  <c r="AJ542" i="10"/>
  <c r="AJ242" i="10"/>
  <c r="AJ592" i="10" s="1"/>
  <c r="AE491" i="10"/>
  <c r="Z595" i="10"/>
  <c r="AQ442" i="10"/>
  <c r="AA603" i="10"/>
  <c r="AI544" i="10"/>
  <c r="AN250" i="10"/>
  <c r="AN600" i="10" s="1"/>
  <c r="AK501" i="10"/>
  <c r="AJ594" i="10"/>
  <c r="AH602" i="10"/>
  <c r="AQ399" i="10"/>
  <c r="AQ403" i="10"/>
  <c r="AQ345" i="10"/>
  <c r="AQ195" i="10"/>
  <c r="AG494" i="10"/>
  <c r="AN495" i="10"/>
  <c r="AH244" i="10"/>
  <c r="AH594" i="10" s="1"/>
  <c r="AA249" i="10"/>
  <c r="AA599" i="10" s="1"/>
  <c r="AK593" i="10"/>
  <c r="AQ342" i="10"/>
  <c r="AC542" i="10"/>
  <c r="AL545" i="10"/>
  <c r="AF542" i="10"/>
  <c r="AI543" i="10"/>
  <c r="Y499" i="10"/>
  <c r="AF502" i="10"/>
  <c r="AI493" i="10"/>
  <c r="AF492" i="10"/>
  <c r="S603" i="10"/>
  <c r="AD499" i="10"/>
  <c r="AQ341" i="10"/>
  <c r="AQ449" i="10"/>
  <c r="AI249" i="10"/>
  <c r="AI599" i="10" s="1"/>
  <c r="AG593" i="10"/>
  <c r="AE543" i="10"/>
  <c r="AE492" i="10"/>
  <c r="AK250" i="10"/>
  <c r="AK600" i="10" s="1"/>
  <c r="F575" i="10"/>
  <c r="AE243" i="10"/>
  <c r="AE593" i="10" s="1"/>
  <c r="AM500" i="10"/>
  <c r="AK493" i="10"/>
  <c r="AF592" i="10"/>
  <c r="R595" i="10"/>
  <c r="AG543" i="10"/>
  <c r="AM542" i="10"/>
  <c r="V603" i="10"/>
  <c r="Y603" i="10"/>
  <c r="AC492" i="10"/>
  <c r="AL495" i="10"/>
  <c r="W603" i="10"/>
  <c r="AG544" i="10"/>
  <c r="AH502" i="10"/>
  <c r="AH544" i="10"/>
  <c r="AF244" i="10"/>
  <c r="AF594" i="10" s="1"/>
  <c r="AN494" i="10"/>
  <c r="AF552" i="10"/>
  <c r="Y600" i="10"/>
  <c r="AO295" i="10"/>
  <c r="AQ193" i="10"/>
  <c r="AQ392" i="10"/>
  <c r="Z600" i="10"/>
  <c r="AI541" i="10"/>
  <c r="AB292" i="10"/>
  <c r="AL543" i="10"/>
  <c r="AQ194" i="10"/>
  <c r="AN245" i="10"/>
  <c r="AN595" i="10" s="1"/>
  <c r="AH552" i="10"/>
  <c r="AM251" i="10"/>
  <c r="AM601" i="10" s="1"/>
  <c r="AA499" i="10"/>
  <c r="AH542" i="10"/>
  <c r="AF544" i="10"/>
  <c r="AN244" i="10"/>
  <c r="AN594" i="10" s="1"/>
  <c r="AI491" i="10"/>
  <c r="AQ191" i="10"/>
  <c r="AL243" i="10"/>
  <c r="AL593" i="10" s="1"/>
  <c r="U601" i="10"/>
  <c r="AM501" i="10"/>
  <c r="AH492" i="10"/>
  <c r="Y249" i="10"/>
  <c r="Y599" i="10" s="1"/>
  <c r="AJ593" i="10"/>
  <c r="D582" i="10"/>
  <c r="E582" i="10"/>
  <c r="F582" i="10"/>
  <c r="AD541" i="10"/>
  <c r="AB294" i="10"/>
  <c r="AQ192" i="10"/>
  <c r="V601" i="10"/>
  <c r="AO301" i="10"/>
  <c r="T601" i="10"/>
  <c r="AQ343" i="10"/>
  <c r="AN493" i="10"/>
  <c r="AG242" i="10"/>
  <c r="AG592" i="10" s="1"/>
  <c r="AF251" i="10"/>
  <c r="AF601" i="10" s="1"/>
  <c r="AA595" i="10"/>
  <c r="AD241" i="10"/>
  <c r="AD591" i="10" s="1"/>
  <c r="AQ201" i="10"/>
  <c r="AE242" i="10"/>
  <c r="AE592" i="10" s="1"/>
  <c r="S602" i="10"/>
  <c r="Z500" i="10"/>
  <c r="AK500" i="10"/>
  <c r="AH549" i="10"/>
  <c r="U603" i="10"/>
  <c r="AL594" i="10"/>
  <c r="AA591" i="10"/>
  <c r="AN242" i="10"/>
  <c r="AN592" i="10" s="1"/>
  <c r="AJ543" i="10"/>
  <c r="AQ452" i="10"/>
  <c r="AG549" i="10"/>
  <c r="AE600" i="10"/>
  <c r="AQ400" i="10"/>
  <c r="Y595" i="10"/>
  <c r="AH493" i="10"/>
  <c r="AO143" i="10"/>
  <c r="AQ143" i="10" s="1"/>
  <c r="AM594" i="10"/>
  <c r="V593" i="10"/>
  <c r="AB552" i="10"/>
  <c r="T593" i="10"/>
  <c r="Z249" i="10"/>
  <c r="Z599" i="10" s="1"/>
  <c r="AN243" i="10"/>
  <c r="AN593" i="10" s="1"/>
  <c r="Z550" i="10"/>
  <c r="AN542" i="10"/>
  <c r="Y500" i="10"/>
  <c r="AI501" i="10"/>
  <c r="AM550" i="10"/>
  <c r="AG542" i="10"/>
  <c r="AK543" i="10"/>
  <c r="AF602" i="10"/>
  <c r="AB295" i="10"/>
  <c r="AQ353" i="10"/>
  <c r="AB150" i="10"/>
  <c r="AQ393" i="10"/>
  <c r="AN549" i="10"/>
  <c r="AQ445" i="10"/>
  <c r="AH543" i="10"/>
  <c r="AG601" i="10"/>
  <c r="AM543" i="10"/>
  <c r="Z491" i="10"/>
  <c r="Y550" i="10"/>
  <c r="AN500" i="10"/>
  <c r="AI251" i="10"/>
  <c r="AI601" i="10" s="1"/>
  <c r="AF501" i="10"/>
  <c r="AD599" i="10"/>
  <c r="AN249" i="10"/>
  <c r="AN599" i="10" s="1"/>
  <c r="AO300" i="10"/>
  <c r="AQ300" i="10" s="1"/>
  <c r="AQ351" i="10"/>
  <c r="AQ394" i="10"/>
  <c r="V602" i="10"/>
  <c r="AO302" i="10"/>
  <c r="AO303" i="10"/>
  <c r="AI593" i="10"/>
  <c r="AM243" i="10"/>
  <c r="AM593" i="10" s="1"/>
  <c r="Z241" i="10"/>
  <c r="Z591" i="10" s="1"/>
  <c r="AB301" i="10"/>
  <c r="AQ301" i="10" s="1"/>
  <c r="AQ391" i="10"/>
  <c r="AJ541" i="10"/>
  <c r="AK249" i="10"/>
  <c r="AK599" i="10" s="1"/>
  <c r="AH551" i="10"/>
  <c r="AJ250" i="10"/>
  <c r="AJ600" i="10" s="1"/>
  <c r="X603" i="10"/>
  <c r="AB293" i="10"/>
  <c r="AA492" i="10"/>
  <c r="AQ395" i="10"/>
  <c r="AG500" i="10"/>
  <c r="AA500" i="10"/>
  <c r="AQ451" i="10"/>
  <c r="AJ491" i="10"/>
  <c r="AQ441" i="10"/>
  <c r="AH251" i="10"/>
  <c r="AH601" i="10" s="1"/>
  <c r="AJ550" i="10"/>
  <c r="AB503" i="10"/>
  <c r="AO293" i="10"/>
  <c r="AB493" i="10"/>
  <c r="AB495" i="10"/>
  <c r="AM553" i="10"/>
  <c r="T595" i="10"/>
  <c r="W602" i="10"/>
  <c r="AB501" i="10"/>
  <c r="AQ401" i="10"/>
  <c r="U595" i="10"/>
  <c r="AQ444" i="10"/>
  <c r="U593" i="10"/>
  <c r="AB302" i="10"/>
  <c r="AG250" i="10"/>
  <c r="AG600" i="10" s="1"/>
  <c r="AA550" i="10"/>
  <c r="AQ349" i="10"/>
  <c r="AB502" i="10"/>
  <c r="AB494" i="10"/>
  <c r="AM253" i="10"/>
  <c r="AM603" i="10" s="1"/>
  <c r="AQ453" i="10"/>
  <c r="AA250" i="10"/>
  <c r="AA600" i="10" s="1"/>
  <c r="AB544" i="10"/>
  <c r="AD242" i="10"/>
  <c r="AD592" i="10" s="1"/>
  <c r="AD542" i="10"/>
  <c r="AD492" i="10"/>
  <c r="AC549" i="10"/>
  <c r="AM549" i="10"/>
  <c r="AO150" i="10"/>
  <c r="AC250" i="10"/>
  <c r="AC500" i="10"/>
  <c r="AC550" i="10"/>
  <c r="AL552" i="10"/>
  <c r="AL252" i="10"/>
  <c r="AL602" i="10" s="1"/>
  <c r="AL502" i="10"/>
  <c r="AB543" i="10"/>
  <c r="X242" i="10"/>
  <c r="X542" i="10"/>
  <c r="AB142" i="10"/>
  <c r="X492" i="10"/>
  <c r="AL550" i="10"/>
  <c r="AL250" i="10"/>
  <c r="AL600" i="10" s="1"/>
  <c r="AL500" i="10"/>
  <c r="AQ200" i="10"/>
  <c r="AB553" i="10"/>
  <c r="AB545" i="10"/>
  <c r="AB551" i="10"/>
  <c r="R602" i="10"/>
  <c r="AB252" i="10"/>
  <c r="Z492" i="10"/>
  <c r="Z542" i="10"/>
  <c r="Z242" i="10"/>
  <c r="Z592" i="10" s="1"/>
  <c r="W593" i="10"/>
  <c r="R594" i="10"/>
  <c r="AB244" i="10"/>
  <c r="AC592" i="10"/>
  <c r="AE552" i="10"/>
  <c r="AE252" i="10"/>
  <c r="AO152" i="10"/>
  <c r="AQ152" i="10" s="1"/>
  <c r="AE502" i="10"/>
  <c r="W594" i="10"/>
  <c r="Y541" i="10"/>
  <c r="Y241" i="10"/>
  <c r="Y591" i="10" s="1"/>
  <c r="Y491" i="10"/>
  <c r="AQ352" i="10"/>
  <c r="AN552" i="10"/>
  <c r="AN252" i="10"/>
  <c r="AN602" i="10" s="1"/>
  <c r="AN502" i="10"/>
  <c r="AQ203" i="10"/>
  <c r="AM600" i="10"/>
  <c r="R601" i="10"/>
  <c r="AB251" i="10"/>
  <c r="AL242" i="10"/>
  <c r="AL592" i="10" s="1"/>
  <c r="AL542" i="10"/>
  <c r="AL492" i="10"/>
  <c r="AI542" i="10"/>
  <c r="AI242" i="10"/>
  <c r="AI592" i="10" s="1"/>
  <c r="AI492" i="10"/>
  <c r="AJ251" i="10"/>
  <c r="AJ601" i="10" s="1"/>
  <c r="AJ551" i="10"/>
  <c r="AJ501" i="10"/>
  <c r="AG541" i="10"/>
  <c r="AK245" i="10"/>
  <c r="AK545" i="10"/>
  <c r="AO145" i="10"/>
  <c r="AQ145" i="10" s="1"/>
  <c r="AK495" i="10"/>
  <c r="R593" i="10"/>
  <c r="AB243" i="10"/>
  <c r="AO294" i="10"/>
  <c r="AQ402" i="10"/>
  <c r="X499" i="10"/>
  <c r="X249" i="10"/>
  <c r="X599" i="10" s="1"/>
  <c r="X549" i="10"/>
  <c r="AK253" i="10"/>
  <c r="AK553" i="10"/>
  <c r="AO153" i="10"/>
  <c r="AQ153" i="10" s="1"/>
  <c r="AK503" i="10"/>
  <c r="R603" i="10"/>
  <c r="AB303" i="10"/>
  <c r="AO142" i="10"/>
  <c r="AH593" i="10"/>
  <c r="AE551" i="10"/>
  <c r="AE251" i="10"/>
  <c r="AO151" i="10"/>
  <c r="AQ151" i="10" s="1"/>
  <c r="AE501" i="10"/>
  <c r="AI252" i="10"/>
  <c r="AI602" i="10" s="1"/>
  <c r="AI552" i="10"/>
  <c r="AI502" i="10"/>
  <c r="AH550" i="10"/>
  <c r="AH250" i="10"/>
  <c r="AH600" i="10" s="1"/>
  <c r="AH500" i="10"/>
  <c r="AG594" i="10"/>
  <c r="AH592" i="10"/>
  <c r="AE494" i="10"/>
  <c r="AO144" i="10"/>
  <c r="AQ144" i="10" s="1"/>
  <c r="AE544" i="10"/>
  <c r="AE244" i="10"/>
  <c r="AK494" i="10"/>
  <c r="AK244" i="10"/>
  <c r="AK594" i="10" s="1"/>
  <c r="AK544" i="10"/>
  <c r="AK499" i="10"/>
  <c r="AM545" i="10"/>
  <c r="AM245" i="10"/>
  <c r="AM595" i="10" s="1"/>
  <c r="AM495" i="10"/>
  <c r="AO292" i="10"/>
  <c r="AB253" i="10"/>
  <c r="X241" i="10"/>
  <c r="X591" i="10" s="1"/>
  <c r="X541" i="10"/>
  <c r="X491" i="10"/>
  <c r="AM592" i="10"/>
  <c r="AM552" i="10"/>
  <c r="AM252" i="10"/>
  <c r="AM602" i="10" s="1"/>
  <c r="AM502" i="10"/>
  <c r="AB245" i="10"/>
  <c r="S593" i="10"/>
  <c r="U594" i="10"/>
  <c r="AK242" i="10"/>
  <c r="AK592" i="10" s="1"/>
  <c r="AK542" i="10"/>
  <c r="AK492" i="10"/>
  <c r="AI500" i="10"/>
  <c r="AI550" i="10"/>
  <c r="AI250" i="10"/>
  <c r="AI600" i="10" s="1"/>
  <c r="AQ450" i="10"/>
  <c r="AG552" i="10"/>
  <c r="AG252" i="10"/>
  <c r="AG602" i="10" s="1"/>
  <c r="AG502" i="10"/>
  <c r="Y242" i="10"/>
  <c r="Y592" i="10" s="1"/>
  <c r="Y542" i="10"/>
  <c r="Y492" i="10"/>
  <c r="X600" i="10"/>
  <c r="AL603" i="10"/>
  <c r="AG241" i="10"/>
  <c r="AG591" i="10" s="1"/>
  <c r="AC599" i="10"/>
  <c r="AE241" i="10"/>
  <c r="AE591" i="10" s="1"/>
  <c r="AM249" i="10"/>
  <c r="AM599" i="10" s="1"/>
  <c r="AM241" i="10"/>
  <c r="AM591" i="10" s="1"/>
  <c r="AM491" i="10"/>
  <c r="AN541" i="10"/>
  <c r="AK491" i="10"/>
  <c r="AH249" i="10"/>
  <c r="AH599" i="10" s="1"/>
  <c r="AG599" i="10"/>
  <c r="AI499" i="10"/>
  <c r="AE499" i="10"/>
  <c r="AC499" i="10"/>
  <c r="AC491" i="10"/>
  <c r="AK591" i="10"/>
  <c r="AC591" i="10"/>
  <c r="C575" i="10"/>
  <c r="AL549" i="10"/>
  <c r="AN491" i="10"/>
  <c r="AC541" i="10"/>
  <c r="AK541" i="10"/>
  <c r="AO299" i="10"/>
  <c r="AL249" i="10"/>
  <c r="AL599" i="10" s="1"/>
  <c r="AJ591" i="10"/>
  <c r="AJ249" i="10"/>
  <c r="AJ599" i="10" s="1"/>
  <c r="AJ549" i="10"/>
  <c r="AJ499" i="10"/>
  <c r="AI591" i="10"/>
  <c r="AH241" i="10"/>
  <c r="AH591" i="10" s="1"/>
  <c r="AH541" i="10"/>
  <c r="AH491" i="10"/>
  <c r="AF241" i="10"/>
  <c r="AF591" i="10" s="1"/>
  <c r="AF541" i="10"/>
  <c r="AF491" i="10"/>
  <c r="AL241" i="10"/>
  <c r="AL591" i="10" s="1"/>
  <c r="AL541" i="10"/>
  <c r="AL491" i="10"/>
  <c r="AN591" i="10"/>
  <c r="AO291" i="10"/>
  <c r="AB299" i="10"/>
  <c r="AB291" i="10"/>
  <c r="G575" i="10"/>
  <c r="C582" i="10"/>
  <c r="O289" i="10"/>
  <c r="N645" i="10"/>
  <c r="O297" i="10"/>
  <c r="C612" i="10"/>
  <c r="O612" i="10" s="1"/>
  <c r="M38" i="11"/>
  <c r="H17" i="9"/>
  <c r="H18" i="9"/>
  <c r="H22" i="9" s="1"/>
  <c r="I11" i="9"/>
  <c r="I12" i="9" s="1"/>
  <c r="I16" i="9" s="1"/>
  <c r="E645" i="10"/>
  <c r="G645" i="10"/>
  <c r="X297" i="10"/>
  <c r="X612" i="10" s="1"/>
  <c r="L3" i="10"/>
  <c r="L43" i="11" s="1"/>
  <c r="D3" i="10"/>
  <c r="K3" i="10"/>
  <c r="K43" i="11" s="1"/>
  <c r="G3" i="10"/>
  <c r="J3" i="10"/>
  <c r="J43" i="11" s="1"/>
  <c r="N3" i="10"/>
  <c r="N43" i="11" s="1"/>
  <c r="F3" i="10"/>
  <c r="M3" i="10"/>
  <c r="M43" i="11" s="1"/>
  <c r="E3" i="10"/>
  <c r="D38" i="11"/>
  <c r="G17" i="11"/>
  <c r="G640" i="10"/>
  <c r="G18" i="11"/>
  <c r="G641" i="10"/>
  <c r="L38" i="11"/>
  <c r="L645" i="10"/>
  <c r="K38" i="11"/>
  <c r="K645" i="10"/>
  <c r="L18" i="11"/>
  <c r="L641" i="10"/>
  <c r="F37" i="11"/>
  <c r="F644" i="10"/>
  <c r="N18" i="11"/>
  <c r="N641" i="10"/>
  <c r="K641" i="10"/>
  <c r="K18" i="11"/>
  <c r="C644" i="10"/>
  <c r="C37" i="11"/>
  <c r="AO447" i="10"/>
  <c r="I38" i="11"/>
  <c r="I645" i="10"/>
  <c r="H37" i="11"/>
  <c r="H644" i="10"/>
  <c r="E640" i="10"/>
  <c r="E17" i="11"/>
  <c r="H17" i="11"/>
  <c r="H640" i="10"/>
  <c r="C28" i="11"/>
  <c r="F38" i="11"/>
  <c r="F645" i="10"/>
  <c r="J38" i="11"/>
  <c r="J645" i="10"/>
  <c r="D17" i="11"/>
  <c r="D640" i="10"/>
  <c r="F18" i="11"/>
  <c r="F641" i="10"/>
  <c r="I640" i="10"/>
  <c r="I17" i="11"/>
  <c r="F17" i="11"/>
  <c r="F640" i="10"/>
  <c r="I37" i="11"/>
  <c r="I644" i="10"/>
  <c r="D37" i="11"/>
  <c r="D644" i="10"/>
  <c r="H18" i="11"/>
  <c r="H641" i="10"/>
  <c r="E18" i="11"/>
  <c r="E641" i="10"/>
  <c r="I18" i="11"/>
  <c r="I641" i="10"/>
  <c r="G37" i="11"/>
  <c r="G36" i="11" s="1"/>
  <c r="G644" i="10"/>
  <c r="E37" i="11"/>
  <c r="E36" i="11" s="1"/>
  <c r="E644" i="10"/>
  <c r="J18" i="11"/>
  <c r="J641" i="10"/>
  <c r="M18" i="11"/>
  <c r="M641" i="10"/>
  <c r="D18" i="11"/>
  <c r="D641" i="10"/>
  <c r="C641" i="10"/>
  <c r="C18" i="11"/>
  <c r="H645" i="10"/>
  <c r="H38" i="11"/>
  <c r="C17" i="11"/>
  <c r="C640" i="10"/>
  <c r="AQ34" i="12"/>
  <c r="AQ4" i="14" s="1"/>
  <c r="AQ45" i="12"/>
  <c r="AQ5" i="14" s="1"/>
  <c r="AQ97" i="10"/>
  <c r="AO197" i="10"/>
  <c r="AB197" i="10"/>
  <c r="AB347" i="10"/>
  <c r="AB447" i="10"/>
  <c r="AO347" i="10"/>
  <c r="AB397" i="10"/>
  <c r="AO397" i="10"/>
  <c r="Z289" i="10"/>
  <c r="AC297" i="10"/>
  <c r="AC612" i="10" s="1"/>
  <c r="Q289" i="10"/>
  <c r="AI289" i="10"/>
  <c r="AA289" i="10"/>
  <c r="P289" i="10"/>
  <c r="AA297" i="10"/>
  <c r="AA612" i="10" s="1"/>
  <c r="X289" i="10"/>
  <c r="AL297" i="10"/>
  <c r="AL612" i="10" s="1"/>
  <c r="T289" i="10"/>
  <c r="T611" i="10" s="1"/>
  <c r="AK297" i="10"/>
  <c r="AK612" i="10" s="1"/>
  <c r="AC289" i="10"/>
  <c r="AF297" i="10"/>
  <c r="AF612" i="10" s="1"/>
  <c r="AM297" i="10"/>
  <c r="AM612" i="10" s="1"/>
  <c r="W289" i="10"/>
  <c r="S297" i="10"/>
  <c r="S612" i="10" s="1"/>
  <c r="P297" i="10"/>
  <c r="P612" i="10" s="1"/>
  <c r="AG297" i="10"/>
  <c r="AG612" i="10" s="1"/>
  <c r="V289" i="10"/>
  <c r="Y297" i="10"/>
  <c r="Y612" i="10" s="1"/>
  <c r="AE297" i="10"/>
  <c r="AE612" i="10" s="1"/>
  <c r="AN297" i="10"/>
  <c r="AN612" i="10" s="1"/>
  <c r="AD289" i="10"/>
  <c r="AD611" i="10" s="1"/>
  <c r="AJ289" i="10"/>
  <c r="U289" i="10"/>
  <c r="AG289" i="10"/>
  <c r="AG611" i="10" s="1"/>
  <c r="AL289" i="10"/>
  <c r="V297" i="10"/>
  <c r="V612" i="10" s="1"/>
  <c r="AF289" i="10"/>
  <c r="T297" i="10"/>
  <c r="T612" i="10" s="1"/>
  <c r="AJ297" i="10"/>
  <c r="AJ612" i="10" s="1"/>
  <c r="AE289" i="10"/>
  <c r="R297" i="10"/>
  <c r="R612" i="10" s="1"/>
  <c r="AD297" i="10"/>
  <c r="AD612" i="10" s="1"/>
  <c r="Z297" i="10"/>
  <c r="Z612" i="10" s="1"/>
  <c r="Y289" i="10"/>
  <c r="AN289" i="10"/>
  <c r="AN611" i="10" s="1"/>
  <c r="AM289" i="10"/>
  <c r="S289" i="10"/>
  <c r="AH297" i="10"/>
  <c r="AH612" i="10" s="1"/>
  <c r="AH289" i="10"/>
  <c r="R289" i="10"/>
  <c r="U297" i="10"/>
  <c r="U612" i="10" s="1"/>
  <c r="Q297" i="10"/>
  <c r="Q612" i="10" s="1"/>
  <c r="AI297" i="10"/>
  <c r="AI612" i="10" s="1"/>
  <c r="AK289" i="10"/>
  <c r="W297" i="10"/>
  <c r="W612" i="10" s="1"/>
  <c r="AQ440" i="10"/>
  <c r="AQ448" i="10"/>
  <c r="AQ398" i="10"/>
  <c r="AB389" i="10"/>
  <c r="AQ348" i="10"/>
  <c r="AQ89" i="10"/>
  <c r="AQ190" i="10"/>
  <c r="AB298" i="10"/>
  <c r="AO264" i="10"/>
  <c r="AO339" i="10"/>
  <c r="AQ198" i="10"/>
  <c r="AB339" i="10"/>
  <c r="AO439" i="10"/>
  <c r="AO189" i="10"/>
  <c r="AQ340" i="10"/>
  <c r="AQ390" i="10"/>
  <c r="AB290" i="10"/>
  <c r="AB189" i="10"/>
  <c r="AO389" i="10"/>
  <c r="AB439" i="10"/>
  <c r="AB264" i="10"/>
  <c r="AO290" i="10"/>
  <c r="AO298" i="10"/>
  <c r="O611" i="10"/>
  <c r="AO503" i="10" l="1"/>
  <c r="O43" i="11"/>
  <c r="AQ43" i="11" s="1"/>
  <c r="AQ303" i="10"/>
  <c r="AO243" i="10"/>
  <c r="AQ243" i="10" s="1"/>
  <c r="AQ294" i="10"/>
  <c r="AO551" i="10"/>
  <c r="AQ551" i="10" s="1"/>
  <c r="AB601" i="10"/>
  <c r="AQ292" i="10"/>
  <c r="AO493" i="10"/>
  <c r="AQ493" i="10" s="1"/>
  <c r="AQ150" i="10"/>
  <c r="AO492" i="10"/>
  <c r="AQ503" i="10"/>
  <c r="AO501" i="10"/>
  <c r="AQ501" i="10" s="1"/>
  <c r="AB500" i="10"/>
  <c r="AQ295" i="10"/>
  <c r="AB595" i="10"/>
  <c r="AO543" i="10"/>
  <c r="AQ543" i="10" s="1"/>
  <c r="AB603" i="10"/>
  <c r="AB550" i="10"/>
  <c r="AQ293" i="10"/>
  <c r="O641" i="10"/>
  <c r="AO593" i="10"/>
  <c r="AB250" i="10"/>
  <c r="AQ302" i="10"/>
  <c r="AB600" i="10"/>
  <c r="AO544" i="10"/>
  <c r="AQ544" i="10" s="1"/>
  <c r="AO553" i="10"/>
  <c r="AQ553" i="10" s="1"/>
  <c r="AB593" i="10"/>
  <c r="AB602" i="10"/>
  <c r="AB492" i="10"/>
  <c r="AO592" i="10"/>
  <c r="AE601" i="10"/>
  <c r="AO601" i="10" s="1"/>
  <c r="AO251" i="10"/>
  <c r="AQ251" i="10" s="1"/>
  <c r="AO545" i="10"/>
  <c r="AQ545" i="10" s="1"/>
  <c r="AO502" i="10"/>
  <c r="AQ502" i="10" s="1"/>
  <c r="AQ142" i="10"/>
  <c r="AO550" i="10"/>
  <c r="AK595" i="10"/>
  <c r="AO595" i="10" s="1"/>
  <c r="AO245" i="10"/>
  <c r="AQ245" i="10" s="1"/>
  <c r="AO542" i="10"/>
  <c r="AB594" i="10"/>
  <c r="AB542" i="10"/>
  <c r="AO500" i="10"/>
  <c r="AO494" i="10"/>
  <c r="AQ494" i="10" s="1"/>
  <c r="AE594" i="10"/>
  <c r="AO594" i="10" s="1"/>
  <c r="AO244" i="10"/>
  <c r="AQ244" i="10" s="1"/>
  <c r="AK603" i="10"/>
  <c r="AO603" i="10" s="1"/>
  <c r="AO253" i="10"/>
  <c r="AQ253" i="10" s="1"/>
  <c r="AO495" i="10"/>
  <c r="AQ495" i="10" s="1"/>
  <c r="AO552" i="10"/>
  <c r="AQ552" i="10" s="1"/>
  <c r="AE602" i="10"/>
  <c r="AO602" i="10" s="1"/>
  <c r="AO252" i="10"/>
  <c r="AQ252" i="10" s="1"/>
  <c r="AO242" i="10"/>
  <c r="X592" i="10"/>
  <c r="AB592" i="10" s="1"/>
  <c r="AB242" i="10"/>
  <c r="AO250" i="10"/>
  <c r="AC600" i="10"/>
  <c r="AO600" i="10" s="1"/>
  <c r="AQ299" i="10"/>
  <c r="AQ291" i="10"/>
  <c r="G41" i="11"/>
  <c r="H4" i="10"/>
  <c r="E20" i="12"/>
  <c r="E41" i="11"/>
  <c r="O3" i="10"/>
  <c r="I20" i="12"/>
  <c r="I41" i="11"/>
  <c r="J20" i="12"/>
  <c r="J41" i="11"/>
  <c r="L41" i="11"/>
  <c r="L20" i="12"/>
  <c r="M20" i="12"/>
  <c r="M41" i="11"/>
  <c r="D41" i="11"/>
  <c r="D20" i="12"/>
  <c r="G20" i="12"/>
  <c r="H20" i="12"/>
  <c r="F20" i="12"/>
  <c r="F41" i="11"/>
  <c r="K20" i="12"/>
  <c r="K41" i="11"/>
  <c r="C38" i="11"/>
  <c r="O38" i="11" s="1"/>
  <c r="C645" i="10"/>
  <c r="I17" i="9"/>
  <c r="I18" i="9"/>
  <c r="I19" i="9" s="1"/>
  <c r="J11" i="9"/>
  <c r="J12" i="9" s="1"/>
  <c r="AQ447" i="10"/>
  <c r="X38" i="11"/>
  <c r="X645" i="10"/>
  <c r="C642" i="10"/>
  <c r="D642" i="10" s="1"/>
  <c r="E642" i="10" s="1"/>
  <c r="F642" i="10" s="1"/>
  <c r="G642" i="10" s="1"/>
  <c r="H642" i="10" s="1"/>
  <c r="I642" i="10" s="1"/>
  <c r="D36" i="11"/>
  <c r="AD38" i="11"/>
  <c r="AD645" i="10"/>
  <c r="AN645" i="10"/>
  <c r="AN38" i="11"/>
  <c r="AL38" i="11"/>
  <c r="AL645" i="10"/>
  <c r="Q38" i="11"/>
  <c r="Q645" i="10"/>
  <c r="AJ645" i="10"/>
  <c r="AJ38" i="11"/>
  <c r="AG18" i="11"/>
  <c r="AG641" i="10"/>
  <c r="S38" i="11"/>
  <c r="S645" i="10"/>
  <c r="AF645" i="10"/>
  <c r="AF38" i="11"/>
  <c r="AK38" i="11"/>
  <c r="AK645" i="10"/>
  <c r="P38" i="11"/>
  <c r="P645" i="10"/>
  <c r="U38" i="11"/>
  <c r="U645" i="10"/>
  <c r="AH38" i="11"/>
  <c r="AH645" i="10"/>
  <c r="Z38" i="11"/>
  <c r="Z645" i="10"/>
  <c r="R38" i="11"/>
  <c r="R645" i="10"/>
  <c r="V38" i="11"/>
  <c r="V645" i="10"/>
  <c r="AD18" i="11"/>
  <c r="AD641" i="10"/>
  <c r="AE38" i="11"/>
  <c r="AE645" i="10"/>
  <c r="AA38" i="11"/>
  <c r="AA645" i="10"/>
  <c r="O18" i="11"/>
  <c r="I36" i="11"/>
  <c r="F36" i="11"/>
  <c r="W38" i="11"/>
  <c r="W645" i="10"/>
  <c r="Y38" i="11"/>
  <c r="Y645" i="10"/>
  <c r="H36" i="11"/>
  <c r="AI38" i="11"/>
  <c r="AI645" i="10"/>
  <c r="AN18" i="11"/>
  <c r="AN641" i="10"/>
  <c r="T38" i="11"/>
  <c r="T645" i="10"/>
  <c r="AG38" i="11"/>
  <c r="AG645" i="10"/>
  <c r="AM38" i="11"/>
  <c r="AM645" i="10"/>
  <c r="T18" i="11"/>
  <c r="T641" i="10"/>
  <c r="AC38" i="11"/>
  <c r="AC645" i="10"/>
  <c r="R611" i="10"/>
  <c r="W611" i="10"/>
  <c r="AA611" i="10"/>
  <c r="Z611" i="10"/>
  <c r="AK611" i="10"/>
  <c r="AH611" i="10"/>
  <c r="S611" i="10"/>
  <c r="AJ611" i="10"/>
  <c r="AC611" i="10"/>
  <c r="X611" i="10"/>
  <c r="AI611" i="10"/>
  <c r="AE611" i="10"/>
  <c r="AB612" i="10"/>
  <c r="Q611" i="10"/>
  <c r="AM611" i="10"/>
  <c r="Y611" i="10"/>
  <c r="AF611" i="10"/>
  <c r="AL611" i="10"/>
  <c r="U611" i="10"/>
  <c r="V611" i="10"/>
  <c r="P611" i="10"/>
  <c r="AO612" i="10"/>
  <c r="AQ347" i="10"/>
  <c r="AQ197" i="10"/>
  <c r="AQ397" i="10"/>
  <c r="AB297" i="10"/>
  <c r="AO297" i="10"/>
  <c r="AQ189" i="10"/>
  <c r="AQ298" i="10"/>
  <c r="AQ389" i="10"/>
  <c r="AQ439" i="10"/>
  <c r="AQ290" i="10"/>
  <c r="AQ339" i="10"/>
  <c r="AB289" i="10"/>
  <c r="AO289" i="10"/>
  <c r="D118" i="10"/>
  <c r="D218" i="10" s="1"/>
  <c r="D568" i="10" s="1"/>
  <c r="E118" i="10"/>
  <c r="E218" i="10" s="1"/>
  <c r="E568" i="10" s="1"/>
  <c r="F118" i="10"/>
  <c r="F218" i="10" s="1"/>
  <c r="F568" i="10" s="1"/>
  <c r="G118" i="10"/>
  <c r="G218" i="10" s="1"/>
  <c r="G568" i="10" s="1"/>
  <c r="H118" i="10"/>
  <c r="H218" i="10" s="1"/>
  <c r="H568" i="10" s="1"/>
  <c r="I118" i="10"/>
  <c r="I218" i="10" s="1"/>
  <c r="I568" i="10" s="1"/>
  <c r="D119" i="10"/>
  <c r="D219" i="10" s="1"/>
  <c r="D569" i="10" s="1"/>
  <c r="E119" i="10"/>
  <c r="E219" i="10" s="1"/>
  <c r="E569" i="10" s="1"/>
  <c r="F119" i="10"/>
  <c r="F219" i="10" s="1"/>
  <c r="F569" i="10" s="1"/>
  <c r="G119" i="10"/>
  <c r="G219" i="10" s="1"/>
  <c r="G569" i="10" s="1"/>
  <c r="D120" i="10"/>
  <c r="D220" i="10" s="1"/>
  <c r="D570" i="10" s="1"/>
  <c r="E120" i="10"/>
  <c r="E220" i="10" s="1"/>
  <c r="E570" i="10" s="1"/>
  <c r="F120" i="10"/>
  <c r="F220" i="10" s="1"/>
  <c r="F570" i="10" s="1"/>
  <c r="G120" i="10"/>
  <c r="G220" i="10" s="1"/>
  <c r="G570" i="10" s="1"/>
  <c r="H120" i="10"/>
  <c r="H220" i="10" s="1"/>
  <c r="H570" i="10" s="1"/>
  <c r="D121" i="10"/>
  <c r="D221" i="10" s="1"/>
  <c r="D571" i="10" s="1"/>
  <c r="E121" i="10"/>
  <c r="E221" i="10" s="1"/>
  <c r="E571" i="10" s="1"/>
  <c r="D122" i="10"/>
  <c r="D222" i="10" s="1"/>
  <c r="D572" i="10" s="1"/>
  <c r="E122" i="10"/>
  <c r="E222" i="10" s="1"/>
  <c r="E572" i="10" s="1"/>
  <c r="C119" i="10"/>
  <c r="C219" i="10" s="1"/>
  <c r="C569" i="10" s="1"/>
  <c r="C120" i="10"/>
  <c r="C220" i="10" s="1"/>
  <c r="C570" i="10" s="1"/>
  <c r="C121" i="10"/>
  <c r="C221" i="10" s="1"/>
  <c r="C571" i="10" s="1"/>
  <c r="C122" i="10"/>
  <c r="C222" i="10" s="1"/>
  <c r="C572" i="10" s="1"/>
  <c r="C118" i="10"/>
  <c r="C218" i="10" s="1"/>
  <c r="C568" i="10" s="1"/>
  <c r="H123" i="10"/>
  <c r="H223" i="10" s="1"/>
  <c r="H573" i="10" s="1"/>
  <c r="G123" i="10"/>
  <c r="G223" i="10" s="1"/>
  <c r="G573" i="10" s="1"/>
  <c r="F123" i="10"/>
  <c r="F223" i="10" s="1"/>
  <c r="F573" i="10" s="1"/>
  <c r="E123" i="10"/>
  <c r="E223" i="10" s="1"/>
  <c r="E573" i="10" s="1"/>
  <c r="D123" i="10"/>
  <c r="D223" i="10" s="1"/>
  <c r="D573" i="10" s="1"/>
  <c r="C123" i="10"/>
  <c r="C223" i="10" s="1"/>
  <c r="C573" i="10" s="1"/>
  <c r="C114" i="10"/>
  <c r="C214" i="10" s="1"/>
  <c r="C564" i="10" s="1"/>
  <c r="D62" i="10"/>
  <c r="E62" i="10"/>
  <c r="F62" i="10"/>
  <c r="G62" i="10"/>
  <c r="H62" i="10"/>
  <c r="C112" i="10"/>
  <c r="C212" i="10" s="1"/>
  <c r="C562" i="10" s="1"/>
  <c r="D60" i="10"/>
  <c r="E60" i="10"/>
  <c r="F60" i="10"/>
  <c r="G60" i="10"/>
  <c r="H60" i="10"/>
  <c r="D57" i="10"/>
  <c r="E57" i="10"/>
  <c r="F57" i="10"/>
  <c r="G57" i="10"/>
  <c r="J4" i="21"/>
  <c r="F3" i="21"/>
  <c r="G3" i="21"/>
  <c r="H3" i="21"/>
  <c r="I3" i="21"/>
  <c r="AN67" i="10" s="1"/>
  <c r="J3" i="21"/>
  <c r="F4" i="21"/>
  <c r="G4" i="21"/>
  <c r="H4" i="21"/>
  <c r="I4" i="21"/>
  <c r="F5" i="21"/>
  <c r="G5" i="21"/>
  <c r="H5" i="21"/>
  <c r="I5" i="21"/>
  <c r="J5" i="21"/>
  <c r="F6" i="21"/>
  <c r="G6" i="21"/>
  <c r="H6" i="21"/>
  <c r="I6" i="21"/>
  <c r="J6" i="21"/>
  <c r="F8" i="21"/>
  <c r="G8" i="21"/>
  <c r="H8" i="21"/>
  <c r="I8" i="21"/>
  <c r="J8" i="21"/>
  <c r="F10" i="21"/>
  <c r="G10" i="21"/>
  <c r="H10" i="21"/>
  <c r="I10" i="21"/>
  <c r="J10" i="21"/>
  <c r="E10" i="21"/>
  <c r="E4" i="21"/>
  <c r="E5" i="21"/>
  <c r="E6" i="21"/>
  <c r="E8" i="21"/>
  <c r="E3" i="21"/>
  <c r="AQ602" i="10" l="1"/>
  <c r="AQ593" i="10"/>
  <c r="AQ500" i="10"/>
  <c r="AQ603" i="10"/>
  <c r="AQ595" i="10"/>
  <c r="AQ601" i="10"/>
  <c r="AK83" i="10"/>
  <c r="AK76" i="10"/>
  <c r="AJ83" i="10"/>
  <c r="AL83" i="10"/>
  <c r="AL76" i="10"/>
  <c r="AJ76" i="10"/>
  <c r="AN83" i="10"/>
  <c r="AM83" i="10"/>
  <c r="AM76" i="10"/>
  <c r="AN76" i="10"/>
  <c r="AG83" i="10"/>
  <c r="AF76" i="10"/>
  <c r="AD83" i="10"/>
  <c r="AH83" i="10"/>
  <c r="AG76" i="10"/>
  <c r="AD76" i="10"/>
  <c r="AE83" i="10"/>
  <c r="AI83" i="10"/>
  <c r="AH76" i="10"/>
  <c r="AF83" i="10"/>
  <c r="AE76" i="10"/>
  <c r="AI76" i="10"/>
  <c r="S83" i="10"/>
  <c r="U76" i="10"/>
  <c r="AD73" i="10"/>
  <c r="AH73" i="10"/>
  <c r="R83" i="10"/>
  <c r="T83" i="10"/>
  <c r="R76" i="10"/>
  <c r="AE73" i="10"/>
  <c r="T76" i="10"/>
  <c r="V76" i="10"/>
  <c r="U83" i="10"/>
  <c r="S76" i="10"/>
  <c r="Q76" i="10"/>
  <c r="AF73" i="10"/>
  <c r="AC73" i="10"/>
  <c r="V83" i="10"/>
  <c r="Q83" i="10"/>
  <c r="AG73" i="10"/>
  <c r="Z83" i="10"/>
  <c r="X76" i="10"/>
  <c r="AK73" i="10"/>
  <c r="AC83" i="10"/>
  <c r="AJ73" i="10"/>
  <c r="AC76" i="10"/>
  <c r="AA83" i="10"/>
  <c r="Y76" i="10"/>
  <c r="W76" i="10"/>
  <c r="AL73" i="10"/>
  <c r="AI73" i="10"/>
  <c r="AA76" i="10"/>
  <c r="AN73" i="10"/>
  <c r="X83" i="10"/>
  <c r="Z76" i="10"/>
  <c r="AM73" i="10"/>
  <c r="Y83" i="10"/>
  <c r="W83" i="10"/>
  <c r="AF86" i="10"/>
  <c r="AF79" i="10"/>
  <c r="AD86" i="10"/>
  <c r="AD79" i="10"/>
  <c r="X85" i="10"/>
  <c r="X78" i="10"/>
  <c r="V77" i="10"/>
  <c r="S84" i="10"/>
  <c r="U77" i="10"/>
  <c r="AI86" i="10"/>
  <c r="AI79" i="10"/>
  <c r="AA78" i="10"/>
  <c r="R84" i="10"/>
  <c r="T77" i="10"/>
  <c r="Q84" i="10"/>
  <c r="AG86" i="10"/>
  <c r="AG79" i="10"/>
  <c r="AC85" i="10"/>
  <c r="AC78" i="10"/>
  <c r="Y85" i="10"/>
  <c r="W85" i="10"/>
  <c r="Y78" i="10"/>
  <c r="W78" i="10"/>
  <c r="T84" i="10"/>
  <c r="R77" i="10"/>
  <c r="AH86" i="10"/>
  <c r="AH79" i="10"/>
  <c r="Z85" i="10"/>
  <c r="Z78" i="10"/>
  <c r="U84" i="10"/>
  <c r="S77" i="10"/>
  <c r="AE86" i="10"/>
  <c r="AE79" i="10"/>
  <c r="AA85" i="10"/>
  <c r="V84" i="10"/>
  <c r="Q77" i="10"/>
  <c r="AK85" i="10"/>
  <c r="AK78" i="10"/>
  <c r="AH84" i="10"/>
  <c r="AH77" i="10"/>
  <c r="AN78" i="10"/>
  <c r="AL85" i="10"/>
  <c r="AL78" i="10"/>
  <c r="AJ85" i="10"/>
  <c r="AJ78" i="10"/>
  <c r="AE84" i="10"/>
  <c r="AI84" i="10"/>
  <c r="AE77" i="10"/>
  <c r="AI77" i="10"/>
  <c r="AM85" i="10"/>
  <c r="AM78" i="10"/>
  <c r="AF84" i="10"/>
  <c r="AF77" i="10"/>
  <c r="AD84" i="10"/>
  <c r="AD77" i="10"/>
  <c r="AN85" i="10"/>
  <c r="AG84" i="10"/>
  <c r="AG77" i="10"/>
  <c r="AK84" i="10"/>
  <c r="AK77" i="10"/>
  <c r="AN84" i="10"/>
  <c r="AL84" i="10"/>
  <c r="AL77" i="10"/>
  <c r="AM84" i="10"/>
  <c r="AM77" i="10"/>
  <c r="AJ84" i="10"/>
  <c r="AJ77" i="10"/>
  <c r="AN77" i="10"/>
  <c r="AK86" i="10"/>
  <c r="AK79" i="10"/>
  <c r="AJ86" i="10"/>
  <c r="AJ79" i="10"/>
  <c r="AG85" i="10"/>
  <c r="AG78" i="10"/>
  <c r="X84" i="10"/>
  <c r="X77" i="10"/>
  <c r="AN86" i="10"/>
  <c r="AF85" i="10"/>
  <c r="AF78" i="10"/>
  <c r="AA84" i="10"/>
  <c r="AL86" i="10"/>
  <c r="AL79" i="10"/>
  <c r="AH85" i="10"/>
  <c r="AH78" i="10"/>
  <c r="AD85" i="10"/>
  <c r="AD78" i="10"/>
  <c r="Y84" i="10"/>
  <c r="Y77" i="10"/>
  <c r="AM86" i="10"/>
  <c r="AM79" i="10"/>
  <c r="AE85" i="10"/>
  <c r="AI85" i="10"/>
  <c r="AE78" i="10"/>
  <c r="AI78" i="10"/>
  <c r="AC84" i="10"/>
  <c r="AC77" i="10"/>
  <c r="Z84" i="10"/>
  <c r="W84" i="10"/>
  <c r="Z77" i="10"/>
  <c r="W77" i="10"/>
  <c r="AN79" i="10"/>
  <c r="AA77" i="10"/>
  <c r="AQ250" i="10"/>
  <c r="AQ492" i="10"/>
  <c r="AQ550" i="10"/>
  <c r="AQ600" i="10"/>
  <c r="AQ542" i="10"/>
  <c r="AB645" i="10"/>
  <c r="C646" i="10"/>
  <c r="D646" i="10" s="1"/>
  <c r="E646" i="10" s="1"/>
  <c r="F646" i="10" s="1"/>
  <c r="G646" i="10" s="1"/>
  <c r="H646" i="10" s="1"/>
  <c r="I646" i="10" s="1"/>
  <c r="O645" i="10"/>
  <c r="AO645" i="10"/>
  <c r="AQ592" i="10"/>
  <c r="AQ594" i="10"/>
  <c r="AQ242" i="10"/>
  <c r="Z80" i="10"/>
  <c r="X87" i="10"/>
  <c r="P86" i="10"/>
  <c r="X80" i="10"/>
  <c r="P79" i="10"/>
  <c r="U80" i="10"/>
  <c r="W87" i="10"/>
  <c r="Y80" i="10"/>
  <c r="V87" i="10"/>
  <c r="P85" i="10"/>
  <c r="V80" i="10"/>
  <c r="Z87" i="10"/>
  <c r="W80" i="10"/>
  <c r="Y87" i="10"/>
  <c r="U87" i="10"/>
  <c r="AI87" i="10"/>
  <c r="AM87" i="10"/>
  <c r="AL80" i="10"/>
  <c r="AJ87" i="10"/>
  <c r="AI80" i="10"/>
  <c r="AM80" i="10"/>
  <c r="AK87" i="10"/>
  <c r="AJ80" i="10"/>
  <c r="AH80" i="10"/>
  <c r="AL87" i="10"/>
  <c r="AK80" i="10"/>
  <c r="AN80" i="10"/>
  <c r="AE87" i="10"/>
  <c r="AE80" i="10"/>
  <c r="AC80" i="10"/>
  <c r="AF87" i="10"/>
  <c r="AF80" i="10"/>
  <c r="AA87" i="10"/>
  <c r="AG87" i="10"/>
  <c r="AG80" i="10"/>
  <c r="AA80" i="10"/>
  <c r="AD87" i="10"/>
  <c r="AD80" i="10"/>
  <c r="AC87" i="10"/>
  <c r="AK63" i="10"/>
  <c r="AJ63" i="10"/>
  <c r="AL61" i="10"/>
  <c r="AL63" i="10"/>
  <c r="AK62" i="10"/>
  <c r="AM61" i="10"/>
  <c r="AM63" i="10"/>
  <c r="AJ61" i="10"/>
  <c r="AN61" i="10"/>
  <c r="AN63" i="10"/>
  <c r="AK61" i="10"/>
  <c r="AI61" i="10"/>
  <c r="U63" i="10"/>
  <c r="Q61" i="10"/>
  <c r="U61" i="10"/>
  <c r="R63" i="10"/>
  <c r="V63" i="10"/>
  <c r="R61" i="10"/>
  <c r="P61" i="10"/>
  <c r="W62" i="10"/>
  <c r="S63" i="10"/>
  <c r="Q63" i="10"/>
  <c r="S61" i="10"/>
  <c r="V62" i="10"/>
  <c r="T63" i="10"/>
  <c r="R62" i="10"/>
  <c r="T61" i="10"/>
  <c r="AH63" i="10"/>
  <c r="AD61" i="10"/>
  <c r="AH61" i="10"/>
  <c r="AE63" i="10"/>
  <c r="AI63" i="10"/>
  <c r="AE61" i="10"/>
  <c r="AC61" i="10"/>
  <c r="AF63" i="10"/>
  <c r="AD63" i="10"/>
  <c r="AI62" i="10"/>
  <c r="AF61" i="10"/>
  <c r="AG63" i="10"/>
  <c r="AJ62" i="10"/>
  <c r="AG61" i="10"/>
  <c r="X63" i="10"/>
  <c r="W63" i="10"/>
  <c r="AD62" i="10"/>
  <c r="Y61" i="10"/>
  <c r="Y63" i="10"/>
  <c r="AC62" i="10"/>
  <c r="Z61" i="10"/>
  <c r="Z63" i="10"/>
  <c r="AA62" i="10"/>
  <c r="W61" i="10"/>
  <c r="AA61" i="10"/>
  <c r="AC63" i="10"/>
  <c r="AA63" i="10"/>
  <c r="X61" i="10"/>
  <c r="V61" i="10"/>
  <c r="Y72" i="10"/>
  <c r="X71" i="10"/>
  <c r="W72" i="10"/>
  <c r="AD69" i="10"/>
  <c r="AH69" i="10"/>
  <c r="AF70" i="10"/>
  <c r="AE68" i="10"/>
  <c r="AC68" i="10"/>
  <c r="X72" i="10"/>
  <c r="AA71" i="10"/>
  <c r="AG69" i="10"/>
  <c r="AD68" i="10"/>
  <c r="Z72" i="10"/>
  <c r="Y71" i="10"/>
  <c r="V71" i="10"/>
  <c r="AE69" i="10"/>
  <c r="AC70" i="10"/>
  <c r="AG70" i="10"/>
  <c r="AF68" i="10"/>
  <c r="AC72" i="10"/>
  <c r="AA72" i="10"/>
  <c r="Z71" i="10"/>
  <c r="AF69" i="10"/>
  <c r="AD70" i="10"/>
  <c r="AH70" i="10"/>
  <c r="AG68" i="10"/>
  <c r="W71" i="10"/>
  <c r="AC69" i="10"/>
  <c r="AE70" i="10"/>
  <c r="AH68" i="10"/>
  <c r="Q72" i="10"/>
  <c r="Y69" i="10"/>
  <c r="W70" i="10"/>
  <c r="AA70" i="10"/>
  <c r="Z68" i="10"/>
  <c r="U72" i="10"/>
  <c r="T71" i="10"/>
  <c r="X69" i="10"/>
  <c r="Z70" i="10"/>
  <c r="S71" i="10"/>
  <c r="P71" i="10"/>
  <c r="V69" i="10"/>
  <c r="Z69" i="10"/>
  <c r="X70" i="10"/>
  <c r="W68" i="10"/>
  <c r="AA68" i="10"/>
  <c r="R72" i="10"/>
  <c r="Q71" i="10"/>
  <c r="V72" i="10"/>
  <c r="W69" i="10"/>
  <c r="AA69" i="10"/>
  <c r="Y70" i="10"/>
  <c r="X68" i="10"/>
  <c r="V68" i="10"/>
  <c r="S72" i="10"/>
  <c r="R71" i="10"/>
  <c r="U71" i="10"/>
  <c r="V70" i="10"/>
  <c r="Y68" i="10"/>
  <c r="T72" i="10"/>
  <c r="AL72" i="10"/>
  <c r="AK71" i="10"/>
  <c r="AJ72" i="10"/>
  <c r="AJ71" i="10"/>
  <c r="AN71" i="10"/>
  <c r="AM72" i="10"/>
  <c r="AL71" i="10"/>
  <c r="AI71" i="10"/>
  <c r="AN72" i="10"/>
  <c r="AM71" i="10"/>
  <c r="AK72" i="10"/>
  <c r="AG72" i="10"/>
  <c r="AE71" i="10"/>
  <c r="AD72" i="10"/>
  <c r="AL69" i="10"/>
  <c r="AJ70" i="10"/>
  <c r="AN70" i="10"/>
  <c r="AM68" i="10"/>
  <c r="AH71" i="10"/>
  <c r="AI70" i="10"/>
  <c r="AL68" i="10"/>
  <c r="AH72" i="10"/>
  <c r="AF71" i="10"/>
  <c r="AC71" i="10"/>
  <c r="AI69" i="10"/>
  <c r="AM69" i="10"/>
  <c r="AK70" i="10"/>
  <c r="AJ68" i="10"/>
  <c r="AN68" i="10"/>
  <c r="AE72" i="10"/>
  <c r="AI72" i="10"/>
  <c r="AG71" i="10"/>
  <c r="AJ69" i="10"/>
  <c r="AN69" i="10"/>
  <c r="AL70" i="10"/>
  <c r="AK68" i="10"/>
  <c r="AI68" i="10"/>
  <c r="AF72" i="10"/>
  <c r="AD71" i="10"/>
  <c r="AK69" i="10"/>
  <c r="AM70" i="10"/>
  <c r="AD67" i="10"/>
  <c r="AC67" i="10"/>
  <c r="AI60" i="10"/>
  <c r="AE67" i="10"/>
  <c r="AA67" i="10"/>
  <c r="AG67" i="10"/>
  <c r="AF67" i="10"/>
  <c r="V67" i="10"/>
  <c r="U67" i="10"/>
  <c r="AC60" i="10"/>
  <c r="W67" i="10"/>
  <c r="Y67" i="10"/>
  <c r="Z67" i="10"/>
  <c r="W60" i="10"/>
  <c r="X67" i="10"/>
  <c r="T67" i="10"/>
  <c r="Q67" i="10"/>
  <c r="V60" i="10"/>
  <c r="P67" i="10"/>
  <c r="R67" i="10"/>
  <c r="Q60" i="10"/>
  <c r="N67" i="10"/>
  <c r="S67" i="10"/>
  <c r="AK67" i="10"/>
  <c r="AJ67" i="10"/>
  <c r="AJ60" i="10"/>
  <c r="AL67" i="10"/>
  <c r="AH67" i="10"/>
  <c r="AI67" i="10"/>
  <c r="AM67" i="10"/>
  <c r="C36" i="11"/>
  <c r="N20" i="12"/>
  <c r="O20" i="12" s="1"/>
  <c r="AQ20" i="12" s="1"/>
  <c r="N41" i="11"/>
  <c r="O41" i="11" s="1"/>
  <c r="AQ41" i="11" s="1"/>
  <c r="C559" i="10"/>
  <c r="D523" i="10"/>
  <c r="H518" i="10"/>
  <c r="F520" i="10"/>
  <c r="E523" i="10"/>
  <c r="C216" i="10"/>
  <c r="D521" i="10"/>
  <c r="E519" i="10"/>
  <c r="F523" i="10"/>
  <c r="E522" i="10"/>
  <c r="H520" i="10"/>
  <c r="D520" i="10"/>
  <c r="D519" i="10"/>
  <c r="F518" i="10"/>
  <c r="C209" i="10"/>
  <c r="H523" i="10"/>
  <c r="E521" i="10"/>
  <c r="F519" i="10"/>
  <c r="E520" i="10"/>
  <c r="G518" i="10"/>
  <c r="G523" i="10"/>
  <c r="D522" i="10"/>
  <c r="G520" i="10"/>
  <c r="G519" i="10"/>
  <c r="I518" i="10"/>
  <c r="F56" i="10"/>
  <c r="H56" i="10"/>
  <c r="D56" i="10"/>
  <c r="G56" i="10"/>
  <c r="E56" i="10"/>
  <c r="E107" i="10"/>
  <c r="I63" i="10"/>
  <c r="I22" i="9"/>
  <c r="K11" i="9"/>
  <c r="K12" i="9" s="1"/>
  <c r="K16" i="9" s="1"/>
  <c r="J16" i="9"/>
  <c r="AO611" i="10"/>
  <c r="AQ612" i="10"/>
  <c r="P18" i="11"/>
  <c r="P641" i="10"/>
  <c r="AI18" i="11"/>
  <c r="AI641" i="10"/>
  <c r="Z641" i="10"/>
  <c r="Z18" i="11"/>
  <c r="V18" i="11"/>
  <c r="V641" i="10"/>
  <c r="Y18" i="11"/>
  <c r="Y641" i="10"/>
  <c r="Q18" i="11"/>
  <c r="Q641" i="10"/>
  <c r="X18" i="11"/>
  <c r="X641" i="10"/>
  <c r="AH18" i="11"/>
  <c r="AH641" i="10"/>
  <c r="AA18" i="11"/>
  <c r="AA641" i="10"/>
  <c r="AF18" i="11"/>
  <c r="AF641" i="10"/>
  <c r="S18" i="11"/>
  <c r="S641" i="10"/>
  <c r="U18" i="11"/>
  <c r="U641" i="10"/>
  <c r="AM641" i="10"/>
  <c r="AM18" i="11"/>
  <c r="AC18" i="11"/>
  <c r="AC641" i="10"/>
  <c r="AK18" i="11"/>
  <c r="AK641" i="10"/>
  <c r="W18" i="11"/>
  <c r="W641" i="10"/>
  <c r="AO38" i="11"/>
  <c r="AB611" i="10"/>
  <c r="AL18" i="11"/>
  <c r="AL641" i="10"/>
  <c r="AE641" i="10"/>
  <c r="AE18" i="11"/>
  <c r="AJ18" i="11"/>
  <c r="AJ641" i="10"/>
  <c r="R641" i="10"/>
  <c r="R18" i="11"/>
  <c r="AB38" i="11"/>
  <c r="AQ297" i="10"/>
  <c r="E518" i="10"/>
  <c r="D518" i="10"/>
  <c r="E59" i="10"/>
  <c r="F59" i="10"/>
  <c r="H59" i="10"/>
  <c r="D59" i="10"/>
  <c r="G59" i="10"/>
  <c r="C109" i="10"/>
  <c r="F111" i="10"/>
  <c r="F211" i="10" s="1"/>
  <c r="F561" i="10" s="1"/>
  <c r="I133" i="10"/>
  <c r="I233" i="10" s="1"/>
  <c r="I583" i="10" s="1"/>
  <c r="H126" i="10"/>
  <c r="H226" i="10" s="1"/>
  <c r="H576" i="10" s="1"/>
  <c r="G111" i="10"/>
  <c r="G211" i="10" s="1"/>
  <c r="G561" i="10" s="1"/>
  <c r="AQ289" i="10"/>
  <c r="AN87" i="10"/>
  <c r="I72" i="10"/>
  <c r="AM56" i="10"/>
  <c r="AJ56" i="10"/>
  <c r="AN56" i="10"/>
  <c r="AK56" i="10"/>
  <c r="AI56" i="10"/>
  <c r="AL56" i="10"/>
  <c r="AH87" i="10"/>
  <c r="AN62" i="10"/>
  <c r="AL62" i="10"/>
  <c r="AM62" i="10"/>
  <c r="T73" i="10"/>
  <c r="Q73" i="10"/>
  <c r="U73" i="10"/>
  <c r="R73" i="10"/>
  <c r="S73" i="10"/>
  <c r="P78" i="10"/>
  <c r="P73" i="10"/>
  <c r="S62" i="10"/>
  <c r="N426" i="10"/>
  <c r="T62" i="10"/>
  <c r="U62" i="10"/>
  <c r="AF56" i="10"/>
  <c r="AG56" i="10"/>
  <c r="AD56" i="10"/>
  <c r="AH56" i="10"/>
  <c r="AC56" i="10"/>
  <c r="AE56" i="10"/>
  <c r="AG62" i="10"/>
  <c r="AH62" i="10"/>
  <c r="AE62" i="10"/>
  <c r="AF62" i="10"/>
  <c r="AL60" i="10"/>
  <c r="AM60" i="10"/>
  <c r="AN60" i="10"/>
  <c r="AK60" i="10"/>
  <c r="S56" i="10"/>
  <c r="T56" i="10"/>
  <c r="U56" i="10"/>
  <c r="Q56" i="10"/>
  <c r="P56" i="10"/>
  <c r="R56" i="10"/>
  <c r="X60" i="10"/>
  <c r="Y60" i="10"/>
  <c r="Z60" i="10"/>
  <c r="AA60" i="10"/>
  <c r="T60" i="10"/>
  <c r="U60" i="10"/>
  <c r="R60" i="10"/>
  <c r="S60" i="10"/>
  <c r="Y56" i="10"/>
  <c r="Z56" i="10"/>
  <c r="W56" i="10"/>
  <c r="AA56" i="10"/>
  <c r="V56" i="10"/>
  <c r="X56" i="10"/>
  <c r="Z62" i="10"/>
  <c r="X62" i="10"/>
  <c r="Y62" i="10"/>
  <c r="AE60" i="10"/>
  <c r="AF60" i="10"/>
  <c r="AG60" i="10"/>
  <c r="AH60" i="10"/>
  <c r="AD60" i="10"/>
  <c r="H111" i="10"/>
  <c r="H211" i="10" s="1"/>
  <c r="H561" i="10" s="1"/>
  <c r="C24" i="20"/>
  <c r="H148" i="10"/>
  <c r="H248" i="10" s="1"/>
  <c r="H598" i="10" s="1"/>
  <c r="L140" i="10"/>
  <c r="L240" i="10" s="1"/>
  <c r="L590" i="10" s="1"/>
  <c r="N148" i="10"/>
  <c r="N248" i="10" s="1"/>
  <c r="N598" i="10" s="1"/>
  <c r="L148" i="10"/>
  <c r="L248" i="10" s="1"/>
  <c r="L598" i="10" s="1"/>
  <c r="K148" i="10"/>
  <c r="G148" i="10"/>
  <c r="G248" i="10" s="1"/>
  <c r="G598" i="10" s="1"/>
  <c r="H140" i="10"/>
  <c r="H240" i="10" s="1"/>
  <c r="H590" i="10" s="1"/>
  <c r="M140" i="10"/>
  <c r="M240" i="10" s="1"/>
  <c r="M590" i="10" s="1"/>
  <c r="I140" i="10"/>
  <c r="I240" i="10" s="1"/>
  <c r="I590" i="10" s="1"/>
  <c r="I126" i="10"/>
  <c r="I226" i="10" s="1"/>
  <c r="I576" i="10" s="1"/>
  <c r="M148" i="10"/>
  <c r="M248" i="10" s="1"/>
  <c r="M598" i="10" s="1"/>
  <c r="N140" i="10"/>
  <c r="N240" i="10" s="1"/>
  <c r="N590" i="10" s="1"/>
  <c r="K140" i="10"/>
  <c r="I148" i="10"/>
  <c r="I248" i="10" s="1"/>
  <c r="I598" i="10" s="1"/>
  <c r="J140" i="10"/>
  <c r="G140" i="10"/>
  <c r="G240" i="10" s="1"/>
  <c r="G590" i="10" s="1"/>
  <c r="J148" i="10"/>
  <c r="J248" i="10" s="1"/>
  <c r="J598" i="10" s="1"/>
  <c r="C514" i="10"/>
  <c r="C523" i="10"/>
  <c r="C521" i="10"/>
  <c r="C512" i="10"/>
  <c r="C520" i="10"/>
  <c r="C522" i="10"/>
  <c r="O60" i="10"/>
  <c r="O62" i="10"/>
  <c r="C518" i="10"/>
  <c r="C519" i="10"/>
  <c r="C473" i="10"/>
  <c r="C471" i="10"/>
  <c r="G470" i="10"/>
  <c r="I468" i="10"/>
  <c r="C462" i="10"/>
  <c r="D473" i="10"/>
  <c r="H473" i="10"/>
  <c r="C470" i="10"/>
  <c r="E471" i="10"/>
  <c r="F470" i="10"/>
  <c r="F469" i="10"/>
  <c r="H468" i="10"/>
  <c r="D468" i="10"/>
  <c r="E473" i="10"/>
  <c r="C469" i="10"/>
  <c r="D471" i="10"/>
  <c r="E470" i="10"/>
  <c r="E469" i="10"/>
  <c r="G468" i="10"/>
  <c r="C468" i="10"/>
  <c r="C464" i="10"/>
  <c r="F473" i="10"/>
  <c r="C472" i="10"/>
  <c r="E472" i="10"/>
  <c r="H470" i="10"/>
  <c r="D470" i="10"/>
  <c r="D469" i="10"/>
  <c r="F468" i="10"/>
  <c r="G473" i="10"/>
  <c r="D472" i="10"/>
  <c r="G469" i="10"/>
  <c r="E468" i="10"/>
  <c r="F310" i="10"/>
  <c r="F360" i="10"/>
  <c r="F410" i="10"/>
  <c r="D312" i="10"/>
  <c r="D362" i="10"/>
  <c r="D412" i="10"/>
  <c r="H407" i="10"/>
  <c r="H406" i="10" s="1"/>
  <c r="H357" i="10"/>
  <c r="H356" i="10" s="1"/>
  <c r="G312" i="10"/>
  <c r="G412" i="10"/>
  <c r="G362" i="10"/>
  <c r="E314" i="10"/>
  <c r="E414" i="10"/>
  <c r="E364" i="10"/>
  <c r="F357" i="10"/>
  <c r="F356" i="10" s="1"/>
  <c r="F407" i="10"/>
  <c r="F406" i="10" s="1"/>
  <c r="G360" i="10"/>
  <c r="G410" i="10"/>
  <c r="E312" i="10"/>
  <c r="E362" i="10"/>
  <c r="E412" i="10"/>
  <c r="G314" i="10"/>
  <c r="G414" i="10"/>
  <c r="G364" i="10"/>
  <c r="E357" i="10"/>
  <c r="E356" i="10" s="1"/>
  <c r="E407" i="10"/>
  <c r="E406" i="10" s="1"/>
  <c r="H362" i="10"/>
  <c r="H412" i="10"/>
  <c r="F314" i="10"/>
  <c r="F364" i="10"/>
  <c r="F414" i="10"/>
  <c r="D307" i="10"/>
  <c r="D306" i="10" s="1"/>
  <c r="D407" i="10"/>
  <c r="D406" i="10" s="1"/>
  <c r="D357" i="10"/>
  <c r="D356" i="10" s="1"/>
  <c r="E310" i="10"/>
  <c r="E410" i="10"/>
  <c r="E360" i="10"/>
  <c r="G407" i="10"/>
  <c r="G406" i="10" s="1"/>
  <c r="G357" i="10"/>
  <c r="G356" i="10" s="1"/>
  <c r="H410" i="10"/>
  <c r="H360" i="10"/>
  <c r="D310" i="10"/>
  <c r="D410" i="10"/>
  <c r="D360" i="10"/>
  <c r="F312" i="10"/>
  <c r="F412" i="10"/>
  <c r="F362" i="10"/>
  <c r="H314" i="10"/>
  <c r="H414" i="10"/>
  <c r="H364" i="10"/>
  <c r="D314" i="10"/>
  <c r="D414" i="10"/>
  <c r="D364" i="10"/>
  <c r="G157" i="10"/>
  <c r="G156" i="10" s="1"/>
  <c r="G307" i="10"/>
  <c r="F157" i="10"/>
  <c r="F156" i="10" s="1"/>
  <c r="F307" i="10"/>
  <c r="F306" i="10" s="1"/>
  <c r="G160" i="10"/>
  <c r="G310" i="10"/>
  <c r="E157" i="10"/>
  <c r="E156" i="10" s="1"/>
  <c r="E307" i="10"/>
  <c r="H162" i="10"/>
  <c r="H312" i="10"/>
  <c r="H157" i="10"/>
  <c r="H156" i="10" s="1"/>
  <c r="H307" i="10"/>
  <c r="H306" i="10" s="1"/>
  <c r="H160" i="10"/>
  <c r="H310" i="10"/>
  <c r="F110" i="10"/>
  <c r="F210" i="10" s="1"/>
  <c r="F160" i="10"/>
  <c r="F114" i="10"/>
  <c r="F214" i="10" s="1"/>
  <c r="F164" i="10"/>
  <c r="D107" i="10"/>
  <c r="D157" i="10"/>
  <c r="D156" i="10" s="1"/>
  <c r="E110" i="10"/>
  <c r="E210" i="10" s="1"/>
  <c r="E160" i="10"/>
  <c r="G112" i="10"/>
  <c r="G212" i="10" s="1"/>
  <c r="G162" i="10"/>
  <c r="E114" i="10"/>
  <c r="E214" i="10" s="1"/>
  <c r="E164" i="10"/>
  <c r="D110" i="10"/>
  <c r="D210" i="10" s="1"/>
  <c r="D160" i="10"/>
  <c r="F112" i="10"/>
  <c r="F212" i="10" s="1"/>
  <c r="F162" i="10"/>
  <c r="H114" i="10"/>
  <c r="H214" i="10" s="1"/>
  <c r="H164" i="10"/>
  <c r="D114" i="10"/>
  <c r="D214" i="10" s="1"/>
  <c r="D164" i="10"/>
  <c r="D112" i="10"/>
  <c r="D212" i="10" s="1"/>
  <c r="D162" i="10"/>
  <c r="E112" i="10"/>
  <c r="E212" i="10" s="1"/>
  <c r="E162" i="10"/>
  <c r="G114" i="10"/>
  <c r="G214" i="10" s="1"/>
  <c r="G164" i="10"/>
  <c r="F122" i="10"/>
  <c r="F222" i="10" s="1"/>
  <c r="F572" i="10" s="1"/>
  <c r="C407" i="10"/>
  <c r="G66" i="10"/>
  <c r="F66" i="10"/>
  <c r="E66" i="10"/>
  <c r="H66" i="10"/>
  <c r="D66" i="10"/>
  <c r="C66" i="10"/>
  <c r="C55" i="10" s="1"/>
  <c r="H91" i="8"/>
  <c r="I91" i="8"/>
  <c r="J91" i="8"/>
  <c r="K91" i="8"/>
  <c r="H76" i="8"/>
  <c r="I76" i="8"/>
  <c r="J76" i="8"/>
  <c r="K76" i="8"/>
  <c r="G91" i="8"/>
  <c r="F91" i="8"/>
  <c r="E91" i="8"/>
  <c r="D91" i="8"/>
  <c r="C91" i="8"/>
  <c r="B91" i="8"/>
  <c r="G76" i="8"/>
  <c r="F76" i="8"/>
  <c r="E76" i="8"/>
  <c r="D76" i="8"/>
  <c r="C76" i="8"/>
  <c r="B76" i="8"/>
  <c r="AM384" i="10" l="1"/>
  <c r="AM334" i="10"/>
  <c r="AM434" i="10"/>
  <c r="AM184" i="10"/>
  <c r="AF384" i="10"/>
  <c r="AF334" i="10"/>
  <c r="AF184" i="10"/>
  <c r="AF434" i="10"/>
  <c r="AF134" i="10" s="1"/>
  <c r="AC384" i="10"/>
  <c r="AO84" i="10"/>
  <c r="AC184" i="10"/>
  <c r="AC434" i="10"/>
  <c r="AC134" i="10" s="1"/>
  <c r="AC484" i="10" s="1"/>
  <c r="AC334" i="10"/>
  <c r="AE185" i="10"/>
  <c r="AE435" i="10"/>
  <c r="AE385" i="10"/>
  <c r="AE335" i="10"/>
  <c r="AH435" i="10"/>
  <c r="AH135" i="10" s="1"/>
  <c r="AH385" i="10"/>
  <c r="AH335" i="10"/>
  <c r="AH185" i="10"/>
  <c r="AK384" i="10"/>
  <c r="AK334" i="10"/>
  <c r="AK184" i="10"/>
  <c r="AK134" i="10" s="1"/>
  <c r="AK434" i="10"/>
  <c r="AI184" i="10"/>
  <c r="AI434" i="10"/>
  <c r="AI384" i="10"/>
  <c r="AI334" i="10"/>
  <c r="AH384" i="10"/>
  <c r="AH334" i="10"/>
  <c r="AH184" i="10"/>
  <c r="AH434" i="10"/>
  <c r="AI435" i="10"/>
  <c r="AI385" i="10"/>
  <c r="AI335" i="10"/>
  <c r="AI185" i="10"/>
  <c r="AJ435" i="10"/>
  <c r="AJ385" i="10"/>
  <c r="AJ335" i="10"/>
  <c r="AJ185" i="10"/>
  <c r="AF185" i="10"/>
  <c r="AF435" i="10"/>
  <c r="AF385" i="10"/>
  <c r="AF335" i="10"/>
  <c r="AJ434" i="10"/>
  <c r="AJ384" i="10"/>
  <c r="AJ334" i="10"/>
  <c r="AJ184" i="10"/>
  <c r="AL384" i="10"/>
  <c r="AL334" i="10"/>
  <c r="AL184" i="10"/>
  <c r="AL434" i="10"/>
  <c r="AD184" i="10"/>
  <c r="AD434" i="10"/>
  <c r="AD334" i="10"/>
  <c r="AD384" i="10"/>
  <c r="AM185" i="10"/>
  <c r="AM435" i="10"/>
  <c r="AM335" i="10"/>
  <c r="AM385" i="10"/>
  <c r="AE434" i="10"/>
  <c r="AE384" i="10"/>
  <c r="AE334" i="10"/>
  <c r="AE184" i="10"/>
  <c r="AL435" i="10"/>
  <c r="AL335" i="10"/>
  <c r="AL185" i="10"/>
  <c r="AL385" i="10"/>
  <c r="AC385" i="10"/>
  <c r="AC435" i="10"/>
  <c r="AC335" i="10"/>
  <c r="AC185" i="10"/>
  <c r="AO85" i="10"/>
  <c r="AC135" i="10"/>
  <c r="AC485" i="10" s="1"/>
  <c r="AN185" i="10"/>
  <c r="AN435" i="10"/>
  <c r="AN385" i="10"/>
  <c r="AN335" i="10"/>
  <c r="AD385" i="10"/>
  <c r="AD335" i="10"/>
  <c r="AD185" i="10"/>
  <c r="AD435" i="10"/>
  <c r="AG435" i="10"/>
  <c r="AG385" i="10"/>
  <c r="AG335" i="10"/>
  <c r="AG185" i="10"/>
  <c r="AN384" i="10"/>
  <c r="AN334" i="10"/>
  <c r="AN184" i="10"/>
  <c r="AN434" i="10"/>
  <c r="AG384" i="10"/>
  <c r="AG334" i="10"/>
  <c r="AG184" i="10"/>
  <c r="AG434" i="10"/>
  <c r="AK385" i="10"/>
  <c r="AK335" i="10"/>
  <c r="AK185" i="10"/>
  <c r="AK435" i="10"/>
  <c r="AQ645" i="10"/>
  <c r="AB641" i="10"/>
  <c r="AO641" i="10"/>
  <c r="AI379" i="10"/>
  <c r="AI429" i="10"/>
  <c r="AI179" i="10"/>
  <c r="AI329" i="10"/>
  <c r="AM379" i="10"/>
  <c r="AM329" i="10"/>
  <c r="AM179" i="10"/>
  <c r="AM429" i="10"/>
  <c r="X184" i="10"/>
  <c r="X434" i="10"/>
  <c r="X384" i="10"/>
  <c r="X334" i="10"/>
  <c r="AL436" i="10"/>
  <c r="AL186" i="10"/>
  <c r="AL336" i="10"/>
  <c r="AL386" i="10"/>
  <c r="AK429" i="10"/>
  <c r="AK179" i="10"/>
  <c r="AK329" i="10"/>
  <c r="AK379" i="10"/>
  <c r="Z184" i="10"/>
  <c r="Z434" i="10"/>
  <c r="Z334" i="10"/>
  <c r="Z384" i="10"/>
  <c r="Y385" i="10"/>
  <c r="Y185" i="10"/>
  <c r="Y335" i="10"/>
  <c r="Y435" i="10"/>
  <c r="U384" i="10"/>
  <c r="U334" i="10"/>
  <c r="U434" i="10"/>
  <c r="U184" i="10"/>
  <c r="AI186" i="10"/>
  <c r="AI336" i="10"/>
  <c r="AI386" i="10"/>
  <c r="AI436" i="10"/>
  <c r="V180" i="10"/>
  <c r="V330" i="10"/>
  <c r="V380" i="10"/>
  <c r="V430" i="10"/>
  <c r="T184" i="10"/>
  <c r="T434" i="10"/>
  <c r="T384" i="10"/>
  <c r="T334" i="10"/>
  <c r="Z378" i="10"/>
  <c r="Z428" i="10"/>
  <c r="Z328" i="10"/>
  <c r="Z178" i="10"/>
  <c r="X185" i="10"/>
  <c r="X335" i="10"/>
  <c r="X435" i="10"/>
  <c r="X385" i="10"/>
  <c r="AE429" i="10"/>
  <c r="AE179" i="10"/>
  <c r="AE329" i="10"/>
  <c r="AE379" i="10"/>
  <c r="AL429" i="10"/>
  <c r="AL179" i="10"/>
  <c r="AL329" i="10"/>
  <c r="AL379" i="10"/>
  <c r="AJ186" i="10"/>
  <c r="AJ436" i="10"/>
  <c r="AJ336" i="10"/>
  <c r="AJ386" i="10"/>
  <c r="AN186" i="10"/>
  <c r="AN386" i="10"/>
  <c r="AN336" i="10"/>
  <c r="AN436" i="10"/>
  <c r="U187" i="10"/>
  <c r="U437" i="10"/>
  <c r="U337" i="10"/>
  <c r="U387" i="10"/>
  <c r="AB87" i="10"/>
  <c r="AA428" i="10"/>
  <c r="AA178" i="10"/>
  <c r="AA378" i="10"/>
  <c r="AA328" i="10"/>
  <c r="W437" i="10"/>
  <c r="W387" i="10"/>
  <c r="W187" i="10"/>
  <c r="W337" i="10"/>
  <c r="AG436" i="10"/>
  <c r="AG386" i="10"/>
  <c r="AG336" i="10"/>
  <c r="AG186" i="10"/>
  <c r="X180" i="10"/>
  <c r="X430" i="10"/>
  <c r="X380" i="10"/>
  <c r="X330" i="10"/>
  <c r="Y384" i="10"/>
  <c r="Y334" i="10"/>
  <c r="Y434" i="10"/>
  <c r="Y184" i="10"/>
  <c r="AM336" i="10"/>
  <c r="AM386" i="10"/>
  <c r="AM186" i="10"/>
  <c r="AM436" i="10"/>
  <c r="AK186" i="10"/>
  <c r="AK436" i="10"/>
  <c r="AK336" i="10"/>
  <c r="AK386" i="10"/>
  <c r="Y437" i="10"/>
  <c r="Y187" i="10"/>
  <c r="Y337" i="10"/>
  <c r="Y387" i="10"/>
  <c r="W428" i="10"/>
  <c r="W178" i="10"/>
  <c r="W378" i="10"/>
  <c r="W328" i="10"/>
  <c r="AE386" i="10"/>
  <c r="AE436" i="10"/>
  <c r="AE186" i="10"/>
  <c r="AE336" i="10"/>
  <c r="P185" i="10"/>
  <c r="P435" i="10"/>
  <c r="P385" i="10"/>
  <c r="P335" i="10"/>
  <c r="AB85" i="10"/>
  <c r="P135" i="10"/>
  <c r="W335" i="10"/>
  <c r="W185" i="10"/>
  <c r="W435" i="10"/>
  <c r="W385" i="10"/>
  <c r="Y430" i="10"/>
  <c r="Y380" i="10"/>
  <c r="Y180" i="10"/>
  <c r="Y330" i="10"/>
  <c r="V327" i="10"/>
  <c r="V177" i="10"/>
  <c r="V377" i="10"/>
  <c r="V427" i="10"/>
  <c r="AD436" i="10"/>
  <c r="AD336" i="10"/>
  <c r="AD186" i="10"/>
  <c r="AD386" i="10"/>
  <c r="AO86" i="10"/>
  <c r="AB79" i="10"/>
  <c r="P129" i="10"/>
  <c r="P429" i="10"/>
  <c r="AB429" i="10" s="1"/>
  <c r="P329" i="10"/>
  <c r="AB329" i="10" s="1"/>
  <c r="P179" i="10"/>
  <c r="AB179" i="10" s="1"/>
  <c r="P379" i="10"/>
  <c r="AB379" i="10" s="1"/>
  <c r="P186" i="10"/>
  <c r="AB186" i="10" s="1"/>
  <c r="P336" i="10"/>
  <c r="AB336" i="10" s="1"/>
  <c r="AB86" i="10"/>
  <c r="P136" i="10"/>
  <c r="P436" i="10"/>
  <c r="AB436" i="10" s="1"/>
  <c r="P386" i="10"/>
  <c r="AB386" i="10" s="1"/>
  <c r="V384" i="10"/>
  <c r="V184" i="10"/>
  <c r="V334" i="10"/>
  <c r="V434" i="10"/>
  <c r="AF336" i="10"/>
  <c r="AF186" i="10"/>
  <c r="AF436" i="10"/>
  <c r="AF386" i="10"/>
  <c r="AA434" i="10"/>
  <c r="AA384" i="10"/>
  <c r="AA184" i="10"/>
  <c r="AA334" i="10"/>
  <c r="X178" i="10"/>
  <c r="X428" i="10"/>
  <c r="X328" i="10"/>
  <c r="X378" i="10"/>
  <c r="AH429" i="10"/>
  <c r="AH179" i="10"/>
  <c r="AH379" i="10"/>
  <c r="AH329" i="10"/>
  <c r="V387" i="10"/>
  <c r="V337" i="10"/>
  <c r="V437" i="10"/>
  <c r="V187" i="10"/>
  <c r="AH436" i="10"/>
  <c r="AH336" i="10"/>
  <c r="AH386" i="10"/>
  <c r="AH186" i="10"/>
  <c r="S184" i="10"/>
  <c r="S384" i="10"/>
  <c r="S334" i="10"/>
  <c r="S434" i="10"/>
  <c r="W384" i="10"/>
  <c r="W434" i="10"/>
  <c r="W334" i="10"/>
  <c r="W184" i="10"/>
  <c r="AJ329" i="10"/>
  <c r="AJ379" i="10"/>
  <c r="AJ429" i="10"/>
  <c r="AJ179" i="10"/>
  <c r="AA437" i="10"/>
  <c r="AA387" i="10"/>
  <c r="AA187" i="10"/>
  <c r="AA337" i="10"/>
  <c r="AN429" i="10"/>
  <c r="AN179" i="10"/>
  <c r="AN329" i="10"/>
  <c r="AN379" i="10"/>
  <c r="W430" i="10"/>
  <c r="W330" i="10"/>
  <c r="W380" i="10"/>
  <c r="W180" i="10"/>
  <c r="Q377" i="10"/>
  <c r="Q327" i="10"/>
  <c r="Q177" i="10"/>
  <c r="Q427" i="10"/>
  <c r="AD329" i="10"/>
  <c r="AD379" i="10"/>
  <c r="AD429" i="10"/>
  <c r="AO79" i="10"/>
  <c r="AD179" i="10"/>
  <c r="Z337" i="10"/>
  <c r="Z437" i="10"/>
  <c r="Z187" i="10"/>
  <c r="Z387" i="10"/>
  <c r="Z435" i="10"/>
  <c r="Z185" i="10"/>
  <c r="Z385" i="10"/>
  <c r="Z335" i="10"/>
  <c r="Q384" i="10"/>
  <c r="AB84" i="10"/>
  <c r="AQ84" i="10" s="1"/>
  <c r="Q184" i="10"/>
  <c r="Q434" i="10"/>
  <c r="Q334" i="10"/>
  <c r="AG429" i="10"/>
  <c r="AG179" i="10"/>
  <c r="AG329" i="10"/>
  <c r="AG379" i="10"/>
  <c r="AA385" i="10"/>
  <c r="AA185" i="10"/>
  <c r="AA335" i="10"/>
  <c r="AA435" i="10"/>
  <c r="AF429" i="10"/>
  <c r="AF179" i="10"/>
  <c r="AF329" i="10"/>
  <c r="AF379" i="10"/>
  <c r="Y178" i="10"/>
  <c r="Y378" i="10"/>
  <c r="Y328" i="10"/>
  <c r="Y428" i="10"/>
  <c r="X187" i="10"/>
  <c r="X337" i="10"/>
  <c r="X437" i="10"/>
  <c r="X387" i="10"/>
  <c r="R434" i="10"/>
  <c r="R384" i="10"/>
  <c r="R184" i="10"/>
  <c r="R334" i="10"/>
  <c r="Z380" i="10"/>
  <c r="Z330" i="10"/>
  <c r="Z180" i="10"/>
  <c r="Z430" i="10"/>
  <c r="AA430" i="10"/>
  <c r="AA380" i="10"/>
  <c r="AA330" i="10"/>
  <c r="AA180" i="10"/>
  <c r="W377" i="10"/>
  <c r="W327" i="10"/>
  <c r="W427" i="10"/>
  <c r="W177" i="10"/>
  <c r="AC428" i="10"/>
  <c r="AC378" i="10"/>
  <c r="AC178" i="10"/>
  <c r="AC328" i="10"/>
  <c r="AF427" i="10"/>
  <c r="AF377" i="10"/>
  <c r="AF177" i="10"/>
  <c r="AF327" i="10"/>
  <c r="AD328" i="10"/>
  <c r="AD428" i="10"/>
  <c r="AD378" i="10"/>
  <c r="AD178" i="10"/>
  <c r="AL330" i="10"/>
  <c r="AL430" i="10"/>
  <c r="AL380" i="10"/>
  <c r="AL180" i="10"/>
  <c r="AM427" i="10"/>
  <c r="AM377" i="10"/>
  <c r="AM327" i="10"/>
  <c r="AM177" i="10"/>
  <c r="AJ437" i="10"/>
  <c r="AJ387" i="10"/>
  <c r="AJ187" i="10"/>
  <c r="AJ337" i="10"/>
  <c r="AM437" i="10"/>
  <c r="AM387" i="10"/>
  <c r="AM187" i="10"/>
  <c r="AM337" i="10"/>
  <c r="AK327" i="10"/>
  <c r="AK427" i="10"/>
  <c r="AK377" i="10"/>
  <c r="AK177" i="10"/>
  <c r="Y427" i="10"/>
  <c r="Y377" i="10"/>
  <c r="Y177" i="10"/>
  <c r="Y327" i="10"/>
  <c r="AH330" i="10"/>
  <c r="AH430" i="10"/>
  <c r="AH180" i="10"/>
  <c r="AH380" i="10"/>
  <c r="AE327" i="10"/>
  <c r="AE177" i="10"/>
  <c r="AE427" i="10"/>
  <c r="AE377" i="10"/>
  <c r="AI327" i="10"/>
  <c r="AI177" i="10"/>
  <c r="AI427" i="10"/>
  <c r="AI377" i="10"/>
  <c r="AK187" i="10"/>
  <c r="AK387" i="10"/>
  <c r="AK337" i="10"/>
  <c r="AK437" i="10"/>
  <c r="AN430" i="10"/>
  <c r="AN380" i="10"/>
  <c r="AN180" i="10"/>
  <c r="AN330" i="10"/>
  <c r="AM330" i="10"/>
  <c r="AM180" i="10"/>
  <c r="AM430" i="10"/>
  <c r="AM380" i="10"/>
  <c r="X427" i="10"/>
  <c r="X377" i="10"/>
  <c r="X327" i="10"/>
  <c r="X177" i="10"/>
  <c r="AB78" i="10"/>
  <c r="P378" i="10"/>
  <c r="P328" i="10"/>
  <c r="P128" i="10"/>
  <c r="P428" i="10"/>
  <c r="P178" i="10"/>
  <c r="R427" i="10"/>
  <c r="R377" i="10"/>
  <c r="R327" i="10"/>
  <c r="R177" i="10"/>
  <c r="AC437" i="10"/>
  <c r="AC387" i="10"/>
  <c r="AC337" i="10"/>
  <c r="AC187" i="10"/>
  <c r="AC430" i="10"/>
  <c r="AC380" i="10"/>
  <c r="AC330" i="10"/>
  <c r="AC180" i="10"/>
  <c r="AD430" i="10"/>
  <c r="AD380" i="10"/>
  <c r="AD330" i="10"/>
  <c r="AD180" i="10"/>
  <c r="AD437" i="10"/>
  <c r="AD387" i="10"/>
  <c r="AD337" i="10"/>
  <c r="AD187" i="10"/>
  <c r="AG430" i="10"/>
  <c r="AG180" i="10"/>
  <c r="AG330" i="10"/>
  <c r="AG380" i="10"/>
  <c r="AG437" i="10"/>
  <c r="AG387" i="10"/>
  <c r="AG337" i="10"/>
  <c r="AG187" i="10"/>
  <c r="AH327" i="10"/>
  <c r="AH427" i="10"/>
  <c r="AH377" i="10"/>
  <c r="AH177" i="10"/>
  <c r="AL337" i="10"/>
  <c r="AL187" i="10"/>
  <c r="AL387" i="10"/>
  <c r="AL437" i="10"/>
  <c r="AK430" i="10"/>
  <c r="AK380" i="10"/>
  <c r="AK330" i="10"/>
  <c r="AK180" i="10"/>
  <c r="AI430" i="10"/>
  <c r="AI380" i="10"/>
  <c r="AI330" i="10"/>
  <c r="AI180" i="10"/>
  <c r="AJ430" i="10"/>
  <c r="AJ380" i="10"/>
  <c r="AJ330" i="10"/>
  <c r="AJ180" i="10"/>
  <c r="AN428" i="10"/>
  <c r="AN378" i="10"/>
  <c r="AN328" i="10"/>
  <c r="AN178" i="10"/>
  <c r="S377" i="10"/>
  <c r="S327" i="10"/>
  <c r="S427" i="10"/>
  <c r="S177" i="10"/>
  <c r="U427" i="10"/>
  <c r="U377" i="10"/>
  <c r="U327" i="10"/>
  <c r="U177" i="10"/>
  <c r="AE187" i="10"/>
  <c r="AE437" i="10"/>
  <c r="AE387" i="10"/>
  <c r="AE337" i="10"/>
  <c r="AF430" i="10"/>
  <c r="AF380" i="10"/>
  <c r="AF180" i="10"/>
  <c r="AF330" i="10"/>
  <c r="AF437" i="10"/>
  <c r="AF387" i="10"/>
  <c r="AF337" i="10"/>
  <c r="AF187" i="10"/>
  <c r="AN427" i="10"/>
  <c r="AN377" i="10"/>
  <c r="AN177" i="10"/>
  <c r="AN327" i="10"/>
  <c r="AI187" i="10"/>
  <c r="AI437" i="10"/>
  <c r="AI387" i="10"/>
  <c r="AI337" i="10"/>
  <c r="AL427" i="10"/>
  <c r="AL377" i="10"/>
  <c r="AL327" i="10"/>
  <c r="AL177" i="10"/>
  <c r="AH437" i="10"/>
  <c r="AH387" i="10"/>
  <c r="AH337" i="10"/>
  <c r="AH187" i="10"/>
  <c r="AG428" i="10"/>
  <c r="AG378" i="10"/>
  <c r="AG328" i="10"/>
  <c r="AG178" i="10"/>
  <c r="AM328" i="10"/>
  <c r="AM428" i="10"/>
  <c r="AM378" i="10"/>
  <c r="AM178" i="10"/>
  <c r="Z427" i="10"/>
  <c r="Z377" i="10"/>
  <c r="Z327" i="10"/>
  <c r="Z177" i="10"/>
  <c r="AA377" i="10"/>
  <c r="AA327" i="10"/>
  <c r="AA427" i="10"/>
  <c r="AA177" i="10"/>
  <c r="T427" i="10"/>
  <c r="T377" i="10"/>
  <c r="T327" i="10"/>
  <c r="T177" i="10"/>
  <c r="AB80" i="10"/>
  <c r="U380" i="10"/>
  <c r="U180" i="10"/>
  <c r="U430" i="10"/>
  <c r="U330" i="10"/>
  <c r="AF428" i="10"/>
  <c r="AF378" i="10"/>
  <c r="AF328" i="10"/>
  <c r="AF178" i="10"/>
  <c r="AG427" i="10"/>
  <c r="AG377" i="10"/>
  <c r="AG177" i="10"/>
  <c r="AG327" i="10"/>
  <c r="AE430" i="10"/>
  <c r="AE380" i="10"/>
  <c r="AE330" i="10"/>
  <c r="AE180" i="10"/>
  <c r="AE428" i="10"/>
  <c r="AE378" i="10"/>
  <c r="AE328" i="10"/>
  <c r="AE178" i="10"/>
  <c r="AC427" i="10"/>
  <c r="AC377" i="10"/>
  <c r="AC327" i="10"/>
  <c r="AC177" i="10"/>
  <c r="AH328" i="10"/>
  <c r="AH378" i="10"/>
  <c r="AH428" i="10"/>
  <c r="AH178" i="10"/>
  <c r="AD327" i="10"/>
  <c r="AD427" i="10"/>
  <c r="AD377" i="10"/>
  <c r="AD177" i="10"/>
  <c r="AJ427" i="10"/>
  <c r="AJ377" i="10"/>
  <c r="AJ327" i="10"/>
  <c r="AJ177" i="10"/>
  <c r="AI328" i="10"/>
  <c r="AI178" i="10"/>
  <c r="AI378" i="10"/>
  <c r="AI428" i="10"/>
  <c r="AL328" i="10"/>
  <c r="AL428" i="10"/>
  <c r="AL378" i="10"/>
  <c r="AL178" i="10"/>
  <c r="AN437" i="10"/>
  <c r="AN387" i="10"/>
  <c r="AN187" i="10"/>
  <c r="AN337" i="10"/>
  <c r="AK428" i="10"/>
  <c r="AK378" i="10"/>
  <c r="AK178" i="10"/>
  <c r="AK328" i="10"/>
  <c r="AJ428" i="10"/>
  <c r="AJ378" i="10"/>
  <c r="AJ178" i="10"/>
  <c r="AJ328" i="10"/>
  <c r="M477" i="10"/>
  <c r="M527" i="10"/>
  <c r="M227" i="10"/>
  <c r="M577" i="10" s="1"/>
  <c r="M480" i="10"/>
  <c r="M530" i="10"/>
  <c r="M230" i="10"/>
  <c r="M580" i="10" s="1"/>
  <c r="J480" i="10"/>
  <c r="J530" i="10"/>
  <c r="J230" i="10"/>
  <c r="I477" i="10"/>
  <c r="I527" i="10"/>
  <c r="I227" i="10"/>
  <c r="I577" i="10" s="1"/>
  <c r="L477" i="10"/>
  <c r="L527" i="10"/>
  <c r="L227" i="10"/>
  <c r="L577" i="10" s="1"/>
  <c r="K230" i="10"/>
  <c r="K580" i="10" s="1"/>
  <c r="K530" i="10"/>
  <c r="K480" i="10"/>
  <c r="K227" i="10"/>
  <c r="K577" i="10" s="1"/>
  <c r="K477" i="10"/>
  <c r="K527" i="10"/>
  <c r="J227" i="10"/>
  <c r="J577" i="10" s="1"/>
  <c r="J477" i="10"/>
  <c r="J527" i="10"/>
  <c r="J228" i="10"/>
  <c r="J578" i="10" s="1"/>
  <c r="J478" i="10"/>
  <c r="J528" i="10"/>
  <c r="H477" i="10"/>
  <c r="H527" i="10"/>
  <c r="H227" i="10"/>
  <c r="H225" i="10" s="1"/>
  <c r="L478" i="10"/>
  <c r="L528" i="10"/>
  <c r="L228" i="10"/>
  <c r="L578" i="10" s="1"/>
  <c r="N230" i="10"/>
  <c r="N580" i="10" s="1"/>
  <c r="N480" i="10"/>
  <c r="N530" i="10"/>
  <c r="N227" i="10"/>
  <c r="N577" i="10" s="1"/>
  <c r="N477" i="10"/>
  <c r="N527" i="10"/>
  <c r="N478" i="10"/>
  <c r="N528" i="10"/>
  <c r="N228" i="10"/>
  <c r="N578" i="10" s="1"/>
  <c r="I478" i="10"/>
  <c r="I528" i="10"/>
  <c r="I228" i="10"/>
  <c r="K228" i="10"/>
  <c r="K578" i="10" s="1"/>
  <c r="K478" i="10"/>
  <c r="K528" i="10"/>
  <c r="L480" i="10"/>
  <c r="L530" i="10"/>
  <c r="L230" i="10"/>
  <c r="L580" i="10" s="1"/>
  <c r="M478" i="10"/>
  <c r="M528" i="10"/>
  <c r="M228" i="10"/>
  <c r="M578" i="10" s="1"/>
  <c r="J237" i="10"/>
  <c r="J487" i="10"/>
  <c r="J537" i="10"/>
  <c r="I235" i="10"/>
  <c r="I485" i="10"/>
  <c r="I535" i="10"/>
  <c r="J235" i="10"/>
  <c r="J585" i="10" s="1"/>
  <c r="J485" i="10"/>
  <c r="J535" i="10"/>
  <c r="L235" i="10"/>
  <c r="L585" i="10" s="1"/>
  <c r="L485" i="10"/>
  <c r="L535" i="10"/>
  <c r="I234" i="10"/>
  <c r="I484" i="10"/>
  <c r="I534" i="10"/>
  <c r="N237" i="10"/>
  <c r="N587" i="10" s="1"/>
  <c r="N537" i="10"/>
  <c r="N487" i="10"/>
  <c r="K235" i="10"/>
  <c r="K585" i="10" s="1"/>
  <c r="K485" i="10"/>
  <c r="K535" i="10"/>
  <c r="M235" i="10"/>
  <c r="M585" i="10" s="1"/>
  <c r="M485" i="10"/>
  <c r="M535" i="10"/>
  <c r="N235" i="10"/>
  <c r="N585" i="10" s="1"/>
  <c r="N485" i="10"/>
  <c r="N535" i="10"/>
  <c r="M237" i="10"/>
  <c r="M587" i="10" s="1"/>
  <c r="M487" i="10"/>
  <c r="M537" i="10"/>
  <c r="L237" i="10"/>
  <c r="L587" i="10" s="1"/>
  <c r="L487" i="10"/>
  <c r="L537" i="10"/>
  <c r="J234" i="10"/>
  <c r="J584" i="10" s="1"/>
  <c r="J484" i="10"/>
  <c r="J534" i="10"/>
  <c r="L234" i="10"/>
  <c r="L584" i="10" s="1"/>
  <c r="L484" i="10"/>
  <c r="L534" i="10"/>
  <c r="K234" i="10"/>
  <c r="K584" i="10" s="1"/>
  <c r="K484" i="10"/>
  <c r="K534" i="10"/>
  <c r="K237" i="10"/>
  <c r="K587" i="10" s="1"/>
  <c r="K487" i="10"/>
  <c r="K537" i="10"/>
  <c r="M234" i="10"/>
  <c r="M584" i="10" s="1"/>
  <c r="M484" i="10"/>
  <c r="M534" i="10"/>
  <c r="N234" i="10"/>
  <c r="N584" i="10" s="1"/>
  <c r="N484" i="10"/>
  <c r="N534" i="10"/>
  <c r="N241" i="10"/>
  <c r="N591" i="10" s="1"/>
  <c r="N589" i="10" s="1"/>
  <c r="N491" i="10"/>
  <c r="N541" i="10"/>
  <c r="J541" i="10"/>
  <c r="J241" i="10"/>
  <c r="J591" i="10" s="1"/>
  <c r="J491" i="10"/>
  <c r="M241" i="10"/>
  <c r="M591" i="10" s="1"/>
  <c r="M589" i="10" s="1"/>
  <c r="M541" i="10"/>
  <c r="M491" i="10"/>
  <c r="K241" i="10"/>
  <c r="K591" i="10" s="1"/>
  <c r="K491" i="10"/>
  <c r="K541" i="10"/>
  <c r="H241" i="10"/>
  <c r="H491" i="10"/>
  <c r="H541" i="10"/>
  <c r="I241" i="10"/>
  <c r="I591" i="10" s="1"/>
  <c r="I589" i="10" s="1"/>
  <c r="I491" i="10"/>
  <c r="I541" i="10"/>
  <c r="L241" i="10"/>
  <c r="L591" i="10" s="1"/>
  <c r="L589" i="10" s="1"/>
  <c r="L491" i="10"/>
  <c r="L541" i="10"/>
  <c r="L249" i="10"/>
  <c r="L599" i="10" s="1"/>
  <c r="L597" i="10" s="1"/>
  <c r="L499" i="10"/>
  <c r="L549" i="10"/>
  <c r="J249" i="10"/>
  <c r="J599" i="10" s="1"/>
  <c r="J597" i="10" s="1"/>
  <c r="J499" i="10"/>
  <c r="J549" i="10"/>
  <c r="M549" i="10"/>
  <c r="M249" i="10"/>
  <c r="M599" i="10" s="1"/>
  <c r="M597" i="10" s="1"/>
  <c r="M499" i="10"/>
  <c r="I249" i="10"/>
  <c r="I599" i="10" s="1"/>
  <c r="I597" i="10" s="1"/>
  <c r="I499" i="10"/>
  <c r="I549" i="10"/>
  <c r="H249" i="10"/>
  <c r="H499" i="10"/>
  <c r="H549" i="10"/>
  <c r="N249" i="10"/>
  <c r="N599" i="10" s="1"/>
  <c r="N597" i="10" s="1"/>
  <c r="N499" i="10"/>
  <c r="N549" i="10"/>
  <c r="K249" i="10"/>
  <c r="K599" i="10" s="1"/>
  <c r="K499" i="10"/>
  <c r="K549" i="10"/>
  <c r="O137" i="10"/>
  <c r="O135" i="10"/>
  <c r="O130" i="10"/>
  <c r="O127" i="10"/>
  <c r="AO78" i="10"/>
  <c r="O134" i="10"/>
  <c r="O149" i="10"/>
  <c r="O141" i="10"/>
  <c r="AB77" i="10"/>
  <c r="AO87" i="10"/>
  <c r="AO80" i="10"/>
  <c r="O128" i="10"/>
  <c r="AO77" i="10"/>
  <c r="E207" i="10"/>
  <c r="E206" i="10" s="1"/>
  <c r="D207" i="10"/>
  <c r="C257" i="10"/>
  <c r="C557" i="10" s="1"/>
  <c r="C457" i="10"/>
  <c r="C456" i="10" s="1"/>
  <c r="G589" i="10"/>
  <c r="G597" i="10"/>
  <c r="K240" i="10"/>
  <c r="G257" i="10"/>
  <c r="J240" i="10"/>
  <c r="K248" i="10"/>
  <c r="D216" i="10"/>
  <c r="C205" i="10"/>
  <c r="D209" i="10"/>
  <c r="D106" i="10"/>
  <c r="F522" i="10"/>
  <c r="F511" i="10"/>
  <c r="E209" i="10"/>
  <c r="H139" i="10"/>
  <c r="D262" i="10"/>
  <c r="D562" i="10" s="1"/>
  <c r="H264" i="10"/>
  <c r="H564" i="10" s="1"/>
  <c r="D260" i="10"/>
  <c r="D560" i="10" s="1"/>
  <c r="G139" i="10"/>
  <c r="H247" i="10"/>
  <c r="G461" i="10"/>
  <c r="G147" i="10"/>
  <c r="E106" i="10"/>
  <c r="E262" i="10"/>
  <c r="E562" i="10" s="1"/>
  <c r="D264" i="10"/>
  <c r="D564" i="10" s="1"/>
  <c r="F262" i="10"/>
  <c r="F562" i="10" s="1"/>
  <c r="E264" i="10"/>
  <c r="E564" i="10" s="1"/>
  <c r="E260" i="10"/>
  <c r="E560" i="10" s="1"/>
  <c r="F264" i="10"/>
  <c r="F564" i="10" s="1"/>
  <c r="F260" i="10"/>
  <c r="F560" i="10" s="1"/>
  <c r="H262" i="10"/>
  <c r="G260" i="10"/>
  <c r="G262" i="10"/>
  <c r="G562" i="10" s="1"/>
  <c r="G264" i="10"/>
  <c r="G564" i="10" s="1"/>
  <c r="D257" i="10"/>
  <c r="D256" i="10" s="1"/>
  <c r="E257" i="10"/>
  <c r="E256" i="10" s="1"/>
  <c r="H260" i="10"/>
  <c r="H257" i="10"/>
  <c r="H256" i="10" s="1"/>
  <c r="H606" i="10" s="1"/>
  <c r="F257" i="10"/>
  <c r="F256" i="10" s="1"/>
  <c r="F606" i="10" s="1"/>
  <c r="K56" i="10"/>
  <c r="L56" i="10"/>
  <c r="I56" i="10"/>
  <c r="C406" i="10"/>
  <c r="M56" i="10"/>
  <c r="N56" i="10"/>
  <c r="J56" i="10"/>
  <c r="E55" i="10"/>
  <c r="K139" i="10"/>
  <c r="I361" i="10"/>
  <c r="O61" i="10"/>
  <c r="I161" i="10"/>
  <c r="I59" i="10"/>
  <c r="I411" i="10"/>
  <c r="I311" i="10"/>
  <c r="J163" i="10"/>
  <c r="J363" i="10"/>
  <c r="J313" i="10"/>
  <c r="J413" i="10"/>
  <c r="L363" i="10"/>
  <c r="L163" i="10"/>
  <c r="L313" i="10"/>
  <c r="L413" i="10"/>
  <c r="N59" i="10"/>
  <c r="N411" i="10"/>
  <c r="N361" i="10"/>
  <c r="N161" i="10"/>
  <c r="N311" i="10"/>
  <c r="M59" i="10"/>
  <c r="M311" i="10"/>
  <c r="M161" i="10"/>
  <c r="M411" i="10"/>
  <c r="M361" i="10"/>
  <c r="K311" i="10"/>
  <c r="K161" i="10"/>
  <c r="K361" i="10"/>
  <c r="K59" i="10"/>
  <c r="K411" i="10"/>
  <c r="J161" i="10"/>
  <c r="J59" i="10"/>
  <c r="J311" i="10"/>
  <c r="J411" i="10"/>
  <c r="J361" i="10"/>
  <c r="M163" i="10"/>
  <c r="M413" i="10"/>
  <c r="M313" i="10"/>
  <c r="M363" i="10"/>
  <c r="I363" i="10"/>
  <c r="I413" i="10"/>
  <c r="O63" i="10"/>
  <c r="I313" i="10"/>
  <c r="I163" i="10"/>
  <c r="N313" i="10"/>
  <c r="N163" i="10"/>
  <c r="N413" i="10"/>
  <c r="N363" i="10"/>
  <c r="L361" i="10"/>
  <c r="L311" i="10"/>
  <c r="L59" i="10"/>
  <c r="L411" i="10"/>
  <c r="L161" i="10"/>
  <c r="L159" i="10" s="1"/>
  <c r="K413" i="10"/>
  <c r="K313" i="10"/>
  <c r="K363" i="10"/>
  <c r="K163" i="10"/>
  <c r="K18" i="9"/>
  <c r="K22" i="9" s="1"/>
  <c r="K17" i="9"/>
  <c r="J18" i="9"/>
  <c r="J17" i="9"/>
  <c r="L11" i="9"/>
  <c r="L12" i="9" s="1"/>
  <c r="L16" i="9" s="1"/>
  <c r="AQ611" i="10"/>
  <c r="I139" i="10"/>
  <c r="H147" i="10"/>
  <c r="J147" i="10"/>
  <c r="N139" i="10"/>
  <c r="AO18" i="11"/>
  <c r="AQ38" i="11"/>
  <c r="AB18" i="11"/>
  <c r="I147" i="10"/>
  <c r="K147" i="10"/>
  <c r="H55" i="10"/>
  <c r="G55" i="10"/>
  <c r="D55" i="10"/>
  <c r="L147" i="10"/>
  <c r="F55" i="10"/>
  <c r="N147" i="10"/>
  <c r="L139" i="10"/>
  <c r="G511" i="10"/>
  <c r="M139" i="10"/>
  <c r="H511" i="10"/>
  <c r="F461" i="10"/>
  <c r="J139" i="10"/>
  <c r="M147" i="10"/>
  <c r="AI59" i="10"/>
  <c r="P59" i="10"/>
  <c r="AK59" i="10"/>
  <c r="D359" i="10"/>
  <c r="H409" i="10"/>
  <c r="E409" i="10"/>
  <c r="C509" i="10"/>
  <c r="AD59" i="10"/>
  <c r="AN59" i="10"/>
  <c r="H159" i="10"/>
  <c r="G159" i="10"/>
  <c r="D309" i="10"/>
  <c r="G409" i="10"/>
  <c r="AL59" i="10"/>
  <c r="C459" i="10"/>
  <c r="AH59" i="10"/>
  <c r="D109" i="10"/>
  <c r="AF59" i="10"/>
  <c r="AE59" i="10"/>
  <c r="T59" i="10"/>
  <c r="Y59" i="10"/>
  <c r="X59" i="10"/>
  <c r="E159" i="10"/>
  <c r="H309" i="10"/>
  <c r="G309" i="10"/>
  <c r="G306" i="10"/>
  <c r="D409" i="10"/>
  <c r="E309" i="10"/>
  <c r="F409" i="10"/>
  <c r="AG59" i="10"/>
  <c r="S59" i="10"/>
  <c r="U59" i="10"/>
  <c r="W59" i="10"/>
  <c r="AM59" i="10"/>
  <c r="E109" i="10"/>
  <c r="F359" i="10"/>
  <c r="Q59" i="10"/>
  <c r="AB56" i="10"/>
  <c r="D159" i="10"/>
  <c r="F159" i="10"/>
  <c r="E306" i="10"/>
  <c r="H359" i="10"/>
  <c r="E359" i="10"/>
  <c r="G359" i="10"/>
  <c r="F309" i="10"/>
  <c r="AC59" i="10"/>
  <c r="R59" i="10"/>
  <c r="AA59" i="10"/>
  <c r="V59" i="10"/>
  <c r="Z59" i="10"/>
  <c r="AJ59" i="10"/>
  <c r="H526" i="10"/>
  <c r="H476" i="10"/>
  <c r="I483" i="10"/>
  <c r="I533" i="10"/>
  <c r="H461" i="10"/>
  <c r="N66" i="10"/>
  <c r="O57" i="10"/>
  <c r="AC363" i="10"/>
  <c r="AC313" i="10"/>
  <c r="AC413" i="10"/>
  <c r="AC163" i="10"/>
  <c r="AO63" i="10"/>
  <c r="AC360" i="10"/>
  <c r="AC410" i="10"/>
  <c r="AC160" i="10"/>
  <c r="AC310" i="10"/>
  <c r="AO60" i="10"/>
  <c r="AE311" i="10"/>
  <c r="AE361" i="10"/>
  <c r="AE161" i="10"/>
  <c r="AE411" i="10"/>
  <c r="Y362" i="10"/>
  <c r="Y312" i="10"/>
  <c r="Y412" i="10"/>
  <c r="Y162" i="10"/>
  <c r="X312" i="10"/>
  <c r="X412" i="10"/>
  <c r="X362" i="10"/>
  <c r="X162" i="10"/>
  <c r="P372" i="10"/>
  <c r="P172" i="10"/>
  <c r="P422" i="10"/>
  <c r="P322" i="10"/>
  <c r="AB72" i="10"/>
  <c r="P171" i="10"/>
  <c r="AB71" i="10"/>
  <c r="P421" i="10"/>
  <c r="P321" i="10"/>
  <c r="P371" i="10"/>
  <c r="W419" i="10"/>
  <c r="W319" i="10"/>
  <c r="W169" i="10"/>
  <c r="W369" i="10"/>
  <c r="AA318" i="10"/>
  <c r="AA168" i="10"/>
  <c r="AA368" i="10"/>
  <c r="AA418" i="10"/>
  <c r="AA357" i="10"/>
  <c r="AA356" i="10" s="1"/>
  <c r="AA157" i="10"/>
  <c r="AA156" i="10" s="1"/>
  <c r="AA407" i="10"/>
  <c r="AA406" i="10" s="1"/>
  <c r="AA307" i="10"/>
  <c r="AA306" i="10" s="1"/>
  <c r="M407" i="10"/>
  <c r="M406" i="10" s="1"/>
  <c r="M157" i="10"/>
  <c r="M156" i="10" s="1"/>
  <c r="M357" i="10"/>
  <c r="M356" i="10" s="1"/>
  <c r="M307" i="10"/>
  <c r="M306" i="10" s="1"/>
  <c r="P413" i="10"/>
  <c r="P363" i="10"/>
  <c r="P313" i="10"/>
  <c r="P163" i="10"/>
  <c r="AB63" i="10"/>
  <c r="R313" i="10"/>
  <c r="R413" i="10"/>
  <c r="R363" i="10"/>
  <c r="R163" i="10"/>
  <c r="S161" i="10"/>
  <c r="S411" i="10"/>
  <c r="S311" i="10"/>
  <c r="S361" i="10"/>
  <c r="V160" i="10"/>
  <c r="V360" i="10"/>
  <c r="V310" i="10"/>
  <c r="V410" i="10"/>
  <c r="X411" i="10"/>
  <c r="X311" i="10"/>
  <c r="X361" i="10"/>
  <c r="X161" i="10"/>
  <c r="AK372" i="10"/>
  <c r="AK172" i="10"/>
  <c r="AK422" i="10"/>
  <c r="AK322" i="10"/>
  <c r="Q407" i="10"/>
  <c r="Q406" i="10" s="1"/>
  <c r="Q357" i="10"/>
  <c r="Q356" i="10" s="1"/>
  <c r="Q157" i="10"/>
  <c r="Q156" i="10" s="1"/>
  <c r="Q307" i="10"/>
  <c r="Q306" i="10" s="1"/>
  <c r="AD417" i="10"/>
  <c r="AD367" i="10"/>
  <c r="AD167" i="10"/>
  <c r="AD317" i="10"/>
  <c r="AD66" i="10"/>
  <c r="AJ360" i="10"/>
  <c r="AJ310" i="10"/>
  <c r="AJ160" i="10"/>
  <c r="AJ410" i="10"/>
  <c r="AI161" i="10"/>
  <c r="AI311" i="10"/>
  <c r="AI411" i="10"/>
  <c r="AI361" i="10"/>
  <c r="V176" i="10"/>
  <c r="V426" i="10"/>
  <c r="V326" i="10"/>
  <c r="V376" i="10"/>
  <c r="V75" i="10"/>
  <c r="X376" i="10"/>
  <c r="X75" i="10"/>
  <c r="X176" i="10"/>
  <c r="X426" i="10"/>
  <c r="X326" i="10"/>
  <c r="Z171" i="10"/>
  <c r="Z421" i="10"/>
  <c r="Z371" i="10"/>
  <c r="Z321" i="10"/>
  <c r="AE170" i="10"/>
  <c r="AE370" i="10"/>
  <c r="AE320" i="10"/>
  <c r="AE420" i="10"/>
  <c r="AD320" i="10"/>
  <c r="AD170" i="10"/>
  <c r="AD420" i="10"/>
  <c r="AD370" i="10"/>
  <c r="AF320" i="10"/>
  <c r="AF420" i="10"/>
  <c r="AF370" i="10"/>
  <c r="AF170" i="10"/>
  <c r="V373" i="10"/>
  <c r="V323" i="10"/>
  <c r="V423" i="10"/>
  <c r="V173" i="10"/>
  <c r="L326" i="10"/>
  <c r="L426" i="10"/>
  <c r="L425" i="10" s="1"/>
  <c r="L176" i="10"/>
  <c r="L175" i="10" s="1"/>
  <c r="L376" i="10"/>
  <c r="L375" i="10" s="1"/>
  <c r="L75" i="10"/>
  <c r="T362" i="10"/>
  <c r="T312" i="10"/>
  <c r="T162" i="10"/>
  <c r="T412" i="10"/>
  <c r="AK183" i="10"/>
  <c r="AK82" i="10"/>
  <c r="AK383" i="10"/>
  <c r="AK433" i="10"/>
  <c r="AK333" i="10"/>
  <c r="AM333" i="10"/>
  <c r="AM433" i="10"/>
  <c r="AM383" i="10"/>
  <c r="AM183" i="10"/>
  <c r="AM82" i="10"/>
  <c r="T423" i="10"/>
  <c r="T373" i="10"/>
  <c r="T323" i="10"/>
  <c r="T173" i="10"/>
  <c r="AJ317" i="10"/>
  <c r="AJ367" i="10"/>
  <c r="AJ417" i="10"/>
  <c r="AJ167" i="10"/>
  <c r="AJ66" i="10"/>
  <c r="AD333" i="10"/>
  <c r="AD183" i="10"/>
  <c r="AD433" i="10"/>
  <c r="AD383" i="10"/>
  <c r="AD82" i="10"/>
  <c r="AD176" i="10"/>
  <c r="AD326" i="10"/>
  <c r="AD426" i="10"/>
  <c r="AD376" i="10"/>
  <c r="AD75" i="10"/>
  <c r="AF333" i="10"/>
  <c r="AF433" i="10"/>
  <c r="AF183" i="10"/>
  <c r="AF383" i="10"/>
  <c r="AF82" i="10"/>
  <c r="AN412" i="10"/>
  <c r="AN362" i="10"/>
  <c r="AN162" i="10"/>
  <c r="AN312" i="10"/>
  <c r="AL419" i="10"/>
  <c r="AL169" i="10"/>
  <c r="AL369" i="10"/>
  <c r="AL319" i="10"/>
  <c r="AK320" i="10"/>
  <c r="AK170" i="10"/>
  <c r="AK370" i="10"/>
  <c r="AK420" i="10"/>
  <c r="AI320" i="10"/>
  <c r="AI170" i="10"/>
  <c r="AI370" i="10"/>
  <c r="AI420" i="10"/>
  <c r="AL368" i="10"/>
  <c r="AL418" i="10"/>
  <c r="AL168" i="10"/>
  <c r="AL318" i="10"/>
  <c r="AM320" i="10"/>
  <c r="AM420" i="10"/>
  <c r="AM370" i="10"/>
  <c r="AM170" i="10"/>
  <c r="AH372" i="10"/>
  <c r="AH322" i="10"/>
  <c r="AH422" i="10"/>
  <c r="AH172" i="10"/>
  <c r="AL370" i="10"/>
  <c r="AL420" i="10"/>
  <c r="AL320" i="10"/>
  <c r="AL170" i="10"/>
  <c r="AG373" i="10"/>
  <c r="AG173" i="10"/>
  <c r="AG423" i="10"/>
  <c r="AG323" i="10"/>
  <c r="AK357" i="10"/>
  <c r="AK356" i="10" s="1"/>
  <c r="AK157" i="10"/>
  <c r="AK156" i="10" s="1"/>
  <c r="AK407" i="10"/>
  <c r="AK406" i="10" s="1"/>
  <c r="AK307" i="10"/>
  <c r="AK306" i="10" s="1"/>
  <c r="L422" i="10"/>
  <c r="L322" i="10"/>
  <c r="L372" i="10"/>
  <c r="L172" i="10"/>
  <c r="L421" i="10"/>
  <c r="L371" i="10"/>
  <c r="L171" i="10"/>
  <c r="L321" i="10"/>
  <c r="I371" i="10"/>
  <c r="O71" i="10"/>
  <c r="I421" i="10"/>
  <c r="I321" i="10"/>
  <c r="I171" i="10"/>
  <c r="P369" i="10"/>
  <c r="P419" i="10"/>
  <c r="P319" i="10"/>
  <c r="P169" i="10"/>
  <c r="AB69" i="10"/>
  <c r="M172" i="10"/>
  <c r="M322" i="10"/>
  <c r="M372" i="10"/>
  <c r="M422" i="10"/>
  <c r="Q170" i="10"/>
  <c r="Q420" i="10"/>
  <c r="Q320" i="10"/>
  <c r="Q370" i="10"/>
  <c r="Q169" i="10"/>
  <c r="Q419" i="10"/>
  <c r="Q369" i="10"/>
  <c r="Q319" i="10"/>
  <c r="U318" i="10"/>
  <c r="U168" i="10"/>
  <c r="U418" i="10"/>
  <c r="U368" i="10"/>
  <c r="AL373" i="10"/>
  <c r="AL173" i="10"/>
  <c r="AL423" i="10"/>
  <c r="AL323" i="10"/>
  <c r="AD160" i="10"/>
  <c r="AD310" i="10"/>
  <c r="AD410" i="10"/>
  <c r="AD360" i="10"/>
  <c r="AG361" i="10"/>
  <c r="AG161" i="10"/>
  <c r="AG411" i="10"/>
  <c r="AG311" i="10"/>
  <c r="AH310" i="10"/>
  <c r="AH410" i="10"/>
  <c r="AH360" i="10"/>
  <c r="AH160" i="10"/>
  <c r="AF411" i="10"/>
  <c r="AF361" i="10"/>
  <c r="AF311" i="10"/>
  <c r="AF161" i="10"/>
  <c r="AF310" i="10"/>
  <c r="AF160" i="10"/>
  <c r="AF410" i="10"/>
  <c r="AF360" i="10"/>
  <c r="AE410" i="10"/>
  <c r="AE310" i="10"/>
  <c r="AE160" i="10"/>
  <c r="AE360" i="10"/>
  <c r="P326" i="10"/>
  <c r="P176" i="10"/>
  <c r="P426" i="10"/>
  <c r="P376" i="10"/>
  <c r="P75" i="10"/>
  <c r="AB76" i="10"/>
  <c r="T426" i="10"/>
  <c r="T376" i="10"/>
  <c r="T75" i="10"/>
  <c r="T176" i="10"/>
  <c r="T326" i="10"/>
  <c r="R326" i="10"/>
  <c r="R176" i="10"/>
  <c r="R376" i="10"/>
  <c r="R426" i="10"/>
  <c r="R75" i="10"/>
  <c r="Q333" i="10"/>
  <c r="Q433" i="10"/>
  <c r="Q82" i="10"/>
  <c r="Q183" i="10"/>
  <c r="Q383" i="10"/>
  <c r="T372" i="10"/>
  <c r="T422" i="10"/>
  <c r="T322" i="10"/>
  <c r="T172" i="10"/>
  <c r="W170" i="10"/>
  <c r="W420" i="10"/>
  <c r="W370" i="10"/>
  <c r="W320" i="10"/>
  <c r="T371" i="10"/>
  <c r="T321" i="10"/>
  <c r="T421" i="10"/>
  <c r="T171" i="10"/>
  <c r="V168" i="10"/>
  <c r="V368" i="10"/>
  <c r="V418" i="10"/>
  <c r="V318" i="10"/>
  <c r="X418" i="10"/>
  <c r="X168" i="10"/>
  <c r="X368" i="10"/>
  <c r="X318" i="10"/>
  <c r="V169" i="10"/>
  <c r="V419" i="10"/>
  <c r="V369" i="10"/>
  <c r="V319" i="10"/>
  <c r="W318" i="10"/>
  <c r="W168" i="10"/>
  <c r="W368" i="10"/>
  <c r="W418" i="10"/>
  <c r="Z318" i="10"/>
  <c r="Z168" i="10"/>
  <c r="Z368" i="10"/>
  <c r="Z418" i="10"/>
  <c r="W407" i="10"/>
  <c r="W406" i="10" s="1"/>
  <c r="W307" i="10"/>
  <c r="W306" i="10" s="1"/>
  <c r="W157" i="10"/>
  <c r="W156" i="10" s="1"/>
  <c r="W357" i="10"/>
  <c r="W356" i="10" s="1"/>
  <c r="N407" i="10"/>
  <c r="N406" i="10" s="1"/>
  <c r="N357" i="10"/>
  <c r="N356" i="10" s="1"/>
  <c r="N157" i="10"/>
  <c r="N156" i="10" s="1"/>
  <c r="N307" i="10"/>
  <c r="N306" i="10" s="1"/>
  <c r="L357" i="10"/>
  <c r="L356" i="10" s="1"/>
  <c r="L157" i="10"/>
  <c r="L156" i="10" s="1"/>
  <c r="L307" i="10"/>
  <c r="L306" i="10" s="1"/>
  <c r="L407" i="10"/>
  <c r="L406" i="10" s="1"/>
  <c r="R411" i="10"/>
  <c r="R361" i="10"/>
  <c r="R311" i="10"/>
  <c r="R161" i="10"/>
  <c r="S413" i="10"/>
  <c r="S363" i="10"/>
  <c r="S313" i="10"/>
  <c r="S163" i="10"/>
  <c r="O67" i="10"/>
  <c r="I367" i="10"/>
  <c r="I417" i="10"/>
  <c r="I317" i="10"/>
  <c r="I167" i="10"/>
  <c r="T161" i="10"/>
  <c r="T361" i="10"/>
  <c r="T311" i="10"/>
  <c r="T411" i="10"/>
  <c r="P161" i="10"/>
  <c r="P411" i="10"/>
  <c r="AB61" i="10"/>
  <c r="P311" i="10"/>
  <c r="P361" i="10"/>
  <c r="T160" i="10"/>
  <c r="T410" i="10"/>
  <c r="T310" i="10"/>
  <c r="T360" i="10"/>
  <c r="Z311" i="10"/>
  <c r="Z161" i="10"/>
  <c r="Z411" i="10"/>
  <c r="Z361" i="10"/>
  <c r="X363" i="10"/>
  <c r="X313" i="10"/>
  <c r="X163" i="10"/>
  <c r="X413" i="10"/>
  <c r="AA413" i="10"/>
  <c r="AA313" i="10"/>
  <c r="AA163" i="10"/>
  <c r="AA363" i="10"/>
  <c r="R317" i="10"/>
  <c r="R167" i="10"/>
  <c r="R417" i="10"/>
  <c r="R367" i="10"/>
  <c r="R66" i="10"/>
  <c r="Y410" i="10"/>
  <c r="Y360" i="10"/>
  <c r="Y160" i="10"/>
  <c r="Y310" i="10"/>
  <c r="X360" i="10"/>
  <c r="X310" i="10"/>
  <c r="X410" i="10"/>
  <c r="X160" i="10"/>
  <c r="AL422" i="10"/>
  <c r="AL372" i="10"/>
  <c r="AL172" i="10"/>
  <c r="AL322" i="10"/>
  <c r="AL171" i="10"/>
  <c r="AL371" i="10"/>
  <c r="AL421" i="10"/>
  <c r="AL321" i="10"/>
  <c r="AK321" i="10"/>
  <c r="AK171" i="10"/>
  <c r="AK371" i="10"/>
  <c r="AK421" i="10"/>
  <c r="U407" i="10"/>
  <c r="U406" i="10" s="1"/>
  <c r="U357" i="10"/>
  <c r="U356" i="10" s="1"/>
  <c r="U157" i="10"/>
  <c r="U156" i="10" s="1"/>
  <c r="U307" i="10"/>
  <c r="U306" i="10" s="1"/>
  <c r="AH167" i="10"/>
  <c r="AH317" i="10"/>
  <c r="AH417" i="10"/>
  <c r="AH367" i="10"/>
  <c r="AH66" i="10"/>
  <c r="AN411" i="10"/>
  <c r="AN311" i="10"/>
  <c r="AN361" i="10"/>
  <c r="AN161" i="10"/>
  <c r="AK163" i="10"/>
  <c r="AK413" i="10"/>
  <c r="AK313" i="10"/>
  <c r="AK363" i="10"/>
  <c r="AF317" i="10"/>
  <c r="AF167" i="10"/>
  <c r="AF367" i="10"/>
  <c r="AF417" i="10"/>
  <c r="AF66" i="10"/>
  <c r="AL361" i="10"/>
  <c r="AL411" i="10"/>
  <c r="AL161" i="10"/>
  <c r="AL311" i="10"/>
  <c r="AM363" i="10"/>
  <c r="AM313" i="10"/>
  <c r="AM413" i="10"/>
  <c r="AM163" i="10"/>
  <c r="AA183" i="10"/>
  <c r="AA333" i="10"/>
  <c r="AA433" i="10"/>
  <c r="AA383" i="10"/>
  <c r="AA82" i="10"/>
  <c r="Z183" i="10"/>
  <c r="Z383" i="10"/>
  <c r="Z333" i="10"/>
  <c r="Z82" i="10"/>
  <c r="Z433" i="10"/>
  <c r="Y333" i="10"/>
  <c r="Y433" i="10"/>
  <c r="Y82" i="10"/>
  <c r="Y183" i="10"/>
  <c r="Y383" i="10"/>
  <c r="AE412" i="10"/>
  <c r="AE362" i="10"/>
  <c r="AE312" i="10"/>
  <c r="AE162" i="10"/>
  <c r="AG312" i="10"/>
  <c r="AG412" i="10"/>
  <c r="AG362" i="10"/>
  <c r="AG162" i="10"/>
  <c r="AG418" i="10"/>
  <c r="AG318" i="10"/>
  <c r="AG368" i="10"/>
  <c r="AG168" i="10"/>
  <c r="W322" i="10"/>
  <c r="W172" i="10"/>
  <c r="W372" i="10"/>
  <c r="W422" i="10"/>
  <c r="V171" i="10"/>
  <c r="V421" i="10"/>
  <c r="V321" i="10"/>
  <c r="V371" i="10"/>
  <c r="AC170" i="10"/>
  <c r="AC320" i="10"/>
  <c r="AC420" i="10"/>
  <c r="AC370" i="10"/>
  <c r="AO70" i="10"/>
  <c r="AE369" i="10"/>
  <c r="AE419" i="10"/>
  <c r="AE169" i="10"/>
  <c r="AE319" i="10"/>
  <c r="AH169" i="10"/>
  <c r="AH419" i="10"/>
  <c r="AH369" i="10"/>
  <c r="AH319" i="10"/>
  <c r="AG319" i="10"/>
  <c r="AG369" i="10"/>
  <c r="AG419" i="10"/>
  <c r="AG169" i="10"/>
  <c r="Y173" i="10"/>
  <c r="Y373" i="10"/>
  <c r="Y323" i="10"/>
  <c r="Y423" i="10"/>
  <c r="AD357" i="10"/>
  <c r="AD356" i="10" s="1"/>
  <c r="AD307" i="10"/>
  <c r="AD306" i="10" s="1"/>
  <c r="AD157" i="10"/>
  <c r="AD156" i="10" s="1"/>
  <c r="AD407" i="10"/>
  <c r="AD406" i="10" s="1"/>
  <c r="M433" i="10"/>
  <c r="M432" i="10" s="1"/>
  <c r="M383" i="10"/>
  <c r="M382" i="10" s="1"/>
  <c r="M183" i="10"/>
  <c r="M82" i="10"/>
  <c r="M333" i="10"/>
  <c r="M326" i="10"/>
  <c r="M75" i="10"/>
  <c r="M376" i="10"/>
  <c r="M375" i="10" s="1"/>
  <c r="M176" i="10"/>
  <c r="M426" i="10"/>
  <c r="M425" i="10" s="1"/>
  <c r="J426" i="10"/>
  <c r="O76" i="10"/>
  <c r="J376" i="10"/>
  <c r="J176" i="10"/>
  <c r="J75" i="10"/>
  <c r="J326" i="10"/>
  <c r="K376" i="10"/>
  <c r="K375" i="10" s="1"/>
  <c r="K176" i="10"/>
  <c r="K326" i="10"/>
  <c r="K426" i="10"/>
  <c r="K425" i="10" s="1"/>
  <c r="K75" i="10"/>
  <c r="AK75" i="10"/>
  <c r="AK376" i="10"/>
  <c r="AK176" i="10"/>
  <c r="AK426" i="10"/>
  <c r="AK326" i="10"/>
  <c r="AN326" i="10"/>
  <c r="AN176" i="10"/>
  <c r="AN426" i="10"/>
  <c r="AN376" i="10"/>
  <c r="AN75" i="10"/>
  <c r="AM376" i="10"/>
  <c r="AM326" i="10"/>
  <c r="AM176" i="10"/>
  <c r="AM426" i="10"/>
  <c r="AM75" i="10"/>
  <c r="S373" i="10"/>
  <c r="S173" i="10"/>
  <c r="S323" i="10"/>
  <c r="S423" i="10"/>
  <c r="R173" i="10"/>
  <c r="R423" i="10"/>
  <c r="R373" i="10"/>
  <c r="R323" i="10"/>
  <c r="U373" i="10"/>
  <c r="U323" i="10"/>
  <c r="U423" i="10"/>
  <c r="U173" i="10"/>
  <c r="AM367" i="10"/>
  <c r="AM417" i="10"/>
  <c r="AM317" i="10"/>
  <c r="AM167" i="10"/>
  <c r="AM66" i="10"/>
  <c r="AC426" i="10"/>
  <c r="AC376" i="10"/>
  <c r="AC176" i="10"/>
  <c r="AC326" i="10"/>
  <c r="AO76" i="10"/>
  <c r="AC75" i="10"/>
  <c r="AH383" i="10"/>
  <c r="AH82" i="10"/>
  <c r="AH183" i="10"/>
  <c r="AH433" i="10"/>
  <c r="AH333" i="10"/>
  <c r="AG333" i="10"/>
  <c r="AG183" i="10"/>
  <c r="AG433" i="10"/>
  <c r="AG383" i="10"/>
  <c r="AG82" i="10"/>
  <c r="AK362" i="10"/>
  <c r="AK312" i="10"/>
  <c r="AK412" i="10"/>
  <c r="AK162" i="10"/>
  <c r="AJ362" i="10"/>
  <c r="AJ412" i="10"/>
  <c r="AJ162" i="10"/>
  <c r="AJ312" i="10"/>
  <c r="AD171" i="10"/>
  <c r="AD421" i="10"/>
  <c r="AD371" i="10"/>
  <c r="AD321" i="10"/>
  <c r="AC421" i="10"/>
  <c r="AC371" i="10"/>
  <c r="AC321" i="10"/>
  <c r="AC171" i="10"/>
  <c r="AO71" i="10"/>
  <c r="AN320" i="10"/>
  <c r="AN420" i="10"/>
  <c r="AN370" i="10"/>
  <c r="AN170" i="10"/>
  <c r="AC172" i="10"/>
  <c r="AC422" i="10"/>
  <c r="AC372" i="10"/>
  <c r="AC322" i="10"/>
  <c r="AO72" i="10"/>
  <c r="AN169" i="10"/>
  <c r="AN419" i="10"/>
  <c r="AN319" i="10"/>
  <c r="AN369" i="10"/>
  <c r="AD372" i="10"/>
  <c r="AD172" i="10"/>
  <c r="AD422" i="10"/>
  <c r="AD322" i="10"/>
  <c r="AM169" i="10"/>
  <c r="AM319" i="10"/>
  <c r="AM419" i="10"/>
  <c r="AM369" i="10"/>
  <c r="AE323" i="10"/>
  <c r="AE423" i="10"/>
  <c r="AE173" i="10"/>
  <c r="AE373" i="10"/>
  <c r="AH173" i="10"/>
  <c r="AH373" i="10"/>
  <c r="AH423" i="10"/>
  <c r="AH323" i="10"/>
  <c r="AN307" i="10"/>
  <c r="AN306" i="10" s="1"/>
  <c r="AN407" i="10"/>
  <c r="AN406" i="10" s="1"/>
  <c r="AN357" i="10"/>
  <c r="AN356" i="10" s="1"/>
  <c r="AN157" i="10"/>
  <c r="AN156" i="10" s="1"/>
  <c r="M421" i="10"/>
  <c r="M321" i="10"/>
  <c r="M371" i="10"/>
  <c r="M171" i="10"/>
  <c r="P318" i="10"/>
  <c r="P168" i="10"/>
  <c r="P418" i="10"/>
  <c r="P368" i="10"/>
  <c r="AB68" i="10"/>
  <c r="N172" i="10"/>
  <c r="N322" i="10"/>
  <c r="N372" i="10"/>
  <c r="N422" i="10"/>
  <c r="R170" i="10"/>
  <c r="R420" i="10"/>
  <c r="R320" i="10"/>
  <c r="R370" i="10"/>
  <c r="N171" i="10"/>
  <c r="N371" i="10"/>
  <c r="N321" i="10"/>
  <c r="N421" i="10"/>
  <c r="S168" i="10"/>
  <c r="S418" i="10"/>
  <c r="S318" i="10"/>
  <c r="S368" i="10"/>
  <c r="R168" i="10"/>
  <c r="R418" i="10"/>
  <c r="R368" i="10"/>
  <c r="R318" i="10"/>
  <c r="Q168" i="10"/>
  <c r="Q318" i="10"/>
  <c r="Q418" i="10"/>
  <c r="Q368" i="10"/>
  <c r="AI173" i="10"/>
  <c r="AI423" i="10"/>
  <c r="AI373" i="10"/>
  <c r="AI323" i="10"/>
  <c r="X317" i="10"/>
  <c r="X167" i="10"/>
  <c r="X367" i="10"/>
  <c r="X66" i="10"/>
  <c r="X417" i="10"/>
  <c r="AD413" i="10"/>
  <c r="AD313" i="10"/>
  <c r="AD363" i="10"/>
  <c r="AD163" i="10"/>
  <c r="AD311" i="10"/>
  <c r="AD361" i="10"/>
  <c r="AD411" i="10"/>
  <c r="AD161" i="10"/>
  <c r="U75" i="10"/>
  <c r="U326" i="10"/>
  <c r="U426" i="10"/>
  <c r="U176" i="10"/>
  <c r="U376" i="10"/>
  <c r="W162" i="10"/>
  <c r="W412" i="10"/>
  <c r="W312" i="10"/>
  <c r="W362" i="10"/>
  <c r="S372" i="10"/>
  <c r="S322" i="10"/>
  <c r="S422" i="10"/>
  <c r="S172" i="10"/>
  <c r="S171" i="10"/>
  <c r="S421" i="10"/>
  <c r="S371" i="10"/>
  <c r="S321" i="10"/>
  <c r="R321" i="10"/>
  <c r="R171" i="10"/>
  <c r="R421" i="10"/>
  <c r="R371" i="10"/>
  <c r="Y319" i="10"/>
  <c r="Y169" i="10"/>
  <c r="Y369" i="10"/>
  <c r="Y419" i="10"/>
  <c r="K357" i="10"/>
  <c r="K356" i="10" s="1"/>
  <c r="K307" i="10"/>
  <c r="K306" i="10" s="1"/>
  <c r="K407" i="10"/>
  <c r="K406" i="10" s="1"/>
  <c r="K157" i="10"/>
  <c r="K156" i="10" s="1"/>
  <c r="T313" i="10"/>
  <c r="T163" i="10"/>
  <c r="T413" i="10"/>
  <c r="T363" i="10"/>
  <c r="R160" i="10"/>
  <c r="R410" i="10"/>
  <c r="R360" i="10"/>
  <c r="R310" i="10"/>
  <c r="K317" i="10"/>
  <c r="K417" i="10"/>
  <c r="K367" i="10"/>
  <c r="K167" i="10"/>
  <c r="T167" i="10"/>
  <c r="T66" i="10"/>
  <c r="T317" i="10"/>
  <c r="T367" i="10"/>
  <c r="T417" i="10"/>
  <c r="AA310" i="10"/>
  <c r="AA410" i="10"/>
  <c r="AA360" i="10"/>
  <c r="AA160" i="10"/>
  <c r="Z160" i="10"/>
  <c r="Z360" i="10"/>
  <c r="Z310" i="10"/>
  <c r="Z410" i="10"/>
  <c r="W361" i="10"/>
  <c r="W311" i="10"/>
  <c r="W411" i="10"/>
  <c r="W161" i="10"/>
  <c r="AJ171" i="10"/>
  <c r="AJ421" i="10"/>
  <c r="AJ321" i="10"/>
  <c r="AJ371" i="10"/>
  <c r="AJ322" i="10"/>
  <c r="AJ172" i="10"/>
  <c r="AJ422" i="10"/>
  <c r="AJ372" i="10"/>
  <c r="AJ411" i="10"/>
  <c r="AJ311" i="10"/>
  <c r="AJ161" i="10"/>
  <c r="AJ361" i="10"/>
  <c r="AI363" i="10"/>
  <c r="AI313" i="10"/>
  <c r="AI163" i="10"/>
  <c r="AI413" i="10"/>
  <c r="AJ363" i="10"/>
  <c r="AJ413" i="10"/>
  <c r="AJ313" i="10"/>
  <c r="AJ163" i="10"/>
  <c r="W176" i="10"/>
  <c r="W326" i="10"/>
  <c r="W426" i="10"/>
  <c r="W376" i="10"/>
  <c r="W75" i="10"/>
  <c r="V333" i="10"/>
  <c r="V433" i="10"/>
  <c r="V82" i="10"/>
  <c r="V183" i="10"/>
  <c r="V383" i="10"/>
  <c r="AD312" i="10"/>
  <c r="AD162" i="10"/>
  <c r="AD412" i="10"/>
  <c r="AD362" i="10"/>
  <c r="AA322" i="10"/>
  <c r="AA172" i="10"/>
  <c r="AA372" i="10"/>
  <c r="AA422" i="10"/>
  <c r="W171" i="10"/>
  <c r="W321" i="10"/>
  <c r="W371" i="10"/>
  <c r="W421" i="10"/>
  <c r="AG320" i="10"/>
  <c r="AG420" i="10"/>
  <c r="AG370" i="10"/>
  <c r="AG170" i="10"/>
  <c r="W173" i="10"/>
  <c r="W373" i="10"/>
  <c r="W423" i="10"/>
  <c r="W323" i="10"/>
  <c r="AH407" i="10"/>
  <c r="AH406" i="10" s="1"/>
  <c r="AH357" i="10"/>
  <c r="AH356" i="10" s="1"/>
  <c r="AH307" i="10"/>
  <c r="AH306" i="10" s="1"/>
  <c r="AH157" i="10"/>
  <c r="AH156" i="10" s="1"/>
  <c r="Q162" i="10"/>
  <c r="Q412" i="10"/>
  <c r="Q362" i="10"/>
  <c r="Q312" i="10"/>
  <c r="S162" i="10"/>
  <c r="S362" i="10"/>
  <c r="S412" i="10"/>
  <c r="S312" i="10"/>
  <c r="AJ333" i="10"/>
  <c r="AJ183" i="10"/>
  <c r="AJ433" i="10"/>
  <c r="AJ383" i="10"/>
  <c r="AJ82" i="10"/>
  <c r="P373" i="10"/>
  <c r="P173" i="10"/>
  <c r="P323" i="10"/>
  <c r="P423" i="10"/>
  <c r="AB73" i="10"/>
  <c r="AG426" i="10"/>
  <c r="AG376" i="10"/>
  <c r="AG326" i="10"/>
  <c r="AG176" i="10"/>
  <c r="AG75" i="10"/>
  <c r="AJ173" i="10"/>
  <c r="AJ373" i="10"/>
  <c r="AJ423" i="10"/>
  <c r="AJ323" i="10"/>
  <c r="Z167" i="10"/>
  <c r="Z417" i="10"/>
  <c r="Z367" i="10"/>
  <c r="Z317" i="10"/>
  <c r="Z66" i="10"/>
  <c r="Y417" i="10"/>
  <c r="Y317" i="10"/>
  <c r="Y167" i="10"/>
  <c r="Y367" i="10"/>
  <c r="Y66" i="10"/>
  <c r="AA66" i="10"/>
  <c r="AA167" i="10"/>
  <c r="AA317" i="10"/>
  <c r="AA367" i="10"/>
  <c r="AA417" i="10"/>
  <c r="AC161" i="10"/>
  <c r="AC411" i="10"/>
  <c r="AC361" i="10"/>
  <c r="AC311" i="10"/>
  <c r="AO61" i="10"/>
  <c r="AG410" i="10"/>
  <c r="AG360" i="10"/>
  <c r="AG160" i="10"/>
  <c r="AG310" i="10"/>
  <c r="AF363" i="10"/>
  <c r="AF163" i="10"/>
  <c r="AF413" i="10"/>
  <c r="AF313" i="10"/>
  <c r="Q326" i="10"/>
  <c r="Q426" i="10"/>
  <c r="Q376" i="10"/>
  <c r="Q176" i="10"/>
  <c r="Q75" i="10"/>
  <c r="T183" i="10"/>
  <c r="T82" i="10"/>
  <c r="T333" i="10"/>
  <c r="T383" i="10"/>
  <c r="T433" i="10"/>
  <c r="S176" i="10"/>
  <c r="S426" i="10"/>
  <c r="S376" i="10"/>
  <c r="S326" i="10"/>
  <c r="S75" i="10"/>
  <c r="R82" i="10"/>
  <c r="R333" i="10"/>
  <c r="R183" i="10"/>
  <c r="R433" i="10"/>
  <c r="R383" i="10"/>
  <c r="V162" i="10"/>
  <c r="V312" i="10"/>
  <c r="V362" i="10"/>
  <c r="V412" i="10"/>
  <c r="Q321" i="10"/>
  <c r="Q421" i="10"/>
  <c r="Q371" i="10"/>
  <c r="Q171" i="10"/>
  <c r="U321" i="10"/>
  <c r="U421" i="10"/>
  <c r="U171" i="10"/>
  <c r="U371" i="10"/>
  <c r="Y318" i="10"/>
  <c r="Y418" i="10"/>
  <c r="Y368" i="10"/>
  <c r="Y168" i="10"/>
  <c r="Z420" i="10"/>
  <c r="Z170" i="10"/>
  <c r="Z320" i="10"/>
  <c r="Z370" i="10"/>
  <c r="U422" i="10"/>
  <c r="U372" i="10"/>
  <c r="U322" i="10"/>
  <c r="U172" i="10"/>
  <c r="Y320" i="10"/>
  <c r="Y170" i="10"/>
  <c r="Y370" i="10"/>
  <c r="Y420" i="10"/>
  <c r="V170" i="10"/>
  <c r="V420" i="10"/>
  <c r="V320" i="10"/>
  <c r="V370" i="10"/>
  <c r="X407" i="10"/>
  <c r="X406" i="10" s="1"/>
  <c r="X357" i="10"/>
  <c r="X356" i="10" s="1"/>
  <c r="X307" i="10"/>
  <c r="X306" i="10" s="1"/>
  <c r="X157" i="10"/>
  <c r="X156" i="10" s="1"/>
  <c r="Z157" i="10"/>
  <c r="Z156" i="10" s="1"/>
  <c r="Z407" i="10"/>
  <c r="Z406" i="10" s="1"/>
  <c r="Z357" i="10"/>
  <c r="Z356" i="10" s="1"/>
  <c r="Z307" i="10"/>
  <c r="Z306" i="10" s="1"/>
  <c r="I157" i="10"/>
  <c r="I156" i="10" s="1"/>
  <c r="I307" i="10"/>
  <c r="I306" i="10" s="1"/>
  <c r="I407" i="10"/>
  <c r="I406" i="10" s="1"/>
  <c r="I357" i="10"/>
  <c r="I356" i="10" s="1"/>
  <c r="N367" i="10"/>
  <c r="N167" i="10"/>
  <c r="N317" i="10"/>
  <c r="N417" i="10"/>
  <c r="S410" i="10"/>
  <c r="S360" i="10"/>
  <c r="S310" i="10"/>
  <c r="S160" i="10"/>
  <c r="U361" i="10"/>
  <c r="U311" i="10"/>
  <c r="U411" i="10"/>
  <c r="U161" i="10"/>
  <c r="L417" i="10"/>
  <c r="L367" i="10"/>
  <c r="L317" i="10"/>
  <c r="L167" i="10"/>
  <c r="U410" i="10"/>
  <c r="U310" i="10"/>
  <c r="U360" i="10"/>
  <c r="U160" i="10"/>
  <c r="U313" i="10"/>
  <c r="U163" i="10"/>
  <c r="U363" i="10"/>
  <c r="U413" i="10"/>
  <c r="U317" i="10"/>
  <c r="U417" i="10"/>
  <c r="U367" i="10"/>
  <c r="U167" i="10"/>
  <c r="U66" i="10"/>
  <c r="P167" i="10"/>
  <c r="P317" i="10"/>
  <c r="P66" i="10"/>
  <c r="P367" i="10"/>
  <c r="AB67" i="10"/>
  <c r="P417" i="10"/>
  <c r="W410" i="10"/>
  <c r="W160" i="10"/>
  <c r="W360" i="10"/>
  <c r="W310" i="10"/>
  <c r="W363" i="10"/>
  <c r="W413" i="10"/>
  <c r="W313" i="10"/>
  <c r="W163" i="10"/>
  <c r="V311" i="10"/>
  <c r="V411" i="10"/>
  <c r="V361" i="10"/>
  <c r="V161" i="10"/>
  <c r="Y313" i="10"/>
  <c r="Y163" i="10"/>
  <c r="Y363" i="10"/>
  <c r="Y413" i="10"/>
  <c r="AM172" i="10"/>
  <c r="AM322" i="10"/>
  <c r="AM372" i="10"/>
  <c r="AM422" i="10"/>
  <c r="AM371" i="10"/>
  <c r="AM171" i="10"/>
  <c r="AM421" i="10"/>
  <c r="AM321" i="10"/>
  <c r="AI372" i="10"/>
  <c r="AI422" i="10"/>
  <c r="AI322" i="10"/>
  <c r="AI172" i="10"/>
  <c r="R407" i="10"/>
  <c r="R406" i="10" s="1"/>
  <c r="R157" i="10"/>
  <c r="R156" i="10" s="1"/>
  <c r="R307" i="10"/>
  <c r="R306" i="10" s="1"/>
  <c r="R357" i="10"/>
  <c r="R356" i="10" s="1"/>
  <c r="T357" i="10"/>
  <c r="T356" i="10" s="1"/>
  <c r="T307" i="10"/>
  <c r="T306" i="10" s="1"/>
  <c r="T157" i="10"/>
  <c r="T156" i="10" s="1"/>
  <c r="T407" i="10"/>
  <c r="T406" i="10" s="1"/>
  <c r="AL363" i="10"/>
  <c r="AL413" i="10"/>
  <c r="AL313" i="10"/>
  <c r="AL163" i="10"/>
  <c r="AC317" i="10"/>
  <c r="AC417" i="10"/>
  <c r="AC367" i="10"/>
  <c r="AC167" i="10"/>
  <c r="AC66" i="10"/>
  <c r="AO67" i="10"/>
  <c r="AM361" i="10"/>
  <c r="AM411" i="10"/>
  <c r="AM161" i="10"/>
  <c r="AM311" i="10"/>
  <c r="AI160" i="10"/>
  <c r="AI360" i="10"/>
  <c r="AI410" i="10"/>
  <c r="AI310" i="10"/>
  <c r="AM310" i="10"/>
  <c r="AM410" i="10"/>
  <c r="AM360" i="10"/>
  <c r="AM160" i="10"/>
  <c r="AK311" i="10"/>
  <c r="AK161" i="10"/>
  <c r="AK361" i="10"/>
  <c r="AK411" i="10"/>
  <c r="W333" i="10"/>
  <c r="W183" i="10"/>
  <c r="W383" i="10"/>
  <c r="W433" i="10"/>
  <c r="W82" i="10"/>
  <c r="Z176" i="10"/>
  <c r="Z376" i="10"/>
  <c r="Z426" i="10"/>
  <c r="Z326" i="10"/>
  <c r="Z75" i="10"/>
  <c r="Y376" i="10"/>
  <c r="Y326" i="10"/>
  <c r="Y75" i="10"/>
  <c r="Y426" i="10"/>
  <c r="Y176" i="10"/>
  <c r="AC162" i="10"/>
  <c r="AC412" i="10"/>
  <c r="AC312" i="10"/>
  <c r="AC362" i="10"/>
  <c r="AO62" i="10"/>
  <c r="V372" i="10"/>
  <c r="V322" i="10"/>
  <c r="V172" i="10"/>
  <c r="V422" i="10"/>
  <c r="X172" i="10"/>
  <c r="X372" i="10"/>
  <c r="X322" i="10"/>
  <c r="X422" i="10"/>
  <c r="X171" i="10"/>
  <c r="X321" i="10"/>
  <c r="X371" i="10"/>
  <c r="X421" i="10"/>
  <c r="Z322" i="10"/>
  <c r="Z172" i="10"/>
  <c r="Z372" i="10"/>
  <c r="Z422" i="10"/>
  <c r="AF319" i="10"/>
  <c r="AF169" i="10"/>
  <c r="AF419" i="10"/>
  <c r="AF369" i="10"/>
  <c r="AF368" i="10"/>
  <c r="AF168" i="10"/>
  <c r="AF418" i="10"/>
  <c r="AF318" i="10"/>
  <c r="AD169" i="10"/>
  <c r="AD419" i="10"/>
  <c r="AD369" i="10"/>
  <c r="AD319" i="10"/>
  <c r="AH368" i="10"/>
  <c r="AH318" i="10"/>
  <c r="AH168" i="10"/>
  <c r="AH418" i="10"/>
  <c r="Z173" i="10"/>
  <c r="Z373" i="10"/>
  <c r="Z323" i="10"/>
  <c r="Z423" i="10"/>
  <c r="AE157" i="10"/>
  <c r="AE156" i="10" s="1"/>
  <c r="AE357" i="10"/>
  <c r="AE356" i="10" s="1"/>
  <c r="AE307" i="10"/>
  <c r="AE306" i="10" s="1"/>
  <c r="AE407" i="10"/>
  <c r="AE406" i="10" s="1"/>
  <c r="AG157" i="10"/>
  <c r="AG156" i="10" s="1"/>
  <c r="AG307" i="10"/>
  <c r="AG306" i="10" s="1"/>
  <c r="AG407" i="10"/>
  <c r="AG406" i="10" s="1"/>
  <c r="AG357" i="10"/>
  <c r="AG356" i="10" s="1"/>
  <c r="P362" i="10"/>
  <c r="P162" i="10"/>
  <c r="P312" i="10"/>
  <c r="P412" i="10"/>
  <c r="AB62" i="10"/>
  <c r="J183" i="10"/>
  <c r="O83" i="10"/>
  <c r="J433" i="10"/>
  <c r="J82" i="10"/>
  <c r="J333" i="10"/>
  <c r="J383" i="10"/>
  <c r="N425" i="10"/>
  <c r="N376" i="10"/>
  <c r="N375" i="10" s="1"/>
  <c r="N326" i="10"/>
  <c r="N75" i="10"/>
  <c r="N176" i="10"/>
  <c r="L333" i="10"/>
  <c r="L383" i="10"/>
  <c r="L382" i="10" s="1"/>
  <c r="L183" i="10"/>
  <c r="L433" i="10"/>
  <c r="L432" i="10" s="1"/>
  <c r="L82" i="10"/>
  <c r="AI433" i="10"/>
  <c r="AI383" i="10"/>
  <c r="AI183" i="10"/>
  <c r="AI333" i="10"/>
  <c r="AI82" i="10"/>
  <c r="AJ426" i="10"/>
  <c r="AJ376" i="10"/>
  <c r="AJ326" i="10"/>
  <c r="AJ176" i="10"/>
  <c r="AJ75" i="10"/>
  <c r="AL333" i="10"/>
  <c r="AL183" i="10"/>
  <c r="AL433" i="10"/>
  <c r="AL383" i="10"/>
  <c r="AL82" i="10"/>
  <c r="Q323" i="10"/>
  <c r="Q423" i="10"/>
  <c r="Q373" i="10"/>
  <c r="Q173" i="10"/>
  <c r="AI317" i="10"/>
  <c r="AI167" i="10"/>
  <c r="AI417" i="10"/>
  <c r="AI367" i="10"/>
  <c r="AI66" i="10"/>
  <c r="AL167" i="10"/>
  <c r="AL367" i="10"/>
  <c r="AL317" i="10"/>
  <c r="AL417" i="10"/>
  <c r="AL66" i="10"/>
  <c r="AH176" i="10"/>
  <c r="AH376" i="10"/>
  <c r="AH326" i="10"/>
  <c r="AH426" i="10"/>
  <c r="AH75" i="10"/>
  <c r="AI312" i="10"/>
  <c r="AI162" i="10"/>
  <c r="AI362" i="10"/>
  <c r="AI412" i="10"/>
  <c r="AL362" i="10"/>
  <c r="AL312" i="10"/>
  <c r="AL162" i="10"/>
  <c r="AL412" i="10"/>
  <c r="AE426" i="10"/>
  <c r="AE326" i="10"/>
  <c r="AE376" i="10"/>
  <c r="AE176" i="10"/>
  <c r="AE75" i="10"/>
  <c r="AI369" i="10"/>
  <c r="AI419" i="10"/>
  <c r="AI169" i="10"/>
  <c r="AI319" i="10"/>
  <c r="AM168" i="10"/>
  <c r="AM368" i="10"/>
  <c r="AM418" i="10"/>
  <c r="AM318" i="10"/>
  <c r="AF372" i="10"/>
  <c r="AF322" i="10"/>
  <c r="AF172" i="10"/>
  <c r="AF422" i="10"/>
  <c r="AJ370" i="10"/>
  <c r="AJ420" i="10"/>
  <c r="AJ170" i="10"/>
  <c r="AJ320" i="10"/>
  <c r="AE422" i="10"/>
  <c r="AE172" i="10"/>
  <c r="AE372" i="10"/>
  <c r="AE322" i="10"/>
  <c r="AJ169" i="10"/>
  <c r="AJ319" i="10"/>
  <c r="AJ419" i="10"/>
  <c r="AJ369" i="10"/>
  <c r="AE171" i="10"/>
  <c r="AE321" i="10"/>
  <c r="AE421" i="10"/>
  <c r="AE371" i="10"/>
  <c r="AN318" i="10"/>
  <c r="AN368" i="10"/>
  <c r="AN168" i="10"/>
  <c r="AN418" i="10"/>
  <c r="AC373" i="10"/>
  <c r="AC173" i="10"/>
  <c r="AC423" i="10"/>
  <c r="AC323" i="10"/>
  <c r="AO73" i="10"/>
  <c r="AF373" i="10"/>
  <c r="AF173" i="10"/>
  <c r="AF323" i="10"/>
  <c r="AF423" i="10"/>
  <c r="AD173" i="10"/>
  <c r="AD373" i="10"/>
  <c r="AD323" i="10"/>
  <c r="AD423" i="10"/>
  <c r="AL307" i="10"/>
  <c r="AL306" i="10" s="1"/>
  <c r="AL407" i="10"/>
  <c r="AL406" i="10" s="1"/>
  <c r="AL357" i="10"/>
  <c r="AL356" i="10" s="1"/>
  <c r="AL157" i="10"/>
  <c r="AL156" i="10" s="1"/>
  <c r="AJ157" i="10"/>
  <c r="AJ156" i="10" s="1"/>
  <c r="AJ407" i="10"/>
  <c r="AJ406" i="10" s="1"/>
  <c r="AJ307" i="10"/>
  <c r="AJ306" i="10" s="1"/>
  <c r="AJ357" i="10"/>
  <c r="AJ356" i="10" s="1"/>
  <c r="S319" i="10"/>
  <c r="S419" i="10"/>
  <c r="S369" i="10"/>
  <c r="S169" i="10"/>
  <c r="U420" i="10"/>
  <c r="U370" i="10"/>
  <c r="U170" i="10"/>
  <c r="U320" i="10"/>
  <c r="J172" i="10"/>
  <c r="J422" i="10"/>
  <c r="J372" i="10"/>
  <c r="J322" i="10"/>
  <c r="T318" i="10"/>
  <c r="T418" i="10"/>
  <c r="T168" i="10"/>
  <c r="T368" i="10"/>
  <c r="J421" i="10"/>
  <c r="J371" i="10"/>
  <c r="J171" i="10"/>
  <c r="J321" i="10"/>
  <c r="T170" i="10"/>
  <c r="T420" i="10"/>
  <c r="T370" i="10"/>
  <c r="T320" i="10"/>
  <c r="S170" i="10"/>
  <c r="S320" i="10"/>
  <c r="S420" i="10"/>
  <c r="S370" i="10"/>
  <c r="AE363" i="10"/>
  <c r="AE313" i="10"/>
  <c r="AE163" i="10"/>
  <c r="AE413" i="10"/>
  <c r="V317" i="10"/>
  <c r="V417" i="10"/>
  <c r="V167" i="10"/>
  <c r="V66" i="10"/>
  <c r="V367" i="10"/>
  <c r="W367" i="10"/>
  <c r="W317" i="10"/>
  <c r="W417" i="10"/>
  <c r="W66" i="10"/>
  <c r="W167" i="10"/>
  <c r="AH413" i="10"/>
  <c r="AH313" i="10"/>
  <c r="AH163" i="10"/>
  <c r="AH363" i="10"/>
  <c r="AG163" i="10"/>
  <c r="AG413" i="10"/>
  <c r="AG363" i="10"/>
  <c r="AG313" i="10"/>
  <c r="AH311" i="10"/>
  <c r="AH161" i="10"/>
  <c r="AH361" i="10"/>
  <c r="AH411" i="10"/>
  <c r="U333" i="10"/>
  <c r="U433" i="10"/>
  <c r="U383" i="10"/>
  <c r="U82" i="10"/>
  <c r="U183" i="10"/>
  <c r="P333" i="10"/>
  <c r="P433" i="10"/>
  <c r="P82" i="10"/>
  <c r="P183" i="10"/>
  <c r="AB83" i="10"/>
  <c r="P383" i="10"/>
  <c r="S333" i="10"/>
  <c r="S383" i="10"/>
  <c r="S433" i="10"/>
  <c r="S183" i="10"/>
  <c r="S82" i="10"/>
  <c r="AA162" i="10"/>
  <c r="AA412" i="10"/>
  <c r="AA312" i="10"/>
  <c r="AA362" i="10"/>
  <c r="Z312" i="10"/>
  <c r="Z162" i="10"/>
  <c r="Z362" i="10"/>
  <c r="Z412" i="10"/>
  <c r="AA320" i="10"/>
  <c r="AA420" i="10"/>
  <c r="AA370" i="10"/>
  <c r="AA170" i="10"/>
  <c r="X169" i="10"/>
  <c r="X419" i="10"/>
  <c r="X369" i="10"/>
  <c r="X319" i="10"/>
  <c r="R172" i="10"/>
  <c r="R422" i="10"/>
  <c r="R372" i="10"/>
  <c r="R322" i="10"/>
  <c r="AA419" i="10"/>
  <c r="AA319" i="10"/>
  <c r="AA369" i="10"/>
  <c r="AA169" i="10"/>
  <c r="Q372" i="10"/>
  <c r="Q322" i="10"/>
  <c r="Q422" i="10"/>
  <c r="Q172" i="10"/>
  <c r="Z319" i="10"/>
  <c r="Z169" i="10"/>
  <c r="Z369" i="10"/>
  <c r="Z419" i="10"/>
  <c r="X320" i="10"/>
  <c r="X170" i="10"/>
  <c r="X370" i="10"/>
  <c r="X420" i="10"/>
  <c r="V407" i="10"/>
  <c r="V406" i="10" s="1"/>
  <c r="V357" i="10"/>
  <c r="V356" i="10" s="1"/>
  <c r="V307" i="10"/>
  <c r="V306" i="10" s="1"/>
  <c r="V157" i="10"/>
  <c r="V156" i="10" s="1"/>
  <c r="Y357" i="10"/>
  <c r="Y356" i="10" s="1"/>
  <c r="Y307" i="10"/>
  <c r="Y306" i="10" s="1"/>
  <c r="Y407" i="10"/>
  <c r="Y406" i="10" s="1"/>
  <c r="Y157" i="10"/>
  <c r="Y156" i="10" s="1"/>
  <c r="J307" i="10"/>
  <c r="J306" i="10" s="1"/>
  <c r="J157" i="10"/>
  <c r="J156" i="10" s="1"/>
  <c r="J407" i="10"/>
  <c r="J406" i="10" s="1"/>
  <c r="J357" i="10"/>
  <c r="J356" i="10" s="1"/>
  <c r="J417" i="10"/>
  <c r="J317" i="10"/>
  <c r="J367" i="10"/>
  <c r="J167" i="10"/>
  <c r="M367" i="10"/>
  <c r="M417" i="10"/>
  <c r="M317" i="10"/>
  <c r="M167" i="10"/>
  <c r="Q311" i="10"/>
  <c r="Q411" i="10"/>
  <c r="Q361" i="10"/>
  <c r="Q161" i="10"/>
  <c r="P410" i="10"/>
  <c r="P310" i="10"/>
  <c r="AB60" i="10"/>
  <c r="P360" i="10"/>
  <c r="P160" i="10"/>
  <c r="Q410" i="10"/>
  <c r="Q310" i="10"/>
  <c r="Q160" i="10"/>
  <c r="Q360" i="10"/>
  <c r="Q313" i="10"/>
  <c r="Q163" i="10"/>
  <c r="Q363" i="10"/>
  <c r="Q413" i="10"/>
  <c r="V413" i="10"/>
  <c r="V363" i="10"/>
  <c r="V313" i="10"/>
  <c r="V163" i="10"/>
  <c r="Q317" i="10"/>
  <c r="Q417" i="10"/>
  <c r="Q66" i="10"/>
  <c r="Q167" i="10"/>
  <c r="Q367" i="10"/>
  <c r="S317" i="10"/>
  <c r="S417" i="10"/>
  <c r="S367" i="10"/>
  <c r="S167" i="10"/>
  <c r="S66" i="10"/>
  <c r="Y311" i="10"/>
  <c r="Y161" i="10"/>
  <c r="Y411" i="10"/>
  <c r="Y361" i="10"/>
  <c r="Z313" i="10"/>
  <c r="Z363" i="10"/>
  <c r="Z163" i="10"/>
  <c r="Z413" i="10"/>
  <c r="AA311" i="10"/>
  <c r="AA161" i="10"/>
  <c r="AA361" i="10"/>
  <c r="AA411" i="10"/>
  <c r="AN171" i="10"/>
  <c r="AN421" i="10"/>
  <c r="AN371" i="10"/>
  <c r="AN321" i="10"/>
  <c r="AI321" i="10"/>
  <c r="AI421" i="10"/>
  <c r="AI171" i="10"/>
  <c r="AI371" i="10"/>
  <c r="AN322" i="10"/>
  <c r="AN172" i="10"/>
  <c r="AN422" i="10"/>
  <c r="AN372" i="10"/>
  <c r="P407" i="10"/>
  <c r="P406" i="10" s="1"/>
  <c r="P307" i="10"/>
  <c r="P306" i="10" s="1"/>
  <c r="P357" i="10"/>
  <c r="P356" i="10" s="1"/>
  <c r="P157" i="10"/>
  <c r="P156" i="10" s="1"/>
  <c r="AB57" i="10"/>
  <c r="S407" i="10"/>
  <c r="S406" i="10" s="1"/>
  <c r="S357" i="10"/>
  <c r="S356" i="10" s="1"/>
  <c r="S307" i="10"/>
  <c r="S306" i="10" s="1"/>
  <c r="S157" i="10"/>
  <c r="S156" i="10" s="1"/>
  <c r="AK410" i="10"/>
  <c r="AK160" i="10"/>
  <c r="AK360" i="10"/>
  <c r="AK310" i="10"/>
  <c r="AG417" i="10"/>
  <c r="AG367" i="10"/>
  <c r="AG317" i="10"/>
  <c r="AG167" i="10"/>
  <c r="AG66" i="10"/>
  <c r="AN410" i="10"/>
  <c r="AN160" i="10"/>
  <c r="AN360" i="10"/>
  <c r="AN310" i="10"/>
  <c r="AN163" i="10"/>
  <c r="AN313" i="10"/>
  <c r="AN363" i="10"/>
  <c r="AN413" i="10"/>
  <c r="AE417" i="10"/>
  <c r="AE367" i="10"/>
  <c r="AE167" i="10"/>
  <c r="AE317" i="10"/>
  <c r="AE66" i="10"/>
  <c r="AL310" i="10"/>
  <c r="AL360" i="10"/>
  <c r="AL160" i="10"/>
  <c r="AL410" i="10"/>
  <c r="AA326" i="10"/>
  <c r="AA176" i="10"/>
  <c r="AA426" i="10"/>
  <c r="AA376" i="10"/>
  <c r="AA75" i="10"/>
  <c r="AF162" i="10"/>
  <c r="AF412" i="10"/>
  <c r="AF312" i="10"/>
  <c r="AF362" i="10"/>
  <c r="X383" i="10"/>
  <c r="X333" i="10"/>
  <c r="X82" i="10"/>
  <c r="X433" i="10"/>
  <c r="X183" i="10"/>
  <c r="AH412" i="10"/>
  <c r="AH312" i="10"/>
  <c r="AH162" i="10"/>
  <c r="AH362" i="10"/>
  <c r="Y322" i="10"/>
  <c r="Y422" i="10"/>
  <c r="Y372" i="10"/>
  <c r="Y172" i="10"/>
  <c r="Y421" i="10"/>
  <c r="Y321" i="10"/>
  <c r="Y371" i="10"/>
  <c r="Y171" i="10"/>
  <c r="AC369" i="10"/>
  <c r="AC169" i="10"/>
  <c r="AC419" i="10"/>
  <c r="AC319" i="10"/>
  <c r="AO69" i="10"/>
  <c r="AA321" i="10"/>
  <c r="AA171" i="10"/>
  <c r="AA371" i="10"/>
  <c r="AA421" i="10"/>
  <c r="AH320" i="10"/>
  <c r="AH370" i="10"/>
  <c r="AH170" i="10"/>
  <c r="AH420" i="10"/>
  <c r="AC318" i="10"/>
  <c r="AC168" i="10"/>
  <c r="AC418" i="10"/>
  <c r="AC368" i="10"/>
  <c r="AO68" i="10"/>
  <c r="AE318" i="10"/>
  <c r="AE168" i="10"/>
  <c r="AE368" i="10"/>
  <c r="AE418" i="10"/>
  <c r="AD368" i="10"/>
  <c r="AD318" i="10"/>
  <c r="AD418" i="10"/>
  <c r="AD168" i="10"/>
  <c r="X323" i="10"/>
  <c r="X173" i="10"/>
  <c r="X423" i="10"/>
  <c r="X373" i="10"/>
  <c r="AA173" i="10"/>
  <c r="AA373" i="10"/>
  <c r="AA323" i="10"/>
  <c r="AA423" i="10"/>
  <c r="AC407" i="10"/>
  <c r="AC406" i="10" s="1"/>
  <c r="AC307" i="10"/>
  <c r="AC306" i="10" s="1"/>
  <c r="AC357" i="10"/>
  <c r="AC356" i="10" s="1"/>
  <c r="AC157" i="10"/>
  <c r="AC156" i="10" s="1"/>
  <c r="AO57" i="10"/>
  <c r="AF407" i="10"/>
  <c r="AF406" i="10" s="1"/>
  <c r="AF307" i="10"/>
  <c r="AF306" i="10" s="1"/>
  <c r="AF357" i="10"/>
  <c r="AF356" i="10" s="1"/>
  <c r="AF157" i="10"/>
  <c r="AF156" i="10" s="1"/>
  <c r="U312" i="10"/>
  <c r="U412" i="10"/>
  <c r="U362" i="10"/>
  <c r="U162" i="10"/>
  <c r="N433" i="10"/>
  <c r="N432" i="10" s="1"/>
  <c r="N383" i="10"/>
  <c r="N382" i="10" s="1"/>
  <c r="N183" i="10"/>
  <c r="N182" i="10" s="1"/>
  <c r="N333" i="10"/>
  <c r="N82" i="10"/>
  <c r="K433" i="10"/>
  <c r="K432" i="10" s="1"/>
  <c r="K333" i="10"/>
  <c r="K383" i="10"/>
  <c r="K382" i="10" s="1"/>
  <c r="K183" i="10"/>
  <c r="K82" i="10"/>
  <c r="R312" i="10"/>
  <c r="R162" i="10"/>
  <c r="R362" i="10"/>
  <c r="R412" i="10"/>
  <c r="AN333" i="10"/>
  <c r="AN183" i="10"/>
  <c r="AN383" i="10"/>
  <c r="AN433" i="10"/>
  <c r="AN82" i="10"/>
  <c r="AI176" i="10"/>
  <c r="AI326" i="10"/>
  <c r="AI426" i="10"/>
  <c r="AI376" i="10"/>
  <c r="AI75" i="10"/>
  <c r="AL376" i="10"/>
  <c r="AL426" i="10"/>
  <c r="AL326" i="10"/>
  <c r="AL176" i="10"/>
  <c r="AL75" i="10"/>
  <c r="AN317" i="10"/>
  <c r="AN417" i="10"/>
  <c r="AN367" i="10"/>
  <c r="AN167" i="10"/>
  <c r="AN66" i="10"/>
  <c r="AK167" i="10"/>
  <c r="AK367" i="10"/>
  <c r="AK417" i="10"/>
  <c r="AK317" i="10"/>
  <c r="AK66" i="10"/>
  <c r="AM412" i="10"/>
  <c r="AM362" i="10"/>
  <c r="AM162" i="10"/>
  <c r="AM312" i="10"/>
  <c r="AC433" i="10"/>
  <c r="AC383" i="10"/>
  <c r="AC333" i="10"/>
  <c r="AC82" i="10"/>
  <c r="AC183" i="10"/>
  <c r="AO83" i="10"/>
  <c r="AF176" i="10"/>
  <c r="AF426" i="10"/>
  <c r="AF376" i="10"/>
  <c r="AF326" i="10"/>
  <c r="AF75" i="10"/>
  <c r="AE333" i="10"/>
  <c r="AE433" i="10"/>
  <c r="AE183" i="10"/>
  <c r="AE383" i="10"/>
  <c r="AE82" i="10"/>
  <c r="AH421" i="10"/>
  <c r="AH171" i="10"/>
  <c r="AH321" i="10"/>
  <c r="AH371" i="10"/>
  <c r="AG372" i="10"/>
  <c r="AG172" i="10"/>
  <c r="AG422" i="10"/>
  <c r="AG322" i="10"/>
  <c r="AG171" i="10"/>
  <c r="AG421" i="10"/>
  <c r="AG371" i="10"/>
  <c r="AG321" i="10"/>
  <c r="AK169" i="10"/>
  <c r="AK419" i="10"/>
  <c r="AK319" i="10"/>
  <c r="AK369" i="10"/>
  <c r="AF171" i="10"/>
  <c r="AF371" i="10"/>
  <c r="AF321" i="10"/>
  <c r="AF421" i="10"/>
  <c r="AK168" i="10"/>
  <c r="AK418" i="10"/>
  <c r="AK368" i="10"/>
  <c r="AK318" i="10"/>
  <c r="AI168" i="10"/>
  <c r="AI418" i="10"/>
  <c r="AI318" i="10"/>
  <c r="AI368" i="10"/>
  <c r="AJ318" i="10"/>
  <c r="AJ168" i="10"/>
  <c r="AJ418" i="10"/>
  <c r="AJ368" i="10"/>
  <c r="AI307" i="10"/>
  <c r="AI306" i="10" s="1"/>
  <c r="AI157" i="10"/>
  <c r="AI156" i="10" s="1"/>
  <c r="AI357" i="10"/>
  <c r="AI356" i="10" s="1"/>
  <c r="AI407" i="10"/>
  <c r="AI406" i="10" s="1"/>
  <c r="AM157" i="10"/>
  <c r="AM156" i="10" s="1"/>
  <c r="AM407" i="10"/>
  <c r="AM406" i="10" s="1"/>
  <c r="AM357" i="10"/>
  <c r="AM356" i="10" s="1"/>
  <c r="AM307" i="10"/>
  <c r="AM306" i="10" s="1"/>
  <c r="K172" i="10"/>
  <c r="K422" i="10"/>
  <c r="K322" i="10"/>
  <c r="K372" i="10"/>
  <c r="R169" i="10"/>
  <c r="R419" i="10"/>
  <c r="R319" i="10"/>
  <c r="R369" i="10"/>
  <c r="K371" i="10"/>
  <c r="K321" i="10"/>
  <c r="K171" i="10"/>
  <c r="K421" i="10"/>
  <c r="I372" i="10"/>
  <c r="O72" i="10"/>
  <c r="I422" i="10"/>
  <c r="I322" i="10"/>
  <c r="I172" i="10"/>
  <c r="P170" i="10"/>
  <c r="P420" i="10"/>
  <c r="P320" i="10"/>
  <c r="AB70" i="10"/>
  <c r="P370" i="10"/>
  <c r="U319" i="10"/>
  <c r="U419" i="10"/>
  <c r="U369" i="10"/>
  <c r="U169" i="10"/>
  <c r="T319" i="10"/>
  <c r="T169" i="10"/>
  <c r="T419" i="10"/>
  <c r="T369" i="10"/>
  <c r="AK323" i="10"/>
  <c r="AK173" i="10"/>
  <c r="AK423" i="10"/>
  <c r="AK373" i="10"/>
  <c r="AN323" i="10"/>
  <c r="AN373" i="10"/>
  <c r="AN173" i="10"/>
  <c r="AN423" i="10"/>
  <c r="AM373" i="10"/>
  <c r="AM423" i="10"/>
  <c r="AM323" i="10"/>
  <c r="AM173" i="10"/>
  <c r="K540" i="10"/>
  <c r="K490" i="10"/>
  <c r="N548" i="10"/>
  <c r="N498" i="10"/>
  <c r="N540" i="10"/>
  <c r="N490" i="10"/>
  <c r="I132" i="10"/>
  <c r="M548" i="10"/>
  <c r="M498" i="10"/>
  <c r="J548" i="10"/>
  <c r="J498" i="10"/>
  <c r="K498" i="10"/>
  <c r="K548" i="10"/>
  <c r="O140" i="10"/>
  <c r="G490" i="10"/>
  <c r="G489" i="10" s="1"/>
  <c r="G540" i="10"/>
  <c r="G539" i="10" s="1"/>
  <c r="J540" i="10"/>
  <c r="J490" i="10"/>
  <c r="I526" i="10"/>
  <c r="I125" i="10"/>
  <c r="I476" i="10"/>
  <c r="H540" i="10"/>
  <c r="H490" i="10"/>
  <c r="H548" i="10"/>
  <c r="H498" i="10"/>
  <c r="M540" i="10"/>
  <c r="M490" i="10"/>
  <c r="O148" i="10"/>
  <c r="G498" i="10"/>
  <c r="G497" i="10" s="1"/>
  <c r="G548" i="10"/>
  <c r="G547" i="10" s="1"/>
  <c r="L490" i="10"/>
  <c r="L540" i="10"/>
  <c r="H125" i="10"/>
  <c r="I548" i="10"/>
  <c r="I498" i="10"/>
  <c r="I540" i="10"/>
  <c r="I490" i="10"/>
  <c r="L548" i="10"/>
  <c r="L498" i="10"/>
  <c r="O362" i="10"/>
  <c r="O162" i="10"/>
  <c r="O160" i="10"/>
  <c r="O364" i="10"/>
  <c r="AQ364" i="10" s="1"/>
  <c r="O414" i="10"/>
  <c r="AQ414" i="10" s="1"/>
  <c r="O312" i="10"/>
  <c r="O164" i="10"/>
  <c r="AQ164" i="10" s="1"/>
  <c r="O314" i="10"/>
  <c r="AQ314" i="10" s="1"/>
  <c r="O410" i="10"/>
  <c r="O360" i="10"/>
  <c r="O310" i="10"/>
  <c r="O412" i="10"/>
  <c r="G514" i="10"/>
  <c r="H514" i="10"/>
  <c r="D510" i="10"/>
  <c r="D507" i="10"/>
  <c r="D506" i="10" s="1"/>
  <c r="D512" i="10"/>
  <c r="G512" i="10"/>
  <c r="F510" i="10"/>
  <c r="C507" i="10"/>
  <c r="C506" i="10" s="1"/>
  <c r="E512" i="10"/>
  <c r="D514" i="10"/>
  <c r="F512" i="10"/>
  <c r="E514" i="10"/>
  <c r="E510" i="10"/>
  <c r="F514" i="10"/>
  <c r="C566" i="10"/>
  <c r="D566" i="10"/>
  <c r="C516" i="10"/>
  <c r="D516" i="10"/>
  <c r="F472" i="10"/>
  <c r="E462" i="10"/>
  <c r="F462" i="10"/>
  <c r="E464" i="10"/>
  <c r="H464" i="10"/>
  <c r="E460" i="10"/>
  <c r="F464" i="10"/>
  <c r="D464" i="10"/>
  <c r="D460" i="10"/>
  <c r="G462" i="10"/>
  <c r="D462" i="10"/>
  <c r="G464" i="10"/>
  <c r="D457" i="10"/>
  <c r="D456" i="10" s="1"/>
  <c r="F460" i="10"/>
  <c r="M119" i="10"/>
  <c r="M219" i="10" s="1"/>
  <c r="M569" i="10" s="1"/>
  <c r="G107" i="10"/>
  <c r="K119" i="10"/>
  <c r="K219" i="10" s="1"/>
  <c r="K569" i="10" s="1"/>
  <c r="L120" i="10"/>
  <c r="L220" i="10" s="1"/>
  <c r="L570" i="10" s="1"/>
  <c r="M118" i="10"/>
  <c r="M218" i="10" s="1"/>
  <c r="M568" i="10" s="1"/>
  <c r="N119" i="10"/>
  <c r="N219" i="10" s="1"/>
  <c r="N569" i="10" s="1"/>
  <c r="M120" i="10"/>
  <c r="M220" i="10" s="1"/>
  <c r="M570" i="10" s="1"/>
  <c r="J119" i="10"/>
  <c r="J219" i="10" s="1"/>
  <c r="J569" i="10" s="1"/>
  <c r="L119" i="10"/>
  <c r="L219" i="10" s="1"/>
  <c r="L569" i="10" s="1"/>
  <c r="F121" i="10"/>
  <c r="F221" i="10" s="1"/>
  <c r="F571" i="10" s="1"/>
  <c r="H107" i="10"/>
  <c r="H110" i="10"/>
  <c r="H210" i="10" s="1"/>
  <c r="H119" i="10"/>
  <c r="H219" i="10" s="1"/>
  <c r="H569" i="10" s="1"/>
  <c r="G122" i="10"/>
  <c r="G222" i="10" s="1"/>
  <c r="G572" i="10" s="1"/>
  <c r="K118" i="10"/>
  <c r="K218" i="10" s="1"/>
  <c r="K568" i="10" s="1"/>
  <c r="G121" i="10"/>
  <c r="G221" i="10" s="1"/>
  <c r="G571" i="10" s="1"/>
  <c r="K120" i="10"/>
  <c r="K220" i="10" s="1"/>
  <c r="K570" i="10" s="1"/>
  <c r="H121" i="10"/>
  <c r="H221" i="10" s="1"/>
  <c r="H571" i="10" s="1"/>
  <c r="H112" i="10"/>
  <c r="H212" i="10" s="1"/>
  <c r="H122" i="10"/>
  <c r="H222" i="10" s="1"/>
  <c r="H572" i="10" s="1"/>
  <c r="I119" i="10"/>
  <c r="I219" i="10" s="1"/>
  <c r="I569" i="10" s="1"/>
  <c r="F117" i="10"/>
  <c r="F217" i="10" s="1"/>
  <c r="F567" i="10" s="1"/>
  <c r="I120" i="10"/>
  <c r="I220" i="10" s="1"/>
  <c r="I570" i="10" s="1"/>
  <c r="L118" i="10"/>
  <c r="L218" i="10" s="1"/>
  <c r="L568" i="10" s="1"/>
  <c r="E117" i="10"/>
  <c r="E217" i="10" s="1"/>
  <c r="E567" i="10" s="1"/>
  <c r="H117" i="10"/>
  <c r="H217" i="10" s="1"/>
  <c r="H567" i="10" s="1"/>
  <c r="H113" i="10"/>
  <c r="H213" i="10" s="1"/>
  <c r="H563" i="10" s="1"/>
  <c r="F107" i="10"/>
  <c r="J118" i="10"/>
  <c r="J218" i="10" s="1"/>
  <c r="J568" i="10" s="1"/>
  <c r="N118" i="10"/>
  <c r="N218" i="10" s="1"/>
  <c r="N568" i="10" s="1"/>
  <c r="G110" i="10"/>
  <c r="G210" i="10" s="1"/>
  <c r="N120" i="10"/>
  <c r="N220" i="10" s="1"/>
  <c r="N570" i="10" s="1"/>
  <c r="J120" i="10"/>
  <c r="J220" i="10" s="1"/>
  <c r="J570" i="10" s="1"/>
  <c r="N123" i="10"/>
  <c r="N223" i="10" s="1"/>
  <c r="N573" i="10" s="1"/>
  <c r="G113" i="10"/>
  <c r="G213" i="10" s="1"/>
  <c r="G563" i="10" s="1"/>
  <c r="G117" i="10"/>
  <c r="G217" i="10" s="1"/>
  <c r="G567" i="10" s="1"/>
  <c r="F113" i="10"/>
  <c r="F213" i="10" s="1"/>
  <c r="F563" i="10" s="1"/>
  <c r="I114" i="10"/>
  <c r="I214" i="10" s="1"/>
  <c r="I564" i="10" s="1"/>
  <c r="L123" i="10"/>
  <c r="L223" i="10" s="1"/>
  <c r="L573" i="10" s="1"/>
  <c r="K123" i="10"/>
  <c r="K223" i="10" s="1"/>
  <c r="K573" i="10" s="1"/>
  <c r="M66" i="10"/>
  <c r="K66" i="10"/>
  <c r="L66" i="10"/>
  <c r="J66" i="10"/>
  <c r="I66" i="10"/>
  <c r="G166" i="10"/>
  <c r="F166" i="10"/>
  <c r="E166" i="10"/>
  <c r="D166" i="10"/>
  <c r="H166" i="10"/>
  <c r="C166" i="10"/>
  <c r="C155" i="10" s="1"/>
  <c r="H316" i="10"/>
  <c r="G416" i="10"/>
  <c r="E416" i="10"/>
  <c r="C416" i="10"/>
  <c r="C316" i="10"/>
  <c r="C305" i="10" s="1"/>
  <c r="H366" i="10"/>
  <c r="E316" i="10"/>
  <c r="D366" i="10"/>
  <c r="H416" i="10"/>
  <c r="F366" i="10"/>
  <c r="C366" i="10"/>
  <c r="C355" i="10" s="1"/>
  <c r="G366" i="10"/>
  <c r="D416" i="10"/>
  <c r="E366" i="10"/>
  <c r="F416" i="10"/>
  <c r="D316" i="10"/>
  <c r="F316" i="10"/>
  <c r="G316" i="10"/>
  <c r="AD134" i="10" l="1"/>
  <c r="AF285" i="10"/>
  <c r="AI134" i="10"/>
  <c r="AI484" i="10" s="1"/>
  <c r="AH134" i="10"/>
  <c r="AH534" i="10" s="1"/>
  <c r="AI284" i="10"/>
  <c r="Y130" i="10"/>
  <c r="Y480" i="10" s="1"/>
  <c r="AG285" i="10"/>
  <c r="AD135" i="10"/>
  <c r="AD235" i="10" s="1"/>
  <c r="AE284" i="10"/>
  <c r="AD284" i="10"/>
  <c r="U287" i="10"/>
  <c r="AL135" i="10"/>
  <c r="AL485" i="10" s="1"/>
  <c r="AL284" i="10"/>
  <c r="AK135" i="10"/>
  <c r="AK485" i="10" s="1"/>
  <c r="AG135" i="10"/>
  <c r="AG485" i="10" s="1"/>
  <c r="AJ284" i="10"/>
  <c r="AF135" i="10"/>
  <c r="AF535" i="10" s="1"/>
  <c r="AI135" i="10"/>
  <c r="AI535" i="10" s="1"/>
  <c r="AE135" i="10"/>
  <c r="AE235" i="10" s="1"/>
  <c r="X137" i="10"/>
  <c r="X537" i="10" s="1"/>
  <c r="AQ87" i="10"/>
  <c r="AQ85" i="10"/>
  <c r="AL285" i="10"/>
  <c r="AI285" i="10"/>
  <c r="AH284" i="10"/>
  <c r="AE129" i="10"/>
  <c r="AE479" i="10" s="1"/>
  <c r="T134" i="10"/>
  <c r="T234" i="10" s="1"/>
  <c r="AK285" i="10"/>
  <c r="AG134" i="10"/>
  <c r="AG234" i="10" s="1"/>
  <c r="AN134" i="10"/>
  <c r="AN534" i="10" s="1"/>
  <c r="AM285" i="10"/>
  <c r="AJ134" i="10"/>
  <c r="AJ484" i="10" s="1"/>
  <c r="AK284" i="10"/>
  <c r="AE285" i="10"/>
  <c r="AC284" i="10"/>
  <c r="AF284" i="10"/>
  <c r="AM134" i="10"/>
  <c r="AM484" i="10" s="1"/>
  <c r="AD285" i="10"/>
  <c r="AN285" i="10"/>
  <c r="AH285" i="10"/>
  <c r="AG284" i="10"/>
  <c r="AN135" i="10"/>
  <c r="AN535" i="10" s="1"/>
  <c r="AM135" i="10"/>
  <c r="AM485" i="10" s="1"/>
  <c r="AJ285" i="10"/>
  <c r="AE130" i="10"/>
  <c r="AE230" i="10" s="1"/>
  <c r="W287" i="10"/>
  <c r="P485" i="10"/>
  <c r="P285" i="10"/>
  <c r="X280" i="10"/>
  <c r="AH535" i="10"/>
  <c r="AH235" i="10"/>
  <c r="AH485" i="10"/>
  <c r="AF534" i="10"/>
  <c r="AF234" i="10"/>
  <c r="AF484" i="10"/>
  <c r="AM234" i="10"/>
  <c r="AK534" i="10"/>
  <c r="AK234" i="10"/>
  <c r="AK484" i="10"/>
  <c r="AM235" i="10"/>
  <c r="AM585" i="10" s="1"/>
  <c r="U182" i="10"/>
  <c r="V127" i="10"/>
  <c r="V477" i="10" s="1"/>
  <c r="AE286" i="10"/>
  <c r="W128" i="10"/>
  <c r="W478" i="10" s="1"/>
  <c r="T284" i="10"/>
  <c r="AN284" i="10"/>
  <c r="AO185" i="10"/>
  <c r="AE134" i="10"/>
  <c r="AJ135" i="10"/>
  <c r="AO335" i="10"/>
  <c r="AI234" i="10"/>
  <c r="AI584" i="10" s="1"/>
  <c r="AI534" i="10"/>
  <c r="AO384" i="10"/>
  <c r="W285" i="10"/>
  <c r="AJ286" i="10"/>
  <c r="AC285" i="10"/>
  <c r="AO435" i="10"/>
  <c r="AL134" i="10"/>
  <c r="AO434" i="10"/>
  <c r="AM284" i="10"/>
  <c r="AC235" i="10"/>
  <c r="AC535" i="10"/>
  <c r="AD484" i="10"/>
  <c r="AD534" i="10"/>
  <c r="AD234" i="10"/>
  <c r="AO334" i="10"/>
  <c r="AO385" i="10"/>
  <c r="AC234" i="10"/>
  <c r="AC534" i="10"/>
  <c r="AO184" i="10"/>
  <c r="AD129" i="10"/>
  <c r="AD529" i="10" s="1"/>
  <c r="H562" i="10"/>
  <c r="AA135" i="10"/>
  <c r="AA485" i="10" s="1"/>
  <c r="AJ129" i="10"/>
  <c r="AJ229" i="10" s="1"/>
  <c r="S284" i="10"/>
  <c r="Z134" i="10"/>
  <c r="Z484" i="10" s="1"/>
  <c r="AK129" i="10"/>
  <c r="AK479" i="10" s="1"/>
  <c r="AL286" i="10"/>
  <c r="W130" i="10"/>
  <c r="W480" i="10" s="1"/>
  <c r="V137" i="10"/>
  <c r="V537" i="10" s="1"/>
  <c r="AC127" i="10"/>
  <c r="AC527" i="10" s="1"/>
  <c r="AB380" i="10"/>
  <c r="W127" i="10"/>
  <c r="W477" i="10" s="1"/>
  <c r="AA130" i="10"/>
  <c r="AA230" i="10" s="1"/>
  <c r="Y128" i="10"/>
  <c r="Y478" i="10" s="1"/>
  <c r="Z135" i="10"/>
  <c r="Z235" i="10" s="1"/>
  <c r="Z137" i="10"/>
  <c r="Z487" i="10" s="1"/>
  <c r="Y137" i="10"/>
  <c r="Y487" i="10" s="1"/>
  <c r="AL279" i="10"/>
  <c r="AI136" i="10"/>
  <c r="AI486" i="10" s="1"/>
  <c r="U134" i="10"/>
  <c r="U234" i="10" s="1"/>
  <c r="R134" i="10"/>
  <c r="R234" i="10" s="1"/>
  <c r="W284" i="10"/>
  <c r="P486" i="10"/>
  <c r="AB486" i="10" s="1"/>
  <c r="V277" i="10"/>
  <c r="AJ130" i="10"/>
  <c r="AJ480" i="10" s="1"/>
  <c r="AI130" i="10"/>
  <c r="AI480" i="10" s="1"/>
  <c r="AK130" i="10"/>
  <c r="AK480" i="10" s="1"/>
  <c r="AD137" i="10"/>
  <c r="AD237" i="10" s="1"/>
  <c r="AC137" i="10"/>
  <c r="AC487" i="10" s="1"/>
  <c r="R127" i="10"/>
  <c r="R527" i="10" s="1"/>
  <c r="AG279" i="10"/>
  <c r="Z285" i="10"/>
  <c r="Z287" i="10"/>
  <c r="AA287" i="10"/>
  <c r="AD136" i="10"/>
  <c r="AD536" i="10" s="1"/>
  <c r="Y287" i="10"/>
  <c r="W137" i="10"/>
  <c r="W537" i="10" s="1"/>
  <c r="AQ641" i="10"/>
  <c r="Z130" i="10"/>
  <c r="Z230" i="10" s="1"/>
  <c r="AF279" i="10"/>
  <c r="W280" i="10"/>
  <c r="AN129" i="10"/>
  <c r="AN479" i="10" s="1"/>
  <c r="AF136" i="10"/>
  <c r="AF236" i="10" s="1"/>
  <c r="AK286" i="10"/>
  <c r="U137" i="10"/>
  <c r="U487" i="10" s="1"/>
  <c r="AN136" i="10"/>
  <c r="AN236" i="10" s="1"/>
  <c r="AL129" i="10"/>
  <c r="AL479" i="10" s="1"/>
  <c r="V280" i="10"/>
  <c r="X287" i="10"/>
  <c r="AB430" i="10"/>
  <c r="AH279" i="10"/>
  <c r="AA278" i="10"/>
  <c r="Z284" i="10"/>
  <c r="X284" i="10"/>
  <c r="AB428" i="10"/>
  <c r="P479" i="10"/>
  <c r="AB479" i="10" s="1"/>
  <c r="X130" i="10"/>
  <c r="X480" i="10" s="1"/>
  <c r="AK136" i="10"/>
  <c r="AK536" i="10" s="1"/>
  <c r="AN286" i="10"/>
  <c r="AM136" i="10"/>
  <c r="AM536" i="10" s="1"/>
  <c r="AL136" i="10"/>
  <c r="AL486" i="10" s="1"/>
  <c r="AM129" i="10"/>
  <c r="AM479" i="10" s="1"/>
  <c r="AK279" i="10"/>
  <c r="AJ136" i="10"/>
  <c r="AJ486" i="10" s="1"/>
  <c r="AG136" i="10"/>
  <c r="AG536" i="10" s="1"/>
  <c r="AH286" i="10"/>
  <c r="AE136" i="10"/>
  <c r="AE236" i="10" s="1"/>
  <c r="AG128" i="10"/>
  <c r="AG528" i="10" s="1"/>
  <c r="AG129" i="10"/>
  <c r="AG529" i="10" s="1"/>
  <c r="AH129" i="10"/>
  <c r="AH479" i="10" s="1"/>
  <c r="AI279" i="10"/>
  <c r="AH128" i="10"/>
  <c r="AH228" i="10" s="1"/>
  <c r="AE128" i="10"/>
  <c r="AE528" i="10" s="1"/>
  <c r="AQ86" i="10"/>
  <c r="AD286" i="10"/>
  <c r="Y134" i="10"/>
  <c r="Y484" i="10" s="1"/>
  <c r="X285" i="10"/>
  <c r="Y135" i="10"/>
  <c r="Y485" i="10" s="1"/>
  <c r="AA285" i="10"/>
  <c r="AA284" i="10"/>
  <c r="W135" i="10"/>
  <c r="W485" i="10" s="1"/>
  <c r="W134" i="10"/>
  <c r="W484" i="10" s="1"/>
  <c r="AA128" i="10"/>
  <c r="AA528" i="10" s="1"/>
  <c r="Z278" i="10"/>
  <c r="Y278" i="10"/>
  <c r="Z128" i="10"/>
  <c r="Z528" i="10" s="1"/>
  <c r="X278" i="10"/>
  <c r="W278" i="10"/>
  <c r="AB334" i="10"/>
  <c r="S134" i="10"/>
  <c r="S534" i="10" s="1"/>
  <c r="R284" i="10"/>
  <c r="V284" i="10"/>
  <c r="V134" i="10"/>
  <c r="V234" i="10" s="1"/>
  <c r="Q284" i="10"/>
  <c r="Q127" i="10"/>
  <c r="Q227" i="10" s="1"/>
  <c r="AF130" i="10"/>
  <c r="AF230" i="10" s="1"/>
  <c r="AB328" i="10"/>
  <c r="AN130" i="10"/>
  <c r="AN480" i="10" s="1"/>
  <c r="Y127" i="10"/>
  <c r="Y477" i="10" s="1"/>
  <c r="AM137" i="10"/>
  <c r="AM487" i="10" s="1"/>
  <c r="Z280" i="10"/>
  <c r="AB184" i="10"/>
  <c r="AD279" i="10"/>
  <c r="AO429" i="10"/>
  <c r="AQ429" i="10" s="1"/>
  <c r="Q277" i="10"/>
  <c r="AN279" i="10"/>
  <c r="AJ279" i="10"/>
  <c r="AH136" i="10"/>
  <c r="V287" i="10"/>
  <c r="AA134" i="10"/>
  <c r="AQ79" i="10"/>
  <c r="AO386" i="10"/>
  <c r="AQ386" i="10" s="1"/>
  <c r="Y280" i="10"/>
  <c r="AB185" i="10"/>
  <c r="AB387" i="10"/>
  <c r="X135" i="10"/>
  <c r="AI286" i="10"/>
  <c r="Y285" i="10"/>
  <c r="AI129" i="10"/>
  <c r="P278" i="10"/>
  <c r="AB378" i="10"/>
  <c r="AE127" i="10"/>
  <c r="AE477" i="10" s="1"/>
  <c r="AH280" i="10"/>
  <c r="AF129" i="10"/>
  <c r="AO379" i="10"/>
  <c r="AQ379" i="10" s="1"/>
  <c r="AA137" i="10"/>
  <c r="AO329" i="10"/>
  <c r="AQ329" i="10" s="1"/>
  <c r="X128" i="10"/>
  <c r="AF286" i="10"/>
  <c r="P286" i="10"/>
  <c r="AB286" i="10" s="1"/>
  <c r="P236" i="10"/>
  <c r="P536" i="10"/>
  <c r="AB536" i="10" s="1"/>
  <c r="AB136" i="10"/>
  <c r="P279" i="10"/>
  <c r="AB279" i="10" s="1"/>
  <c r="AO186" i="10"/>
  <c r="AQ186" i="10" s="1"/>
  <c r="AB335" i="10"/>
  <c r="AM286" i="10"/>
  <c r="AB337" i="10"/>
  <c r="AE279" i="10"/>
  <c r="V130" i="10"/>
  <c r="U284" i="10"/>
  <c r="X134" i="10"/>
  <c r="AB384" i="10"/>
  <c r="AO179" i="10"/>
  <c r="AQ179" i="10" s="1"/>
  <c r="AO336" i="10"/>
  <c r="AQ336" i="10" s="1"/>
  <c r="AB385" i="10"/>
  <c r="Y284" i="10"/>
  <c r="AB437" i="10"/>
  <c r="T534" i="10"/>
  <c r="Q134" i="10"/>
  <c r="AB434" i="10"/>
  <c r="P529" i="10"/>
  <c r="AB529" i="10" s="1"/>
  <c r="P229" i="10"/>
  <c r="AB129" i="10"/>
  <c r="AO436" i="10"/>
  <c r="AQ436" i="10" s="1"/>
  <c r="Y530" i="10"/>
  <c r="P535" i="10"/>
  <c r="P235" i="10"/>
  <c r="AB435" i="10"/>
  <c r="AG286" i="10"/>
  <c r="AB187" i="10"/>
  <c r="AM279" i="10"/>
  <c r="AL128" i="10"/>
  <c r="AL228" i="10" s="1"/>
  <c r="AG127" i="10"/>
  <c r="AG527" i="10" s="1"/>
  <c r="AM278" i="10"/>
  <c r="S277" i="10"/>
  <c r="AH277" i="10"/>
  <c r="AK137" i="10"/>
  <c r="AK487" i="10" s="1"/>
  <c r="AK280" i="10"/>
  <c r="AG130" i="10"/>
  <c r="AG230" i="10" s="1"/>
  <c r="AK278" i="10"/>
  <c r="AL278" i="10"/>
  <c r="AO380" i="10"/>
  <c r="AA127" i="10"/>
  <c r="AA227" i="10" s="1"/>
  <c r="AG278" i="10"/>
  <c r="AH137" i="10"/>
  <c r="AH237" i="10" s="1"/>
  <c r="AF137" i="10"/>
  <c r="AF237" i="10" s="1"/>
  <c r="AF280" i="10"/>
  <c r="U277" i="10"/>
  <c r="AG137" i="10"/>
  <c r="AG237" i="10" s="1"/>
  <c r="AE277" i="10"/>
  <c r="AF277" i="10"/>
  <c r="AE182" i="10"/>
  <c r="AK128" i="10"/>
  <c r="AK478" i="10" s="1"/>
  <c r="AN137" i="10"/>
  <c r="AN237" i="10" s="1"/>
  <c r="AD127" i="10"/>
  <c r="AD527" i="10" s="1"/>
  <c r="AN277" i="10"/>
  <c r="AF287" i="10"/>
  <c r="AL137" i="10"/>
  <c r="AL537" i="10" s="1"/>
  <c r="AG287" i="10"/>
  <c r="X277" i="10"/>
  <c r="AD128" i="10"/>
  <c r="AD478" i="10" s="1"/>
  <c r="AQ80" i="10"/>
  <c r="AI137" i="10"/>
  <c r="AI487" i="10" s="1"/>
  <c r="S127" i="10"/>
  <c r="S477" i="10" s="1"/>
  <c r="AH127" i="10"/>
  <c r="AH527" i="10" s="1"/>
  <c r="X127" i="10"/>
  <c r="X477" i="10" s="1"/>
  <c r="AN280" i="10"/>
  <c r="AK277" i="10"/>
  <c r="AM287" i="10"/>
  <c r="AJ278" i="10"/>
  <c r="AE278" i="10"/>
  <c r="U280" i="10"/>
  <c r="T277" i="10"/>
  <c r="AL277" i="10"/>
  <c r="AI287" i="10"/>
  <c r="AD287" i="10"/>
  <c r="AD130" i="10"/>
  <c r="AD480" i="10" s="1"/>
  <c r="AC280" i="10"/>
  <c r="AI127" i="10"/>
  <c r="AI527" i="10" s="1"/>
  <c r="AM127" i="10"/>
  <c r="AM477" i="10" s="1"/>
  <c r="AL130" i="10"/>
  <c r="AL230" i="10" s="1"/>
  <c r="L239" i="10"/>
  <c r="L247" i="10"/>
  <c r="AI128" i="10"/>
  <c r="AI528" i="10" s="1"/>
  <c r="AE280" i="10"/>
  <c r="Z127" i="10"/>
  <c r="Z227" i="10" s="1"/>
  <c r="AM128" i="10"/>
  <c r="AM478" i="10" s="1"/>
  <c r="AH287" i="10"/>
  <c r="AG280" i="10"/>
  <c r="AQ78" i="10"/>
  <c r="AM130" i="10"/>
  <c r="AM230" i="10" s="1"/>
  <c r="AK287" i="10"/>
  <c r="AH130" i="10"/>
  <c r="AH230" i="10" s="1"/>
  <c r="Y277" i="10"/>
  <c r="AK127" i="10"/>
  <c r="AK527" i="10" s="1"/>
  <c r="AJ137" i="10"/>
  <c r="AJ537" i="10" s="1"/>
  <c r="AD278" i="10"/>
  <c r="M239" i="10"/>
  <c r="AG277" i="10"/>
  <c r="AF278" i="10"/>
  <c r="U130" i="10"/>
  <c r="U480" i="10" s="1"/>
  <c r="AN278" i="10"/>
  <c r="AJ280" i="10"/>
  <c r="R277" i="10"/>
  <c r="AH278" i="10"/>
  <c r="P528" i="10"/>
  <c r="P228" i="10"/>
  <c r="P478" i="10"/>
  <c r="AI278" i="10"/>
  <c r="AC277" i="10"/>
  <c r="AE530" i="10"/>
  <c r="AB330" i="10"/>
  <c r="AO387" i="10"/>
  <c r="AO437" i="10"/>
  <c r="AD280" i="10"/>
  <c r="AO337" i="10"/>
  <c r="AM280" i="10"/>
  <c r="AO428" i="10"/>
  <c r="O477" i="10"/>
  <c r="AJ128" i="10"/>
  <c r="AN287" i="10"/>
  <c r="AD277" i="10"/>
  <c r="AO327" i="10"/>
  <c r="AO378" i="10"/>
  <c r="T127" i="10"/>
  <c r="AA277" i="10"/>
  <c r="Z277" i="10"/>
  <c r="AL127" i="10"/>
  <c r="AE137" i="10"/>
  <c r="AO187" i="10"/>
  <c r="U127" i="10"/>
  <c r="AC130" i="10"/>
  <c r="AO430" i="10"/>
  <c r="AB327" i="10"/>
  <c r="AI277" i="10"/>
  <c r="AJ287" i="10"/>
  <c r="AM277" i="10"/>
  <c r="AL280" i="10"/>
  <c r="N239" i="10"/>
  <c r="AJ277" i="10"/>
  <c r="AO427" i="10"/>
  <c r="AO328" i="10"/>
  <c r="AO330" i="10"/>
  <c r="AI280" i="10"/>
  <c r="AL287" i="10"/>
  <c r="AO377" i="10"/>
  <c r="Y527" i="10"/>
  <c r="L539" i="10"/>
  <c r="H547" i="10"/>
  <c r="AJ127" i="10"/>
  <c r="AE480" i="10"/>
  <c r="AF128" i="10"/>
  <c r="AN127" i="10"/>
  <c r="AE287" i="10"/>
  <c r="AB427" i="10"/>
  <c r="AN128" i="10"/>
  <c r="AC287" i="10"/>
  <c r="AB377" i="10"/>
  <c r="AF127" i="10"/>
  <c r="AC128" i="10"/>
  <c r="AC278" i="10"/>
  <c r="W277" i="10"/>
  <c r="AA280" i="10"/>
  <c r="I225" i="10"/>
  <c r="O537" i="10"/>
  <c r="I247" i="10"/>
  <c r="O528" i="10"/>
  <c r="O530" i="10"/>
  <c r="O478" i="10"/>
  <c r="O480" i="10"/>
  <c r="H577" i="10"/>
  <c r="O227" i="10"/>
  <c r="I578" i="10"/>
  <c r="O578" i="10" s="1"/>
  <c r="O228" i="10"/>
  <c r="O527" i="10"/>
  <c r="J580" i="10"/>
  <c r="O580" i="10" s="1"/>
  <c r="O230" i="10"/>
  <c r="I585" i="10"/>
  <c r="O585" i="10" s="1"/>
  <c r="O235" i="10"/>
  <c r="I232" i="10"/>
  <c r="O484" i="10"/>
  <c r="O535" i="10"/>
  <c r="O487" i="10"/>
  <c r="O534" i="10"/>
  <c r="I584" i="10"/>
  <c r="O234" i="10"/>
  <c r="O485" i="10"/>
  <c r="J587" i="10"/>
  <c r="O587" i="10" s="1"/>
  <c r="O237" i="10"/>
  <c r="I239" i="10"/>
  <c r="O491" i="10"/>
  <c r="O541" i="10"/>
  <c r="H591" i="10"/>
  <c r="O241" i="10"/>
  <c r="J247" i="10"/>
  <c r="I497" i="10"/>
  <c r="O499" i="10"/>
  <c r="O549" i="10"/>
  <c r="N247" i="10"/>
  <c r="M247" i="10"/>
  <c r="H599" i="10"/>
  <c r="O249" i="10"/>
  <c r="AB177" i="10"/>
  <c r="AO180" i="10"/>
  <c r="AB178" i="10"/>
  <c r="AO177" i="10"/>
  <c r="H239" i="10"/>
  <c r="AQ77" i="10"/>
  <c r="AO178" i="10"/>
  <c r="AB180" i="10"/>
  <c r="H207" i="10"/>
  <c r="H206" i="10" s="1"/>
  <c r="F207" i="10"/>
  <c r="F557" i="10" s="1"/>
  <c r="F556" i="10" s="1"/>
  <c r="G207" i="10"/>
  <c r="G206" i="10" s="1"/>
  <c r="I547" i="10"/>
  <c r="AQ70" i="10"/>
  <c r="D557" i="10"/>
  <c r="D556" i="10" s="1"/>
  <c r="K247" i="10"/>
  <c r="K598" i="10"/>
  <c r="O568" i="10"/>
  <c r="H560" i="10"/>
  <c r="O569" i="10"/>
  <c r="J239" i="10"/>
  <c r="J590" i="10"/>
  <c r="G560" i="10"/>
  <c r="G559" i="10" s="1"/>
  <c r="O570" i="10"/>
  <c r="F259" i="10"/>
  <c r="F607" i="10" s="1"/>
  <c r="F29" i="11" s="1"/>
  <c r="F28" i="11" s="1"/>
  <c r="K239" i="10"/>
  <c r="K590" i="10"/>
  <c r="K589" i="10" s="1"/>
  <c r="E557" i="10"/>
  <c r="E556" i="10" s="1"/>
  <c r="G256" i="10"/>
  <c r="G606" i="10" s="1"/>
  <c r="D259" i="10"/>
  <c r="D255" i="10" s="1"/>
  <c r="G259" i="10"/>
  <c r="D559" i="10"/>
  <c r="M267" i="10"/>
  <c r="J283" i="10"/>
  <c r="J282" i="10" s="1"/>
  <c r="K276" i="10"/>
  <c r="K275" i="10" s="1"/>
  <c r="G517" i="10"/>
  <c r="F106" i="10"/>
  <c r="L518" i="10"/>
  <c r="H522" i="10"/>
  <c r="G521" i="10"/>
  <c r="J519" i="10"/>
  <c r="G239" i="10"/>
  <c r="O240" i="10"/>
  <c r="I514" i="10"/>
  <c r="N523" i="10"/>
  <c r="N518" i="10"/>
  <c r="H517" i="10"/>
  <c r="F517" i="10"/>
  <c r="F216" i="10"/>
  <c r="H521" i="10"/>
  <c r="G522" i="10"/>
  <c r="N519" i="10"/>
  <c r="G106" i="10"/>
  <c r="N263" i="10"/>
  <c r="N520" i="10"/>
  <c r="L520" i="10"/>
  <c r="D206" i="10"/>
  <c r="L523" i="10"/>
  <c r="G513" i="10"/>
  <c r="G209" i="10"/>
  <c r="H513" i="10"/>
  <c r="H209" i="10"/>
  <c r="K518" i="10"/>
  <c r="H106" i="10"/>
  <c r="M520" i="10"/>
  <c r="K519" i="10"/>
  <c r="G247" i="10"/>
  <c r="O248" i="10"/>
  <c r="F109" i="10"/>
  <c r="J520" i="10"/>
  <c r="E216" i="10"/>
  <c r="E205" i="10" s="1"/>
  <c r="I519" i="10"/>
  <c r="K520" i="10"/>
  <c r="L519" i="10"/>
  <c r="M518" i="10"/>
  <c r="M519" i="10"/>
  <c r="L271" i="10"/>
  <c r="I263" i="10"/>
  <c r="N261" i="10"/>
  <c r="O262" i="10"/>
  <c r="O264" i="10"/>
  <c r="AQ264" i="10" s="1"/>
  <c r="F209" i="10"/>
  <c r="E259" i="10"/>
  <c r="E255" i="10" s="1"/>
  <c r="M271" i="10"/>
  <c r="K263" i="10"/>
  <c r="M263" i="10"/>
  <c r="J261" i="10"/>
  <c r="L263" i="10"/>
  <c r="J276" i="10"/>
  <c r="J275" i="10" s="1"/>
  <c r="K272" i="10"/>
  <c r="J271" i="10"/>
  <c r="K267" i="10"/>
  <c r="I271" i="10"/>
  <c r="L272" i="10"/>
  <c r="J263" i="10"/>
  <c r="I261" i="10"/>
  <c r="N283" i="10"/>
  <c r="N282" i="10" s="1"/>
  <c r="K271" i="10"/>
  <c r="J267" i="10"/>
  <c r="J272" i="10"/>
  <c r="N276" i="10"/>
  <c r="N271" i="10"/>
  <c r="N272" i="10"/>
  <c r="I267" i="10"/>
  <c r="M272" i="10"/>
  <c r="K261" i="10"/>
  <c r="M261" i="10"/>
  <c r="D606" i="10"/>
  <c r="D636" i="10" s="1"/>
  <c r="I272" i="10"/>
  <c r="M276" i="10"/>
  <c r="N257" i="10"/>
  <c r="N256" i="10" s="1"/>
  <c r="N606" i="10" s="1"/>
  <c r="L257" i="10"/>
  <c r="L256" i="10" s="1"/>
  <c r="L261" i="10"/>
  <c r="L283" i="10"/>
  <c r="L282" i="10" s="1"/>
  <c r="I257" i="10"/>
  <c r="I256" i="10" s="1"/>
  <c r="I606" i="10" s="1"/>
  <c r="H259" i="10"/>
  <c r="H255" i="10" s="1"/>
  <c r="L267" i="10"/>
  <c r="O56" i="10"/>
  <c r="O260" i="10"/>
  <c r="K257" i="10"/>
  <c r="N267" i="10"/>
  <c r="C405" i="10"/>
  <c r="K283" i="10"/>
  <c r="K282" i="10" s="1"/>
  <c r="J257" i="10"/>
  <c r="J256" i="10" s="1"/>
  <c r="J606" i="10" s="1"/>
  <c r="L276" i="10"/>
  <c r="L275" i="10" s="1"/>
  <c r="M283" i="10"/>
  <c r="M282" i="10" s="1"/>
  <c r="M257" i="10"/>
  <c r="C256" i="10"/>
  <c r="C556" i="10"/>
  <c r="C555" i="10" s="1"/>
  <c r="I113" i="10"/>
  <c r="I213" i="10" s="1"/>
  <c r="L359" i="10"/>
  <c r="J159" i="10"/>
  <c r="K113" i="10"/>
  <c r="K213" i="10" s="1"/>
  <c r="O413" i="10"/>
  <c r="M113" i="10"/>
  <c r="M213" i="10" s="1"/>
  <c r="O59" i="10"/>
  <c r="M359" i="10"/>
  <c r="N409" i="10"/>
  <c r="M159" i="10"/>
  <c r="N159" i="10"/>
  <c r="E355" i="10"/>
  <c r="I55" i="10"/>
  <c r="L409" i="10"/>
  <c r="J409" i="10"/>
  <c r="J309" i="10"/>
  <c r="O163" i="10"/>
  <c r="O363" i="10"/>
  <c r="K359" i="10"/>
  <c r="M409" i="10"/>
  <c r="N309" i="10"/>
  <c r="I159" i="10"/>
  <c r="O161" i="10"/>
  <c r="O313" i="10"/>
  <c r="J359" i="10"/>
  <c r="K159" i="10"/>
  <c r="O311" i="10"/>
  <c r="I309" i="10"/>
  <c r="L309" i="10"/>
  <c r="K409" i="10"/>
  <c r="K309" i="10"/>
  <c r="M309" i="10"/>
  <c r="N359" i="10"/>
  <c r="I409" i="10"/>
  <c r="O411" i="10"/>
  <c r="I359" i="10"/>
  <c r="O361" i="10"/>
  <c r="L17" i="9"/>
  <c r="L18" i="9"/>
  <c r="L22" i="9" s="1"/>
  <c r="J22" i="9"/>
  <c r="J19" i="9"/>
  <c r="M11" i="9"/>
  <c r="M12" i="9" s="1"/>
  <c r="P260" i="10"/>
  <c r="M55" i="10"/>
  <c r="L55" i="10"/>
  <c r="F305" i="10"/>
  <c r="E155" i="10"/>
  <c r="F155" i="10"/>
  <c r="AK359" i="10"/>
  <c r="AL409" i="10"/>
  <c r="H405" i="10"/>
  <c r="K55" i="10"/>
  <c r="J55" i="10"/>
  <c r="L489" i="10"/>
  <c r="H636" i="10"/>
  <c r="H16" i="11"/>
  <c r="H15" i="11" s="1"/>
  <c r="F636" i="10"/>
  <c r="F16" i="11"/>
  <c r="F15" i="11" s="1"/>
  <c r="AQ18" i="11"/>
  <c r="O147" i="10"/>
  <c r="AM55" i="10"/>
  <c r="AN55" i="10"/>
  <c r="AG55" i="10"/>
  <c r="V55" i="10"/>
  <c r="AE55" i="10"/>
  <c r="AH55" i="10"/>
  <c r="D305" i="10"/>
  <c r="AA55" i="10"/>
  <c r="G355" i="10"/>
  <c r="Q55" i="10"/>
  <c r="W55" i="10"/>
  <c r="F405" i="10"/>
  <c r="X55" i="10"/>
  <c r="AF55" i="10"/>
  <c r="G155" i="10"/>
  <c r="E405" i="10"/>
  <c r="AK55" i="10"/>
  <c r="Y55" i="10"/>
  <c r="R55" i="10"/>
  <c r="F355" i="10"/>
  <c r="AL55" i="10"/>
  <c r="H155" i="10"/>
  <c r="AD55" i="10"/>
  <c r="P55" i="10"/>
  <c r="L497" i="10"/>
  <c r="I489" i="10"/>
  <c r="H539" i="10"/>
  <c r="J539" i="10"/>
  <c r="K497" i="10"/>
  <c r="J547" i="10"/>
  <c r="N539" i="10"/>
  <c r="K489" i="10"/>
  <c r="U55" i="10"/>
  <c r="AJ55" i="10"/>
  <c r="Z55" i="10"/>
  <c r="AC55" i="10"/>
  <c r="H355" i="10"/>
  <c r="D155" i="10"/>
  <c r="S55" i="10"/>
  <c r="D405" i="10"/>
  <c r="H305" i="10"/>
  <c r="T55" i="10"/>
  <c r="G405" i="10"/>
  <c r="D355" i="10"/>
  <c r="AI55" i="10"/>
  <c r="N55" i="10"/>
  <c r="C505" i="10"/>
  <c r="M547" i="10"/>
  <c r="E606" i="10"/>
  <c r="E305" i="10"/>
  <c r="G305" i="10"/>
  <c r="H497" i="10"/>
  <c r="H489" i="10"/>
  <c r="J489" i="10"/>
  <c r="K547" i="10"/>
  <c r="J497" i="10"/>
  <c r="M497" i="10"/>
  <c r="N489" i="10"/>
  <c r="L547" i="10"/>
  <c r="I539" i="10"/>
  <c r="M489" i="10"/>
  <c r="N497" i="10"/>
  <c r="K539" i="10"/>
  <c r="M539" i="10"/>
  <c r="N547" i="10"/>
  <c r="P359" i="10"/>
  <c r="AK409" i="10"/>
  <c r="P409" i="10"/>
  <c r="N166" i="10"/>
  <c r="AK309" i="10"/>
  <c r="AL309" i="10"/>
  <c r="S159" i="10"/>
  <c r="S309" i="10"/>
  <c r="X159" i="10"/>
  <c r="P159" i="10"/>
  <c r="AK159" i="10"/>
  <c r="AN382" i="10"/>
  <c r="AL359" i="10"/>
  <c r="P309" i="10"/>
  <c r="AL159" i="10"/>
  <c r="X409" i="10"/>
  <c r="C608" i="10"/>
  <c r="E459" i="10"/>
  <c r="S409" i="10"/>
  <c r="W359" i="10"/>
  <c r="D459" i="10"/>
  <c r="Q159" i="10"/>
  <c r="AI309" i="10"/>
  <c r="X309" i="10"/>
  <c r="H109" i="10"/>
  <c r="E509" i="10"/>
  <c r="F559" i="10"/>
  <c r="AN409" i="10"/>
  <c r="Q409" i="10"/>
  <c r="AI359" i="10"/>
  <c r="W309" i="10"/>
  <c r="AN359" i="10"/>
  <c r="AM159" i="10"/>
  <c r="W159" i="10"/>
  <c r="U409" i="10"/>
  <c r="AG409" i="10"/>
  <c r="Z359" i="10"/>
  <c r="AA409" i="10"/>
  <c r="R359" i="10"/>
  <c r="Y359" i="10"/>
  <c r="T309" i="10"/>
  <c r="AE309" i="10"/>
  <c r="AF159" i="10"/>
  <c r="AH409" i="10"/>
  <c r="AD309" i="10"/>
  <c r="AJ159" i="10"/>
  <c r="V409" i="10"/>
  <c r="AC309" i="10"/>
  <c r="D509" i="10"/>
  <c r="D505" i="10" s="1"/>
  <c r="AN159" i="10"/>
  <c r="Q309" i="10"/>
  <c r="AM359" i="10"/>
  <c r="AI409" i="10"/>
  <c r="W409" i="10"/>
  <c r="U159" i="10"/>
  <c r="AG309" i="10"/>
  <c r="Z159" i="10"/>
  <c r="AA309" i="10"/>
  <c r="R409" i="10"/>
  <c r="X359" i="10"/>
  <c r="Y409" i="10"/>
  <c r="T409" i="10"/>
  <c r="AE409" i="10"/>
  <c r="AF309" i="10"/>
  <c r="AH309" i="10"/>
  <c r="AD159" i="10"/>
  <c r="AJ309" i="10"/>
  <c r="V309" i="10"/>
  <c r="AC159" i="10"/>
  <c r="AM409" i="10"/>
  <c r="U359" i="10"/>
  <c r="AG159" i="10"/>
  <c r="Z409" i="10"/>
  <c r="AA159" i="10"/>
  <c r="R159" i="10"/>
  <c r="Y309" i="10"/>
  <c r="T159" i="10"/>
  <c r="AE359" i="10"/>
  <c r="AF359" i="10"/>
  <c r="AH159" i="10"/>
  <c r="AD359" i="10"/>
  <c r="AJ359" i="10"/>
  <c r="V359" i="10"/>
  <c r="AC409" i="10"/>
  <c r="AB59" i="10"/>
  <c r="G109" i="10"/>
  <c r="E559" i="10"/>
  <c r="AN309" i="10"/>
  <c r="Q359" i="10"/>
  <c r="AM309" i="10"/>
  <c r="AI159" i="10"/>
  <c r="U309" i="10"/>
  <c r="S359" i="10"/>
  <c r="AG359" i="10"/>
  <c r="Z309" i="10"/>
  <c r="AA359" i="10"/>
  <c r="R309" i="10"/>
  <c r="Y159" i="10"/>
  <c r="T359" i="10"/>
  <c r="AE159" i="10"/>
  <c r="AF409" i="10"/>
  <c r="AH359" i="10"/>
  <c r="AD409" i="10"/>
  <c r="AJ409" i="10"/>
  <c r="V159" i="10"/>
  <c r="AC359" i="10"/>
  <c r="AO59" i="10"/>
  <c r="M366" i="10"/>
  <c r="AE382" i="10"/>
  <c r="J122" i="10"/>
  <c r="J222" i="10" s="1"/>
  <c r="L122" i="10"/>
  <c r="L222" i="10" s="1"/>
  <c r="AL332" i="10"/>
  <c r="H525" i="10"/>
  <c r="H510" i="10"/>
  <c r="E507" i="10"/>
  <c r="E506" i="10" s="1"/>
  <c r="H507" i="10"/>
  <c r="H506" i="10" s="1"/>
  <c r="G510" i="10"/>
  <c r="F507" i="10"/>
  <c r="F506" i="10" s="1"/>
  <c r="G507" i="10"/>
  <c r="G506" i="10" s="1"/>
  <c r="N121" i="10"/>
  <c r="N221" i="10" s="1"/>
  <c r="Q382" i="10"/>
  <c r="L121" i="10"/>
  <c r="L221" i="10" s="1"/>
  <c r="J366" i="10"/>
  <c r="Q182" i="10"/>
  <c r="M107" i="10"/>
  <c r="AH267" i="10"/>
  <c r="Q332" i="10"/>
  <c r="AN262" i="10"/>
  <c r="T262" i="10"/>
  <c r="AM283" i="10"/>
  <c r="J121" i="10"/>
  <c r="J221" i="10" s="1"/>
  <c r="N117" i="10"/>
  <c r="N217" i="10" s="1"/>
  <c r="U332" i="10"/>
  <c r="U260" i="10"/>
  <c r="N366" i="10"/>
  <c r="S332" i="10"/>
  <c r="W263" i="10"/>
  <c r="AA283" i="10"/>
  <c r="AD267" i="10"/>
  <c r="R263" i="10"/>
  <c r="S261" i="10"/>
  <c r="AE332" i="10"/>
  <c r="AL325" i="10"/>
  <c r="W425" i="10"/>
  <c r="AE269" i="10"/>
  <c r="AF267" i="10"/>
  <c r="AN261" i="10"/>
  <c r="O357" i="10"/>
  <c r="Q269" i="10"/>
  <c r="M122" i="10"/>
  <c r="M222" i="10" s="1"/>
  <c r="L316" i="10"/>
  <c r="AM270" i="10"/>
  <c r="N416" i="10"/>
  <c r="AN432" i="10"/>
  <c r="AH257" i="10"/>
  <c r="AG270" i="10"/>
  <c r="W262" i="10"/>
  <c r="AE267" i="10"/>
  <c r="AM268" i="10"/>
  <c r="AL366" i="10"/>
  <c r="Z263" i="10"/>
  <c r="S166" i="10"/>
  <c r="Q267" i="10"/>
  <c r="AG263" i="10"/>
  <c r="W366" i="10"/>
  <c r="V416" i="10"/>
  <c r="AG257" i="10"/>
  <c r="X271" i="10"/>
  <c r="AM272" i="10"/>
  <c r="Y263" i="10"/>
  <c r="V261" i="10"/>
  <c r="L117" i="10"/>
  <c r="L217" i="10" s="1"/>
  <c r="U271" i="10"/>
  <c r="N122" i="10"/>
  <c r="N222" i="10" s="1"/>
  <c r="AM269" i="10"/>
  <c r="S273" i="10"/>
  <c r="AQ72" i="10"/>
  <c r="AI268" i="10"/>
  <c r="AG271" i="10"/>
  <c r="AG272" i="10"/>
  <c r="Y272" i="10"/>
  <c r="AN260" i="10"/>
  <c r="AN272" i="10"/>
  <c r="AI271" i="10"/>
  <c r="AN271" i="10"/>
  <c r="AA261" i="10"/>
  <c r="AL182" i="10"/>
  <c r="AJ325" i="10"/>
  <c r="AD263" i="10"/>
  <c r="Q268" i="10"/>
  <c r="O172" i="10"/>
  <c r="S432" i="10"/>
  <c r="U432" i="10"/>
  <c r="AJ269" i="10"/>
  <c r="T271" i="10"/>
  <c r="AA268" i="10"/>
  <c r="AK273" i="10"/>
  <c r="T269" i="10"/>
  <c r="K416" i="10"/>
  <c r="AE268" i="10"/>
  <c r="Y257" i="10"/>
  <c r="U283" i="10"/>
  <c r="T270" i="10"/>
  <c r="AF273" i="10"/>
  <c r="AC273" i="10"/>
  <c r="AN268" i="10"/>
  <c r="AE271" i="10"/>
  <c r="AE325" i="10"/>
  <c r="Y270" i="10"/>
  <c r="Y268" i="10"/>
  <c r="P268" i="10"/>
  <c r="M121" i="10"/>
  <c r="M221" i="10" s="1"/>
  <c r="X268" i="10"/>
  <c r="P276" i="10"/>
  <c r="AE270" i="10"/>
  <c r="AC263" i="10"/>
  <c r="AF276" i="10"/>
  <c r="O157" i="10"/>
  <c r="W267" i="10"/>
  <c r="AD273" i="10"/>
  <c r="AI283" i="10"/>
  <c r="AD261" i="10"/>
  <c r="AG283" i="10"/>
  <c r="Y283" i="10"/>
  <c r="K122" i="10"/>
  <c r="K222" i="10" s="1"/>
  <c r="U262" i="10"/>
  <c r="R272" i="10"/>
  <c r="AA270" i="10"/>
  <c r="Z262" i="10"/>
  <c r="AI269" i="10"/>
  <c r="AL267" i="10"/>
  <c r="Q273" i="10"/>
  <c r="W273" i="10"/>
  <c r="W276" i="10"/>
  <c r="R260" i="10"/>
  <c r="AH273" i="10"/>
  <c r="AN270" i="10"/>
  <c r="AD257" i="10"/>
  <c r="V271" i="10"/>
  <c r="W272" i="10"/>
  <c r="R261" i="10"/>
  <c r="AF261" i="10"/>
  <c r="AE366" i="10"/>
  <c r="Z283" i="10"/>
  <c r="AM273" i="10"/>
  <c r="AL375" i="10"/>
  <c r="Y271" i="10"/>
  <c r="X332" i="10"/>
  <c r="AF262" i="10"/>
  <c r="AA276" i="10"/>
  <c r="AK260" i="10"/>
  <c r="X270" i="10"/>
  <c r="AA269" i="10"/>
  <c r="AJ257" i="10"/>
  <c r="AL257" i="10"/>
  <c r="AJ175" i="10"/>
  <c r="AG260" i="10"/>
  <c r="AJ283" i="10"/>
  <c r="AA272" i="10"/>
  <c r="AD262" i="10"/>
  <c r="T267" i="10"/>
  <c r="Y269" i="10"/>
  <c r="R271" i="10"/>
  <c r="S271" i="10"/>
  <c r="AN257" i="10"/>
  <c r="AK276" i="10"/>
  <c r="AA332" i="10"/>
  <c r="X263" i="10"/>
  <c r="AL273" i="10"/>
  <c r="AJ267" i="10"/>
  <c r="V276" i="10"/>
  <c r="AI261" i="10"/>
  <c r="AK272" i="10"/>
  <c r="AE261" i="10"/>
  <c r="P270" i="10"/>
  <c r="AI257" i="10"/>
  <c r="AN182" i="10"/>
  <c r="R262" i="10"/>
  <c r="AC257" i="10"/>
  <c r="AA273" i="10"/>
  <c r="AD268" i="10"/>
  <c r="AA271" i="10"/>
  <c r="AO419" i="10"/>
  <c r="AN263" i="10"/>
  <c r="V263" i="10"/>
  <c r="Q261" i="10"/>
  <c r="U270" i="10"/>
  <c r="AM260" i="10"/>
  <c r="AM271" i="10"/>
  <c r="V262" i="10"/>
  <c r="AF263" i="10"/>
  <c r="AJ261" i="10"/>
  <c r="AI273" i="10"/>
  <c r="AH283" i="10"/>
  <c r="AM267" i="10"/>
  <c r="AG268" i="10"/>
  <c r="AG262" i="10"/>
  <c r="AE262" i="10"/>
  <c r="U257" i="10"/>
  <c r="Z261" i="10"/>
  <c r="S263" i="10"/>
  <c r="Z268" i="10"/>
  <c r="W268" i="10"/>
  <c r="AH260" i="10"/>
  <c r="AG261" i="10"/>
  <c r="P269" i="10"/>
  <c r="AD276" i="10"/>
  <c r="AF270" i="10"/>
  <c r="Y262" i="10"/>
  <c r="O372" i="10"/>
  <c r="AF425" i="10"/>
  <c r="AM262" i="10"/>
  <c r="X273" i="10"/>
  <c r="AG267" i="10"/>
  <c r="Q416" i="10"/>
  <c r="Q263" i="10"/>
  <c r="AQ60" i="10"/>
  <c r="S182" i="10"/>
  <c r="AE263" i="10"/>
  <c r="AL262" i="10"/>
  <c r="AQ62" i="10"/>
  <c r="Z273" i="10"/>
  <c r="U272" i="10"/>
  <c r="W325" i="10"/>
  <c r="AJ272" i="10"/>
  <c r="AJ262" i="10"/>
  <c r="AK262" i="10"/>
  <c r="AL271" i="10"/>
  <c r="X260" i="10"/>
  <c r="AE260" i="10"/>
  <c r="AD270" i="10"/>
  <c r="V260" i="10"/>
  <c r="W269" i="10"/>
  <c r="U269" i="10"/>
  <c r="K121" i="10"/>
  <c r="K221" i="10" s="1"/>
  <c r="AJ268" i="10"/>
  <c r="AF271" i="10"/>
  <c r="AE283" i="10"/>
  <c r="AI425" i="10"/>
  <c r="X432" i="10"/>
  <c r="Y261" i="10"/>
  <c r="Q260" i="10"/>
  <c r="Z269" i="10"/>
  <c r="AH263" i="10"/>
  <c r="S270" i="10"/>
  <c r="T268" i="10"/>
  <c r="AI366" i="10"/>
  <c r="R269" i="10"/>
  <c r="AK268" i="10"/>
  <c r="AK269" i="10"/>
  <c r="AC268" i="10"/>
  <c r="AH270" i="10"/>
  <c r="AH262" i="10"/>
  <c r="AA325" i="10"/>
  <c r="AG366" i="10"/>
  <c r="AQ57" i="10"/>
  <c r="P257" i="10"/>
  <c r="X269" i="10"/>
  <c r="AE375" i="10"/>
  <c r="AI267" i="10"/>
  <c r="AL432" i="10"/>
  <c r="AL283" i="10"/>
  <c r="AI382" i="10"/>
  <c r="AQ83" i="10"/>
  <c r="AN416" i="10"/>
  <c r="AN273" i="10"/>
  <c r="AN283" i="10"/>
  <c r="AL260" i="10"/>
  <c r="Q272" i="10"/>
  <c r="AA262" i="10"/>
  <c r="S269" i="10"/>
  <c r="W332" i="10"/>
  <c r="AE272" i="10"/>
  <c r="AE175" i="10"/>
  <c r="AF268" i="10"/>
  <c r="Z272" i="10"/>
  <c r="V272" i="10"/>
  <c r="Y276" i="10"/>
  <c r="W382" i="10"/>
  <c r="AI260" i="10"/>
  <c r="AI272" i="10"/>
  <c r="P267" i="10"/>
  <c r="U263" i="10"/>
  <c r="S260" i="10"/>
  <c r="O407" i="10"/>
  <c r="R382" i="10"/>
  <c r="Q262" i="10"/>
  <c r="AJ263" i="10"/>
  <c r="AI263" i="10"/>
  <c r="W261" i="10"/>
  <c r="AA260" i="10"/>
  <c r="R268" i="10"/>
  <c r="R270" i="10"/>
  <c r="AD272" i="10"/>
  <c r="AC271" i="10"/>
  <c r="AG382" i="10"/>
  <c r="R273" i="10"/>
  <c r="Y273" i="10"/>
  <c r="AH269" i="10"/>
  <c r="Z382" i="10"/>
  <c r="R267" i="10"/>
  <c r="AA263" i="10"/>
  <c r="AB361" i="10"/>
  <c r="T272" i="10"/>
  <c r="R276" i="10"/>
  <c r="AD260" i="10"/>
  <c r="Q270" i="10"/>
  <c r="AG273" i="10"/>
  <c r="AL268" i="10"/>
  <c r="AI270" i="10"/>
  <c r="AK270" i="10"/>
  <c r="AF382" i="10"/>
  <c r="AD325" i="10"/>
  <c r="Z271" i="10"/>
  <c r="AD269" i="10"/>
  <c r="Z175" i="10"/>
  <c r="AK261" i="10"/>
  <c r="AM261" i="10"/>
  <c r="W260" i="10"/>
  <c r="U267" i="10"/>
  <c r="S276" i="10"/>
  <c r="Q375" i="10"/>
  <c r="AC261" i="10"/>
  <c r="Y267" i="10"/>
  <c r="AJ273" i="10"/>
  <c r="AJ271" i="10"/>
  <c r="T263" i="10"/>
  <c r="S272" i="10"/>
  <c r="AM263" i="10"/>
  <c r="AL261" i="10"/>
  <c r="AK271" i="10"/>
  <c r="Y260" i="10"/>
  <c r="T260" i="10"/>
  <c r="T261" i="10"/>
  <c r="W270" i="10"/>
  <c r="T425" i="10"/>
  <c r="O421" i="10"/>
  <c r="L166" i="10"/>
  <c r="AH272" i="10"/>
  <c r="AL269" i="10"/>
  <c r="T273" i="10"/>
  <c r="AK283" i="10"/>
  <c r="T432" i="10"/>
  <c r="T182" i="10"/>
  <c r="AG175" i="10"/>
  <c r="AJ382" i="10"/>
  <c r="Y432" i="10"/>
  <c r="R375" i="10"/>
  <c r="AK432" i="10"/>
  <c r="AJ260" i="10"/>
  <c r="X262" i="10"/>
  <c r="AJ270" i="10"/>
  <c r="AF272" i="10"/>
  <c r="AI262" i="10"/>
  <c r="AH268" i="10"/>
  <c r="AF269" i="10"/>
  <c r="X272" i="10"/>
  <c r="AL263" i="10"/>
  <c r="R257" i="10"/>
  <c r="U366" i="10"/>
  <c r="U261" i="10"/>
  <c r="V270" i="10"/>
  <c r="Z270" i="10"/>
  <c r="Q271" i="10"/>
  <c r="S375" i="10"/>
  <c r="Q276" i="10"/>
  <c r="AO361" i="10"/>
  <c r="S262" i="10"/>
  <c r="W271" i="10"/>
  <c r="Z260" i="10"/>
  <c r="S268" i="10"/>
  <c r="AE273" i="10"/>
  <c r="AC272" i="10"/>
  <c r="AD271" i="10"/>
  <c r="U273" i="10"/>
  <c r="AM276" i="10"/>
  <c r="AG269" i="10"/>
  <c r="AC270" i="10"/>
  <c r="AK263" i="10"/>
  <c r="AL272" i="10"/>
  <c r="V269" i="10"/>
  <c r="V268" i="10"/>
  <c r="AF260" i="10"/>
  <c r="U268" i="10"/>
  <c r="AL270" i="10"/>
  <c r="AM432" i="10"/>
  <c r="V273" i="10"/>
  <c r="X425" i="10"/>
  <c r="X261" i="10"/>
  <c r="AO433" i="10"/>
  <c r="AC432" i="10"/>
  <c r="AH425" i="10"/>
  <c r="O383" i="10"/>
  <c r="J382" i="10"/>
  <c r="O382" i="10" s="1"/>
  <c r="AA416" i="10"/>
  <c r="AJ182" i="10"/>
  <c r="T366" i="10"/>
  <c r="U375" i="10"/>
  <c r="X416" i="10"/>
  <c r="AB168" i="10"/>
  <c r="AO426" i="10"/>
  <c r="AC425" i="10"/>
  <c r="AN325" i="10"/>
  <c r="AQ76" i="10"/>
  <c r="AH316" i="10"/>
  <c r="T325" i="10"/>
  <c r="AB376" i="10"/>
  <c r="P375" i="10"/>
  <c r="AB313" i="10"/>
  <c r="AB371" i="10"/>
  <c r="AB171" i="10"/>
  <c r="AB422" i="10"/>
  <c r="AO313" i="10"/>
  <c r="J316" i="10"/>
  <c r="I121" i="10"/>
  <c r="I221" i="10" s="1"/>
  <c r="AB320" i="10"/>
  <c r="O322" i="10"/>
  <c r="AF175" i="10"/>
  <c r="AO82" i="10"/>
  <c r="AK416" i="10"/>
  <c r="AN316" i="10"/>
  <c r="AL276" i="10"/>
  <c r="AL425" i="10"/>
  <c r="AI375" i="10"/>
  <c r="K182" i="10"/>
  <c r="K133" i="10"/>
  <c r="AO357" i="10"/>
  <c r="AO168" i="10"/>
  <c r="AC269" i="10"/>
  <c r="AO169" i="10"/>
  <c r="AA175" i="10"/>
  <c r="AE416" i="10"/>
  <c r="AG416" i="10"/>
  <c r="AB357" i="10"/>
  <c r="S366" i="10"/>
  <c r="Q366" i="10"/>
  <c r="Q316" i="10"/>
  <c r="AB310" i="10"/>
  <c r="S283" i="10"/>
  <c r="S382" i="10"/>
  <c r="AB333" i="10"/>
  <c r="P332" i="10"/>
  <c r="U382" i="10"/>
  <c r="W416" i="10"/>
  <c r="V366" i="10"/>
  <c r="V316" i="10"/>
  <c r="AO373" i="10"/>
  <c r="AH325" i="10"/>
  <c r="AL166" i="10"/>
  <c r="AI416" i="10"/>
  <c r="AI432" i="10"/>
  <c r="N325" i="10"/>
  <c r="O333" i="10"/>
  <c r="J332" i="10"/>
  <c r="O183" i="10"/>
  <c r="J182" i="10"/>
  <c r="J133" i="10"/>
  <c r="J233" i="10" s="1"/>
  <c r="AB312" i="10"/>
  <c r="AO362" i="10"/>
  <c r="Y325" i="10"/>
  <c r="Z325" i="10"/>
  <c r="W283" i="10"/>
  <c r="W182" i="10"/>
  <c r="AO66" i="10"/>
  <c r="AO317" i="10"/>
  <c r="AC316" i="10"/>
  <c r="AB367" i="10"/>
  <c r="P366" i="10"/>
  <c r="U416" i="10"/>
  <c r="X257" i="10"/>
  <c r="R432" i="10"/>
  <c r="S425" i="10"/>
  <c r="T382" i="10"/>
  <c r="Q425" i="10"/>
  <c r="AO411" i="10"/>
  <c r="AA366" i="10"/>
  <c r="Y316" i="10"/>
  <c r="Z316" i="10"/>
  <c r="AG325" i="10"/>
  <c r="AB323" i="10"/>
  <c r="AJ332" i="10"/>
  <c r="W175" i="10"/>
  <c r="T316" i="10"/>
  <c r="U175" i="10"/>
  <c r="AQ68" i="10"/>
  <c r="AB318" i="10"/>
  <c r="AO372" i="10"/>
  <c r="AO371" i="10"/>
  <c r="AG432" i="10"/>
  <c r="AH332" i="10"/>
  <c r="AH382" i="10"/>
  <c r="AO326" i="10"/>
  <c r="AC325" i="10"/>
  <c r="AM416" i="10"/>
  <c r="AM325" i="10"/>
  <c r="AN375" i="10"/>
  <c r="AK375" i="10"/>
  <c r="K325" i="10"/>
  <c r="O75" i="10"/>
  <c r="O426" i="10"/>
  <c r="J425" i="10"/>
  <c r="O425" i="10" s="1"/>
  <c r="M182" i="10"/>
  <c r="M133" i="10"/>
  <c r="AO320" i="10"/>
  <c r="Y382" i="10"/>
  <c r="Y332" i="10"/>
  <c r="Z332" i="10"/>
  <c r="AA182" i="10"/>
  <c r="AF316" i="10"/>
  <c r="AH166" i="10"/>
  <c r="R166" i="10"/>
  <c r="AB311" i="10"/>
  <c r="O367" i="10"/>
  <c r="W257" i="10"/>
  <c r="R175" i="10"/>
  <c r="T175" i="10"/>
  <c r="AB426" i="10"/>
  <c r="P425" i="10"/>
  <c r="AQ69" i="10"/>
  <c r="AB369" i="10"/>
  <c r="AQ71" i="10"/>
  <c r="AF182" i="10"/>
  <c r="AD175" i="10"/>
  <c r="AD432" i="10"/>
  <c r="AJ316" i="10"/>
  <c r="AM332" i="10"/>
  <c r="AK382" i="10"/>
  <c r="L325" i="10"/>
  <c r="X175" i="10"/>
  <c r="V175" i="10"/>
  <c r="AD416" i="10"/>
  <c r="P263" i="10"/>
  <c r="AB363" i="10"/>
  <c r="AB321" i="10"/>
  <c r="P272" i="10"/>
  <c r="AB172" i="10"/>
  <c r="AO160" i="10"/>
  <c r="AO363" i="10"/>
  <c r="AO183" i="10"/>
  <c r="AC182" i="10"/>
  <c r="AK316" i="10"/>
  <c r="AB383" i="10"/>
  <c r="P382" i="10"/>
  <c r="AO173" i="10"/>
  <c r="AB412" i="10"/>
  <c r="AB423" i="10"/>
  <c r="V182" i="10"/>
  <c r="AM175" i="10"/>
  <c r="AO420" i="10"/>
  <c r="AF166" i="10"/>
  <c r="O417" i="10"/>
  <c r="AD382" i="10"/>
  <c r="V425" i="10"/>
  <c r="AD366" i="10"/>
  <c r="AO310" i="10"/>
  <c r="AB420" i="10"/>
  <c r="AF325" i="10"/>
  <c r="AN332" i="10"/>
  <c r="N332" i="10"/>
  <c r="AO56" i="10"/>
  <c r="AG166" i="10"/>
  <c r="AB307" i="10"/>
  <c r="S416" i="10"/>
  <c r="Q166" i="10"/>
  <c r="AB160" i="10"/>
  <c r="AB410" i="10"/>
  <c r="V257" i="10"/>
  <c r="AB183" i="10"/>
  <c r="P182" i="10"/>
  <c r="AH261" i="10"/>
  <c r="W316" i="10"/>
  <c r="AO323" i="10"/>
  <c r="AE276" i="10"/>
  <c r="AH276" i="10"/>
  <c r="AH375" i="10"/>
  <c r="AL416" i="10"/>
  <c r="AI166" i="10"/>
  <c r="AL382" i="10"/>
  <c r="AJ276" i="10"/>
  <c r="AJ375" i="10"/>
  <c r="AI332" i="10"/>
  <c r="L332" i="10"/>
  <c r="O82" i="10"/>
  <c r="P262" i="10"/>
  <c r="AB162" i="10"/>
  <c r="AE257" i="10"/>
  <c r="AO312" i="10"/>
  <c r="Y175" i="10"/>
  <c r="Y375" i="10"/>
  <c r="Z425" i="10"/>
  <c r="AO167" i="10"/>
  <c r="AC166" i="10"/>
  <c r="AB66" i="10"/>
  <c r="U316" i="10"/>
  <c r="R182" i="10"/>
  <c r="S175" i="10"/>
  <c r="T332" i="10"/>
  <c r="Q325" i="10"/>
  <c r="AO161" i="10"/>
  <c r="AA316" i="10"/>
  <c r="Y416" i="10"/>
  <c r="Z366" i="10"/>
  <c r="AG276" i="10"/>
  <c r="AG375" i="10"/>
  <c r="P273" i="10"/>
  <c r="AB173" i="10"/>
  <c r="V283" i="10"/>
  <c r="V432" i="10"/>
  <c r="W375" i="10"/>
  <c r="U425" i="10"/>
  <c r="X366" i="10"/>
  <c r="AB368" i="10"/>
  <c r="AO422" i="10"/>
  <c r="AO421" i="10"/>
  <c r="AG182" i="10"/>
  <c r="AH432" i="10"/>
  <c r="AC276" i="10"/>
  <c r="AO176" i="10"/>
  <c r="AC175" i="10"/>
  <c r="AM366" i="10"/>
  <c r="AM375" i="10"/>
  <c r="AN425" i="10"/>
  <c r="AK325" i="10"/>
  <c r="K175" i="10"/>
  <c r="K126" i="10"/>
  <c r="O176" i="10"/>
  <c r="J175" i="10"/>
  <c r="J126" i="10"/>
  <c r="J226" i="10" s="1"/>
  <c r="M325" i="10"/>
  <c r="AO170" i="10"/>
  <c r="Y182" i="10"/>
  <c r="AA382" i="10"/>
  <c r="AF416" i="10"/>
  <c r="AH366" i="10"/>
  <c r="R316" i="10"/>
  <c r="AQ61" i="10"/>
  <c r="O167" i="10"/>
  <c r="AQ67" i="10"/>
  <c r="R325" i="10"/>
  <c r="AB176" i="10"/>
  <c r="P175" i="10"/>
  <c r="AB169" i="10"/>
  <c r="O171" i="10"/>
  <c r="O371" i="10"/>
  <c r="AF283" i="10"/>
  <c r="AF432" i="10"/>
  <c r="AD375" i="10"/>
  <c r="AD283" i="10"/>
  <c r="AD182" i="10"/>
  <c r="AJ166" i="10"/>
  <c r="AM182" i="10"/>
  <c r="X276" i="10"/>
  <c r="V375" i="10"/>
  <c r="AD316" i="10"/>
  <c r="Q257" i="10"/>
  <c r="AQ63" i="10"/>
  <c r="AB413" i="10"/>
  <c r="AB421" i="10"/>
  <c r="AB372" i="10"/>
  <c r="AC260" i="10"/>
  <c r="AO410" i="10"/>
  <c r="AO163" i="10"/>
  <c r="N133" i="10"/>
  <c r="AN267" i="10"/>
  <c r="AI175" i="10"/>
  <c r="AO157" i="10"/>
  <c r="AO418" i="10"/>
  <c r="AA425" i="10"/>
  <c r="AB433" i="10"/>
  <c r="P432" i="10"/>
  <c r="V267" i="10"/>
  <c r="L182" i="10"/>
  <c r="L133" i="10"/>
  <c r="AO162" i="10"/>
  <c r="AO417" i="10"/>
  <c r="AC416" i="10"/>
  <c r="AB167" i="10"/>
  <c r="P166" i="10"/>
  <c r="Y166" i="10"/>
  <c r="Z166" i="10"/>
  <c r="X316" i="10"/>
  <c r="AO322" i="10"/>
  <c r="AO321" i="10"/>
  <c r="AM316" i="10"/>
  <c r="AK175" i="10"/>
  <c r="O326" i="10"/>
  <c r="J325" i="10"/>
  <c r="R416" i="10"/>
  <c r="AB161" i="10"/>
  <c r="AB419" i="10"/>
  <c r="AJ366" i="10"/>
  <c r="N316" i="10"/>
  <c r="O422" i="10"/>
  <c r="AM257" i="10"/>
  <c r="AE432" i="10"/>
  <c r="AC283" i="10"/>
  <c r="AO333" i="10"/>
  <c r="AC332" i="10"/>
  <c r="AK267" i="10"/>
  <c r="AK366" i="10"/>
  <c r="AN166" i="10"/>
  <c r="AO307" i="10"/>
  <c r="AO318" i="10"/>
  <c r="AO369" i="10"/>
  <c r="X283" i="10"/>
  <c r="AE316" i="10"/>
  <c r="S267" i="10"/>
  <c r="I117" i="10"/>
  <c r="I217" i="10" s="1"/>
  <c r="I122" i="10"/>
  <c r="I222" i="10" s="1"/>
  <c r="O307" i="10"/>
  <c r="AB370" i="10"/>
  <c r="AB170" i="10"/>
  <c r="AH271" i="10"/>
  <c r="AF375" i="10"/>
  <c r="AO383" i="10"/>
  <c r="AC382" i="10"/>
  <c r="AK166" i="10"/>
  <c r="AN366" i="10"/>
  <c r="AL175" i="10"/>
  <c r="AI276" i="10"/>
  <c r="AI325" i="10"/>
  <c r="K332" i="10"/>
  <c r="AF257" i="10"/>
  <c r="AO407" i="10"/>
  <c r="AO368" i="10"/>
  <c r="AO319" i="10"/>
  <c r="X182" i="10"/>
  <c r="X382" i="10"/>
  <c r="AA375" i="10"/>
  <c r="AE166" i="10"/>
  <c r="AG316" i="10"/>
  <c r="S257" i="10"/>
  <c r="AB157" i="10"/>
  <c r="AB407" i="10"/>
  <c r="S316" i="10"/>
  <c r="AB360" i="10"/>
  <c r="P283" i="10"/>
  <c r="AB82" i="10"/>
  <c r="W166" i="10"/>
  <c r="V166" i="10"/>
  <c r="L126" i="10"/>
  <c r="AO423" i="10"/>
  <c r="AE425" i="10"/>
  <c r="AH175" i="10"/>
  <c r="AL316" i="10"/>
  <c r="AI316" i="10"/>
  <c r="AJ425" i="10"/>
  <c r="AI182" i="10"/>
  <c r="N175" i="10"/>
  <c r="N126" i="10"/>
  <c r="O433" i="10"/>
  <c r="J432" i="10"/>
  <c r="O432" i="10" s="1"/>
  <c r="AB362" i="10"/>
  <c r="AC262" i="10"/>
  <c r="AO412" i="10"/>
  <c r="Y425" i="10"/>
  <c r="Z276" i="10"/>
  <c r="Z375" i="10"/>
  <c r="W432" i="10"/>
  <c r="AC267" i="10"/>
  <c r="AO367" i="10"/>
  <c r="AC366" i="10"/>
  <c r="T257" i="10"/>
  <c r="AB417" i="10"/>
  <c r="P416" i="10"/>
  <c r="AB317" i="10"/>
  <c r="P316" i="10"/>
  <c r="U166" i="10"/>
  <c r="Z257" i="10"/>
  <c r="R283" i="10"/>
  <c r="R332" i="10"/>
  <c r="S325" i="10"/>
  <c r="T283" i="10"/>
  <c r="Q175" i="10"/>
  <c r="AO311" i="10"/>
  <c r="AA267" i="10"/>
  <c r="AA166" i="10"/>
  <c r="Y366" i="10"/>
  <c r="Z267" i="10"/>
  <c r="Z416" i="10"/>
  <c r="AG425" i="10"/>
  <c r="AQ73" i="10"/>
  <c r="AB373" i="10"/>
  <c r="AJ432" i="10"/>
  <c r="V382" i="10"/>
  <c r="V332" i="10"/>
  <c r="T416" i="10"/>
  <c r="T166" i="10"/>
  <c r="U276" i="10"/>
  <c r="U325" i="10"/>
  <c r="X267" i="10"/>
  <c r="X166" i="10"/>
  <c r="AB418" i="10"/>
  <c r="AN269" i="10"/>
  <c r="AO172" i="10"/>
  <c r="AO171" i="10"/>
  <c r="AG332" i="10"/>
  <c r="AH182" i="10"/>
  <c r="AO75" i="10"/>
  <c r="AO376" i="10"/>
  <c r="AC375" i="10"/>
  <c r="AM166" i="10"/>
  <c r="AM425" i="10"/>
  <c r="AN276" i="10"/>
  <c r="AN175" i="10"/>
  <c r="AK425" i="10"/>
  <c r="O376" i="10"/>
  <c r="J375" i="10"/>
  <c r="O375" i="10" s="1"/>
  <c r="M175" i="10"/>
  <c r="M126" i="10"/>
  <c r="M332" i="10"/>
  <c r="AO370" i="10"/>
  <c r="Z432" i="10"/>
  <c r="Z182" i="10"/>
  <c r="AA432" i="10"/>
  <c r="AF366" i="10"/>
  <c r="AH416" i="10"/>
  <c r="R366" i="10"/>
  <c r="P261" i="10"/>
  <c r="AB411" i="10"/>
  <c r="O317" i="10"/>
  <c r="Q283" i="10"/>
  <c r="Q432" i="10"/>
  <c r="R425" i="10"/>
  <c r="T276" i="10"/>
  <c r="T375" i="10"/>
  <c r="AB75" i="10"/>
  <c r="AB326" i="10"/>
  <c r="P325" i="10"/>
  <c r="AB319" i="10"/>
  <c r="O321" i="10"/>
  <c r="AK257" i="10"/>
  <c r="AF332" i="10"/>
  <c r="AD425" i="10"/>
  <c r="AD332" i="10"/>
  <c r="AJ416" i="10"/>
  <c r="AM382" i="10"/>
  <c r="AK332" i="10"/>
  <c r="AK182" i="10"/>
  <c r="X325" i="10"/>
  <c r="X375" i="10"/>
  <c r="V325" i="10"/>
  <c r="AD166" i="10"/>
  <c r="AB163" i="10"/>
  <c r="AA257" i="10"/>
  <c r="P271" i="10"/>
  <c r="AB322" i="10"/>
  <c r="AO360" i="10"/>
  <c r="AO413" i="10"/>
  <c r="O498" i="10"/>
  <c r="O540" i="10"/>
  <c r="O490" i="10"/>
  <c r="I532" i="10"/>
  <c r="H475" i="10"/>
  <c r="O139" i="10"/>
  <c r="I475" i="10"/>
  <c r="O548" i="10"/>
  <c r="I525" i="10"/>
  <c r="I482" i="10"/>
  <c r="O66" i="10"/>
  <c r="E517" i="10"/>
  <c r="I520" i="10"/>
  <c r="O120" i="10"/>
  <c r="F513" i="10"/>
  <c r="F509" i="10" s="1"/>
  <c r="H512" i="10"/>
  <c r="H519" i="10"/>
  <c r="O119" i="10"/>
  <c r="K523" i="10"/>
  <c r="J518" i="10"/>
  <c r="O118" i="10"/>
  <c r="F521" i="10"/>
  <c r="E608" i="10"/>
  <c r="E33" i="11" s="1"/>
  <c r="E32" i="11" s="1"/>
  <c r="F608" i="10"/>
  <c r="F33" i="11" s="1"/>
  <c r="F32" i="11" s="1"/>
  <c r="D608" i="10"/>
  <c r="D33" i="11" s="1"/>
  <c r="D32" i="11" s="1"/>
  <c r="G608" i="10"/>
  <c r="G33" i="11" s="1"/>
  <c r="G32" i="11" s="1"/>
  <c r="H608" i="10"/>
  <c r="H33" i="11" s="1"/>
  <c r="H32" i="11" s="1"/>
  <c r="G463" i="10"/>
  <c r="J470" i="10"/>
  <c r="J468" i="10"/>
  <c r="H467" i="10"/>
  <c r="I469" i="10"/>
  <c r="H471" i="10"/>
  <c r="K468" i="10"/>
  <c r="F471" i="10"/>
  <c r="M470" i="10"/>
  <c r="L470" i="10"/>
  <c r="N470" i="10"/>
  <c r="E467" i="10"/>
  <c r="I470" i="10"/>
  <c r="H472" i="10"/>
  <c r="K470" i="10"/>
  <c r="G472" i="10"/>
  <c r="H460" i="10"/>
  <c r="L469" i="10"/>
  <c r="N469" i="10"/>
  <c r="K469" i="10"/>
  <c r="M469" i="10"/>
  <c r="K473" i="10"/>
  <c r="L473" i="10"/>
  <c r="F463" i="10"/>
  <c r="F459" i="10" s="1"/>
  <c r="N473" i="10"/>
  <c r="G460" i="10"/>
  <c r="F457" i="10"/>
  <c r="F456" i="10" s="1"/>
  <c r="F467" i="10"/>
  <c r="H462" i="10"/>
  <c r="G471" i="10"/>
  <c r="H469" i="10"/>
  <c r="H457" i="10"/>
  <c r="H456" i="10" s="1"/>
  <c r="E457" i="10"/>
  <c r="E456" i="10" s="1"/>
  <c r="G457" i="10"/>
  <c r="G456" i="10" s="1"/>
  <c r="I464" i="10"/>
  <c r="G467" i="10"/>
  <c r="N468" i="10"/>
  <c r="H463" i="10"/>
  <c r="L468" i="10"/>
  <c r="J469" i="10"/>
  <c r="M468" i="10"/>
  <c r="N112" i="10"/>
  <c r="N212" i="10" s="1"/>
  <c r="N562" i="10" s="1"/>
  <c r="I107" i="10"/>
  <c r="L114" i="10"/>
  <c r="L214" i="10" s="1"/>
  <c r="L564" i="10" s="1"/>
  <c r="K114" i="10"/>
  <c r="K214" i="10" s="1"/>
  <c r="K564" i="10" s="1"/>
  <c r="N114" i="10"/>
  <c r="N214" i="10" s="1"/>
  <c r="N564" i="10" s="1"/>
  <c r="M111" i="10"/>
  <c r="M211" i="10" s="1"/>
  <c r="N111" i="10"/>
  <c r="N211" i="10" s="1"/>
  <c r="M112" i="10"/>
  <c r="M212" i="10" s="1"/>
  <c r="M562" i="10" s="1"/>
  <c r="J112" i="10"/>
  <c r="J212" i="10" s="1"/>
  <c r="J562" i="10" s="1"/>
  <c r="I110" i="10"/>
  <c r="I210" i="10" s="1"/>
  <c r="I560" i="10" s="1"/>
  <c r="K110" i="10"/>
  <c r="K210" i="10" s="1"/>
  <c r="K560" i="10" s="1"/>
  <c r="K112" i="10"/>
  <c r="K212" i="10" s="1"/>
  <c r="K562" i="10" s="1"/>
  <c r="J110" i="10"/>
  <c r="J210" i="10" s="1"/>
  <c r="J560" i="10" s="1"/>
  <c r="N110" i="10"/>
  <c r="N210" i="10" s="1"/>
  <c r="N560" i="10" s="1"/>
  <c r="M110" i="10"/>
  <c r="M210" i="10" s="1"/>
  <c r="M560" i="10" s="1"/>
  <c r="I112" i="10"/>
  <c r="I212" i="10" s="1"/>
  <c r="I562" i="10" s="1"/>
  <c r="L113" i="10"/>
  <c r="L213" i="10" s="1"/>
  <c r="K117" i="10"/>
  <c r="K217" i="10" s="1"/>
  <c r="J107" i="10"/>
  <c r="J113" i="10"/>
  <c r="J213" i="10" s="1"/>
  <c r="K107" i="10"/>
  <c r="J117" i="10"/>
  <c r="J217" i="10" s="1"/>
  <c r="L110" i="10"/>
  <c r="L210" i="10" s="1"/>
  <c r="L560" i="10" s="1"/>
  <c r="L112" i="10"/>
  <c r="L212" i="10" s="1"/>
  <c r="L562" i="10" s="1"/>
  <c r="N107" i="10"/>
  <c r="M114" i="10"/>
  <c r="M214" i="10" s="1"/>
  <c r="M564" i="10" s="1"/>
  <c r="M123" i="10"/>
  <c r="M223" i="10" s="1"/>
  <c r="M573" i="10" s="1"/>
  <c r="O573" i="10" s="1"/>
  <c r="J111" i="10"/>
  <c r="J211" i="10" s="1"/>
  <c r="I111" i="10"/>
  <c r="I211" i="10" s="1"/>
  <c r="K111" i="10"/>
  <c r="K211" i="10" s="1"/>
  <c r="L111" i="10"/>
  <c r="L211" i="10" s="1"/>
  <c r="M117" i="10"/>
  <c r="M217" i="10" s="1"/>
  <c r="J114" i="10"/>
  <c r="J214" i="10" s="1"/>
  <c r="J564" i="10" s="1"/>
  <c r="L107" i="10"/>
  <c r="N113" i="10"/>
  <c r="N213" i="10" s="1"/>
  <c r="L366" i="10"/>
  <c r="J416" i="10"/>
  <c r="I366" i="10"/>
  <c r="I316" i="10"/>
  <c r="L416" i="10"/>
  <c r="I416" i="10"/>
  <c r="M166" i="10"/>
  <c r="K166" i="10"/>
  <c r="M316" i="10"/>
  <c r="M416" i="10"/>
  <c r="K366" i="10"/>
  <c r="I166" i="10"/>
  <c r="K316" i="10"/>
  <c r="J166" i="10"/>
  <c r="F116" i="10"/>
  <c r="G116" i="10"/>
  <c r="D116" i="10"/>
  <c r="D105" i="10" s="1"/>
  <c r="C116" i="10"/>
  <c r="C105" i="10" s="1"/>
  <c r="E116" i="10"/>
  <c r="E105" i="10" s="1"/>
  <c r="D466" i="10"/>
  <c r="H116" i="10"/>
  <c r="C466" i="10"/>
  <c r="C455" i="10" s="1"/>
  <c r="AI530" i="10" l="1"/>
  <c r="AH234" i="10"/>
  <c r="T584" i="10"/>
  <c r="AH484" i="10"/>
  <c r="R227" i="10"/>
  <c r="AC227" i="10"/>
  <c r="AG228" i="10"/>
  <c r="T484" i="10"/>
  <c r="AH580" i="10"/>
  <c r="AQ184" i="10"/>
  <c r="Y228" i="10"/>
  <c r="Y578" i="10" s="1"/>
  <c r="AQ334" i="10"/>
  <c r="AD535" i="10"/>
  <c r="Y230" i="10"/>
  <c r="Y580" i="10" s="1"/>
  <c r="AK229" i="10"/>
  <c r="AK579" i="10" s="1"/>
  <c r="AQ384" i="10"/>
  <c r="X487" i="10"/>
  <c r="AG535" i="10"/>
  <c r="AE535" i="10"/>
  <c r="AN235" i="10"/>
  <c r="AN234" i="10"/>
  <c r="AN584" i="10" s="1"/>
  <c r="R534" i="10"/>
  <c r="AE229" i="10"/>
  <c r="AE579" i="10" s="1"/>
  <c r="AI485" i="10"/>
  <c r="AF584" i="10"/>
  <c r="AD485" i="10"/>
  <c r="AE529" i="10"/>
  <c r="AN485" i="10"/>
  <c r="AI235" i="10"/>
  <c r="AI585" i="10" s="1"/>
  <c r="AD584" i="10"/>
  <c r="AK535" i="10"/>
  <c r="W534" i="10"/>
  <c r="AN484" i="10"/>
  <c r="AI230" i="10"/>
  <c r="AI580" i="10" s="1"/>
  <c r="AA235" i="10"/>
  <c r="Y528" i="10"/>
  <c r="AK529" i="10"/>
  <c r="W228" i="10"/>
  <c r="W578" i="10" s="1"/>
  <c r="X237" i="10"/>
  <c r="X587" i="10" s="1"/>
  <c r="AL235" i="10"/>
  <c r="AL585" i="10" s="1"/>
  <c r="AK235" i="10"/>
  <c r="AK585" i="10" s="1"/>
  <c r="AD585" i="10"/>
  <c r="AE585" i="10"/>
  <c r="R477" i="10"/>
  <c r="AE527" i="10"/>
  <c r="AC477" i="10"/>
  <c r="AA535" i="10"/>
  <c r="AQ335" i="10"/>
  <c r="W528" i="10"/>
  <c r="AJ534" i="10"/>
  <c r="AL535" i="10"/>
  <c r="AQ337" i="10"/>
  <c r="AK236" i="10"/>
  <c r="AK586" i="10" s="1"/>
  <c r="AJ234" i="10"/>
  <c r="AJ584" i="10" s="1"/>
  <c r="AH585" i="10"/>
  <c r="Y535" i="10"/>
  <c r="Y534" i="10"/>
  <c r="AN486" i="10"/>
  <c r="AM229" i="10"/>
  <c r="AM579" i="10" s="1"/>
  <c r="Z237" i="10"/>
  <c r="Z587" i="10" s="1"/>
  <c r="AO285" i="10"/>
  <c r="AG235" i="10"/>
  <c r="AG585" i="10" s="1"/>
  <c r="AE485" i="10"/>
  <c r="AF485" i="10"/>
  <c r="AH478" i="10"/>
  <c r="V527" i="10"/>
  <c r="AF235" i="10"/>
  <c r="AF585" i="10" s="1"/>
  <c r="AG584" i="10"/>
  <c r="W530" i="10"/>
  <c r="AD229" i="10"/>
  <c r="AD579" i="10" s="1"/>
  <c r="AC584" i="10"/>
  <c r="AO284" i="10"/>
  <c r="AH584" i="10"/>
  <c r="AE478" i="10"/>
  <c r="S234" i="10"/>
  <c r="S584" i="10" s="1"/>
  <c r="AM535" i="10"/>
  <c r="AM534" i="10"/>
  <c r="AG484" i="10"/>
  <c r="Z534" i="10"/>
  <c r="AQ185" i="10"/>
  <c r="AE586" i="10"/>
  <c r="AG534" i="10"/>
  <c r="H559" i="10"/>
  <c r="Z234" i="10"/>
  <c r="Z584" i="10" s="1"/>
  <c r="AA478" i="10"/>
  <c r="AC585" i="10"/>
  <c r="AN585" i="10"/>
  <c r="AK584" i="10"/>
  <c r="Z537" i="10"/>
  <c r="AD537" i="10"/>
  <c r="AD487" i="10"/>
  <c r="P585" i="10"/>
  <c r="W230" i="10"/>
  <c r="W580" i="10" s="1"/>
  <c r="AH528" i="10"/>
  <c r="Y234" i="10"/>
  <c r="Y584" i="10" s="1"/>
  <c r="AQ434" i="10"/>
  <c r="U484" i="10"/>
  <c r="Z585" i="10"/>
  <c r="AL484" i="10"/>
  <c r="AL234" i="10"/>
  <c r="AL584" i="10" s="1"/>
  <c r="AL534" i="10"/>
  <c r="AJ235" i="10"/>
  <c r="AJ585" i="10" s="1"/>
  <c r="AJ535" i="10"/>
  <c r="AJ485" i="10"/>
  <c r="W527" i="10"/>
  <c r="AG478" i="10"/>
  <c r="AQ435" i="10"/>
  <c r="AQ385" i="10"/>
  <c r="AD479" i="10"/>
  <c r="U534" i="10"/>
  <c r="AM236" i="10"/>
  <c r="AM586" i="10" s="1"/>
  <c r="AE484" i="10"/>
  <c r="AE234" i="10"/>
  <c r="AE584" i="10" s="1"/>
  <c r="AE534" i="10"/>
  <c r="W227" i="10"/>
  <c r="W577" i="10" s="1"/>
  <c r="V227" i="10"/>
  <c r="V577" i="10" s="1"/>
  <c r="V584" i="10"/>
  <c r="AM584" i="10"/>
  <c r="AM237" i="10"/>
  <c r="AM587" i="10" s="1"/>
  <c r="AK237" i="10"/>
  <c r="AK587" i="10" s="1"/>
  <c r="P578" i="10"/>
  <c r="V484" i="10"/>
  <c r="AF536" i="10"/>
  <c r="W487" i="10"/>
  <c r="V237" i="10"/>
  <c r="V587" i="10" s="1"/>
  <c r="AH487" i="10"/>
  <c r="Z535" i="10"/>
  <c r="AJ529" i="10"/>
  <c r="AG487" i="10"/>
  <c r="AD528" i="10"/>
  <c r="AH537" i="10"/>
  <c r="AQ387" i="10"/>
  <c r="AL229" i="10"/>
  <c r="AL579" i="10" s="1"/>
  <c r="AA228" i="10"/>
  <c r="AA578" i="10" s="1"/>
  <c r="AF486" i="10"/>
  <c r="Z485" i="10"/>
  <c r="AE486" i="10"/>
  <c r="AE536" i="10"/>
  <c r="AJ479" i="10"/>
  <c r="AD486" i="10"/>
  <c r="AG486" i="10"/>
  <c r="Q527" i="10"/>
  <c r="AF480" i="10"/>
  <c r="AD228" i="10"/>
  <c r="AD578" i="10" s="1"/>
  <c r="AF530" i="10"/>
  <c r="AK530" i="10"/>
  <c r="AI236" i="10"/>
  <c r="AI586" i="10" s="1"/>
  <c r="AL529" i="10"/>
  <c r="AD236" i="10"/>
  <c r="AD586" i="10" s="1"/>
  <c r="R584" i="10"/>
  <c r="AK528" i="10"/>
  <c r="AM537" i="10"/>
  <c r="AI536" i="10"/>
  <c r="V487" i="10"/>
  <c r="AQ187" i="10"/>
  <c r="AQ428" i="10"/>
  <c r="AK230" i="10"/>
  <c r="AK580" i="10" s="1"/>
  <c r="U537" i="10"/>
  <c r="Z480" i="10"/>
  <c r="AQ380" i="10"/>
  <c r="Z530" i="10"/>
  <c r="Y537" i="10"/>
  <c r="AC537" i="10"/>
  <c r="AJ530" i="10"/>
  <c r="AK537" i="10"/>
  <c r="AN530" i="10"/>
  <c r="AG537" i="10"/>
  <c r="AA480" i="10"/>
  <c r="AE228" i="10"/>
  <c r="AE578" i="10" s="1"/>
  <c r="W235" i="10"/>
  <c r="W585" i="10" s="1"/>
  <c r="R484" i="10"/>
  <c r="U237" i="10"/>
  <c r="U587" i="10" s="1"/>
  <c r="W237" i="10"/>
  <c r="W587" i="10" s="1"/>
  <c r="Y237" i="10"/>
  <c r="Y587" i="10" s="1"/>
  <c r="AG236" i="10"/>
  <c r="AG586" i="10" s="1"/>
  <c r="X230" i="10"/>
  <c r="X580" i="10" s="1"/>
  <c r="AC237" i="10"/>
  <c r="AC587" i="10" s="1"/>
  <c r="AJ230" i="10"/>
  <c r="AJ580" i="10" s="1"/>
  <c r="AN230" i="10"/>
  <c r="AN580" i="10" s="1"/>
  <c r="AA530" i="10"/>
  <c r="W535" i="10"/>
  <c r="V534" i="10"/>
  <c r="AG229" i="10"/>
  <c r="AG579" i="10" s="1"/>
  <c r="X530" i="10"/>
  <c r="Q477" i="10"/>
  <c r="AQ430" i="10"/>
  <c r="AN536" i="10"/>
  <c r="Z478" i="10"/>
  <c r="W234" i="10"/>
  <c r="W584" i="10" s="1"/>
  <c r="AM529" i="10"/>
  <c r="AM486" i="10"/>
  <c r="AK477" i="10"/>
  <c r="AQ378" i="10"/>
  <c r="AH529" i="10"/>
  <c r="AN229" i="10"/>
  <c r="AB284" i="10"/>
  <c r="AK486" i="10"/>
  <c r="Y227" i="10"/>
  <c r="Y577" i="10" s="1"/>
  <c r="Y235" i="10"/>
  <c r="Y585" i="10" s="1"/>
  <c r="AH229" i="10"/>
  <c r="AH579" i="10" s="1"/>
  <c r="AN529" i="10"/>
  <c r="S484" i="10"/>
  <c r="AN586" i="10"/>
  <c r="AL536" i="10"/>
  <c r="AL236" i="10"/>
  <c r="AL586" i="10" s="1"/>
  <c r="AL478" i="10"/>
  <c r="AN579" i="10"/>
  <c r="AL528" i="10"/>
  <c r="AJ536" i="10"/>
  <c r="AJ236" i="10"/>
  <c r="AJ586" i="10" s="1"/>
  <c r="AF586" i="10"/>
  <c r="AO286" i="10"/>
  <c r="AQ286" i="10" s="1"/>
  <c r="AE227" i="10"/>
  <c r="AE577" i="10" s="1"/>
  <c r="AG479" i="10"/>
  <c r="AG477" i="10"/>
  <c r="AG227" i="10"/>
  <c r="AG577" i="10" s="1"/>
  <c r="AH227" i="10"/>
  <c r="AH577" i="10" s="1"/>
  <c r="AQ327" i="10"/>
  <c r="AA585" i="10"/>
  <c r="AB285" i="10"/>
  <c r="Z228" i="10"/>
  <c r="Z578" i="10" s="1"/>
  <c r="X528" i="10"/>
  <c r="X228" i="10"/>
  <c r="X578" i="10" s="1"/>
  <c r="X478" i="10"/>
  <c r="AN537" i="10"/>
  <c r="P586" i="10"/>
  <c r="AB586" i="10" s="1"/>
  <c r="AB236" i="10"/>
  <c r="AI529" i="10"/>
  <c r="AI229" i="10"/>
  <c r="AI579" i="10" s="1"/>
  <c r="AI479" i="10"/>
  <c r="AH236" i="10"/>
  <c r="AH586" i="10" s="1"/>
  <c r="AH536" i="10"/>
  <c r="AH486" i="10"/>
  <c r="X234" i="10"/>
  <c r="X584" i="10" s="1"/>
  <c r="X534" i="10"/>
  <c r="X484" i="10"/>
  <c r="AF229" i="10"/>
  <c r="AF579" i="10" s="1"/>
  <c r="AF529" i="10"/>
  <c r="AF479" i="10"/>
  <c r="AF537" i="10"/>
  <c r="AQ437" i="10"/>
  <c r="AL487" i="10"/>
  <c r="V230" i="10"/>
  <c r="V580" i="10" s="1"/>
  <c r="V530" i="10"/>
  <c r="V480" i="10"/>
  <c r="AA487" i="10"/>
  <c r="AA537" i="10"/>
  <c r="AA237" i="10"/>
  <c r="AA587" i="10" s="1"/>
  <c r="AO279" i="10"/>
  <c r="AQ279" i="10" s="1"/>
  <c r="Q577" i="10"/>
  <c r="Q234" i="10"/>
  <c r="Q584" i="10" s="1"/>
  <c r="Q534" i="10"/>
  <c r="Q484" i="10"/>
  <c r="X235" i="10"/>
  <c r="X585" i="10" s="1"/>
  <c r="X535" i="10"/>
  <c r="X485" i="10"/>
  <c r="AQ328" i="10"/>
  <c r="X227" i="10"/>
  <c r="X577" i="10" s="1"/>
  <c r="AD587" i="10"/>
  <c r="AL237" i="10"/>
  <c r="AL587" i="10" s="1"/>
  <c r="AA577" i="10"/>
  <c r="AB229" i="10"/>
  <c r="P579" i="10"/>
  <c r="AB579" i="10" s="1"/>
  <c r="AA534" i="10"/>
  <c r="AA234" i="10"/>
  <c r="AA584" i="10" s="1"/>
  <c r="AA484" i="10"/>
  <c r="AJ579" i="10"/>
  <c r="AO129" i="10"/>
  <c r="AQ129" i="10" s="1"/>
  <c r="Z580" i="10"/>
  <c r="U584" i="10"/>
  <c r="AO136" i="10"/>
  <c r="AQ136" i="10" s="1"/>
  <c r="AG480" i="10"/>
  <c r="AD227" i="10"/>
  <c r="AD577" i="10" s="1"/>
  <c r="AA477" i="10"/>
  <c r="AF580" i="10"/>
  <c r="AM228" i="10"/>
  <c r="AM578" i="10" s="1"/>
  <c r="AI227" i="10"/>
  <c r="AI577" i="10" s="1"/>
  <c r="AG587" i="10"/>
  <c r="AK227" i="10"/>
  <c r="AK577" i="10" s="1"/>
  <c r="AI537" i="10"/>
  <c r="AH477" i="10"/>
  <c r="AA527" i="10"/>
  <c r="AI237" i="10"/>
  <c r="AI587" i="10" s="1"/>
  <c r="AG530" i="10"/>
  <c r="AM530" i="10"/>
  <c r="AD530" i="10"/>
  <c r="AH578" i="10"/>
  <c r="Z577" i="10"/>
  <c r="AF587" i="10"/>
  <c r="AD477" i="10"/>
  <c r="AI477" i="10"/>
  <c r="I561" i="10"/>
  <c r="L563" i="10"/>
  <c r="AQ377" i="10"/>
  <c r="AM480" i="10"/>
  <c r="AF487" i="10"/>
  <c r="U230" i="10"/>
  <c r="U580" i="10" s="1"/>
  <c r="AK228" i="10"/>
  <c r="AK578" i="10" s="1"/>
  <c r="AL578" i="10"/>
  <c r="AM528" i="10"/>
  <c r="AI228" i="10"/>
  <c r="AI578" i="10" s="1"/>
  <c r="AM227" i="10"/>
  <c r="AM577" i="10" s="1"/>
  <c r="AQ427" i="10"/>
  <c r="Z527" i="10"/>
  <c r="X527" i="10"/>
  <c r="S227" i="10"/>
  <c r="S577" i="10" s="1"/>
  <c r="AH587" i="10"/>
  <c r="AJ237" i="10"/>
  <c r="AJ587" i="10" s="1"/>
  <c r="Z477" i="10"/>
  <c r="AN487" i="10"/>
  <c r="AG578" i="10"/>
  <c r="S527" i="10"/>
  <c r="AM527" i="10"/>
  <c r="AE580" i="10"/>
  <c r="AH480" i="10"/>
  <c r="AL480" i="10"/>
  <c r="AD230" i="10"/>
  <c r="AD580" i="10" s="1"/>
  <c r="AQ180" i="10"/>
  <c r="R577" i="10"/>
  <c r="AJ487" i="10"/>
  <c r="AH530" i="10"/>
  <c r="AI478" i="10"/>
  <c r="AL530" i="10"/>
  <c r="U530" i="10"/>
  <c r="AG580" i="10"/>
  <c r="AJ227" i="10"/>
  <c r="AJ577" i="10" s="1"/>
  <c r="AJ527" i="10"/>
  <c r="AJ477" i="10"/>
  <c r="U527" i="10"/>
  <c r="U227" i="10"/>
  <c r="U577" i="10" s="1"/>
  <c r="U477" i="10"/>
  <c r="AJ228" i="10"/>
  <c r="AJ578" i="10" s="1"/>
  <c r="AJ528" i="10"/>
  <c r="AJ478" i="10"/>
  <c r="AM580" i="10"/>
  <c r="AC577" i="10"/>
  <c r="AC228" i="10"/>
  <c r="AC578" i="10" s="1"/>
  <c r="AC528" i="10"/>
  <c r="AC478" i="10"/>
  <c r="AF228" i="10"/>
  <c r="AF578" i="10" s="1"/>
  <c r="AF528" i="10"/>
  <c r="AF478" i="10"/>
  <c r="AE237" i="10"/>
  <c r="AE587" i="10" s="1"/>
  <c r="AE537" i="10"/>
  <c r="AE487" i="10"/>
  <c r="AQ330" i="10"/>
  <c r="AL580" i="10"/>
  <c r="AL227" i="10"/>
  <c r="AL577" i="10" s="1"/>
  <c r="AL527" i="10"/>
  <c r="AL477" i="10"/>
  <c r="AQ177" i="10"/>
  <c r="AF227" i="10"/>
  <c r="AF577" i="10" s="1"/>
  <c r="AF527" i="10"/>
  <c r="AF477" i="10"/>
  <c r="AN228" i="10"/>
  <c r="AN578" i="10" s="1"/>
  <c r="AN528" i="10"/>
  <c r="AN478" i="10"/>
  <c r="AN227" i="10"/>
  <c r="AN577" i="10" s="1"/>
  <c r="AN527" i="10"/>
  <c r="AN477" i="10"/>
  <c r="AC230" i="10"/>
  <c r="AC580" i="10" s="1"/>
  <c r="AC530" i="10"/>
  <c r="AC480" i="10"/>
  <c r="T527" i="10"/>
  <c r="T227" i="10"/>
  <c r="T577" i="10" s="1"/>
  <c r="T477" i="10"/>
  <c r="AA580" i="10"/>
  <c r="AN587" i="10"/>
  <c r="AO287" i="10"/>
  <c r="AO278" i="10"/>
  <c r="AQ178" i="10"/>
  <c r="AO277" i="10"/>
  <c r="AO280" i="10"/>
  <c r="AB287" i="10"/>
  <c r="AB278" i="10"/>
  <c r="AB277" i="10"/>
  <c r="AB280" i="10"/>
  <c r="O577" i="10"/>
  <c r="H575" i="10"/>
  <c r="I575" i="10"/>
  <c r="O584" i="10"/>
  <c r="I582" i="10"/>
  <c r="O591" i="10"/>
  <c r="H589" i="10"/>
  <c r="O599" i="10"/>
  <c r="H597" i="10"/>
  <c r="H557" i="10"/>
  <c r="H556" i="10" s="1"/>
  <c r="G557" i="10"/>
  <c r="G556" i="10" s="1"/>
  <c r="F206" i="10"/>
  <c r="F205" i="10" s="1"/>
  <c r="K207" i="10"/>
  <c r="K557" i="10" s="1"/>
  <c r="K556" i="10" s="1"/>
  <c r="M207" i="10"/>
  <c r="M557" i="10" s="1"/>
  <c r="M556" i="10" s="1"/>
  <c r="J207" i="10"/>
  <c r="J557" i="10" s="1"/>
  <c r="J556" i="10" s="1"/>
  <c r="L207" i="10"/>
  <c r="L206" i="10" s="1"/>
  <c r="I207" i="10"/>
  <c r="I206" i="10" s="1"/>
  <c r="N207" i="10"/>
  <c r="N206" i="10" s="1"/>
  <c r="J572" i="10"/>
  <c r="K266" i="10"/>
  <c r="K608" i="10" s="1"/>
  <c r="K33" i="11" s="1"/>
  <c r="K32" i="11" s="1"/>
  <c r="F255" i="10"/>
  <c r="F605" i="10" s="1"/>
  <c r="F8" i="12" s="1"/>
  <c r="G255" i="10"/>
  <c r="G605" i="10" s="1"/>
  <c r="G8" i="12" s="1"/>
  <c r="J561" i="10"/>
  <c r="J563" i="10"/>
  <c r="N572" i="10"/>
  <c r="E607" i="10"/>
  <c r="E29" i="11" s="1"/>
  <c r="E28" i="11" s="1"/>
  <c r="E27" i="11" s="1"/>
  <c r="N561" i="10"/>
  <c r="J583" i="10"/>
  <c r="J582" i="10" s="1"/>
  <c r="M572" i="10"/>
  <c r="K561" i="10"/>
  <c r="I571" i="10"/>
  <c r="K571" i="10"/>
  <c r="K572" i="10"/>
  <c r="L572" i="10"/>
  <c r="D607" i="10"/>
  <c r="D29" i="11" s="1"/>
  <c r="D28" i="11" s="1"/>
  <c r="D27" i="11" s="1"/>
  <c r="M563" i="10"/>
  <c r="N571" i="10"/>
  <c r="I572" i="10"/>
  <c r="K609" i="10"/>
  <c r="K28" i="9" s="1"/>
  <c r="L571" i="10"/>
  <c r="I563" i="10"/>
  <c r="O247" i="10"/>
  <c r="O562" i="10"/>
  <c r="M567" i="10"/>
  <c r="K597" i="10"/>
  <c r="O597" i="10" s="1"/>
  <c r="O598" i="10"/>
  <c r="N563" i="10"/>
  <c r="L561" i="10"/>
  <c r="N567" i="10"/>
  <c r="K563" i="10"/>
  <c r="O239" i="10"/>
  <c r="J589" i="10"/>
  <c r="O590" i="10"/>
  <c r="J567" i="10"/>
  <c r="K567" i="10"/>
  <c r="M561" i="10"/>
  <c r="I567" i="10"/>
  <c r="J576" i="10"/>
  <c r="J575" i="10" s="1"/>
  <c r="M571" i="10"/>
  <c r="L567" i="10"/>
  <c r="J571" i="10"/>
  <c r="I305" i="10"/>
  <c r="G509" i="10"/>
  <c r="N233" i="10"/>
  <c r="L233" i="10"/>
  <c r="L226" i="10"/>
  <c r="K233" i="10"/>
  <c r="K583" i="10" s="1"/>
  <c r="K582" i="10" s="1"/>
  <c r="G607" i="10"/>
  <c r="G29" i="11" s="1"/>
  <c r="G28" i="11" s="1"/>
  <c r="G27" i="11" s="1"/>
  <c r="J266" i="10"/>
  <c r="J608" i="10" s="1"/>
  <c r="K226" i="10"/>
  <c r="K576" i="10" s="1"/>
  <c r="K575" i="10" s="1"/>
  <c r="M233" i="10"/>
  <c r="O564" i="10"/>
  <c r="M226" i="10"/>
  <c r="N226" i="10"/>
  <c r="O218" i="10"/>
  <c r="O220" i="10"/>
  <c r="F105" i="10"/>
  <c r="O211" i="10"/>
  <c r="O210" i="10"/>
  <c r="N266" i="10"/>
  <c r="N608" i="10" s="1"/>
  <c r="N33" i="11" s="1"/>
  <c r="N32" i="11" s="1"/>
  <c r="O271" i="10"/>
  <c r="M259" i="10"/>
  <c r="M607" i="10" s="1"/>
  <c r="M29" i="11" s="1"/>
  <c r="M28" i="11" s="1"/>
  <c r="O219" i="10"/>
  <c r="J259" i="10"/>
  <c r="J607" i="10" s="1"/>
  <c r="J29" i="11" s="1"/>
  <c r="J28" i="11" s="1"/>
  <c r="O560" i="10"/>
  <c r="N259" i="10"/>
  <c r="N607" i="10" s="1"/>
  <c r="N29" i="11" s="1"/>
  <c r="N28" i="11" s="1"/>
  <c r="M405" i="10"/>
  <c r="J514" i="10"/>
  <c r="N106" i="10"/>
  <c r="K106" i="10"/>
  <c r="L513" i="10"/>
  <c r="J512" i="10"/>
  <c r="N514" i="10"/>
  <c r="N512" i="10"/>
  <c r="O519" i="10"/>
  <c r="O520" i="10"/>
  <c r="N517" i="10"/>
  <c r="H607" i="10"/>
  <c r="H29" i="11" s="1"/>
  <c r="H28" i="11" s="1"/>
  <c r="H27" i="11" s="1"/>
  <c r="D16" i="11"/>
  <c r="D15" i="11" s="1"/>
  <c r="M513" i="10"/>
  <c r="M256" i="10"/>
  <c r="M606" i="10" s="1"/>
  <c r="M16" i="11" s="1"/>
  <c r="M266" i="10"/>
  <c r="N275" i="10"/>
  <c r="N513" i="10"/>
  <c r="L106" i="10"/>
  <c r="M514" i="10"/>
  <c r="J517" i="10"/>
  <c r="J216" i="10"/>
  <c r="K517" i="10"/>
  <c r="I106" i="10"/>
  <c r="J225" i="10"/>
  <c r="K522" i="10"/>
  <c r="M521" i="10"/>
  <c r="N522" i="10"/>
  <c r="M522" i="10"/>
  <c r="M106" i="10"/>
  <c r="L521" i="10"/>
  <c r="J522" i="10"/>
  <c r="I259" i="10"/>
  <c r="O263" i="10"/>
  <c r="M517" i="10"/>
  <c r="L512" i="10"/>
  <c r="L209" i="10"/>
  <c r="J513" i="10"/>
  <c r="I512" i="10"/>
  <c r="I209" i="10"/>
  <c r="K512" i="10"/>
  <c r="M512" i="10"/>
  <c r="M209" i="10"/>
  <c r="K514" i="10"/>
  <c r="O518" i="10"/>
  <c r="I522" i="10"/>
  <c r="I521" i="10"/>
  <c r="O221" i="10"/>
  <c r="L517" i="10"/>
  <c r="J521" i="10"/>
  <c r="N521" i="10"/>
  <c r="I513" i="10"/>
  <c r="K259" i="10"/>
  <c r="K607" i="10" s="1"/>
  <c r="K29" i="11" s="1"/>
  <c r="K28" i="11" s="1"/>
  <c r="O267" i="10"/>
  <c r="O272" i="10"/>
  <c r="D205" i="10"/>
  <c r="G216" i="10"/>
  <c r="G205" i="10" s="1"/>
  <c r="M523" i="10"/>
  <c r="O523" i="10" s="1"/>
  <c r="O223" i="10"/>
  <c r="J106" i="10"/>
  <c r="L514" i="10"/>
  <c r="I517" i="10"/>
  <c r="I216" i="10"/>
  <c r="J232" i="10"/>
  <c r="K521" i="10"/>
  <c r="L522" i="10"/>
  <c r="K513" i="10"/>
  <c r="H216" i="10"/>
  <c r="H205" i="10" s="1"/>
  <c r="I266" i="10"/>
  <c r="I608" i="10" s="1"/>
  <c r="K256" i="10"/>
  <c r="K606" i="10" s="1"/>
  <c r="K16" i="11" s="1"/>
  <c r="M275" i="10"/>
  <c r="M609" i="10" s="1"/>
  <c r="L259" i="10"/>
  <c r="L607" i="10" s="1"/>
  <c r="L29" i="11" s="1"/>
  <c r="L28" i="11" s="1"/>
  <c r="L610" i="10"/>
  <c r="L37" i="11" s="1"/>
  <c r="L36" i="11" s="1"/>
  <c r="L609" i="10"/>
  <c r="L28" i="9" s="1"/>
  <c r="O276" i="10"/>
  <c r="M610" i="10"/>
  <c r="M37" i="11" s="1"/>
  <c r="M36" i="11" s="1"/>
  <c r="D555" i="10"/>
  <c r="L266" i="10"/>
  <c r="K610" i="10"/>
  <c r="K644" i="10" s="1"/>
  <c r="I463" i="10"/>
  <c r="N610" i="10"/>
  <c r="N644" i="10" s="1"/>
  <c r="O257" i="10"/>
  <c r="O283" i="10"/>
  <c r="O261" i="10"/>
  <c r="L606" i="10"/>
  <c r="L636" i="10" s="1"/>
  <c r="C606" i="10"/>
  <c r="C255" i="10"/>
  <c r="C605" i="10" s="1"/>
  <c r="C8" i="12" s="1"/>
  <c r="O282" i="10"/>
  <c r="L405" i="10"/>
  <c r="I155" i="10"/>
  <c r="I405" i="10"/>
  <c r="M463" i="10"/>
  <c r="N405" i="10"/>
  <c r="K405" i="10"/>
  <c r="L355" i="10"/>
  <c r="M355" i="10"/>
  <c r="I355" i="10"/>
  <c r="K463" i="10"/>
  <c r="O159" i="10"/>
  <c r="O409" i="10"/>
  <c r="O309" i="10"/>
  <c r="O359" i="10"/>
  <c r="N355" i="10"/>
  <c r="K355" i="10"/>
  <c r="N11" i="9"/>
  <c r="N12" i="9" s="1"/>
  <c r="M16" i="9"/>
  <c r="D19" i="9"/>
  <c r="C10" i="11"/>
  <c r="C10" i="12" s="1"/>
  <c r="C5" i="11"/>
  <c r="F27" i="11"/>
  <c r="J405" i="10"/>
  <c r="M155" i="10"/>
  <c r="M457" i="10"/>
  <c r="M456" i="10" s="1"/>
  <c r="J155" i="10"/>
  <c r="AL405" i="10"/>
  <c r="L471" i="10"/>
  <c r="J472" i="10"/>
  <c r="S405" i="10"/>
  <c r="U155" i="10"/>
  <c r="D3" i="11"/>
  <c r="D53" i="11" s="1"/>
  <c r="M305" i="10"/>
  <c r="N305" i="10"/>
  <c r="K305" i="10"/>
  <c r="AM155" i="10"/>
  <c r="J636" i="10"/>
  <c r="J16" i="11"/>
  <c r="N636" i="10"/>
  <c r="N16" i="11"/>
  <c r="E636" i="10"/>
  <c r="E16" i="11"/>
  <c r="E15" i="11" s="1"/>
  <c r="I636" i="10"/>
  <c r="I16" i="11"/>
  <c r="I15" i="11" s="1"/>
  <c r="C637" i="10"/>
  <c r="C33" i="11"/>
  <c r="G636" i="10"/>
  <c r="G16" i="11"/>
  <c r="G15" i="11" s="1"/>
  <c r="C23" i="12"/>
  <c r="O547" i="10"/>
  <c r="O497" i="10"/>
  <c r="T355" i="10"/>
  <c r="L155" i="10"/>
  <c r="AE155" i="10"/>
  <c r="AJ355" i="10"/>
  <c r="AD155" i="10"/>
  <c r="Y355" i="10"/>
  <c r="AN355" i="10"/>
  <c r="D455" i="10"/>
  <c r="Y405" i="10"/>
  <c r="R155" i="10"/>
  <c r="AE405" i="10"/>
  <c r="AN405" i="10"/>
  <c r="L305" i="10"/>
  <c r="AD405" i="10"/>
  <c r="Z305" i="10"/>
  <c r="AD355" i="10"/>
  <c r="T155" i="10"/>
  <c r="AH305" i="10"/>
  <c r="AI405" i="10"/>
  <c r="AF155" i="10"/>
  <c r="R355" i="10"/>
  <c r="U405" i="10"/>
  <c r="P305" i="10"/>
  <c r="U305" i="10"/>
  <c r="AE355" i="10"/>
  <c r="AA305" i="10"/>
  <c r="AN155" i="10"/>
  <c r="AG405" i="10"/>
  <c r="Q405" i="10"/>
  <c r="H105" i="10"/>
  <c r="AK155" i="10"/>
  <c r="AL305" i="10"/>
  <c r="K155" i="10"/>
  <c r="P155" i="10"/>
  <c r="Q355" i="10"/>
  <c r="V155" i="10"/>
  <c r="X305" i="10"/>
  <c r="AD305" i="10"/>
  <c r="AC155" i="10"/>
  <c r="AK305" i="10"/>
  <c r="P355" i="10"/>
  <c r="J305" i="10"/>
  <c r="U355" i="10"/>
  <c r="AI355" i="10"/>
  <c r="V405" i="10"/>
  <c r="S155" i="10"/>
  <c r="AC355" i="10"/>
  <c r="AH355" i="10"/>
  <c r="Y155" i="10"/>
  <c r="AG355" i="10"/>
  <c r="AM305" i="10"/>
  <c r="G105" i="10"/>
  <c r="AC405" i="10"/>
  <c r="AH155" i="10"/>
  <c r="Y305" i="10"/>
  <c r="AG155" i="10"/>
  <c r="V305" i="10"/>
  <c r="AF305" i="10"/>
  <c r="X355" i="10"/>
  <c r="AG305" i="10"/>
  <c r="AM355" i="10"/>
  <c r="AJ155" i="10"/>
  <c r="AE305" i="10"/>
  <c r="AA405" i="10"/>
  <c r="W155" i="10"/>
  <c r="W305" i="10"/>
  <c r="AI305" i="10"/>
  <c r="W355" i="10"/>
  <c r="AL355" i="10"/>
  <c r="N155" i="10"/>
  <c r="AJ405" i="10"/>
  <c r="AA355" i="10"/>
  <c r="AN305" i="10"/>
  <c r="AA155" i="10"/>
  <c r="AM405" i="10"/>
  <c r="T405" i="10"/>
  <c r="W405" i="10"/>
  <c r="AC305" i="10"/>
  <c r="AH405" i="10"/>
  <c r="AL155" i="10"/>
  <c r="S305" i="10"/>
  <c r="AK405" i="10"/>
  <c r="AK355" i="10"/>
  <c r="R305" i="10"/>
  <c r="Q155" i="10"/>
  <c r="X155" i="10"/>
  <c r="Z405" i="10"/>
  <c r="Z155" i="10"/>
  <c r="AF405" i="10"/>
  <c r="AI155" i="10"/>
  <c r="S355" i="10"/>
  <c r="V355" i="10"/>
  <c r="AF355" i="10"/>
  <c r="AJ305" i="10"/>
  <c r="R405" i="10"/>
  <c r="Q305" i="10"/>
  <c r="T305" i="10"/>
  <c r="Z355" i="10"/>
  <c r="X405" i="10"/>
  <c r="P405" i="10"/>
  <c r="J355" i="10"/>
  <c r="L511" i="10"/>
  <c r="M511" i="10"/>
  <c r="K511" i="10"/>
  <c r="J511" i="10"/>
  <c r="N511" i="10"/>
  <c r="N471" i="10"/>
  <c r="M471" i="10"/>
  <c r="M472" i="10"/>
  <c r="AB409" i="10"/>
  <c r="AB309" i="10"/>
  <c r="K109" i="10"/>
  <c r="N109" i="10"/>
  <c r="I109" i="10"/>
  <c r="AA256" i="10"/>
  <c r="AK256" i="10"/>
  <c r="S256" i="10"/>
  <c r="Z282" i="10"/>
  <c r="Z610" i="10" s="1"/>
  <c r="V256" i="10"/>
  <c r="W256" i="10"/>
  <c r="AF259" i="10"/>
  <c r="AF607" i="10" s="1"/>
  <c r="AF29" i="11" s="1"/>
  <c r="AF28" i="11" s="1"/>
  <c r="AI259" i="10"/>
  <c r="AI607" i="10" s="1"/>
  <c r="AI29" i="11" s="1"/>
  <c r="AI28" i="11" s="1"/>
  <c r="AL259" i="10"/>
  <c r="AL607" i="10" s="1"/>
  <c r="AL29" i="11" s="1"/>
  <c r="AL28" i="11" s="1"/>
  <c r="AC256" i="10"/>
  <c r="AJ256" i="10"/>
  <c r="AK259" i="10"/>
  <c r="AK607" i="10" s="1"/>
  <c r="AK29" i="11" s="1"/>
  <c r="AK28" i="11" s="1"/>
  <c r="Y256" i="10"/>
  <c r="H509" i="10"/>
  <c r="AQ59" i="10"/>
  <c r="AO309" i="10"/>
  <c r="AB359" i="10"/>
  <c r="H459" i="10"/>
  <c r="Q256" i="10"/>
  <c r="S259" i="10"/>
  <c r="S607" i="10" s="1"/>
  <c r="S29" i="11" s="1"/>
  <c r="S28" i="11" s="1"/>
  <c r="P259" i="10"/>
  <c r="P607" i="10" s="1"/>
  <c r="P29" i="11" s="1"/>
  <c r="J109" i="10"/>
  <c r="T256" i="10"/>
  <c r="AF256" i="10"/>
  <c r="AE256" i="10"/>
  <c r="T259" i="10"/>
  <c r="T607" i="10" s="1"/>
  <c r="T29" i="11" s="1"/>
  <c r="T28" i="11" s="1"/>
  <c r="Q259" i="10"/>
  <c r="Q607" i="10" s="1"/>
  <c r="Q29" i="11" s="1"/>
  <c r="Q28" i="11" s="1"/>
  <c r="V259" i="10"/>
  <c r="V607" i="10" s="1"/>
  <c r="V29" i="11" s="1"/>
  <c r="V28" i="11" s="1"/>
  <c r="AE259" i="10"/>
  <c r="AE607" i="10" s="1"/>
  <c r="AE29" i="11" s="1"/>
  <c r="AE28" i="11" s="1"/>
  <c r="AH259" i="10"/>
  <c r="AH607" i="10" s="1"/>
  <c r="AH29" i="11" s="1"/>
  <c r="AH28" i="11" s="1"/>
  <c r="AM259" i="10"/>
  <c r="AM607" i="10" s="1"/>
  <c r="AM29" i="11" s="1"/>
  <c r="AM28" i="11" s="1"/>
  <c r="AN256" i="10"/>
  <c r="AG259" i="10"/>
  <c r="AG607" i="10" s="1"/>
  <c r="AG29" i="11" s="1"/>
  <c r="AG28" i="11" s="1"/>
  <c r="AD256" i="10"/>
  <c r="R259" i="10"/>
  <c r="R607" i="10" s="1"/>
  <c r="R29" i="11" s="1"/>
  <c r="R28" i="11" s="1"/>
  <c r="AB159" i="10"/>
  <c r="M109" i="10"/>
  <c r="Z256" i="10"/>
  <c r="AD259" i="10"/>
  <c r="AD607" i="10" s="1"/>
  <c r="AD29" i="11" s="1"/>
  <c r="AD28" i="11" s="1"/>
  <c r="P256" i="10"/>
  <c r="AI256" i="10"/>
  <c r="AL256" i="10"/>
  <c r="L109" i="10"/>
  <c r="G459" i="10"/>
  <c r="AM256" i="10"/>
  <c r="AC259" i="10"/>
  <c r="AC607" i="10" s="1"/>
  <c r="AC29" i="11" s="1"/>
  <c r="X256" i="10"/>
  <c r="Z259" i="10"/>
  <c r="Z607" i="10" s="1"/>
  <c r="Z29" i="11" s="1"/>
  <c r="Z28" i="11" s="1"/>
  <c r="R256" i="10"/>
  <c r="AJ259" i="10"/>
  <c r="AJ607" i="10" s="1"/>
  <c r="AJ29" i="11" s="1"/>
  <c r="AJ28" i="11" s="1"/>
  <c r="Y259" i="10"/>
  <c r="Y607" i="10" s="1"/>
  <c r="Y29" i="11" s="1"/>
  <c r="Y28" i="11" s="1"/>
  <c r="W259" i="10"/>
  <c r="W607" i="10" s="1"/>
  <c r="W29" i="11" s="1"/>
  <c r="W28" i="11" s="1"/>
  <c r="AA259" i="10"/>
  <c r="AA607" i="10" s="1"/>
  <c r="AA29" i="11" s="1"/>
  <c r="AA28" i="11" s="1"/>
  <c r="X259" i="10"/>
  <c r="X607" i="10" s="1"/>
  <c r="X29" i="11" s="1"/>
  <c r="X28" i="11" s="1"/>
  <c r="U256" i="10"/>
  <c r="AH256" i="10"/>
  <c r="U259" i="10"/>
  <c r="U607" i="10" s="1"/>
  <c r="U29" i="11" s="1"/>
  <c r="U28" i="11" s="1"/>
  <c r="AO409" i="10"/>
  <c r="AO159" i="10"/>
  <c r="AN259" i="10"/>
  <c r="AN607" i="10" s="1"/>
  <c r="AN29" i="11" s="1"/>
  <c r="AN28" i="11" s="1"/>
  <c r="AG256" i="10"/>
  <c r="AO359" i="10"/>
  <c r="AE282" i="10"/>
  <c r="AE610" i="10" s="1"/>
  <c r="L472" i="10"/>
  <c r="J471" i="10"/>
  <c r="K471" i="10"/>
  <c r="N472" i="10"/>
  <c r="AQ357" i="10"/>
  <c r="AQ169" i="10"/>
  <c r="AQ66" i="10"/>
  <c r="J507" i="10"/>
  <c r="J506" i="10" s="1"/>
  <c r="M510" i="10"/>
  <c r="K510" i="10"/>
  <c r="N507" i="10"/>
  <c r="N506" i="10" s="1"/>
  <c r="N510" i="10"/>
  <c r="I510" i="10"/>
  <c r="K507" i="10"/>
  <c r="K506" i="10" s="1"/>
  <c r="J510" i="10"/>
  <c r="L507" i="10"/>
  <c r="L506" i="10" s="1"/>
  <c r="L510" i="10"/>
  <c r="M507" i="10"/>
  <c r="M506" i="10" s="1"/>
  <c r="AQ160" i="10"/>
  <c r="L467" i="10"/>
  <c r="AQ373" i="10"/>
  <c r="AQ419" i="10"/>
  <c r="AQ361" i="10"/>
  <c r="I472" i="10"/>
  <c r="AQ371" i="10"/>
  <c r="W275" i="10"/>
  <c r="W609" i="10" s="1"/>
  <c r="W28" i="9" s="1"/>
  <c r="AQ418" i="10"/>
  <c r="AQ372" i="10"/>
  <c r="R266" i="10"/>
  <c r="R608" i="10" s="1"/>
  <c r="AQ362" i="10"/>
  <c r="U282" i="10"/>
  <c r="U610" i="10" s="1"/>
  <c r="AQ420" i="10"/>
  <c r="J610" i="10"/>
  <c r="AQ412" i="10"/>
  <c r="AQ411" i="10"/>
  <c r="AA275" i="10"/>
  <c r="AA609" i="10" s="1"/>
  <c r="AA28" i="9" s="1"/>
  <c r="K472" i="10"/>
  <c r="AG282" i="10"/>
  <c r="AG610" i="10" s="1"/>
  <c r="AH282" i="10"/>
  <c r="AH610" i="10" s="1"/>
  <c r="Y266" i="10"/>
  <c r="Y608" i="10" s="1"/>
  <c r="Y282" i="10"/>
  <c r="Y610" i="10" s="1"/>
  <c r="AM282" i="10"/>
  <c r="AM610" i="10" s="1"/>
  <c r="P266" i="10"/>
  <c r="P608" i="10" s="1"/>
  <c r="AQ163" i="10"/>
  <c r="AQ321" i="10"/>
  <c r="AO263" i="10"/>
  <c r="T266" i="10"/>
  <c r="T608" i="10" s="1"/>
  <c r="AA282" i="10"/>
  <c r="AA610" i="10" s="1"/>
  <c r="AI282" i="10"/>
  <c r="AI610" i="10" s="1"/>
  <c r="S275" i="10"/>
  <c r="S609" i="10" s="1"/>
  <c r="S28" i="9" s="1"/>
  <c r="AB269" i="10"/>
  <c r="AN282" i="10"/>
  <c r="AN610" i="10" s="1"/>
  <c r="AM266" i="10"/>
  <c r="AM608" i="10" s="1"/>
  <c r="V275" i="10"/>
  <c r="V609" i="10" s="1"/>
  <c r="V28" i="9" s="1"/>
  <c r="AK275" i="10"/>
  <c r="AK609" i="10" s="1"/>
  <c r="AK28" i="9" s="1"/>
  <c r="AJ282" i="10"/>
  <c r="AJ610" i="10" s="1"/>
  <c r="AD275" i="10"/>
  <c r="AD609" i="10" s="1"/>
  <c r="AD28" i="9" s="1"/>
  <c r="I471" i="10"/>
  <c r="AQ172" i="10"/>
  <c r="AB270" i="10"/>
  <c r="AL282" i="10"/>
  <c r="AL610" i="10" s="1"/>
  <c r="AQ319" i="10"/>
  <c r="N116" i="10"/>
  <c r="O122" i="10"/>
  <c r="O121" i="10"/>
  <c r="AQ56" i="10"/>
  <c r="AO273" i="10"/>
  <c r="AB268" i="10"/>
  <c r="AI266" i="10"/>
  <c r="AI608" i="10" s="1"/>
  <c r="AI33" i="11" s="1"/>
  <c r="AI32" i="11" s="1"/>
  <c r="W266" i="10"/>
  <c r="W608" i="10" s="1"/>
  <c r="R275" i="10"/>
  <c r="R609" i="10" s="1"/>
  <c r="R28" i="9" s="1"/>
  <c r="N467" i="10"/>
  <c r="I467" i="10"/>
  <c r="AQ433" i="10"/>
  <c r="AD266" i="10"/>
  <c r="AD608" i="10" s="1"/>
  <c r="AD33" i="11" s="1"/>
  <c r="AD32" i="11" s="1"/>
  <c r="AL266" i="10"/>
  <c r="AL608" i="10" s="1"/>
  <c r="AG266" i="10"/>
  <c r="AG608" i="10" s="1"/>
  <c r="AO375" i="10"/>
  <c r="AQ157" i="10"/>
  <c r="AQ170" i="10"/>
  <c r="AQ173" i="10"/>
  <c r="AF275" i="10"/>
  <c r="AF609" i="10" s="1"/>
  <c r="AF28" i="9" s="1"/>
  <c r="Y275" i="10"/>
  <c r="Y609" i="10" s="1"/>
  <c r="Y28" i="9" s="1"/>
  <c r="AM275" i="10"/>
  <c r="AM609" i="10" s="1"/>
  <c r="AM28" i="9" s="1"/>
  <c r="AQ161" i="10"/>
  <c r="AQ421" i="10"/>
  <c r="Q266" i="10"/>
  <c r="Q608" i="10" s="1"/>
  <c r="AE266" i="10"/>
  <c r="AE608" i="10" s="1"/>
  <c r="AQ317" i="10"/>
  <c r="AQ422" i="10"/>
  <c r="AJ266" i="10"/>
  <c r="AJ608" i="10" s="1"/>
  <c r="AF266" i="10"/>
  <c r="AF608" i="10" s="1"/>
  <c r="AF33" i="11" s="1"/>
  <c r="AF32" i="11" s="1"/>
  <c r="AB260" i="10"/>
  <c r="H637" i="10"/>
  <c r="D637" i="10"/>
  <c r="E637" i="10"/>
  <c r="G637" i="10"/>
  <c r="F637" i="10"/>
  <c r="Q275" i="10"/>
  <c r="Q609" i="10" s="1"/>
  <c r="Q28" i="9" s="1"/>
  <c r="AQ307" i="10"/>
  <c r="U266" i="10"/>
  <c r="U608" i="10" s="1"/>
  <c r="AQ360" i="10"/>
  <c r="AO270" i="10"/>
  <c r="AQ407" i="10"/>
  <c r="AQ312" i="10"/>
  <c r="AQ162" i="10"/>
  <c r="AQ310" i="10"/>
  <c r="AQ168" i="10"/>
  <c r="AK282" i="10"/>
  <c r="AK610" i="10" s="1"/>
  <c r="AB416" i="10"/>
  <c r="AQ370" i="10"/>
  <c r="AB267" i="10"/>
  <c r="AO272" i="10"/>
  <c r="AO268" i="10"/>
  <c r="AO366" i="10"/>
  <c r="AO257" i="10"/>
  <c r="AQ410" i="10"/>
  <c r="AQ167" i="10"/>
  <c r="AQ313" i="10"/>
  <c r="U275" i="10"/>
  <c r="U609" i="10" s="1"/>
  <c r="U28" i="9" s="1"/>
  <c r="AK266" i="10"/>
  <c r="AK608" i="10" s="1"/>
  <c r="AO416" i="10"/>
  <c r="V266" i="10"/>
  <c r="V608" i="10" s="1"/>
  <c r="AN266" i="10"/>
  <c r="AN608" i="10" s="1"/>
  <c r="AO260" i="10"/>
  <c r="AQ413" i="10"/>
  <c r="AF282" i="10"/>
  <c r="AF610" i="10" s="1"/>
  <c r="AQ171" i="10"/>
  <c r="AB175" i="10"/>
  <c r="AQ176" i="10"/>
  <c r="AO276" i="10"/>
  <c r="AC275" i="10"/>
  <c r="AQ368" i="10"/>
  <c r="AO166" i="10"/>
  <c r="AQ82" i="10"/>
  <c r="AQ417" i="10"/>
  <c r="AB382" i="10"/>
  <c r="AO182" i="10"/>
  <c r="AB272" i="10"/>
  <c r="AQ363" i="10"/>
  <c r="AQ75" i="10"/>
  <c r="AQ318" i="10"/>
  <c r="AB366" i="10"/>
  <c r="AO316" i="10"/>
  <c r="AQ183" i="10"/>
  <c r="AB332" i="10"/>
  <c r="AB356" i="10"/>
  <c r="AO356" i="10"/>
  <c r="AQ320" i="10"/>
  <c r="AQ383" i="10"/>
  <c r="AO271" i="10"/>
  <c r="Q282" i="10"/>
  <c r="Q610" i="10" s="1"/>
  <c r="R282" i="10"/>
  <c r="R610" i="10" s="1"/>
  <c r="AO262" i="10"/>
  <c r="N526" i="10"/>
  <c r="N525" i="10" s="1"/>
  <c r="N476" i="10"/>
  <c r="N475" i="10" s="1"/>
  <c r="N125" i="10"/>
  <c r="L125" i="10"/>
  <c r="L526" i="10"/>
  <c r="L525" i="10" s="1"/>
  <c r="L476" i="10"/>
  <c r="L475" i="10" s="1"/>
  <c r="AB283" i="10"/>
  <c r="P282" i="10"/>
  <c r="AB406" i="10"/>
  <c r="AI275" i="10"/>
  <c r="AI609" i="10" s="1"/>
  <c r="AI28" i="9" s="1"/>
  <c r="AO382" i="10"/>
  <c r="AO332" i="10"/>
  <c r="AQ326" i="10"/>
  <c r="L483" i="10"/>
  <c r="L482" i="10" s="1"/>
  <c r="L132" i="10"/>
  <c r="L533" i="10"/>
  <c r="L532" i="10" s="1"/>
  <c r="AB432" i="10"/>
  <c r="AO156" i="10"/>
  <c r="N483" i="10"/>
  <c r="N482" i="10" s="1"/>
  <c r="N132" i="10"/>
  <c r="N533" i="10"/>
  <c r="N532" i="10" s="1"/>
  <c r="AD282" i="10"/>
  <c r="AD610" i="10" s="1"/>
  <c r="K526" i="10"/>
  <c r="K525" i="10" s="1"/>
  <c r="K125" i="10"/>
  <c r="K476" i="10"/>
  <c r="K475" i="10" s="1"/>
  <c r="AG275" i="10"/>
  <c r="AG609" i="10" s="1"/>
  <c r="AG28" i="9" s="1"/>
  <c r="AH275" i="10"/>
  <c r="AH609" i="10" s="1"/>
  <c r="AH28" i="9" s="1"/>
  <c r="AB306" i="10"/>
  <c r="AH266" i="10"/>
  <c r="AH608" i="10" s="1"/>
  <c r="AB263" i="10"/>
  <c r="AQ369" i="10"/>
  <c r="AQ367" i="10"/>
  <c r="W282" i="10"/>
  <c r="W610" i="10" s="1"/>
  <c r="AO269" i="10"/>
  <c r="AB55" i="10"/>
  <c r="P275" i="10"/>
  <c r="AO261" i="10"/>
  <c r="AB325" i="10"/>
  <c r="T275" i="10"/>
  <c r="T609" i="10" s="1"/>
  <c r="T28" i="9" s="1"/>
  <c r="AB261" i="10"/>
  <c r="AQ376" i="10"/>
  <c r="AN275" i="10"/>
  <c r="AN609" i="10" s="1"/>
  <c r="AN28" i="9" s="1"/>
  <c r="X266" i="10"/>
  <c r="X608" i="10" s="1"/>
  <c r="AA266" i="10"/>
  <c r="AA608" i="10" s="1"/>
  <c r="T282" i="10"/>
  <c r="T610" i="10" s="1"/>
  <c r="AB316" i="10"/>
  <c r="Z275" i="10"/>
  <c r="Z609" i="10" s="1"/>
  <c r="Z28" i="9" s="1"/>
  <c r="AO406" i="10"/>
  <c r="S266" i="10"/>
  <c r="S608" i="10" s="1"/>
  <c r="AO306" i="10"/>
  <c r="AB166" i="10"/>
  <c r="J476" i="10"/>
  <c r="J125" i="10"/>
  <c r="O126" i="10"/>
  <c r="J526" i="10"/>
  <c r="AO175" i="10"/>
  <c r="V282" i="10"/>
  <c r="V610" i="10" s="1"/>
  <c r="AB262" i="10"/>
  <c r="AJ275" i="10"/>
  <c r="AJ609" i="10" s="1"/>
  <c r="AJ28" i="9" s="1"/>
  <c r="AE275" i="10"/>
  <c r="AE609" i="10" s="1"/>
  <c r="AE28" i="9" s="1"/>
  <c r="AQ423" i="10"/>
  <c r="AQ311" i="10"/>
  <c r="M533" i="10"/>
  <c r="M532" i="10" s="1"/>
  <c r="M132" i="10"/>
  <c r="M483" i="10"/>
  <c r="M482" i="10" s="1"/>
  <c r="AQ426" i="10"/>
  <c r="AO325" i="10"/>
  <c r="AQ323" i="10"/>
  <c r="J132" i="10"/>
  <c r="J533" i="10"/>
  <c r="J483" i="10"/>
  <c r="O133" i="10"/>
  <c r="O332" i="10"/>
  <c r="AO432" i="10"/>
  <c r="AB276" i="10"/>
  <c r="AB271" i="10"/>
  <c r="M526" i="10"/>
  <c r="M525" i="10" s="1"/>
  <c r="M125" i="10"/>
  <c r="M476" i="10"/>
  <c r="M475" i="10" s="1"/>
  <c r="Z266" i="10"/>
  <c r="Z608" i="10" s="1"/>
  <c r="AO267" i="10"/>
  <c r="AC266" i="10"/>
  <c r="AB156" i="10"/>
  <c r="X282" i="10"/>
  <c r="X610" i="10" s="1"/>
  <c r="AO283" i="10"/>
  <c r="AC282" i="10"/>
  <c r="O325" i="10"/>
  <c r="X275" i="10"/>
  <c r="X609" i="10" s="1"/>
  <c r="X28" i="9" s="1"/>
  <c r="O175" i="10"/>
  <c r="AB273" i="10"/>
  <c r="AB182" i="10"/>
  <c r="AO55" i="10"/>
  <c r="AB425" i="10"/>
  <c r="J609" i="10"/>
  <c r="J28" i="9" s="1"/>
  <c r="O182" i="10"/>
  <c r="AQ333" i="10"/>
  <c r="S282" i="10"/>
  <c r="S610" i="10" s="1"/>
  <c r="K483" i="10"/>
  <c r="K482" i="10" s="1"/>
  <c r="K533" i="10"/>
  <c r="K532" i="10" s="1"/>
  <c r="K132" i="10"/>
  <c r="AL275" i="10"/>
  <c r="AL609" i="10" s="1"/>
  <c r="AL28" i="9" s="1"/>
  <c r="AQ322" i="10"/>
  <c r="AB375" i="10"/>
  <c r="AO425" i="10"/>
  <c r="AB257" i="10"/>
  <c r="O539" i="10"/>
  <c r="O489" i="10"/>
  <c r="O469" i="10"/>
  <c r="O470" i="10"/>
  <c r="O406" i="10"/>
  <c r="O316" i="10"/>
  <c r="O356" i="10"/>
  <c r="O156" i="10"/>
  <c r="O113" i="10"/>
  <c r="O416" i="10"/>
  <c r="O366" i="10"/>
  <c r="O306" i="10"/>
  <c r="O166" i="10"/>
  <c r="O55" i="10"/>
  <c r="O123" i="10"/>
  <c r="I507" i="10"/>
  <c r="I506" i="10" s="1"/>
  <c r="O107" i="10"/>
  <c r="O468" i="10"/>
  <c r="E466" i="10"/>
  <c r="E455" i="10" s="1"/>
  <c r="O112" i="10"/>
  <c r="I511" i="10"/>
  <c r="O111" i="10"/>
  <c r="O114" i="10"/>
  <c r="O117" i="10"/>
  <c r="O110" i="10"/>
  <c r="H466" i="10"/>
  <c r="F566" i="10"/>
  <c r="F555" i="10" s="1"/>
  <c r="F466" i="10"/>
  <c r="F455" i="10" s="1"/>
  <c r="H566" i="10"/>
  <c r="G516" i="10"/>
  <c r="G505" i="10" s="1"/>
  <c r="G566" i="10"/>
  <c r="E516" i="10"/>
  <c r="E505" i="10" s="1"/>
  <c r="E566" i="10"/>
  <c r="E555" i="10" s="1"/>
  <c r="H516" i="10"/>
  <c r="N463" i="10"/>
  <c r="L462" i="10"/>
  <c r="L463" i="10"/>
  <c r="J460" i="10"/>
  <c r="N464" i="10"/>
  <c r="L457" i="10"/>
  <c r="L456" i="10" s="1"/>
  <c r="K461" i="10"/>
  <c r="L460" i="10"/>
  <c r="J463" i="10"/>
  <c r="I462" i="10"/>
  <c r="K462" i="10"/>
  <c r="M462" i="10"/>
  <c r="K464" i="10"/>
  <c r="M473" i="10"/>
  <c r="O473" i="10" s="1"/>
  <c r="K457" i="10"/>
  <c r="K456" i="10" s="1"/>
  <c r="J462" i="10"/>
  <c r="N462" i="10"/>
  <c r="G466" i="10"/>
  <c r="J464" i="10"/>
  <c r="I461" i="10"/>
  <c r="M464" i="10"/>
  <c r="J467" i="10"/>
  <c r="J457" i="10"/>
  <c r="J456" i="10" s="1"/>
  <c r="M460" i="10"/>
  <c r="K460" i="10"/>
  <c r="N461" i="10"/>
  <c r="L464" i="10"/>
  <c r="L461" i="10"/>
  <c r="M467" i="10"/>
  <c r="J461" i="10"/>
  <c r="N457" i="10"/>
  <c r="N456" i="10" s="1"/>
  <c r="K467" i="10"/>
  <c r="N460" i="10"/>
  <c r="I460" i="10"/>
  <c r="M461" i="10"/>
  <c r="I457" i="10"/>
  <c r="I456" i="10" s="1"/>
  <c r="E605" i="10"/>
  <c r="E8" i="12" s="1"/>
  <c r="H605" i="10"/>
  <c r="H8" i="12" s="1"/>
  <c r="D605" i="10"/>
  <c r="D8" i="12" s="1"/>
  <c r="I116" i="10"/>
  <c r="M116" i="10"/>
  <c r="J116" i="10"/>
  <c r="K116" i="10"/>
  <c r="L116" i="10"/>
  <c r="AQ284" i="10" l="1"/>
  <c r="AQ285" i="10"/>
  <c r="I559" i="10"/>
  <c r="AO529" i="10"/>
  <c r="AQ529" i="10" s="1"/>
  <c r="AO486" i="10"/>
  <c r="AQ486" i="10" s="1"/>
  <c r="AO536" i="10"/>
  <c r="AQ536" i="10" s="1"/>
  <c r="AO236" i="10"/>
  <c r="AQ236" i="10" s="1"/>
  <c r="AO479" i="10"/>
  <c r="AQ479" i="10" s="1"/>
  <c r="AO579" i="10"/>
  <c r="AQ579" i="10" s="1"/>
  <c r="AO586" i="10"/>
  <c r="AQ586" i="10" s="1"/>
  <c r="AO229" i="10"/>
  <c r="AQ229" i="10" s="1"/>
  <c r="L559" i="10"/>
  <c r="G555" i="10"/>
  <c r="H555" i="10"/>
  <c r="AQ278" i="10"/>
  <c r="AQ287" i="10"/>
  <c r="AQ277" i="10"/>
  <c r="AQ280" i="10"/>
  <c r="O589" i="10"/>
  <c r="J206" i="10"/>
  <c r="N557" i="10"/>
  <c r="N556" i="10" s="1"/>
  <c r="M206" i="10"/>
  <c r="L557" i="10"/>
  <c r="L556" i="10" s="1"/>
  <c r="K206" i="10"/>
  <c r="I557" i="10"/>
  <c r="I556" i="10" s="1"/>
  <c r="M636" i="10"/>
  <c r="K17" i="11"/>
  <c r="K15" i="11" s="1"/>
  <c r="M17" i="11"/>
  <c r="M15" i="11" s="1"/>
  <c r="M28" i="9"/>
  <c r="C7" i="11"/>
  <c r="C5" i="12" s="1"/>
  <c r="M559" i="10"/>
  <c r="J559" i="10"/>
  <c r="K640" i="10"/>
  <c r="O571" i="10"/>
  <c r="K559" i="10"/>
  <c r="I566" i="10"/>
  <c r="O561" i="10"/>
  <c r="L516" i="10"/>
  <c r="O567" i="10"/>
  <c r="N566" i="10"/>
  <c r="M225" i="10"/>
  <c r="M576" i="10"/>
  <c r="M575" i="10" s="1"/>
  <c r="L232" i="10"/>
  <c r="L583" i="10"/>
  <c r="L582" i="10" s="1"/>
  <c r="M232" i="10"/>
  <c r="M583" i="10"/>
  <c r="M582" i="10" s="1"/>
  <c r="N232" i="10"/>
  <c r="N583" i="10"/>
  <c r="N582" i="10" s="1"/>
  <c r="N225" i="10"/>
  <c r="N576" i="10"/>
  <c r="N575" i="10" s="1"/>
  <c r="L225" i="10"/>
  <c r="L576" i="10"/>
  <c r="L575" i="10" s="1"/>
  <c r="O513" i="10"/>
  <c r="O259" i="10"/>
  <c r="O233" i="10"/>
  <c r="O275" i="10"/>
  <c r="O226" i="10"/>
  <c r="N37" i="11"/>
  <c r="N36" i="11" s="1"/>
  <c r="N27" i="11" s="1"/>
  <c r="I255" i="10"/>
  <c r="I605" i="10" s="1"/>
  <c r="I8" i="12" s="1"/>
  <c r="K225" i="10"/>
  <c r="I607" i="10"/>
  <c r="I29" i="11" s="1"/>
  <c r="I28" i="11" s="1"/>
  <c r="O28" i="11" s="1"/>
  <c r="O563" i="10"/>
  <c r="O514" i="10"/>
  <c r="K232" i="10"/>
  <c r="J255" i="10"/>
  <c r="J605" i="10" s="1"/>
  <c r="J8" i="12" s="1"/>
  <c r="L16" i="11"/>
  <c r="O213" i="10"/>
  <c r="L644" i="10"/>
  <c r="L255" i="10"/>
  <c r="L605" i="10" s="1"/>
  <c r="L8" i="12" s="1"/>
  <c r="I516" i="10"/>
  <c r="O214" i="10"/>
  <c r="K209" i="10"/>
  <c r="M255" i="10"/>
  <c r="M605" i="10" s="1"/>
  <c r="M8" i="12" s="1"/>
  <c r="J209" i="10"/>
  <c r="O522" i="10"/>
  <c r="N559" i="10"/>
  <c r="N609" i="10"/>
  <c r="L216" i="10"/>
  <c r="O512" i="10"/>
  <c r="O222" i="10"/>
  <c r="O517" i="10"/>
  <c r="O207" i="10"/>
  <c r="O212" i="10"/>
  <c r="M608" i="10"/>
  <c r="M33" i="11" s="1"/>
  <c r="M32" i="11" s="1"/>
  <c r="M27" i="11" s="1"/>
  <c r="O572" i="10"/>
  <c r="O521" i="10"/>
  <c r="K37" i="11"/>
  <c r="K36" i="11" s="1"/>
  <c r="K27" i="11" s="1"/>
  <c r="L640" i="10"/>
  <c r="N255" i="10"/>
  <c r="N605" i="10" s="1"/>
  <c r="N8" i="12" s="1"/>
  <c r="N209" i="10"/>
  <c r="M216" i="10"/>
  <c r="K636" i="10"/>
  <c r="I205" i="10"/>
  <c r="K216" i="10"/>
  <c r="N216" i="10"/>
  <c r="O217" i="10"/>
  <c r="M640" i="10"/>
  <c r="L17" i="11"/>
  <c r="O256" i="10"/>
  <c r="K255" i="10"/>
  <c r="K605" i="10" s="1"/>
  <c r="K8" i="12" s="1"/>
  <c r="L566" i="10"/>
  <c r="O266" i="10"/>
  <c r="L608" i="10"/>
  <c r="L33" i="11" s="1"/>
  <c r="L32" i="11" s="1"/>
  <c r="L27" i="11" s="1"/>
  <c r="M644" i="10"/>
  <c r="C16" i="11"/>
  <c r="C15" i="11" s="1"/>
  <c r="C9" i="11" s="1"/>
  <c r="C636" i="10"/>
  <c r="M18" i="9"/>
  <c r="M22" i="9" s="1"/>
  <c r="M17" i="9"/>
  <c r="P11" i="9"/>
  <c r="P12" i="9" s="1"/>
  <c r="N16" i="9"/>
  <c r="D23" i="12"/>
  <c r="D5" i="11"/>
  <c r="D7" i="11" s="1"/>
  <c r="D5" i="12" s="1"/>
  <c r="C7" i="12"/>
  <c r="K509" i="10"/>
  <c r="J509" i="10"/>
  <c r="M509" i="10"/>
  <c r="N509" i="10"/>
  <c r="D10" i="11"/>
  <c r="D10" i="12" s="1"/>
  <c r="I637" i="10"/>
  <c r="I33" i="11"/>
  <c r="I32" i="11" s="1"/>
  <c r="AL17" i="11"/>
  <c r="AL640" i="10"/>
  <c r="Z640" i="10"/>
  <c r="Z17" i="11"/>
  <c r="X37" i="11"/>
  <c r="X36" i="11" s="1"/>
  <c r="X644" i="10"/>
  <c r="Z637" i="10"/>
  <c r="Z33" i="11"/>
  <c r="Z32" i="11" s="1"/>
  <c r="T17" i="11"/>
  <c r="T640" i="10"/>
  <c r="AH637" i="10"/>
  <c r="AH33" i="11"/>
  <c r="AH32" i="11" s="1"/>
  <c r="AG17" i="11"/>
  <c r="AG640" i="10"/>
  <c r="AI640" i="10"/>
  <c r="AI17" i="11"/>
  <c r="V637" i="10"/>
  <c r="V33" i="11"/>
  <c r="V32" i="11" s="1"/>
  <c r="AM640" i="10"/>
  <c r="AM17" i="11"/>
  <c r="AG637" i="10"/>
  <c r="AG33" i="11"/>
  <c r="AG32" i="11" s="1"/>
  <c r="W637" i="10"/>
  <c r="W33" i="11"/>
  <c r="W32" i="11" s="1"/>
  <c r="W27" i="11" s="1"/>
  <c r="W46" i="11" s="1"/>
  <c r="W55" i="11" s="1"/>
  <c r="AN644" i="10"/>
  <c r="AN37" i="11"/>
  <c r="AN36" i="11" s="1"/>
  <c r="P637" i="10"/>
  <c r="P33" i="11"/>
  <c r="AG37" i="11"/>
  <c r="AG36" i="11" s="1"/>
  <c r="AG644" i="10"/>
  <c r="R637" i="10"/>
  <c r="R33" i="11"/>
  <c r="R32" i="11" s="1"/>
  <c r="AE37" i="11"/>
  <c r="AE36" i="11" s="1"/>
  <c r="AE644" i="10"/>
  <c r="Z37" i="11"/>
  <c r="Z36" i="11" s="1"/>
  <c r="Z644" i="10"/>
  <c r="AA637" i="10"/>
  <c r="AA33" i="11"/>
  <c r="AA32" i="11" s="1"/>
  <c r="S644" i="10"/>
  <c r="S37" i="11"/>
  <c r="S36" i="11" s="1"/>
  <c r="X17" i="11"/>
  <c r="X640" i="10"/>
  <c r="S637" i="10"/>
  <c r="S33" i="11"/>
  <c r="S32" i="11" s="1"/>
  <c r="T37" i="11"/>
  <c r="T36" i="11" s="1"/>
  <c r="T644" i="10"/>
  <c r="X637" i="10"/>
  <c r="X33" i="11"/>
  <c r="X32" i="11" s="1"/>
  <c r="W644" i="10"/>
  <c r="W37" i="11"/>
  <c r="W36" i="11" s="1"/>
  <c r="AD37" i="11"/>
  <c r="AD36" i="11" s="1"/>
  <c r="AD27" i="11" s="1"/>
  <c r="AD644" i="10"/>
  <c r="AF37" i="11"/>
  <c r="AF36" i="11" s="1"/>
  <c r="AF27" i="11" s="1"/>
  <c r="AF644" i="10"/>
  <c r="AK637" i="10"/>
  <c r="AK33" i="11"/>
  <c r="AK32" i="11" s="1"/>
  <c r="U17" i="11"/>
  <c r="U640" i="10"/>
  <c r="Q17" i="11"/>
  <c r="Q640" i="10"/>
  <c r="Y17" i="11"/>
  <c r="Y640" i="10"/>
  <c r="AL637" i="10"/>
  <c r="AL33" i="11"/>
  <c r="AL32" i="11" s="1"/>
  <c r="AD17" i="11"/>
  <c r="AD640" i="10"/>
  <c r="V640" i="10"/>
  <c r="V17" i="11"/>
  <c r="AI37" i="11"/>
  <c r="AI36" i="11" s="1"/>
  <c r="AI27" i="11" s="1"/>
  <c r="AI644" i="10"/>
  <c r="Y637" i="10"/>
  <c r="Y33" i="11"/>
  <c r="Y32" i="11" s="1"/>
  <c r="U37" i="11"/>
  <c r="U36" i="11" s="1"/>
  <c r="U644" i="10"/>
  <c r="J17" i="11"/>
  <c r="J640" i="10"/>
  <c r="AJ17" i="11"/>
  <c r="AJ640" i="10"/>
  <c r="V37" i="11"/>
  <c r="V36" i="11" s="1"/>
  <c r="V644" i="10"/>
  <c r="AH17" i="11"/>
  <c r="AH640" i="10"/>
  <c r="AN637" i="10"/>
  <c r="AN33" i="11"/>
  <c r="AN32" i="11" s="1"/>
  <c r="U637" i="10"/>
  <c r="U33" i="11"/>
  <c r="U32" i="11" s="1"/>
  <c r="AJ637" i="10"/>
  <c r="AJ33" i="11"/>
  <c r="AJ32" i="11" s="1"/>
  <c r="AE637" i="10"/>
  <c r="AE33" i="11"/>
  <c r="AE32" i="11" s="1"/>
  <c r="AL37" i="11"/>
  <c r="AL36" i="11" s="1"/>
  <c r="AL644" i="10"/>
  <c r="AJ37" i="11"/>
  <c r="AJ36" i="11" s="1"/>
  <c r="AJ644" i="10"/>
  <c r="AA37" i="11"/>
  <c r="AA36" i="11" s="1"/>
  <c r="AA644" i="10"/>
  <c r="Y37" i="11"/>
  <c r="Y36" i="11" s="1"/>
  <c r="Y644" i="10"/>
  <c r="AH37" i="11"/>
  <c r="AH36" i="11" s="1"/>
  <c r="AH644" i="10"/>
  <c r="AA17" i="11"/>
  <c r="AA640" i="10"/>
  <c r="J37" i="11"/>
  <c r="J644" i="10"/>
  <c r="W17" i="11"/>
  <c r="W640" i="10"/>
  <c r="J637" i="10"/>
  <c r="J33" i="11"/>
  <c r="J32" i="11" s="1"/>
  <c r="AC28" i="11"/>
  <c r="AO29" i="11"/>
  <c r="P28" i="11"/>
  <c r="AB29" i="11"/>
  <c r="C32" i="11"/>
  <c r="C27" i="11" s="1"/>
  <c r="AE17" i="11"/>
  <c r="AE640" i="10"/>
  <c r="AN17" i="11"/>
  <c r="AN640" i="10"/>
  <c r="R37" i="11"/>
  <c r="R36" i="11" s="1"/>
  <c r="R644" i="10"/>
  <c r="Q37" i="11"/>
  <c r="Q36" i="11" s="1"/>
  <c r="Q644" i="10"/>
  <c r="AK37" i="11"/>
  <c r="AK36" i="11" s="1"/>
  <c r="AK644" i="10"/>
  <c r="Q637" i="10"/>
  <c r="Q33" i="11"/>
  <c r="Q32" i="11" s="1"/>
  <c r="AF17" i="11"/>
  <c r="AF640" i="10"/>
  <c r="R17" i="11"/>
  <c r="R640" i="10"/>
  <c r="AK17" i="11"/>
  <c r="AK640" i="10"/>
  <c r="AM637" i="10"/>
  <c r="AM33" i="11"/>
  <c r="AM32" i="11" s="1"/>
  <c r="S17" i="11"/>
  <c r="S640" i="10"/>
  <c r="T637" i="10"/>
  <c r="T33" i="11"/>
  <c r="T32" i="11" s="1"/>
  <c r="AM37" i="11"/>
  <c r="AM36" i="11" s="1"/>
  <c r="AM644" i="10"/>
  <c r="L509" i="10"/>
  <c r="J105" i="10"/>
  <c r="L105" i="10"/>
  <c r="N105" i="10"/>
  <c r="H455" i="10"/>
  <c r="H505" i="10"/>
  <c r="K105" i="10"/>
  <c r="G455" i="10"/>
  <c r="M105" i="10"/>
  <c r="I105" i="10"/>
  <c r="AM606" i="10"/>
  <c r="AM255" i="10"/>
  <c r="AI606" i="10"/>
  <c r="AI255" i="10"/>
  <c r="Z606" i="10"/>
  <c r="Z255" i="10"/>
  <c r="AF606" i="10"/>
  <c r="AF255" i="10"/>
  <c r="Y606" i="10"/>
  <c r="Y255" i="10"/>
  <c r="AC606" i="10"/>
  <c r="AC255" i="10"/>
  <c r="V606" i="10"/>
  <c r="V255" i="10"/>
  <c r="AA606" i="10"/>
  <c r="AA255" i="10"/>
  <c r="AH606" i="10"/>
  <c r="AH255" i="10"/>
  <c r="R255" i="10"/>
  <c r="P606" i="10"/>
  <c r="P255" i="10"/>
  <c r="AN606" i="10"/>
  <c r="AN255" i="10"/>
  <c r="T606" i="10"/>
  <c r="T255" i="10"/>
  <c r="U606" i="10"/>
  <c r="U255" i="10"/>
  <c r="X606" i="10"/>
  <c r="X255" i="10"/>
  <c r="AD606" i="10"/>
  <c r="AD255" i="10"/>
  <c r="AE606" i="10"/>
  <c r="AE255" i="10"/>
  <c r="Q606" i="10"/>
  <c r="Q255" i="10"/>
  <c r="S606" i="10"/>
  <c r="S255" i="10"/>
  <c r="AG606" i="10"/>
  <c r="AG255" i="10"/>
  <c r="AL606" i="10"/>
  <c r="AL255" i="10"/>
  <c r="AJ606" i="10"/>
  <c r="AJ255" i="10"/>
  <c r="W606" i="10"/>
  <c r="W255" i="10"/>
  <c r="AK606" i="10"/>
  <c r="AK255" i="10"/>
  <c r="O511" i="10"/>
  <c r="J466" i="10"/>
  <c r="L466" i="10"/>
  <c r="N637" i="10"/>
  <c r="AQ409" i="10"/>
  <c r="AQ309" i="10"/>
  <c r="K459" i="10"/>
  <c r="M459" i="10"/>
  <c r="R606" i="10"/>
  <c r="O109" i="10"/>
  <c r="AQ359" i="10"/>
  <c r="J459" i="10"/>
  <c r="AB259" i="10"/>
  <c r="AO259" i="10"/>
  <c r="AQ159" i="10"/>
  <c r="L459" i="10"/>
  <c r="I459" i="10"/>
  <c r="N459" i="10"/>
  <c r="I509" i="10"/>
  <c r="O471" i="10"/>
  <c r="AQ263" i="10"/>
  <c r="N466" i="10"/>
  <c r="O472" i="10"/>
  <c r="O510" i="10"/>
  <c r="O507" i="10"/>
  <c r="AI637" i="10"/>
  <c r="AQ375" i="10"/>
  <c r="AQ260" i="10"/>
  <c r="O610" i="10"/>
  <c r="AQ270" i="10"/>
  <c r="AQ268" i="10"/>
  <c r="I466" i="10"/>
  <c r="AQ316" i="10"/>
  <c r="AQ273" i="10"/>
  <c r="AQ269" i="10"/>
  <c r="AQ182" i="10"/>
  <c r="AQ382" i="10"/>
  <c r="AF637" i="10"/>
  <c r="AD637" i="10"/>
  <c r="AQ267" i="10"/>
  <c r="AQ262" i="10"/>
  <c r="AQ366" i="10"/>
  <c r="AQ261" i="10"/>
  <c r="AQ156" i="10"/>
  <c r="AQ406" i="10"/>
  <c r="AQ276" i="10"/>
  <c r="AQ432" i="10"/>
  <c r="AQ306" i="10"/>
  <c r="AQ416" i="10"/>
  <c r="AQ257" i="10"/>
  <c r="AQ356" i="10"/>
  <c r="AQ271" i="10"/>
  <c r="K637" i="10"/>
  <c r="AQ272" i="10"/>
  <c r="AQ175" i="10"/>
  <c r="AQ425" i="10"/>
  <c r="AB256" i="10"/>
  <c r="AQ55" i="10"/>
  <c r="AQ325" i="10"/>
  <c r="AQ332" i="10"/>
  <c r="O132" i="10"/>
  <c r="O125" i="10"/>
  <c r="AO405" i="10"/>
  <c r="AB405" i="10"/>
  <c r="AO355" i="10"/>
  <c r="AO266" i="10"/>
  <c r="AC608" i="10"/>
  <c r="AC33" i="11" s="1"/>
  <c r="J475" i="10"/>
  <c r="O475" i="10" s="1"/>
  <c r="O476" i="10"/>
  <c r="AO155" i="10"/>
  <c r="P610" i="10"/>
  <c r="AB282" i="10"/>
  <c r="AO275" i="10"/>
  <c r="AC609" i="10"/>
  <c r="AC28" i="9" s="1"/>
  <c r="AB266" i="10"/>
  <c r="AQ166" i="10"/>
  <c r="AB155" i="10"/>
  <c r="O483" i="10"/>
  <c r="J482" i="10"/>
  <c r="O482" i="10" s="1"/>
  <c r="J525" i="10"/>
  <c r="O525" i="10" s="1"/>
  <c r="O526" i="10"/>
  <c r="AO256" i="10"/>
  <c r="AB305" i="10"/>
  <c r="AQ283" i="10"/>
  <c r="AB355" i="10"/>
  <c r="AB608" i="10"/>
  <c r="AO282" i="10"/>
  <c r="AC610" i="10"/>
  <c r="J532" i="10"/>
  <c r="O532" i="10" s="1"/>
  <c r="O533" i="10"/>
  <c r="AO305" i="10"/>
  <c r="P609" i="10"/>
  <c r="P28" i="9" s="1"/>
  <c r="AB275" i="10"/>
  <c r="O457" i="10"/>
  <c r="O355" i="10"/>
  <c r="O463" i="10"/>
  <c r="O155" i="10"/>
  <c r="O460" i="10"/>
  <c r="O464" i="10"/>
  <c r="O106" i="10"/>
  <c r="O116" i="10"/>
  <c r="O305" i="10"/>
  <c r="O467" i="10"/>
  <c r="O462" i="10"/>
  <c r="O405" i="10"/>
  <c r="O461" i="10"/>
  <c r="M566" i="10"/>
  <c r="N516" i="10"/>
  <c r="K516" i="10"/>
  <c r="K566" i="10"/>
  <c r="J516" i="10"/>
  <c r="J566" i="10"/>
  <c r="K466" i="10"/>
  <c r="F516" i="10"/>
  <c r="F505" i="10" s="1"/>
  <c r="M516" i="10"/>
  <c r="M466" i="10"/>
  <c r="D8" i="20"/>
  <c r="E8" i="20"/>
  <c r="AB637" i="10" l="1"/>
  <c r="C638" i="10"/>
  <c r="C634" i="10" s="1"/>
  <c r="O636" i="10"/>
  <c r="J646" i="10"/>
  <c r="K646" i="10" s="1"/>
  <c r="L646" i="10" s="1"/>
  <c r="M646" i="10" s="1"/>
  <c r="N646" i="10" s="1"/>
  <c r="O646" i="10" s="1"/>
  <c r="O644" i="10"/>
  <c r="J642" i="10"/>
  <c r="K642" i="10" s="1"/>
  <c r="L642" i="10" s="1"/>
  <c r="M642" i="10" s="1"/>
  <c r="J555" i="10"/>
  <c r="O206" i="10"/>
  <c r="J205" i="10"/>
  <c r="K555" i="10"/>
  <c r="O557" i="10"/>
  <c r="I555" i="10"/>
  <c r="L505" i="10"/>
  <c r="O609" i="10"/>
  <c r="N28" i="9"/>
  <c r="L205" i="10"/>
  <c r="D7" i="12"/>
  <c r="I27" i="11"/>
  <c r="O607" i="10"/>
  <c r="M205" i="10"/>
  <c r="O29" i="11"/>
  <c r="AQ29" i="11" s="1"/>
  <c r="L15" i="11"/>
  <c r="M555" i="10"/>
  <c r="O575" i="10"/>
  <c r="N555" i="10"/>
  <c r="O232" i="10"/>
  <c r="O225" i="10"/>
  <c r="O582" i="10"/>
  <c r="O583" i="10"/>
  <c r="O576" i="10"/>
  <c r="L555" i="10"/>
  <c r="O559" i="10"/>
  <c r="O216" i="10"/>
  <c r="O209" i="10"/>
  <c r="O255" i="10"/>
  <c r="L637" i="10"/>
  <c r="N640" i="10"/>
  <c r="O640" i="10" s="1"/>
  <c r="N17" i="11"/>
  <c r="N15" i="11" s="1"/>
  <c r="K205" i="10"/>
  <c r="M637" i="10"/>
  <c r="N205" i="10"/>
  <c r="O16" i="11"/>
  <c r="O608" i="10"/>
  <c r="N505" i="10"/>
  <c r="N17" i="9"/>
  <c r="N18" i="9"/>
  <c r="N22" i="9" s="1"/>
  <c r="P16" i="9"/>
  <c r="Q11" i="9"/>
  <c r="Q12" i="9" s="1"/>
  <c r="E19" i="9"/>
  <c r="AA27" i="11"/>
  <c r="R27" i="11"/>
  <c r="AN27" i="11"/>
  <c r="AH27" i="11"/>
  <c r="AJ27" i="11"/>
  <c r="Y27" i="11"/>
  <c r="Z27" i="11"/>
  <c r="AM27" i="11"/>
  <c r="X27" i="11"/>
  <c r="T27" i="11"/>
  <c r="Q27" i="11"/>
  <c r="AE27" i="11"/>
  <c r="U27" i="11"/>
  <c r="AL27" i="11"/>
  <c r="AG27" i="11"/>
  <c r="AK27" i="11"/>
  <c r="S27" i="11"/>
  <c r="V27" i="11"/>
  <c r="J15" i="11"/>
  <c r="K505" i="10"/>
  <c r="M505" i="10"/>
  <c r="O509" i="10"/>
  <c r="C21" i="11"/>
  <c r="D9" i="11"/>
  <c r="O33" i="11"/>
  <c r="J505" i="10"/>
  <c r="P17" i="11"/>
  <c r="AB17" i="11" s="1"/>
  <c r="P640" i="10"/>
  <c r="AB640" i="10" s="1"/>
  <c r="R636" i="10"/>
  <c r="R16" i="11"/>
  <c r="AG636" i="10"/>
  <c r="AG16" i="11"/>
  <c r="AG15" i="11" s="1"/>
  <c r="S636" i="10"/>
  <c r="S16" i="11"/>
  <c r="AE636" i="10"/>
  <c r="AE16" i="11"/>
  <c r="AE15" i="11" s="1"/>
  <c r="X636" i="10"/>
  <c r="X16" i="11"/>
  <c r="AA636" i="10"/>
  <c r="AA16" i="11"/>
  <c r="AC636" i="10"/>
  <c r="AC16" i="11"/>
  <c r="AF636" i="10"/>
  <c r="AF16" i="11"/>
  <c r="AF15" i="11" s="1"/>
  <c r="AI636" i="10"/>
  <c r="AI16" i="11"/>
  <c r="AI15" i="11" s="1"/>
  <c r="O32" i="11"/>
  <c r="P32" i="11"/>
  <c r="AB33" i="11"/>
  <c r="W636" i="10"/>
  <c r="W16" i="11"/>
  <c r="AN636" i="10"/>
  <c r="AN16" i="11"/>
  <c r="AN15" i="11" s="1"/>
  <c r="AL636" i="10"/>
  <c r="AL16" i="11"/>
  <c r="AL15" i="11" s="1"/>
  <c r="AC17" i="11"/>
  <c r="AO17" i="11" s="1"/>
  <c r="AC640" i="10"/>
  <c r="AO640" i="10" s="1"/>
  <c r="P37" i="11"/>
  <c r="P644" i="10"/>
  <c r="AB644" i="10" s="1"/>
  <c r="AC32" i="11"/>
  <c r="AO33" i="11"/>
  <c r="Q636" i="10"/>
  <c r="Q16" i="11"/>
  <c r="AD636" i="10"/>
  <c r="AD16" i="11"/>
  <c r="AD15" i="11" s="1"/>
  <c r="U636" i="10"/>
  <c r="U16" i="11"/>
  <c r="AH636" i="10"/>
  <c r="AH16" i="11"/>
  <c r="AH15" i="11" s="1"/>
  <c r="V636" i="10"/>
  <c r="V16" i="11"/>
  <c r="Y636" i="10"/>
  <c r="Y16" i="11"/>
  <c r="Z636" i="10"/>
  <c r="Z16" i="11"/>
  <c r="AM636" i="10"/>
  <c r="AM16" i="11"/>
  <c r="AM15" i="11" s="1"/>
  <c r="AO28" i="11"/>
  <c r="J36" i="11"/>
  <c r="J27" i="11" s="1"/>
  <c r="O37" i="11"/>
  <c r="AC37" i="11"/>
  <c r="AC644" i="10"/>
  <c r="AO644" i="10" s="1"/>
  <c r="AK636" i="10"/>
  <c r="AK16" i="11"/>
  <c r="AK15" i="11" s="1"/>
  <c r="AJ636" i="10"/>
  <c r="AJ16" i="11"/>
  <c r="AJ15" i="11" s="1"/>
  <c r="T636" i="10"/>
  <c r="T16" i="11"/>
  <c r="P636" i="10"/>
  <c r="P16" i="11"/>
  <c r="AB28" i="11"/>
  <c r="E3" i="11"/>
  <c r="I455" i="10"/>
  <c r="AO606" i="10"/>
  <c r="L455" i="10"/>
  <c r="K455" i="10"/>
  <c r="N455" i="10"/>
  <c r="J455" i="10"/>
  <c r="M455" i="10"/>
  <c r="I505" i="10"/>
  <c r="AQ259" i="10"/>
  <c r="O459" i="10"/>
  <c r="O606" i="10"/>
  <c r="T605" i="10"/>
  <c r="T8" i="12" s="1"/>
  <c r="AA605" i="10"/>
  <c r="AA8" i="12" s="1"/>
  <c r="X605" i="10"/>
  <c r="X8" i="12" s="1"/>
  <c r="AK605" i="10"/>
  <c r="AK8" i="12" s="1"/>
  <c r="AF605" i="10"/>
  <c r="AF8" i="12" s="1"/>
  <c r="AD605" i="10"/>
  <c r="AD8" i="12" s="1"/>
  <c r="U605" i="10"/>
  <c r="U8" i="12" s="1"/>
  <c r="AL605" i="10"/>
  <c r="AL8" i="12" s="1"/>
  <c r="V605" i="10"/>
  <c r="V8" i="12" s="1"/>
  <c r="AJ605" i="10"/>
  <c r="AJ8" i="12" s="1"/>
  <c r="W605" i="10"/>
  <c r="W8" i="12" s="1"/>
  <c r="AH605" i="10"/>
  <c r="AH8" i="12" s="1"/>
  <c r="R605" i="10"/>
  <c r="R8" i="12" s="1"/>
  <c r="AM605" i="10"/>
  <c r="AM8" i="12" s="1"/>
  <c r="Q605" i="10"/>
  <c r="Q8" i="12" s="1"/>
  <c r="S605" i="10"/>
  <c r="S8" i="12" s="1"/>
  <c r="Z605" i="10"/>
  <c r="Z8" i="12" s="1"/>
  <c r="AE605" i="10"/>
  <c r="AE8" i="12" s="1"/>
  <c r="AI605" i="10"/>
  <c r="AI8" i="12" s="1"/>
  <c r="AN605" i="10"/>
  <c r="AN8" i="12" s="1"/>
  <c r="AG605" i="10"/>
  <c r="AG8" i="12" s="1"/>
  <c r="Y605" i="10"/>
  <c r="Y8" i="12" s="1"/>
  <c r="AQ256" i="10"/>
  <c r="AQ275" i="10"/>
  <c r="AO608" i="10"/>
  <c r="AC637" i="10"/>
  <c r="AO637" i="10" s="1"/>
  <c r="AQ266" i="10"/>
  <c r="AQ355" i="10"/>
  <c r="AQ155" i="10"/>
  <c r="AC605" i="10"/>
  <c r="AC8" i="12" s="1"/>
  <c r="AO255" i="10"/>
  <c r="AQ282" i="10"/>
  <c r="AB609" i="10"/>
  <c r="AO607" i="10"/>
  <c r="AB610" i="10"/>
  <c r="AB607" i="10"/>
  <c r="AQ405" i="10"/>
  <c r="AQ305" i="10"/>
  <c r="AO610" i="10"/>
  <c r="P605" i="10"/>
  <c r="P8" i="12" s="1"/>
  <c r="AB255" i="10"/>
  <c r="AO609" i="10"/>
  <c r="D24" i="20"/>
  <c r="Q112" i="10"/>
  <c r="Q212" i="10" s="1"/>
  <c r="Q562" i="10" s="1"/>
  <c r="Y123" i="10"/>
  <c r="Y223" i="10" s="1"/>
  <c r="Y573" i="10" s="1"/>
  <c r="Z113" i="10"/>
  <c r="Z213" i="10" s="1"/>
  <c r="Z563" i="10" s="1"/>
  <c r="AA122" i="10"/>
  <c r="AA222" i="10" s="1"/>
  <c r="AA572" i="10" s="1"/>
  <c r="P110" i="10"/>
  <c r="P210" i="10" s="1"/>
  <c r="P560" i="10" s="1"/>
  <c r="Y133" i="10"/>
  <c r="Y233" i="10" s="1"/>
  <c r="Y583" i="10" s="1"/>
  <c r="P120" i="10"/>
  <c r="P220" i="10" s="1"/>
  <c r="P570" i="10" s="1"/>
  <c r="R107" i="10"/>
  <c r="R207" i="10" s="1"/>
  <c r="R557" i="10" s="1"/>
  <c r="R556" i="10" s="1"/>
  <c r="Q148" i="10"/>
  <c r="Q248" i="10" s="1"/>
  <c r="Q598" i="10" s="1"/>
  <c r="X114" i="10"/>
  <c r="X214" i="10" s="1"/>
  <c r="X564" i="10" s="1"/>
  <c r="R114" i="10"/>
  <c r="R214" i="10" s="1"/>
  <c r="R564" i="10" s="1"/>
  <c r="X119" i="10"/>
  <c r="X219" i="10" s="1"/>
  <c r="X569" i="10" s="1"/>
  <c r="W140" i="10"/>
  <c r="W240" i="10" s="1"/>
  <c r="W590" i="10" s="1"/>
  <c r="S140" i="10"/>
  <c r="S240" i="10" s="1"/>
  <c r="S590" i="10" s="1"/>
  <c r="U120" i="10"/>
  <c r="U220" i="10" s="1"/>
  <c r="U570" i="10" s="1"/>
  <c r="V133" i="10"/>
  <c r="V233" i="10" s="1"/>
  <c r="V583" i="10" s="1"/>
  <c r="S148" i="10"/>
  <c r="S248" i="10" s="1"/>
  <c r="S598" i="10" s="1"/>
  <c r="U126" i="10"/>
  <c r="U226" i="10" s="1"/>
  <c r="U576" i="10" s="1"/>
  <c r="T118" i="10"/>
  <c r="T218" i="10" s="1"/>
  <c r="T568" i="10" s="1"/>
  <c r="P114" i="10"/>
  <c r="P214" i="10" s="1"/>
  <c r="P564" i="10" s="1"/>
  <c r="W114" i="10"/>
  <c r="W214" i="10" s="1"/>
  <c r="W564" i="10" s="1"/>
  <c r="Z140" i="10"/>
  <c r="V118" i="10"/>
  <c r="V218" i="10" s="1"/>
  <c r="V568" i="10" s="1"/>
  <c r="R133" i="10"/>
  <c r="R233" i="10" s="1"/>
  <c r="R583" i="10" s="1"/>
  <c r="V113" i="10"/>
  <c r="V213" i="10" s="1"/>
  <c r="V563" i="10" s="1"/>
  <c r="V112" i="10"/>
  <c r="V212" i="10" s="1"/>
  <c r="V562" i="10" s="1"/>
  <c r="Y107" i="10"/>
  <c r="Y207" i="10" s="1"/>
  <c r="Y557" i="10" s="1"/>
  <c r="Y556" i="10" s="1"/>
  <c r="S114" i="10"/>
  <c r="S214" i="10" s="1"/>
  <c r="S564" i="10" s="1"/>
  <c r="Z107" i="10"/>
  <c r="Z207" i="10" s="1"/>
  <c r="Z557" i="10" s="1"/>
  <c r="Z556" i="10" s="1"/>
  <c r="P133" i="10"/>
  <c r="P233" i="10" s="1"/>
  <c r="P583" i="10" s="1"/>
  <c r="V110" i="10"/>
  <c r="V210" i="10" s="1"/>
  <c r="V560" i="10" s="1"/>
  <c r="W117" i="10"/>
  <c r="W217" i="10" s="1"/>
  <c r="W567" i="10" s="1"/>
  <c r="Q123" i="10"/>
  <c r="Q223" i="10" s="1"/>
  <c r="Q573" i="10" s="1"/>
  <c r="T107" i="10"/>
  <c r="T207" i="10" s="1"/>
  <c r="T557" i="10" s="1"/>
  <c r="T556" i="10" s="1"/>
  <c r="AA140" i="10"/>
  <c r="AA240" i="10" s="1"/>
  <c r="AA590" i="10" s="1"/>
  <c r="R148" i="10"/>
  <c r="T112" i="10"/>
  <c r="T212" i="10" s="1"/>
  <c r="T562" i="10" s="1"/>
  <c r="AA118" i="10"/>
  <c r="AA218" i="10" s="1"/>
  <c r="AA568" i="10" s="1"/>
  <c r="Y120" i="10"/>
  <c r="Y220" i="10" s="1"/>
  <c r="Y570" i="10" s="1"/>
  <c r="Y112" i="10"/>
  <c r="Y212" i="10" s="1"/>
  <c r="Y562" i="10" s="1"/>
  <c r="Z121" i="10"/>
  <c r="Z221" i="10" s="1"/>
  <c r="Z571" i="10" s="1"/>
  <c r="U148" i="10"/>
  <c r="U248" i="10" s="1"/>
  <c r="U598" i="10" s="1"/>
  <c r="T122" i="10"/>
  <c r="T222" i="10" s="1"/>
  <c r="T572" i="10" s="1"/>
  <c r="AA148" i="10"/>
  <c r="AA248" i="10" s="1"/>
  <c r="AA598" i="10" s="1"/>
  <c r="V117" i="10"/>
  <c r="V217" i="10" s="1"/>
  <c r="V567" i="10" s="1"/>
  <c r="S119" i="10"/>
  <c r="S219" i="10" s="1"/>
  <c r="S569" i="10" s="1"/>
  <c r="Z114" i="10"/>
  <c r="Z214" i="10" s="1"/>
  <c r="Z564" i="10" s="1"/>
  <c r="P118" i="10"/>
  <c r="P218" i="10" s="1"/>
  <c r="P568" i="10" s="1"/>
  <c r="Q120" i="10"/>
  <c r="Q220" i="10" s="1"/>
  <c r="Q570" i="10" s="1"/>
  <c r="S123" i="10"/>
  <c r="S223" i="10" s="1"/>
  <c r="S573" i="10" s="1"/>
  <c r="X148" i="10"/>
  <c r="X248" i="10" s="1"/>
  <c r="X598" i="10" s="1"/>
  <c r="R140" i="10"/>
  <c r="R240" i="10" s="1"/>
  <c r="R590" i="10" s="1"/>
  <c r="T111" i="10"/>
  <c r="T211" i="10" s="1"/>
  <c r="T561" i="10" s="1"/>
  <c r="W110" i="10"/>
  <c r="W210" i="10" s="1"/>
  <c r="W560" i="10" s="1"/>
  <c r="Z123" i="10"/>
  <c r="Z223" i="10" s="1"/>
  <c r="Z573" i="10" s="1"/>
  <c r="AA114" i="10"/>
  <c r="AA214" i="10" s="1"/>
  <c r="AA564" i="10" s="1"/>
  <c r="P117" i="10"/>
  <c r="P217" i="10" s="1"/>
  <c r="P567" i="10" s="1"/>
  <c r="W118" i="10"/>
  <c r="W218" i="10" s="1"/>
  <c r="W568" i="10" s="1"/>
  <c r="P122" i="10"/>
  <c r="P222" i="10" s="1"/>
  <c r="P572" i="10" s="1"/>
  <c r="U140" i="10"/>
  <c r="U117" i="10"/>
  <c r="U217" i="10" s="1"/>
  <c r="U567" i="10" s="1"/>
  <c r="W119" i="10"/>
  <c r="W219" i="10" s="1"/>
  <c r="W569" i="10" s="1"/>
  <c r="Z133" i="10"/>
  <c r="Z233" i="10" s="1"/>
  <c r="Z583" i="10" s="1"/>
  <c r="T148" i="10"/>
  <c r="T248" i="10" s="1"/>
  <c r="T598" i="10" s="1"/>
  <c r="T120" i="10"/>
  <c r="T220" i="10" s="1"/>
  <c r="T570" i="10" s="1"/>
  <c r="Y113" i="10"/>
  <c r="Y213" i="10" s="1"/>
  <c r="Y563" i="10" s="1"/>
  <c r="W121" i="10"/>
  <c r="W221" i="10" s="1"/>
  <c r="W571" i="10" s="1"/>
  <c r="V121" i="10"/>
  <c r="V221" i="10" s="1"/>
  <c r="V571" i="10" s="1"/>
  <c r="Z122" i="10"/>
  <c r="Z222" i="10" s="1"/>
  <c r="Z572" i="10" s="1"/>
  <c r="T126" i="10"/>
  <c r="T226" i="10" s="1"/>
  <c r="T576" i="10" s="1"/>
  <c r="V107" i="10"/>
  <c r="V207" i="10" s="1"/>
  <c r="V557" i="10" s="1"/>
  <c r="V556" i="10" s="1"/>
  <c r="Q110" i="10"/>
  <c r="Q210" i="10" s="1"/>
  <c r="Q560" i="10" s="1"/>
  <c r="P119" i="10"/>
  <c r="P219" i="10" s="1"/>
  <c r="P569" i="10" s="1"/>
  <c r="Z126" i="10"/>
  <c r="Z226" i="10" s="1"/>
  <c r="Z576" i="10" s="1"/>
  <c r="R110" i="10"/>
  <c r="R210" i="10" s="1"/>
  <c r="R560" i="10" s="1"/>
  <c r="AA120" i="10"/>
  <c r="AA220" i="10" s="1"/>
  <c r="AA570" i="10" s="1"/>
  <c r="AA110" i="10"/>
  <c r="AA210" i="10" s="1"/>
  <c r="AA560" i="10" s="1"/>
  <c r="U118" i="10"/>
  <c r="U218" i="10" s="1"/>
  <c r="U568" i="10" s="1"/>
  <c r="S126" i="10"/>
  <c r="S226" i="10" s="1"/>
  <c r="S576" i="10" s="1"/>
  <c r="U111" i="10"/>
  <c r="U211" i="10" s="1"/>
  <c r="U561" i="10" s="1"/>
  <c r="W112" i="10"/>
  <c r="W212" i="10" s="1"/>
  <c r="W562" i="10" s="1"/>
  <c r="AA107" i="10"/>
  <c r="AA207" i="10" s="1"/>
  <c r="AA557" i="10" s="1"/>
  <c r="AA556" i="10" s="1"/>
  <c r="R126" i="10"/>
  <c r="R226" i="10" s="1"/>
  <c r="R576" i="10" s="1"/>
  <c r="X107" i="10"/>
  <c r="X207" i="10" s="1"/>
  <c r="X557" i="10" s="1"/>
  <c r="X556" i="10" s="1"/>
  <c r="V123" i="10"/>
  <c r="V223" i="10" s="1"/>
  <c r="V573" i="10" s="1"/>
  <c r="Q113" i="10"/>
  <c r="Q213" i="10" s="1"/>
  <c r="Q563" i="10" s="1"/>
  <c r="P107" i="10"/>
  <c r="P207" i="10" s="1"/>
  <c r="P557" i="10" s="1"/>
  <c r="Y121" i="10"/>
  <c r="Y221" i="10" s="1"/>
  <c r="Y571" i="10" s="1"/>
  <c r="W111" i="10"/>
  <c r="W211" i="10" s="1"/>
  <c r="W561" i="10" s="1"/>
  <c r="R123" i="10"/>
  <c r="R223" i="10" s="1"/>
  <c r="R573" i="10" s="1"/>
  <c r="Z117" i="10"/>
  <c r="Z217" i="10" s="1"/>
  <c r="Z567" i="10" s="1"/>
  <c r="Y148" i="10"/>
  <c r="Y248" i="10" s="1"/>
  <c r="Y598" i="10" s="1"/>
  <c r="Q133" i="10"/>
  <c r="Q121" i="10"/>
  <c r="Q221" i="10" s="1"/>
  <c r="Q571" i="10" s="1"/>
  <c r="S117" i="10"/>
  <c r="S217" i="10" s="1"/>
  <c r="S567" i="10" s="1"/>
  <c r="W122" i="10"/>
  <c r="W222" i="10" s="1"/>
  <c r="W572" i="10" s="1"/>
  <c r="Y126" i="10"/>
  <c r="Y226" i="10" s="1"/>
  <c r="Y576" i="10" s="1"/>
  <c r="X111" i="10"/>
  <c r="X211" i="10" s="1"/>
  <c r="X561" i="10" s="1"/>
  <c r="T110" i="10"/>
  <c r="T210" i="10" s="1"/>
  <c r="T560" i="10" s="1"/>
  <c r="U112" i="10"/>
  <c r="U212" i="10" s="1"/>
  <c r="U562" i="10" s="1"/>
  <c r="AA133" i="10"/>
  <c r="AA233" i="10" s="1"/>
  <c r="AA583" i="10" s="1"/>
  <c r="Q126" i="10"/>
  <c r="Q226" i="10" s="1"/>
  <c r="Q576" i="10" s="1"/>
  <c r="U121" i="10"/>
  <c r="U221" i="10" s="1"/>
  <c r="U571" i="10" s="1"/>
  <c r="U119" i="10"/>
  <c r="U219" i="10" s="1"/>
  <c r="U569" i="10" s="1"/>
  <c r="U113" i="10"/>
  <c r="U213" i="10" s="1"/>
  <c r="U563" i="10" s="1"/>
  <c r="V140" i="10"/>
  <c r="V240" i="10" s="1"/>
  <c r="V590" i="10" s="1"/>
  <c r="R121" i="10"/>
  <c r="R221" i="10" s="1"/>
  <c r="R571" i="10" s="1"/>
  <c r="R122" i="10"/>
  <c r="R222" i="10" s="1"/>
  <c r="R572" i="10" s="1"/>
  <c r="T133" i="10"/>
  <c r="T233" i="10" s="1"/>
  <c r="T583" i="10" s="1"/>
  <c r="Z120" i="10"/>
  <c r="Z220" i="10" s="1"/>
  <c r="Z570" i="10" s="1"/>
  <c r="X120" i="10"/>
  <c r="X220" i="10" s="1"/>
  <c r="X570" i="10" s="1"/>
  <c r="Q107" i="10"/>
  <c r="Q207" i="10" s="1"/>
  <c r="Q557" i="10" s="1"/>
  <c r="Q556" i="10" s="1"/>
  <c r="P111" i="10"/>
  <c r="P211" i="10" s="1"/>
  <c r="P561" i="10" s="1"/>
  <c r="Z111" i="10"/>
  <c r="Z211" i="10" s="1"/>
  <c r="Z561" i="10" s="1"/>
  <c r="S133" i="10"/>
  <c r="S233" i="10" s="1"/>
  <c r="S583" i="10" s="1"/>
  <c r="U107" i="10"/>
  <c r="U207" i="10" s="1"/>
  <c r="U557" i="10" s="1"/>
  <c r="U556" i="10" s="1"/>
  <c r="U133" i="10"/>
  <c r="U233" i="10" s="1"/>
  <c r="U583" i="10" s="1"/>
  <c r="S120" i="10"/>
  <c r="S220" i="10" s="1"/>
  <c r="S570" i="10" s="1"/>
  <c r="Z148" i="10"/>
  <c r="Z248" i="10" s="1"/>
  <c r="Z598" i="10" s="1"/>
  <c r="S118" i="10"/>
  <c r="S218" i="10" s="1"/>
  <c r="S568" i="10" s="1"/>
  <c r="X121" i="10"/>
  <c r="X221" i="10" s="1"/>
  <c r="X571" i="10" s="1"/>
  <c r="X122" i="10"/>
  <c r="X222" i="10" s="1"/>
  <c r="X572" i="10" s="1"/>
  <c r="X123" i="10"/>
  <c r="X223" i="10" s="1"/>
  <c r="X573" i="10" s="1"/>
  <c r="P148" i="10"/>
  <c r="P248" i="10" s="1"/>
  <c r="P598" i="10" s="1"/>
  <c r="Y117" i="10"/>
  <c r="Y217" i="10" s="1"/>
  <c r="Y567" i="10" s="1"/>
  <c r="S111" i="10"/>
  <c r="S211" i="10" s="1"/>
  <c r="S561" i="10" s="1"/>
  <c r="R117" i="10"/>
  <c r="R217" i="10" s="1"/>
  <c r="R567" i="10" s="1"/>
  <c r="R120" i="10"/>
  <c r="R220" i="10" s="1"/>
  <c r="R570" i="10" s="1"/>
  <c r="AA121" i="10"/>
  <c r="AA221" i="10" s="1"/>
  <c r="AA571" i="10" s="1"/>
  <c r="V120" i="10"/>
  <c r="V220" i="10" s="1"/>
  <c r="V570" i="10" s="1"/>
  <c r="Y140" i="10"/>
  <c r="Y240" i="10" s="1"/>
  <c r="Y590" i="10" s="1"/>
  <c r="W126" i="10"/>
  <c r="W226" i="10" s="1"/>
  <c r="W576" i="10" s="1"/>
  <c r="V148" i="10"/>
  <c r="V248" i="10" s="1"/>
  <c r="V598" i="10" s="1"/>
  <c r="Z119" i="10"/>
  <c r="Z219" i="10" s="1"/>
  <c r="Z569" i="10" s="1"/>
  <c r="X118" i="10"/>
  <c r="X218" i="10" s="1"/>
  <c r="X568" i="10" s="1"/>
  <c r="V114" i="10"/>
  <c r="V214" i="10" s="1"/>
  <c r="V564" i="10" s="1"/>
  <c r="X133" i="10"/>
  <c r="P140" i="10"/>
  <c r="P240" i="10" s="1"/>
  <c r="P590" i="10" s="1"/>
  <c r="U123" i="10"/>
  <c r="U223" i="10" s="1"/>
  <c r="U573" i="10" s="1"/>
  <c r="X110" i="10"/>
  <c r="X210" i="10" s="1"/>
  <c r="X560" i="10" s="1"/>
  <c r="Y110" i="10"/>
  <c r="Y210" i="10" s="1"/>
  <c r="Y560" i="10" s="1"/>
  <c r="S112" i="10"/>
  <c r="S212" i="10" s="1"/>
  <c r="S562" i="10" s="1"/>
  <c r="Q111" i="10"/>
  <c r="Q211" i="10" s="1"/>
  <c r="Q561" i="10" s="1"/>
  <c r="R119" i="10"/>
  <c r="R219" i="10" s="1"/>
  <c r="R569" i="10" s="1"/>
  <c r="Y122" i="10"/>
  <c r="Y222" i="10" s="1"/>
  <c r="Y572" i="10" s="1"/>
  <c r="AA123" i="10"/>
  <c r="AA223" i="10" s="1"/>
  <c r="AA573" i="10" s="1"/>
  <c r="Q119" i="10"/>
  <c r="Q219" i="10" s="1"/>
  <c r="Q569" i="10" s="1"/>
  <c r="T140" i="10"/>
  <c r="T240" i="10" s="1"/>
  <c r="T590" i="10" s="1"/>
  <c r="T589" i="10" s="1"/>
  <c r="W148" i="10"/>
  <c r="V122" i="10"/>
  <c r="V222" i="10" s="1"/>
  <c r="V572" i="10" s="1"/>
  <c r="Q118" i="10"/>
  <c r="Q218" i="10" s="1"/>
  <c r="Q568" i="10" s="1"/>
  <c r="U110" i="10"/>
  <c r="U210" i="10" s="1"/>
  <c r="U560" i="10" s="1"/>
  <c r="AA119" i="10"/>
  <c r="AA219" i="10" s="1"/>
  <c r="AA569" i="10" s="1"/>
  <c r="P126" i="10"/>
  <c r="P226" i="10" s="1"/>
  <c r="P576" i="10" s="1"/>
  <c r="R118" i="10"/>
  <c r="R218" i="10" s="1"/>
  <c r="R568" i="10" s="1"/>
  <c r="W107" i="10"/>
  <c r="W207" i="10" s="1"/>
  <c r="W557" i="10" s="1"/>
  <c r="W556" i="10" s="1"/>
  <c r="X113" i="10"/>
  <c r="X213" i="10" s="1"/>
  <c r="X563" i="10" s="1"/>
  <c r="W113" i="10"/>
  <c r="W213" i="10" s="1"/>
  <c r="W563" i="10" s="1"/>
  <c r="AA112" i="10"/>
  <c r="AA212" i="10" s="1"/>
  <c r="AA562" i="10" s="1"/>
  <c r="Q114" i="10"/>
  <c r="Q214" i="10" s="1"/>
  <c r="Q564" i="10" s="1"/>
  <c r="T113" i="10"/>
  <c r="T213" i="10" s="1"/>
  <c r="T563" i="10" s="1"/>
  <c r="T121" i="10"/>
  <c r="T221" i="10" s="1"/>
  <c r="T571" i="10" s="1"/>
  <c r="AA126" i="10"/>
  <c r="AA226" i="10" s="1"/>
  <c r="AA576" i="10" s="1"/>
  <c r="Q140" i="10"/>
  <c r="S121" i="10"/>
  <c r="S221" i="10" s="1"/>
  <c r="S571" i="10" s="1"/>
  <c r="AA111" i="10"/>
  <c r="AA211" i="10" s="1"/>
  <c r="AA561" i="10" s="1"/>
  <c r="AA117" i="10"/>
  <c r="AA217" i="10" s="1"/>
  <c r="AA567" i="10" s="1"/>
  <c r="S110" i="10"/>
  <c r="S210" i="10" s="1"/>
  <c r="S560" i="10" s="1"/>
  <c r="Z110" i="10"/>
  <c r="Z210" i="10" s="1"/>
  <c r="Z560" i="10" s="1"/>
  <c r="Y119" i="10"/>
  <c r="Y219" i="10" s="1"/>
  <c r="Y569" i="10" s="1"/>
  <c r="X112" i="10"/>
  <c r="X212" i="10" s="1"/>
  <c r="X562" i="10" s="1"/>
  <c r="W133" i="10"/>
  <c r="W233" i="10" s="1"/>
  <c r="W583" i="10" s="1"/>
  <c r="V119" i="10"/>
  <c r="V219" i="10" s="1"/>
  <c r="V569" i="10" s="1"/>
  <c r="W123" i="10"/>
  <c r="W223" i="10" s="1"/>
  <c r="W573" i="10" s="1"/>
  <c r="Y118" i="10"/>
  <c r="Y218" i="10" s="1"/>
  <c r="Y568" i="10" s="1"/>
  <c r="X126" i="10"/>
  <c r="X226" i="10" s="1"/>
  <c r="X576" i="10" s="1"/>
  <c r="P121" i="10"/>
  <c r="P221" i="10" s="1"/>
  <c r="P571" i="10" s="1"/>
  <c r="AA113" i="10"/>
  <c r="AA213" i="10" s="1"/>
  <c r="AA563" i="10" s="1"/>
  <c r="R112" i="10"/>
  <c r="R212" i="10" s="1"/>
  <c r="R562" i="10" s="1"/>
  <c r="V126" i="10"/>
  <c r="V226" i="10" s="1"/>
  <c r="V576" i="10" s="1"/>
  <c r="Y114" i="10"/>
  <c r="Y214" i="10" s="1"/>
  <c r="Y564" i="10" s="1"/>
  <c r="U114" i="10"/>
  <c r="U214" i="10" s="1"/>
  <c r="U564" i="10" s="1"/>
  <c r="U122" i="10"/>
  <c r="U222" i="10" s="1"/>
  <c r="U572" i="10" s="1"/>
  <c r="R111" i="10"/>
  <c r="R211" i="10" s="1"/>
  <c r="R561" i="10" s="1"/>
  <c r="R113" i="10"/>
  <c r="R213" i="10" s="1"/>
  <c r="R563" i="10" s="1"/>
  <c r="V111" i="10"/>
  <c r="V211" i="10" s="1"/>
  <c r="V561" i="10" s="1"/>
  <c r="W120" i="10"/>
  <c r="W220" i="10" s="1"/>
  <c r="W570" i="10" s="1"/>
  <c r="T117" i="10"/>
  <c r="T217" i="10" s="1"/>
  <c r="T567" i="10" s="1"/>
  <c r="S113" i="10"/>
  <c r="S213" i="10" s="1"/>
  <c r="S563" i="10" s="1"/>
  <c r="T123" i="10"/>
  <c r="T223" i="10" s="1"/>
  <c r="T573" i="10" s="1"/>
  <c r="X117" i="10"/>
  <c r="X217" i="10" s="1"/>
  <c r="X567" i="10" s="1"/>
  <c r="Z112" i="10"/>
  <c r="Z212" i="10" s="1"/>
  <c r="Z562" i="10" s="1"/>
  <c r="S122" i="10"/>
  <c r="S222" i="10" s="1"/>
  <c r="S572" i="10" s="1"/>
  <c r="T119" i="10"/>
  <c r="T219" i="10" s="1"/>
  <c r="T569" i="10" s="1"/>
  <c r="P113" i="10"/>
  <c r="P213" i="10" s="1"/>
  <c r="P563" i="10" s="1"/>
  <c r="Z118" i="10"/>
  <c r="Z218" i="10" s="1"/>
  <c r="Z568" i="10" s="1"/>
  <c r="P112" i="10"/>
  <c r="P212" i="10" s="1"/>
  <c r="P562" i="10" s="1"/>
  <c r="T114" i="10"/>
  <c r="T214" i="10" s="1"/>
  <c r="T564" i="10" s="1"/>
  <c r="Y111" i="10"/>
  <c r="Y211" i="10" s="1"/>
  <c r="Y561" i="10" s="1"/>
  <c r="Q122" i="10"/>
  <c r="Q222" i="10" s="1"/>
  <c r="Q572" i="10" s="1"/>
  <c r="Q117" i="10"/>
  <c r="Q217" i="10" s="1"/>
  <c r="Q567" i="10" s="1"/>
  <c r="X140" i="10"/>
  <c r="X240" i="10" s="1"/>
  <c r="X590" i="10" s="1"/>
  <c r="P123" i="10"/>
  <c r="P223" i="10" s="1"/>
  <c r="P573" i="10" s="1"/>
  <c r="S107" i="10"/>
  <c r="S207" i="10" s="1"/>
  <c r="S557" i="10" s="1"/>
  <c r="S556" i="10" s="1"/>
  <c r="E24" i="20"/>
  <c r="AH126" i="10"/>
  <c r="AH226" i="10" s="1"/>
  <c r="AH576" i="10" s="1"/>
  <c r="AE122" i="10"/>
  <c r="AE222" i="10" s="1"/>
  <c r="AE572" i="10" s="1"/>
  <c r="AD121" i="10"/>
  <c r="AD221" i="10" s="1"/>
  <c r="AD571" i="10" s="1"/>
  <c r="AM118" i="10"/>
  <c r="AM218" i="10" s="1"/>
  <c r="AM568" i="10" s="1"/>
  <c r="AC111" i="10"/>
  <c r="AC211" i="10" s="1"/>
  <c r="AC561" i="10" s="1"/>
  <c r="AH117" i="10"/>
  <c r="AH217" i="10" s="1"/>
  <c r="AH567" i="10" s="1"/>
  <c r="AL112" i="10"/>
  <c r="AL212" i="10" s="1"/>
  <c r="AL562" i="10" s="1"/>
  <c r="AN117" i="10"/>
  <c r="AN217" i="10" s="1"/>
  <c r="AN567" i="10" s="1"/>
  <c r="AJ126" i="10"/>
  <c r="AJ226" i="10" s="1"/>
  <c r="AJ576" i="10" s="1"/>
  <c r="AL123" i="10"/>
  <c r="AL223" i="10" s="1"/>
  <c r="AL573" i="10" s="1"/>
  <c r="AE140" i="10"/>
  <c r="AE240" i="10" s="1"/>
  <c r="AE590" i="10" s="1"/>
  <c r="AF118" i="10"/>
  <c r="AF218" i="10" s="1"/>
  <c r="AF568" i="10" s="1"/>
  <c r="AN119" i="10"/>
  <c r="AN219" i="10" s="1"/>
  <c r="AN569" i="10" s="1"/>
  <c r="AC110" i="10"/>
  <c r="AC210" i="10" s="1"/>
  <c r="AC560" i="10" s="1"/>
  <c r="AF114" i="10"/>
  <c r="AF214" i="10" s="1"/>
  <c r="AF564" i="10" s="1"/>
  <c r="AE117" i="10"/>
  <c r="AE217" i="10" s="1"/>
  <c r="AE567" i="10" s="1"/>
  <c r="AK120" i="10"/>
  <c r="AK220" i="10" s="1"/>
  <c r="AK570" i="10" s="1"/>
  <c r="AL117" i="10"/>
  <c r="AL217" i="10" s="1"/>
  <c r="AL567" i="10" s="1"/>
  <c r="AI123" i="10"/>
  <c r="AI223" i="10" s="1"/>
  <c r="AI573" i="10" s="1"/>
  <c r="AH140" i="10"/>
  <c r="AH240" i="10" s="1"/>
  <c r="AH590" i="10" s="1"/>
  <c r="AC140" i="10"/>
  <c r="AC240" i="10" s="1"/>
  <c r="AC590" i="10" s="1"/>
  <c r="AD113" i="10"/>
  <c r="AD213" i="10" s="1"/>
  <c r="AD563" i="10" s="1"/>
  <c r="AC107" i="10"/>
  <c r="AC207" i="10" s="1"/>
  <c r="AC557" i="10" s="1"/>
  <c r="AH122" i="10"/>
  <c r="AH222" i="10" s="1"/>
  <c r="AH572" i="10" s="1"/>
  <c r="AD114" i="10"/>
  <c r="AD214" i="10" s="1"/>
  <c r="AD564" i="10" s="1"/>
  <c r="AN123" i="10"/>
  <c r="AN223" i="10" s="1"/>
  <c r="AN573" i="10" s="1"/>
  <c r="AC117" i="10"/>
  <c r="AC217" i="10" s="1"/>
  <c r="AC567" i="10" s="1"/>
  <c r="AD110" i="10"/>
  <c r="AC120" i="10"/>
  <c r="AC220" i="10" s="1"/>
  <c r="AC570" i="10" s="1"/>
  <c r="AJ119" i="10"/>
  <c r="AJ219" i="10" s="1"/>
  <c r="AJ569" i="10" s="1"/>
  <c r="AL111" i="10"/>
  <c r="AL211" i="10" s="1"/>
  <c r="AL561" i="10" s="1"/>
  <c r="AG110" i="10"/>
  <c r="AG210" i="10" s="1"/>
  <c r="AG560" i="10" s="1"/>
  <c r="AJ111" i="10"/>
  <c r="AJ211" i="10" s="1"/>
  <c r="AJ561" i="10" s="1"/>
  <c r="AE148" i="10"/>
  <c r="AE248" i="10" s="1"/>
  <c r="AE598" i="10" s="1"/>
  <c r="AK126" i="10"/>
  <c r="AK226" i="10" s="1"/>
  <c r="AK576" i="10" s="1"/>
  <c r="AG111" i="10"/>
  <c r="AG211" i="10" s="1"/>
  <c r="AG561" i="10" s="1"/>
  <c r="AG140" i="10"/>
  <c r="AG240" i="10" s="1"/>
  <c r="AG590" i="10" s="1"/>
  <c r="AM107" i="10"/>
  <c r="AM207" i="10" s="1"/>
  <c r="AM557" i="10" s="1"/>
  <c r="AM556" i="10" s="1"/>
  <c r="AF112" i="10"/>
  <c r="AF212" i="10" s="1"/>
  <c r="AF562" i="10" s="1"/>
  <c r="AM122" i="10"/>
  <c r="AM222" i="10" s="1"/>
  <c r="AM572" i="10" s="1"/>
  <c r="AI118" i="10"/>
  <c r="AI218" i="10" s="1"/>
  <c r="AI568" i="10" s="1"/>
  <c r="AD107" i="10"/>
  <c r="AD207" i="10" s="1"/>
  <c r="AD557" i="10" s="1"/>
  <c r="AD556" i="10" s="1"/>
  <c r="AD122" i="10"/>
  <c r="AD222" i="10" s="1"/>
  <c r="AD572" i="10" s="1"/>
  <c r="AK140" i="10"/>
  <c r="AK240" i="10" s="1"/>
  <c r="AK590" i="10" s="1"/>
  <c r="AI114" i="10"/>
  <c r="AI214" i="10" s="1"/>
  <c r="AI564" i="10" s="1"/>
  <c r="AC113" i="10"/>
  <c r="AC213" i="10" s="1"/>
  <c r="AC563" i="10" s="1"/>
  <c r="AM112" i="10"/>
  <c r="AM212" i="10" s="1"/>
  <c r="AM562" i="10" s="1"/>
  <c r="AG148" i="10"/>
  <c r="AE110" i="10"/>
  <c r="AE210" i="10" s="1"/>
  <c r="AE560" i="10" s="1"/>
  <c r="AC114" i="10"/>
  <c r="AC214" i="10" s="1"/>
  <c r="AC564" i="10" s="1"/>
  <c r="AK114" i="10"/>
  <c r="AK214" i="10" s="1"/>
  <c r="AK564" i="10" s="1"/>
  <c r="AM140" i="10"/>
  <c r="AM117" i="10"/>
  <c r="AM217" i="10" s="1"/>
  <c r="AM567" i="10" s="1"/>
  <c r="AC118" i="10"/>
  <c r="AC218" i="10" s="1"/>
  <c r="AC568" i="10" s="1"/>
  <c r="AJ114" i="10"/>
  <c r="AJ214" i="10" s="1"/>
  <c r="AJ564" i="10" s="1"/>
  <c r="AG113" i="10"/>
  <c r="AG213" i="10" s="1"/>
  <c r="AG563" i="10" s="1"/>
  <c r="AG112" i="10"/>
  <c r="AG212" i="10" s="1"/>
  <c r="AG562" i="10" s="1"/>
  <c r="AH133" i="10"/>
  <c r="AH233" i="10" s="1"/>
  <c r="AH583" i="10" s="1"/>
  <c r="AK112" i="10"/>
  <c r="AK212" i="10" s="1"/>
  <c r="AK562" i="10" s="1"/>
  <c r="AH111" i="10"/>
  <c r="AH211" i="10" s="1"/>
  <c r="AH561" i="10" s="1"/>
  <c r="AG118" i="10"/>
  <c r="AG218" i="10" s="1"/>
  <c r="AG568" i="10" s="1"/>
  <c r="AI126" i="10"/>
  <c r="AI226" i="10" s="1"/>
  <c r="AI576" i="10" s="1"/>
  <c r="AN114" i="10"/>
  <c r="AN214" i="10" s="1"/>
  <c r="AN564" i="10" s="1"/>
  <c r="AH113" i="10"/>
  <c r="AH213" i="10" s="1"/>
  <c r="AH563" i="10" s="1"/>
  <c r="AK111" i="10"/>
  <c r="AK211" i="10" s="1"/>
  <c r="AK561" i="10" s="1"/>
  <c r="AF120" i="10"/>
  <c r="AF220" i="10" s="1"/>
  <c r="AF570" i="10" s="1"/>
  <c r="AK110" i="10"/>
  <c r="AK210" i="10" s="1"/>
  <c r="AK560" i="10" s="1"/>
  <c r="AG126" i="10"/>
  <c r="AG226" i="10" s="1"/>
  <c r="AG576" i="10" s="1"/>
  <c r="AI110" i="10"/>
  <c r="AI210" i="10" s="1"/>
  <c r="AI560" i="10" s="1"/>
  <c r="AK113" i="10"/>
  <c r="AK213" i="10" s="1"/>
  <c r="AK563" i="10" s="1"/>
  <c r="AD117" i="10"/>
  <c r="AD217" i="10" s="1"/>
  <c r="AD567" i="10" s="1"/>
  <c r="AH121" i="10"/>
  <c r="AH221" i="10" s="1"/>
  <c r="AH571" i="10" s="1"/>
  <c r="AN110" i="10"/>
  <c r="AN210" i="10" s="1"/>
  <c r="AN560" i="10" s="1"/>
  <c r="AH123" i="10"/>
  <c r="AH223" i="10" s="1"/>
  <c r="AH573" i="10" s="1"/>
  <c r="AG107" i="10"/>
  <c r="AG207" i="10" s="1"/>
  <c r="AG557" i="10" s="1"/>
  <c r="AG556" i="10" s="1"/>
  <c r="AE119" i="10"/>
  <c r="AE219" i="10" s="1"/>
  <c r="AE569" i="10" s="1"/>
  <c r="AJ113" i="10"/>
  <c r="AJ213" i="10" s="1"/>
  <c r="AJ563" i="10" s="1"/>
  <c r="AK117" i="10"/>
  <c r="AK217" i="10" s="1"/>
  <c r="AK567" i="10" s="1"/>
  <c r="AI111" i="10"/>
  <c r="AI211" i="10" s="1"/>
  <c r="AI561" i="10" s="1"/>
  <c r="AN113" i="10"/>
  <c r="AN213" i="10" s="1"/>
  <c r="AN563" i="10" s="1"/>
  <c r="AH118" i="10"/>
  <c r="AH218" i="10" s="1"/>
  <c r="AH568" i="10" s="1"/>
  <c r="AK107" i="10"/>
  <c r="AK207" i="10" s="1"/>
  <c r="AK557" i="10" s="1"/>
  <c r="AK556" i="10" s="1"/>
  <c r="AM119" i="10"/>
  <c r="AM219" i="10" s="1"/>
  <c r="AM569" i="10" s="1"/>
  <c r="AC112" i="10"/>
  <c r="AC212" i="10" s="1"/>
  <c r="AC562" i="10" s="1"/>
  <c r="AN111" i="10"/>
  <c r="AN211" i="10" s="1"/>
  <c r="AN561" i="10" s="1"/>
  <c r="AL126" i="10"/>
  <c r="AL226" i="10" s="1"/>
  <c r="AL576" i="10" s="1"/>
  <c r="AN133" i="10"/>
  <c r="AN233" i="10" s="1"/>
  <c r="AN583" i="10" s="1"/>
  <c r="AF121" i="10"/>
  <c r="AF221" i="10" s="1"/>
  <c r="AF571" i="10" s="1"/>
  <c r="AG120" i="10"/>
  <c r="AG220" i="10" s="1"/>
  <c r="AG570" i="10" s="1"/>
  <c r="AF133" i="10"/>
  <c r="AE126" i="10"/>
  <c r="AE226" i="10" s="1"/>
  <c r="AE576" i="10" s="1"/>
  <c r="AL122" i="10"/>
  <c r="AL222" i="10" s="1"/>
  <c r="AL572" i="10" s="1"/>
  <c r="AJ121" i="10"/>
  <c r="AJ221" i="10" s="1"/>
  <c r="AJ571" i="10" s="1"/>
  <c r="AE111" i="10"/>
  <c r="AE211" i="10" s="1"/>
  <c r="AE561" i="10" s="1"/>
  <c r="AC119" i="10"/>
  <c r="AC219" i="10" s="1"/>
  <c r="AC569" i="10" s="1"/>
  <c r="AK121" i="10"/>
  <c r="AK221" i="10" s="1"/>
  <c r="AK571" i="10" s="1"/>
  <c r="AL110" i="10"/>
  <c r="AL210" i="10" s="1"/>
  <c r="AL560" i="10" s="1"/>
  <c r="AM133" i="10"/>
  <c r="AM233" i="10" s="1"/>
  <c r="AM583" i="10" s="1"/>
  <c r="AN126" i="10"/>
  <c r="AN226" i="10" s="1"/>
  <c r="AN576" i="10" s="1"/>
  <c r="AN122" i="10"/>
  <c r="AN222" i="10" s="1"/>
  <c r="AN572" i="10" s="1"/>
  <c r="AE121" i="10"/>
  <c r="AE221" i="10" s="1"/>
  <c r="AE571" i="10" s="1"/>
  <c r="AK118" i="10"/>
  <c r="AK218" i="10" s="1"/>
  <c r="AK568" i="10" s="1"/>
  <c r="AN120" i="10"/>
  <c r="AN220" i="10" s="1"/>
  <c r="AN570" i="10" s="1"/>
  <c r="AF122" i="10"/>
  <c r="AF222" i="10" s="1"/>
  <c r="AF572" i="10" s="1"/>
  <c r="AL133" i="10"/>
  <c r="AL233" i="10" s="1"/>
  <c r="AL583" i="10" s="1"/>
  <c r="AG122" i="10"/>
  <c r="AG222" i="10" s="1"/>
  <c r="AG572" i="10" s="1"/>
  <c r="AF110" i="10"/>
  <c r="AF210" i="10" s="1"/>
  <c r="AF560" i="10" s="1"/>
  <c r="AJ112" i="10"/>
  <c r="AJ212" i="10" s="1"/>
  <c r="AJ562" i="10" s="1"/>
  <c r="AF119" i="10"/>
  <c r="AF219" i="10" s="1"/>
  <c r="AF569" i="10" s="1"/>
  <c r="AK119" i="10"/>
  <c r="AK219" i="10" s="1"/>
  <c r="AK569" i="10" s="1"/>
  <c r="AH114" i="10"/>
  <c r="AH214" i="10" s="1"/>
  <c r="AH564" i="10" s="1"/>
  <c r="AJ123" i="10"/>
  <c r="AJ223" i="10" s="1"/>
  <c r="AJ573" i="10" s="1"/>
  <c r="AE113" i="10"/>
  <c r="AE213" i="10" s="1"/>
  <c r="AE563" i="10" s="1"/>
  <c r="AH107" i="10"/>
  <c r="AH207" i="10" s="1"/>
  <c r="AH557" i="10" s="1"/>
  <c r="AH556" i="10" s="1"/>
  <c r="AG119" i="10"/>
  <c r="AG219" i="10" s="1"/>
  <c r="AG569" i="10" s="1"/>
  <c r="AJ148" i="10"/>
  <c r="AM148" i="10"/>
  <c r="AM248" i="10" s="1"/>
  <c r="AM598" i="10" s="1"/>
  <c r="AL120" i="10"/>
  <c r="AL220" i="10" s="1"/>
  <c r="AL570" i="10" s="1"/>
  <c r="AI122" i="10"/>
  <c r="AI222" i="10" s="1"/>
  <c r="AI572" i="10" s="1"/>
  <c r="AL148" i="10"/>
  <c r="AL248" i="10" s="1"/>
  <c r="AL598" i="10" s="1"/>
  <c r="AL107" i="10"/>
  <c r="AL207" i="10" s="1"/>
  <c r="AL557" i="10" s="1"/>
  <c r="AL556" i="10" s="1"/>
  <c r="AG123" i="10"/>
  <c r="AG223" i="10" s="1"/>
  <c r="AG573" i="10" s="1"/>
  <c r="AN140" i="10"/>
  <c r="AN240" i="10" s="1"/>
  <c r="AN590" i="10" s="1"/>
  <c r="AI113" i="10"/>
  <c r="AI213" i="10" s="1"/>
  <c r="AI563" i="10" s="1"/>
  <c r="AM114" i="10"/>
  <c r="AM214" i="10" s="1"/>
  <c r="AM564" i="10" s="1"/>
  <c r="AC122" i="10"/>
  <c r="AC222" i="10" s="1"/>
  <c r="AC572" i="10" s="1"/>
  <c r="AF113" i="10"/>
  <c r="AF213" i="10" s="1"/>
  <c r="AF563" i="10" s="1"/>
  <c r="AD140" i="10"/>
  <c r="AD240" i="10" s="1"/>
  <c r="AD590" i="10" s="1"/>
  <c r="AL121" i="10"/>
  <c r="AL221" i="10" s="1"/>
  <c r="AL571" i="10" s="1"/>
  <c r="AF111" i="10"/>
  <c r="AF211" i="10" s="1"/>
  <c r="AF561" i="10" s="1"/>
  <c r="AM113" i="10"/>
  <c r="AM213" i="10" s="1"/>
  <c r="AM563" i="10" s="1"/>
  <c r="AN148" i="10"/>
  <c r="AN248" i="10" s="1"/>
  <c r="AN598" i="10" s="1"/>
  <c r="AI119" i="10"/>
  <c r="AI219" i="10" s="1"/>
  <c r="AI569" i="10" s="1"/>
  <c r="AC126" i="10"/>
  <c r="AC226" i="10" s="1"/>
  <c r="AC576" i="10" s="1"/>
  <c r="AJ107" i="10"/>
  <c r="AJ207" i="10" s="1"/>
  <c r="AJ557" i="10" s="1"/>
  <c r="AJ556" i="10" s="1"/>
  <c r="AK148" i="10"/>
  <c r="AK248" i="10" s="1"/>
  <c r="AK598" i="10" s="1"/>
  <c r="AF117" i="10"/>
  <c r="AF217" i="10" s="1"/>
  <c r="AF567" i="10" s="1"/>
  <c r="AF123" i="10"/>
  <c r="AF223" i="10" s="1"/>
  <c r="AF573" i="10" s="1"/>
  <c r="AE118" i="10"/>
  <c r="AE218" i="10" s="1"/>
  <c r="AE568" i="10" s="1"/>
  <c r="AI112" i="10"/>
  <c r="AI212" i="10" s="1"/>
  <c r="AI562" i="10" s="1"/>
  <c r="AI140" i="10"/>
  <c r="AI240" i="10" s="1"/>
  <c r="AI590" i="10" s="1"/>
  <c r="AL114" i="10"/>
  <c r="AL214" i="10" s="1"/>
  <c r="AL564" i="10" s="1"/>
  <c r="AE112" i="10"/>
  <c r="AE212" i="10" s="1"/>
  <c r="AE562" i="10" s="1"/>
  <c r="AJ133" i="10"/>
  <c r="AJ233" i="10" s="1"/>
  <c r="AJ583" i="10" s="1"/>
  <c r="AE120" i="10"/>
  <c r="AE220" i="10" s="1"/>
  <c r="AE570" i="10" s="1"/>
  <c r="AI117" i="10"/>
  <c r="AI217" i="10" s="1"/>
  <c r="AI567" i="10" s="1"/>
  <c r="AK122" i="10"/>
  <c r="AK222" i="10" s="1"/>
  <c r="AK572" i="10" s="1"/>
  <c r="AI120" i="10"/>
  <c r="AI220" i="10" s="1"/>
  <c r="AI570" i="10" s="1"/>
  <c r="AJ118" i="10"/>
  <c r="AJ218" i="10" s="1"/>
  <c r="AJ568" i="10" s="1"/>
  <c r="AD119" i="10"/>
  <c r="AD219" i="10" s="1"/>
  <c r="AD569" i="10" s="1"/>
  <c r="AG114" i="10"/>
  <c r="AG214" i="10" s="1"/>
  <c r="AG564" i="10" s="1"/>
  <c r="AL119" i="10"/>
  <c r="AL219" i="10" s="1"/>
  <c r="AL569" i="10" s="1"/>
  <c r="AM121" i="10"/>
  <c r="AM221" i="10" s="1"/>
  <c r="AM571" i="10" s="1"/>
  <c r="AE133" i="10"/>
  <c r="AE233" i="10" s="1"/>
  <c r="AE583" i="10" s="1"/>
  <c r="AC123" i="10"/>
  <c r="AC223" i="10" s="1"/>
  <c r="AC573" i="10" s="1"/>
  <c r="AC148" i="10"/>
  <c r="AC248" i="10" s="1"/>
  <c r="AC598" i="10" s="1"/>
  <c r="AD120" i="10"/>
  <c r="AD220" i="10" s="1"/>
  <c r="AD570" i="10" s="1"/>
  <c r="AC133" i="10"/>
  <c r="AC233" i="10" s="1"/>
  <c r="AC583" i="10" s="1"/>
  <c r="AE123" i="10"/>
  <c r="AE223" i="10" s="1"/>
  <c r="AE573" i="10" s="1"/>
  <c r="AE114" i="10"/>
  <c r="AE214" i="10" s="1"/>
  <c r="AE564" i="10" s="1"/>
  <c r="AI148" i="10"/>
  <c r="AI248" i="10" s="1"/>
  <c r="AI598" i="10" s="1"/>
  <c r="AI107" i="10"/>
  <c r="AI207" i="10" s="1"/>
  <c r="AI557" i="10" s="1"/>
  <c r="AI556" i="10" s="1"/>
  <c r="AD112" i="10"/>
  <c r="AD212" i="10" s="1"/>
  <c r="AD562" i="10" s="1"/>
  <c r="AF148" i="10"/>
  <c r="AK133" i="10"/>
  <c r="AK123" i="10"/>
  <c r="AK223" i="10" s="1"/>
  <c r="AK573" i="10" s="1"/>
  <c r="AJ122" i="10"/>
  <c r="AJ222" i="10" s="1"/>
  <c r="AJ572" i="10" s="1"/>
  <c r="AJ140" i="10"/>
  <c r="AH120" i="10"/>
  <c r="AH220" i="10" s="1"/>
  <c r="AH570" i="10" s="1"/>
  <c r="AI121" i="10"/>
  <c r="AI221" i="10" s="1"/>
  <c r="AI571" i="10" s="1"/>
  <c r="AD126" i="10"/>
  <c r="AF140" i="10"/>
  <c r="AI133" i="10"/>
  <c r="AI233" i="10" s="1"/>
  <c r="AI583" i="10" s="1"/>
  <c r="AN121" i="10"/>
  <c r="AN221" i="10" s="1"/>
  <c r="AN571" i="10" s="1"/>
  <c r="AF126" i="10"/>
  <c r="AF226" i="10" s="1"/>
  <c r="AF576" i="10" s="1"/>
  <c r="AN112" i="10"/>
  <c r="AN212" i="10" s="1"/>
  <c r="AN562" i="10" s="1"/>
  <c r="AG117" i="10"/>
  <c r="AG217" i="10" s="1"/>
  <c r="AG567" i="10" s="1"/>
  <c r="AM123" i="10"/>
  <c r="AM223" i="10" s="1"/>
  <c r="AM573" i="10" s="1"/>
  <c r="AJ110" i="10"/>
  <c r="AJ210" i="10" s="1"/>
  <c r="AJ560" i="10" s="1"/>
  <c r="AM110" i="10"/>
  <c r="AM210" i="10" s="1"/>
  <c r="AM560" i="10" s="1"/>
  <c r="AL113" i="10"/>
  <c r="AL213" i="10" s="1"/>
  <c r="AL563" i="10" s="1"/>
  <c r="AD123" i="10"/>
  <c r="AD223" i="10" s="1"/>
  <c r="AD573" i="10" s="1"/>
  <c r="AC121" i="10"/>
  <c r="AC221" i="10" s="1"/>
  <c r="AC571" i="10" s="1"/>
  <c r="AH119" i="10"/>
  <c r="AH219" i="10" s="1"/>
  <c r="AH569" i="10" s="1"/>
  <c r="AN118" i="10"/>
  <c r="AN218" i="10" s="1"/>
  <c r="AN568" i="10" s="1"/>
  <c r="AN107" i="10"/>
  <c r="AN207" i="10" s="1"/>
  <c r="AN557" i="10" s="1"/>
  <c r="AN556" i="10" s="1"/>
  <c r="AM126" i="10"/>
  <c r="AM226" i="10" s="1"/>
  <c r="AM576" i="10" s="1"/>
  <c r="AD133" i="10"/>
  <c r="AD233" i="10" s="1"/>
  <c r="AD583" i="10" s="1"/>
  <c r="AG133" i="10"/>
  <c r="AG233" i="10" s="1"/>
  <c r="AG583" i="10" s="1"/>
  <c r="AD118" i="10"/>
  <c r="AD218" i="10" s="1"/>
  <c r="AD568" i="10" s="1"/>
  <c r="AM111" i="10"/>
  <c r="AM211" i="10" s="1"/>
  <c r="AM561" i="10" s="1"/>
  <c r="AJ120" i="10"/>
  <c r="AJ220" i="10" s="1"/>
  <c r="AJ570" i="10" s="1"/>
  <c r="AH112" i="10"/>
  <c r="AH212" i="10" s="1"/>
  <c r="AH562" i="10" s="1"/>
  <c r="AM120" i="10"/>
  <c r="AM220" i="10" s="1"/>
  <c r="AM570" i="10" s="1"/>
  <c r="AE107" i="10"/>
  <c r="AE207" i="10" s="1"/>
  <c r="AE557" i="10" s="1"/>
  <c r="AE556" i="10" s="1"/>
  <c r="AH110" i="10"/>
  <c r="AH210" i="10" s="1"/>
  <c r="AH560" i="10" s="1"/>
  <c r="AL140" i="10"/>
  <c r="AH148" i="10"/>
  <c r="AH248" i="10" s="1"/>
  <c r="AH598" i="10" s="1"/>
  <c r="AG121" i="10"/>
  <c r="AG221" i="10" s="1"/>
  <c r="AG571" i="10" s="1"/>
  <c r="AF107" i="10"/>
  <c r="AF207" i="10" s="1"/>
  <c r="AF557" i="10" s="1"/>
  <c r="AF556" i="10" s="1"/>
  <c r="AD148" i="10"/>
  <c r="AD248" i="10" s="1"/>
  <c r="AD598" i="10" s="1"/>
  <c r="AD597" i="10" s="1"/>
  <c r="AD111" i="10"/>
  <c r="AD211" i="10" s="1"/>
  <c r="AD561" i="10" s="1"/>
  <c r="AL118" i="10"/>
  <c r="AL218" i="10" s="1"/>
  <c r="AL568" i="10" s="1"/>
  <c r="AJ117" i="10"/>
  <c r="AJ217" i="10" s="1"/>
  <c r="AJ567" i="10" s="1"/>
  <c r="O466" i="10"/>
  <c r="O516" i="10"/>
  <c r="O566" i="10"/>
  <c r="O105" i="10"/>
  <c r="O556" i="10"/>
  <c r="O456" i="10"/>
  <c r="O605" i="10"/>
  <c r="O506" i="10"/>
  <c r="C32" i="20"/>
  <c r="AQ640" i="10" l="1"/>
  <c r="D638" i="10"/>
  <c r="D634" i="10" s="1"/>
  <c r="O637" i="10"/>
  <c r="AQ637" i="10" s="1"/>
  <c r="C22" i="11"/>
  <c r="C23" i="11"/>
  <c r="AB636" i="10"/>
  <c r="AO636" i="10"/>
  <c r="AQ644" i="10"/>
  <c r="AB128" i="10"/>
  <c r="AB127" i="10"/>
  <c r="AB134" i="10"/>
  <c r="P247" i="10"/>
  <c r="AB149" i="10"/>
  <c r="AO134" i="10"/>
  <c r="AO128" i="10"/>
  <c r="AO135" i="10"/>
  <c r="AC247" i="10"/>
  <c r="AO149" i="10"/>
  <c r="AO130" i="10"/>
  <c r="AC232" i="10"/>
  <c r="AO137" i="10"/>
  <c r="AO127" i="10"/>
  <c r="AB130" i="10"/>
  <c r="AQ130" i="10" s="1"/>
  <c r="AO141" i="10"/>
  <c r="P239" i="10"/>
  <c r="AB141" i="10"/>
  <c r="AB137" i="10"/>
  <c r="AB135" i="10"/>
  <c r="E5" i="11"/>
  <c r="E7" i="11" s="1"/>
  <c r="E5" i="12" s="1"/>
  <c r="E53" i="11"/>
  <c r="E23" i="12" s="1"/>
  <c r="E34" i="20"/>
  <c r="E32" i="20" s="1"/>
  <c r="D34" i="20"/>
  <c r="D32" i="20" s="1"/>
  <c r="AN597" i="10"/>
  <c r="V589" i="10"/>
  <c r="AM575" i="10"/>
  <c r="AJ582" i="10"/>
  <c r="AI589" i="10"/>
  <c r="AM597" i="10"/>
  <c r="AE575" i="10"/>
  <c r="U559" i="10"/>
  <c r="Y589" i="10"/>
  <c r="S575" i="10"/>
  <c r="U566" i="10"/>
  <c r="O555" i="10"/>
  <c r="AN589" i="10"/>
  <c r="Z597" i="10"/>
  <c r="S589" i="10"/>
  <c r="AH597" i="10"/>
  <c r="AH559" i="10"/>
  <c r="AD582" i="10"/>
  <c r="AI582" i="10"/>
  <c r="AI597" i="10"/>
  <c r="AL597" i="10"/>
  <c r="AI559" i="10"/>
  <c r="AK559" i="10"/>
  <c r="AE597" i="10"/>
  <c r="X589" i="10"/>
  <c r="AB562" i="10"/>
  <c r="X566" i="10"/>
  <c r="X575" i="10"/>
  <c r="S559" i="10"/>
  <c r="AA575" i="10"/>
  <c r="W575" i="10"/>
  <c r="S582" i="10"/>
  <c r="AB572" i="10"/>
  <c r="X597" i="10"/>
  <c r="V566" i="10"/>
  <c r="V582" i="10"/>
  <c r="W589" i="10"/>
  <c r="AL559" i="10"/>
  <c r="AN582" i="10"/>
  <c r="AM566" i="10"/>
  <c r="AO570" i="10"/>
  <c r="AC566" i="10"/>
  <c r="AO567" i="10"/>
  <c r="AL566" i="10"/>
  <c r="AC559" i="10"/>
  <c r="AE589" i="10"/>
  <c r="AN566" i="10"/>
  <c r="Q566" i="10"/>
  <c r="AB571" i="10"/>
  <c r="AA566" i="10"/>
  <c r="R566" i="10"/>
  <c r="U582" i="10"/>
  <c r="T582" i="10"/>
  <c r="Z566" i="10"/>
  <c r="R575" i="10"/>
  <c r="AA597" i="10"/>
  <c r="AB570" i="10"/>
  <c r="AO572" i="10"/>
  <c r="AM582" i="10"/>
  <c r="AO564" i="10"/>
  <c r="AG589" i="10"/>
  <c r="AE566" i="10"/>
  <c r="AJ575" i="10"/>
  <c r="AH575" i="10"/>
  <c r="AB561" i="10"/>
  <c r="T559" i="10"/>
  <c r="Y597" i="10"/>
  <c r="Q559" i="10"/>
  <c r="U597" i="10"/>
  <c r="AB560" i="10"/>
  <c r="P559" i="10"/>
  <c r="AJ566" i="10"/>
  <c r="AJ559" i="10"/>
  <c r="AO573" i="10"/>
  <c r="AN575" i="10"/>
  <c r="AO562" i="10"/>
  <c r="AG575" i="10"/>
  <c r="AO571" i="10"/>
  <c r="AM559" i="10"/>
  <c r="AF575" i="10"/>
  <c r="AE582" i="10"/>
  <c r="AI566" i="10"/>
  <c r="AF566" i="10"/>
  <c r="AD589" i="10"/>
  <c r="AF559" i="10"/>
  <c r="AO569" i="10"/>
  <c r="AL575" i="10"/>
  <c r="AK566" i="10"/>
  <c r="AD566" i="10"/>
  <c r="AI575" i="10"/>
  <c r="AK589" i="10"/>
  <c r="AK575" i="10"/>
  <c r="AG559" i="10"/>
  <c r="V575" i="10"/>
  <c r="AB576" i="10"/>
  <c r="X559" i="10"/>
  <c r="AA582" i="10"/>
  <c r="Y575" i="10"/>
  <c r="P556" i="10"/>
  <c r="AB557" i="10"/>
  <c r="Z575" i="10"/>
  <c r="T597" i="10"/>
  <c r="P566" i="10"/>
  <c r="AB567" i="10"/>
  <c r="W566" i="10"/>
  <c r="U575" i="10"/>
  <c r="Q597" i="10"/>
  <c r="AL582" i="10"/>
  <c r="AO563" i="10"/>
  <c r="AO561" i="10"/>
  <c r="Q575" i="10"/>
  <c r="S566" i="10"/>
  <c r="R559" i="10"/>
  <c r="AB564" i="10"/>
  <c r="AE559" i="10"/>
  <c r="AG582" i="10"/>
  <c r="AG566" i="10"/>
  <c r="AK597" i="10"/>
  <c r="AN559" i="10"/>
  <c r="AH582" i="10"/>
  <c r="AO568" i="10"/>
  <c r="AC556" i="10"/>
  <c r="AO557" i="10"/>
  <c r="AH589" i="10"/>
  <c r="AH566" i="10"/>
  <c r="AB573" i="10"/>
  <c r="AB563" i="10"/>
  <c r="AQ563" i="10" s="1"/>
  <c r="T566" i="10"/>
  <c r="W582" i="10"/>
  <c r="Z559" i="10"/>
  <c r="Y559" i="10"/>
  <c r="V597" i="10"/>
  <c r="Y566" i="10"/>
  <c r="AA559" i="10"/>
  <c r="AB569" i="10"/>
  <c r="T575" i="10"/>
  <c r="Z582" i="10"/>
  <c r="W559" i="10"/>
  <c r="R589" i="10"/>
  <c r="AB568" i="10"/>
  <c r="AA589" i="10"/>
  <c r="V559" i="10"/>
  <c r="R582" i="10"/>
  <c r="S597" i="10"/>
  <c r="Y582" i="10"/>
  <c r="O17" i="11"/>
  <c r="AQ17" i="11" s="1"/>
  <c r="AJ240" i="10"/>
  <c r="AD226" i="10"/>
  <c r="N642" i="10"/>
  <c r="O642" i="10" s="1"/>
  <c r="P642" i="10" s="1"/>
  <c r="Q642" i="10" s="1"/>
  <c r="R642" i="10" s="1"/>
  <c r="S642" i="10" s="1"/>
  <c r="T642" i="10" s="1"/>
  <c r="U642" i="10" s="1"/>
  <c r="V642" i="10" s="1"/>
  <c r="W642" i="10" s="1"/>
  <c r="X642" i="10" s="1"/>
  <c r="Y642" i="10" s="1"/>
  <c r="Z642" i="10" s="1"/>
  <c r="AA642" i="10" s="1"/>
  <c r="AB642" i="10" s="1"/>
  <c r="AC642" i="10" s="1"/>
  <c r="AD642" i="10" s="1"/>
  <c r="AE642" i="10" s="1"/>
  <c r="AF642" i="10" s="1"/>
  <c r="AG642" i="10" s="1"/>
  <c r="AH642" i="10" s="1"/>
  <c r="AI642" i="10" s="1"/>
  <c r="AJ642" i="10" s="1"/>
  <c r="AK642" i="10" s="1"/>
  <c r="AL642" i="10" s="1"/>
  <c r="AM642" i="10" s="1"/>
  <c r="AF240" i="10"/>
  <c r="AF590" i="10" s="1"/>
  <c r="AF589" i="10" s="1"/>
  <c r="Z240" i="10"/>
  <c r="AL240" i="10"/>
  <c r="AF248" i="10"/>
  <c r="AF598" i="10" s="1"/>
  <c r="AF597" i="10" s="1"/>
  <c r="AK233" i="10"/>
  <c r="AJ248" i="10"/>
  <c r="AF233" i="10"/>
  <c r="AM240" i="10"/>
  <c r="AG248" i="10"/>
  <c r="AD210" i="10"/>
  <c r="Q240" i="10"/>
  <c r="W248" i="10"/>
  <c r="X233" i="10"/>
  <c r="Q233" i="10"/>
  <c r="Q583" i="10" s="1"/>
  <c r="Q582" i="10" s="1"/>
  <c r="U240" i="10"/>
  <c r="R248" i="10"/>
  <c r="AN247" i="10"/>
  <c r="V239" i="10"/>
  <c r="O205" i="10"/>
  <c r="AJ216" i="10"/>
  <c r="AM225" i="10"/>
  <c r="AJ209" i="10"/>
  <c r="AJ232" i="10"/>
  <c r="AI239" i="10"/>
  <c r="AM247" i="10"/>
  <c r="AE225" i="10"/>
  <c r="AG225" i="10"/>
  <c r="AE239" i="10"/>
  <c r="AN216" i="10"/>
  <c r="Q216" i="10"/>
  <c r="AB221" i="10"/>
  <c r="AA216" i="10"/>
  <c r="U209" i="10"/>
  <c r="Y239" i="10"/>
  <c r="T232" i="10"/>
  <c r="S225" i="10"/>
  <c r="O15" i="11"/>
  <c r="AE106" i="10"/>
  <c r="AE206" i="10"/>
  <c r="AL209" i="10"/>
  <c r="AN232" i="10"/>
  <c r="AM216" i="10"/>
  <c r="AE209" i="10"/>
  <c r="AO220" i="10"/>
  <c r="AL216" i="10"/>
  <c r="U232" i="10"/>
  <c r="Z216" i="10"/>
  <c r="U216" i="10"/>
  <c r="AA247" i="10"/>
  <c r="AF106" i="10"/>
  <c r="AF206" i="10"/>
  <c r="AN106" i="10"/>
  <c r="AN206" i="10"/>
  <c r="AM209" i="10"/>
  <c r="AI106" i="10"/>
  <c r="AI206" i="10"/>
  <c r="AE232" i="10"/>
  <c r="AI216" i="10"/>
  <c r="AD239" i="10"/>
  <c r="AL225" i="10"/>
  <c r="AD216" i="10"/>
  <c r="AG209" i="10"/>
  <c r="AC239" i="10"/>
  <c r="S106" i="10"/>
  <c r="S206" i="10"/>
  <c r="AB226" i="10"/>
  <c r="X209" i="10"/>
  <c r="Q106" i="10"/>
  <c r="Q206" i="10"/>
  <c r="AA232" i="10"/>
  <c r="Y225" i="10"/>
  <c r="AA106" i="10"/>
  <c r="AA206" i="10"/>
  <c r="Z225" i="10"/>
  <c r="V106" i="10"/>
  <c r="V206" i="10"/>
  <c r="W216" i="10"/>
  <c r="U225" i="10"/>
  <c r="Q247" i="10"/>
  <c r="AG232" i="10"/>
  <c r="AG216" i="10"/>
  <c r="AK247" i="10"/>
  <c r="AN239" i="10"/>
  <c r="AL106" i="10"/>
  <c r="AL206" i="10"/>
  <c r="AG106" i="10"/>
  <c r="AG206" i="10"/>
  <c r="AN209" i="10"/>
  <c r="AH232" i="10"/>
  <c r="AO218" i="10"/>
  <c r="AM106" i="10"/>
  <c r="AM206" i="10"/>
  <c r="AC106" i="10"/>
  <c r="AH239" i="10"/>
  <c r="AH216" i="10"/>
  <c r="AB223" i="10"/>
  <c r="AB213" i="10"/>
  <c r="T216" i="10"/>
  <c r="W232" i="10"/>
  <c r="Z209" i="10"/>
  <c r="T139" i="10"/>
  <c r="T239" i="10"/>
  <c r="Y209" i="10"/>
  <c r="V247" i="10"/>
  <c r="Y216" i="10"/>
  <c r="Z247" i="10"/>
  <c r="AA209" i="10"/>
  <c r="AB219" i="10"/>
  <c r="T225" i="10"/>
  <c r="Z232" i="10"/>
  <c r="W209" i="10"/>
  <c r="R239" i="10"/>
  <c r="AB218" i="10"/>
  <c r="AA239" i="10"/>
  <c r="V209" i="10"/>
  <c r="Y106" i="10"/>
  <c r="Y206" i="10"/>
  <c r="R232" i="10"/>
  <c r="S247" i="10"/>
  <c r="S239" i="10"/>
  <c r="Y232" i="10"/>
  <c r="AO223" i="10"/>
  <c r="AJ106" i="10"/>
  <c r="AJ206" i="10"/>
  <c r="AN225" i="10"/>
  <c r="AO212" i="10"/>
  <c r="AK106" i="10"/>
  <c r="AK206" i="10"/>
  <c r="AD106" i="10"/>
  <c r="AD206" i="10"/>
  <c r="AC216" i="10"/>
  <c r="AO217" i="10"/>
  <c r="AC209" i="10"/>
  <c r="R216" i="10"/>
  <c r="R225" i="10"/>
  <c r="Z106" i="10"/>
  <c r="Z206" i="10"/>
  <c r="AB220" i="10"/>
  <c r="AO221" i="10"/>
  <c r="AF225" i="10"/>
  <c r="AF216" i="10"/>
  <c r="AF209" i="10"/>
  <c r="AO219" i="10"/>
  <c r="AK216" i="10"/>
  <c r="AI225" i="10"/>
  <c r="AK239" i="10"/>
  <c r="AK225" i="10"/>
  <c r="V225" i="10"/>
  <c r="W106" i="10"/>
  <c r="W206" i="10"/>
  <c r="U106" i="10"/>
  <c r="U206" i="10"/>
  <c r="P106" i="10"/>
  <c r="T247" i="10"/>
  <c r="AB217" i="10"/>
  <c r="P216" i="10"/>
  <c r="AD147" i="10"/>
  <c r="AD247" i="10"/>
  <c r="AH247" i="10"/>
  <c r="AH209" i="10"/>
  <c r="AD232" i="10"/>
  <c r="AI232" i="10"/>
  <c r="AI247" i="10"/>
  <c r="AO222" i="10"/>
  <c r="AL247" i="10"/>
  <c r="AH106" i="10"/>
  <c r="AH206" i="10"/>
  <c r="AL232" i="10"/>
  <c r="AM232" i="10"/>
  <c r="AI209" i="10"/>
  <c r="AK209" i="10"/>
  <c r="AO214" i="10"/>
  <c r="AO213" i="10"/>
  <c r="AG239" i="10"/>
  <c r="AE247" i="10"/>
  <c r="AE216" i="10"/>
  <c r="AJ225" i="10"/>
  <c r="AO211" i="10"/>
  <c r="AH225" i="10"/>
  <c r="X239" i="10"/>
  <c r="AB212" i="10"/>
  <c r="X216" i="10"/>
  <c r="X225" i="10"/>
  <c r="S209" i="10"/>
  <c r="AA225" i="10"/>
  <c r="W225" i="10"/>
  <c r="S232" i="10"/>
  <c r="AB211" i="10"/>
  <c r="Q225" i="10"/>
  <c r="T209" i="10"/>
  <c r="S216" i="10"/>
  <c r="Y247" i="10"/>
  <c r="X106" i="10"/>
  <c r="X206" i="10"/>
  <c r="R209" i="10"/>
  <c r="Q209" i="10"/>
  <c r="AB222" i="10"/>
  <c r="X247" i="10"/>
  <c r="V216" i="10"/>
  <c r="U247" i="10"/>
  <c r="T106" i="10"/>
  <c r="T206" i="10"/>
  <c r="P232" i="10"/>
  <c r="AB214" i="10"/>
  <c r="V232" i="10"/>
  <c r="W239" i="10"/>
  <c r="R106" i="10"/>
  <c r="R206" i="10"/>
  <c r="P209" i="10"/>
  <c r="AB210" i="10"/>
  <c r="AQ608" i="10"/>
  <c r="P18" i="9"/>
  <c r="P17" i="9"/>
  <c r="Q16" i="9"/>
  <c r="R11" i="9"/>
  <c r="R12" i="9" s="1"/>
  <c r="P22" i="9"/>
  <c r="AI139" i="10"/>
  <c r="AH147" i="10"/>
  <c r="X139" i="10"/>
  <c r="D21" i="11"/>
  <c r="O13" i="9"/>
  <c r="AF139" i="10"/>
  <c r="AL139" i="10"/>
  <c r="AJ139" i="10"/>
  <c r="AF147" i="10"/>
  <c r="P646" i="10"/>
  <c r="Q646" i="10" s="1"/>
  <c r="R646" i="10" s="1"/>
  <c r="S646" i="10" s="1"/>
  <c r="T646" i="10" s="1"/>
  <c r="U646" i="10" s="1"/>
  <c r="V646" i="10" s="1"/>
  <c r="W646" i="10" s="1"/>
  <c r="X646" i="10" s="1"/>
  <c r="Y646" i="10" s="1"/>
  <c r="Z646" i="10" s="1"/>
  <c r="AA646" i="10" s="1"/>
  <c r="AB646" i="10" s="1"/>
  <c r="AC646" i="10" s="1"/>
  <c r="AD646" i="10" s="1"/>
  <c r="AE646" i="10" s="1"/>
  <c r="AF646" i="10" s="1"/>
  <c r="AG646" i="10" s="1"/>
  <c r="AH646" i="10" s="1"/>
  <c r="AI646" i="10" s="1"/>
  <c r="AJ646" i="10" s="1"/>
  <c r="AK646" i="10" s="1"/>
  <c r="AL646" i="10" s="1"/>
  <c r="AM646" i="10" s="1"/>
  <c r="AQ33" i="11"/>
  <c r="AI147" i="10"/>
  <c r="P147" i="10"/>
  <c r="Y139" i="10"/>
  <c r="Z139" i="10"/>
  <c r="AQ28" i="11"/>
  <c r="AG147" i="10"/>
  <c r="P36" i="11"/>
  <c r="P27" i="11" s="1"/>
  <c r="AB37" i="11"/>
  <c r="AB15" i="11"/>
  <c r="AB16" i="11"/>
  <c r="AC36" i="11"/>
  <c r="AC27" i="11" s="1"/>
  <c r="AO37" i="11"/>
  <c r="AC15" i="11"/>
  <c r="AO15" i="11" s="1"/>
  <c r="AO16" i="11"/>
  <c r="E10" i="11"/>
  <c r="R139" i="10"/>
  <c r="AC147" i="10"/>
  <c r="AE139" i="10"/>
  <c r="W147" i="10"/>
  <c r="AN147" i="10"/>
  <c r="V139" i="10"/>
  <c r="AM139" i="10"/>
  <c r="U139" i="10"/>
  <c r="AK147" i="10"/>
  <c r="AN139" i="10"/>
  <c r="AH139" i="10"/>
  <c r="V147" i="10"/>
  <c r="Z147" i="10"/>
  <c r="AA139" i="10"/>
  <c r="S147" i="10"/>
  <c r="S139" i="10"/>
  <c r="AL147" i="10"/>
  <c r="AG139" i="10"/>
  <c r="AE147" i="10"/>
  <c r="P139" i="10"/>
  <c r="Y147" i="10"/>
  <c r="X147" i="10"/>
  <c r="U147" i="10"/>
  <c r="W139" i="10"/>
  <c r="AM147" i="10"/>
  <c r="AA147" i="10"/>
  <c r="AD139" i="10"/>
  <c r="AJ147" i="10"/>
  <c r="AK139" i="10"/>
  <c r="AC139" i="10"/>
  <c r="Q139" i="10"/>
  <c r="T147" i="10"/>
  <c r="R147" i="10"/>
  <c r="Q147" i="10"/>
  <c r="AJ109" i="10"/>
  <c r="AN109" i="10"/>
  <c r="Z109" i="10"/>
  <c r="Y109" i="10"/>
  <c r="AA109" i="10"/>
  <c r="W109" i="10"/>
  <c r="V109" i="10"/>
  <c r="AH109" i="10"/>
  <c r="AI109" i="10"/>
  <c r="AK109" i="10"/>
  <c r="S109" i="10"/>
  <c r="T109" i="10"/>
  <c r="R109" i="10"/>
  <c r="Q109" i="10"/>
  <c r="P109" i="10"/>
  <c r="AL109" i="10"/>
  <c r="AE109" i="10"/>
  <c r="AC109" i="10"/>
  <c r="U109" i="10"/>
  <c r="AM109" i="10"/>
  <c r="AF109" i="10"/>
  <c r="AG109" i="10"/>
  <c r="AD109" i="10"/>
  <c r="X109" i="10"/>
  <c r="AQ607" i="10"/>
  <c r="AB606" i="10"/>
  <c r="O455" i="10"/>
  <c r="AQ610" i="10"/>
  <c r="AQ609" i="10"/>
  <c r="AQ255" i="10"/>
  <c r="AB605" i="10"/>
  <c r="AO605" i="10"/>
  <c r="AL468" i="10"/>
  <c r="AL518" i="10"/>
  <c r="AF457" i="10"/>
  <c r="AF456" i="10" s="1"/>
  <c r="AF507" i="10"/>
  <c r="AF506" i="10" s="1"/>
  <c r="AH512" i="10"/>
  <c r="AH462" i="10"/>
  <c r="AD518" i="10"/>
  <c r="AD468" i="10"/>
  <c r="AN507" i="10"/>
  <c r="AN506" i="10" s="1"/>
  <c r="AN457" i="10"/>
  <c r="AN456" i="10" s="1"/>
  <c r="AC521" i="10"/>
  <c r="AO121" i="10"/>
  <c r="AC471" i="10"/>
  <c r="AM510" i="10"/>
  <c r="AM460" i="10"/>
  <c r="AM523" i="10"/>
  <c r="AM473" i="10"/>
  <c r="AF476" i="10"/>
  <c r="AF526" i="10"/>
  <c r="AF125" i="10"/>
  <c r="AH520" i="10"/>
  <c r="AH470" i="10"/>
  <c r="AK483" i="10"/>
  <c r="AK132" i="10"/>
  <c r="AK533" i="10"/>
  <c r="AI507" i="10"/>
  <c r="AI506" i="10" s="1"/>
  <c r="AI457" i="10"/>
  <c r="AI456" i="10" s="1"/>
  <c r="AE514" i="10"/>
  <c r="AE464" i="10"/>
  <c r="AC533" i="10"/>
  <c r="AO133" i="10"/>
  <c r="AC483" i="10"/>
  <c r="AC132" i="10"/>
  <c r="AE533" i="10"/>
  <c r="AE483" i="10"/>
  <c r="AE132" i="10"/>
  <c r="AG514" i="10"/>
  <c r="AG464" i="10"/>
  <c r="AJ518" i="10"/>
  <c r="AJ468" i="10"/>
  <c r="AI467" i="10"/>
  <c r="AI517" i="10"/>
  <c r="AI116" i="10"/>
  <c r="AE462" i="10"/>
  <c r="AE512" i="10"/>
  <c r="AI512" i="10"/>
  <c r="AI462" i="10"/>
  <c r="AF517" i="10"/>
  <c r="AF467" i="10"/>
  <c r="AF116" i="10"/>
  <c r="AC526" i="10"/>
  <c r="AC476" i="10"/>
  <c r="AO126" i="10"/>
  <c r="AC125" i="10"/>
  <c r="AD540" i="10"/>
  <c r="AD490" i="10"/>
  <c r="AI513" i="10"/>
  <c r="AI463" i="10"/>
  <c r="AJ548" i="10"/>
  <c r="AJ498" i="10"/>
  <c r="AJ473" i="10"/>
  <c r="AJ523" i="10"/>
  <c r="AK519" i="10"/>
  <c r="AK469" i="10"/>
  <c r="AF510" i="10"/>
  <c r="AF460" i="10"/>
  <c r="AE521" i="10"/>
  <c r="AE471" i="10"/>
  <c r="AC469" i="10"/>
  <c r="AC519" i="10"/>
  <c r="AO119" i="10"/>
  <c r="AJ471" i="10"/>
  <c r="AJ521" i="10"/>
  <c r="AF483" i="10"/>
  <c r="AF132" i="10"/>
  <c r="AF533" i="10"/>
  <c r="AL526" i="10"/>
  <c r="AL125" i="10"/>
  <c r="AL476" i="10"/>
  <c r="AH468" i="10"/>
  <c r="AH518" i="10"/>
  <c r="AK517" i="10"/>
  <c r="AK467" i="10"/>
  <c r="AK116" i="10"/>
  <c r="AE519" i="10"/>
  <c r="AE469" i="10"/>
  <c r="AD517" i="10"/>
  <c r="AD116" i="10"/>
  <c r="AD467" i="10"/>
  <c r="AI526" i="10"/>
  <c r="AI125" i="10"/>
  <c r="AI476" i="10"/>
  <c r="AK512" i="10"/>
  <c r="AK462" i="10"/>
  <c r="AJ514" i="10"/>
  <c r="AJ464" i="10"/>
  <c r="AM540" i="10"/>
  <c r="AM490" i="10"/>
  <c r="AG548" i="10"/>
  <c r="AG498" i="10"/>
  <c r="AK490" i="10"/>
  <c r="AK540" i="10"/>
  <c r="AI468" i="10"/>
  <c r="AI518" i="10"/>
  <c r="AK526" i="10"/>
  <c r="AK125" i="10"/>
  <c r="AK476" i="10"/>
  <c r="AG510" i="10"/>
  <c r="AG460" i="10"/>
  <c r="AD460" i="10"/>
  <c r="AD510" i="10"/>
  <c r="AN523" i="10"/>
  <c r="AN473" i="10"/>
  <c r="AC540" i="10"/>
  <c r="AC490" i="10"/>
  <c r="AO140" i="10"/>
  <c r="AF464" i="10"/>
  <c r="AF514" i="10"/>
  <c r="AN519" i="10"/>
  <c r="AN469" i="10"/>
  <c r="AL512" i="10"/>
  <c r="AL462" i="10"/>
  <c r="AD471" i="10"/>
  <c r="AD521" i="10"/>
  <c r="Q517" i="10"/>
  <c r="Q467" i="10"/>
  <c r="Q116" i="10"/>
  <c r="Z518" i="10"/>
  <c r="Z468" i="10"/>
  <c r="S522" i="10"/>
  <c r="S472" i="10"/>
  <c r="S513" i="10"/>
  <c r="S463" i="10"/>
  <c r="V511" i="10"/>
  <c r="V461" i="10"/>
  <c r="P521" i="10"/>
  <c r="P471" i="10"/>
  <c r="AB121" i="10"/>
  <c r="Y518" i="10"/>
  <c r="Y468" i="10"/>
  <c r="V519" i="10"/>
  <c r="V469" i="10"/>
  <c r="Y469" i="10"/>
  <c r="Y519" i="10"/>
  <c r="AA467" i="10"/>
  <c r="AA517" i="10"/>
  <c r="AA116" i="10"/>
  <c r="T521" i="10"/>
  <c r="T471" i="10"/>
  <c r="AA512" i="10"/>
  <c r="AA462" i="10"/>
  <c r="X513" i="10"/>
  <c r="X463" i="10"/>
  <c r="R518" i="10"/>
  <c r="R468" i="10"/>
  <c r="U460" i="10"/>
  <c r="U510" i="10"/>
  <c r="V522" i="10"/>
  <c r="V472" i="10"/>
  <c r="Y490" i="10"/>
  <c r="Y540" i="10"/>
  <c r="R517" i="10"/>
  <c r="R467" i="10"/>
  <c r="R116" i="10"/>
  <c r="X471" i="10"/>
  <c r="X521" i="10"/>
  <c r="U533" i="10"/>
  <c r="U132" i="10"/>
  <c r="U483" i="10"/>
  <c r="Z511" i="10"/>
  <c r="Z461" i="10"/>
  <c r="T483" i="10"/>
  <c r="T132" i="10"/>
  <c r="T533" i="10"/>
  <c r="U463" i="10"/>
  <c r="U513" i="10"/>
  <c r="X461" i="10"/>
  <c r="X511" i="10"/>
  <c r="Q471" i="10"/>
  <c r="Q521" i="10"/>
  <c r="Z517" i="10"/>
  <c r="Z467" i="10"/>
  <c r="Z116" i="10"/>
  <c r="Y521" i="10"/>
  <c r="Y471" i="10"/>
  <c r="V523" i="10"/>
  <c r="V473" i="10"/>
  <c r="R526" i="10"/>
  <c r="R476" i="10"/>
  <c r="R125" i="10"/>
  <c r="S476" i="10"/>
  <c r="S526" i="10"/>
  <c r="S125" i="10"/>
  <c r="Z522" i="10"/>
  <c r="Z472" i="10"/>
  <c r="T470" i="10"/>
  <c r="T520" i="10"/>
  <c r="U467" i="10"/>
  <c r="U517" i="10"/>
  <c r="U116" i="10"/>
  <c r="W518" i="10"/>
  <c r="W468" i="10"/>
  <c r="AA514" i="10"/>
  <c r="AA464" i="10"/>
  <c r="S473" i="10"/>
  <c r="S523" i="10"/>
  <c r="S519" i="10"/>
  <c r="S469" i="10"/>
  <c r="AA548" i="10"/>
  <c r="AA498" i="10"/>
  <c r="Z521" i="10"/>
  <c r="Z471" i="10"/>
  <c r="T512" i="10"/>
  <c r="T462" i="10"/>
  <c r="Q523" i="10"/>
  <c r="Q473" i="10"/>
  <c r="Z507" i="10"/>
  <c r="Z506" i="10" s="1"/>
  <c r="Z457" i="10"/>
  <c r="Z456" i="10" s="1"/>
  <c r="V512" i="10"/>
  <c r="V462" i="10"/>
  <c r="Z490" i="10"/>
  <c r="Z540" i="10"/>
  <c r="T468" i="10"/>
  <c r="T518" i="10"/>
  <c r="U520" i="10"/>
  <c r="U470" i="10"/>
  <c r="X469" i="10"/>
  <c r="X519" i="10"/>
  <c r="P470" i="10"/>
  <c r="P520" i="10"/>
  <c r="AB120" i="10"/>
  <c r="Q512" i="10"/>
  <c r="Q462" i="10"/>
  <c r="AD461" i="10"/>
  <c r="AD511" i="10"/>
  <c r="AG521" i="10"/>
  <c r="AG471" i="10"/>
  <c r="AL490" i="10"/>
  <c r="AL540" i="10"/>
  <c r="AJ520" i="10"/>
  <c r="AJ470" i="10"/>
  <c r="AG483" i="10"/>
  <c r="AG132" i="10"/>
  <c r="AG533" i="10"/>
  <c r="AN468" i="10"/>
  <c r="AN518" i="10"/>
  <c r="AG467" i="10"/>
  <c r="AG116" i="10"/>
  <c r="AG517" i="10"/>
  <c r="AN521" i="10"/>
  <c r="AN471" i="10"/>
  <c r="AJ540" i="10"/>
  <c r="AJ490" i="10"/>
  <c r="AF498" i="10"/>
  <c r="AF548" i="10"/>
  <c r="AD520" i="10"/>
  <c r="AD470" i="10"/>
  <c r="AL469" i="10"/>
  <c r="AL519" i="10"/>
  <c r="AD519" i="10"/>
  <c r="AD469" i="10"/>
  <c r="AI520" i="10"/>
  <c r="AI470" i="10"/>
  <c r="AE520" i="10"/>
  <c r="AE470" i="10"/>
  <c r="AK548" i="10"/>
  <c r="AK498" i="10"/>
  <c r="AI519" i="10"/>
  <c r="AI469" i="10"/>
  <c r="AM513" i="10"/>
  <c r="AM463" i="10"/>
  <c r="AF513" i="10"/>
  <c r="AF463" i="10"/>
  <c r="AN490" i="10"/>
  <c r="AN489" i="10" s="1"/>
  <c r="AN540" i="10"/>
  <c r="AL457" i="10"/>
  <c r="AL456" i="10" s="1"/>
  <c r="AL507" i="10"/>
  <c r="AL506" i="10" s="1"/>
  <c r="AI472" i="10"/>
  <c r="AI522" i="10"/>
  <c r="AG519" i="10"/>
  <c r="AG469" i="10"/>
  <c r="AG522" i="10"/>
  <c r="AG472" i="10"/>
  <c r="AF522" i="10"/>
  <c r="AF472" i="10"/>
  <c r="AN522" i="10"/>
  <c r="AN472" i="10"/>
  <c r="AE461" i="10"/>
  <c r="AE511" i="10"/>
  <c r="AL472" i="10"/>
  <c r="AL522" i="10"/>
  <c r="AG520" i="10"/>
  <c r="AG470" i="10"/>
  <c r="AN461" i="10"/>
  <c r="AN511" i="10"/>
  <c r="AG457" i="10"/>
  <c r="AG456" i="10" s="1"/>
  <c r="AG507" i="10"/>
  <c r="AG506" i="10" s="1"/>
  <c r="AN510" i="10"/>
  <c r="AN460" i="10"/>
  <c r="AK513" i="10"/>
  <c r="AK463" i="10"/>
  <c r="AK511" i="10"/>
  <c r="AK461" i="10"/>
  <c r="AG518" i="10"/>
  <c r="AG468" i="10"/>
  <c r="AH461" i="10"/>
  <c r="AH511" i="10"/>
  <c r="AH533" i="10"/>
  <c r="AH483" i="10"/>
  <c r="AH132" i="10"/>
  <c r="AC468" i="10"/>
  <c r="AO118" i="10"/>
  <c r="AC518" i="10"/>
  <c r="AK514" i="10"/>
  <c r="AK464" i="10"/>
  <c r="AM512" i="10"/>
  <c r="AM462" i="10"/>
  <c r="AM457" i="10"/>
  <c r="AM456" i="10" s="1"/>
  <c r="AM507" i="10"/>
  <c r="AM506" i="10" s="1"/>
  <c r="AL511" i="10"/>
  <c r="AL461" i="10"/>
  <c r="AD464" i="10"/>
  <c r="AD514" i="10"/>
  <c r="AC457" i="10"/>
  <c r="AC456" i="10" s="1"/>
  <c r="AO107" i="10"/>
  <c r="AC507" i="10"/>
  <c r="AC506" i="10" s="1"/>
  <c r="AH540" i="10"/>
  <c r="AH490" i="10"/>
  <c r="AK520" i="10"/>
  <c r="AK470" i="10"/>
  <c r="AF468" i="10"/>
  <c r="AF518" i="10"/>
  <c r="AL523" i="10"/>
  <c r="AL473" i="10"/>
  <c r="AH517" i="10"/>
  <c r="AH467" i="10"/>
  <c r="AH116" i="10"/>
  <c r="AE472" i="10"/>
  <c r="AE522" i="10"/>
  <c r="S457" i="10"/>
  <c r="S456" i="10" s="1"/>
  <c r="S507" i="10"/>
  <c r="S506" i="10" s="1"/>
  <c r="Q522" i="10"/>
  <c r="Q472" i="10"/>
  <c r="U522" i="10"/>
  <c r="U472" i="10"/>
  <c r="V526" i="10"/>
  <c r="V125" i="10"/>
  <c r="V476" i="10"/>
  <c r="Q490" i="10"/>
  <c r="Q540" i="10"/>
  <c r="T513" i="10"/>
  <c r="T463" i="10"/>
  <c r="W507" i="10"/>
  <c r="W506" i="10" s="1"/>
  <c r="W457" i="10"/>
  <c r="W456" i="10" s="1"/>
  <c r="P526" i="10"/>
  <c r="P476" i="10"/>
  <c r="P125" i="10"/>
  <c r="AB126" i="10"/>
  <c r="W548" i="10"/>
  <c r="W498" i="10"/>
  <c r="Q469" i="10"/>
  <c r="Q519" i="10"/>
  <c r="Y522" i="10"/>
  <c r="Y472" i="10"/>
  <c r="S512" i="10"/>
  <c r="S462" i="10"/>
  <c r="X510" i="10"/>
  <c r="X460" i="10"/>
  <c r="X132" i="10"/>
  <c r="X483" i="10"/>
  <c r="X533" i="10"/>
  <c r="X468" i="10"/>
  <c r="X518" i="10"/>
  <c r="V520" i="10"/>
  <c r="V470" i="10"/>
  <c r="S511" i="10"/>
  <c r="S461" i="10"/>
  <c r="X473" i="10"/>
  <c r="X523" i="10"/>
  <c r="S518" i="10"/>
  <c r="S468" i="10"/>
  <c r="U507" i="10"/>
  <c r="U506" i="10" s="1"/>
  <c r="U457" i="10"/>
  <c r="U456" i="10" s="1"/>
  <c r="Q507" i="10"/>
  <c r="Q506" i="10" s="1"/>
  <c r="Q457" i="10"/>
  <c r="Q456" i="10" s="1"/>
  <c r="R522" i="10"/>
  <c r="R472" i="10"/>
  <c r="U519" i="10"/>
  <c r="U469" i="10"/>
  <c r="AA533" i="10"/>
  <c r="AA483" i="10"/>
  <c r="AA132" i="10"/>
  <c r="Y476" i="10"/>
  <c r="Y526" i="10"/>
  <c r="Y125" i="10"/>
  <c r="Q533" i="10"/>
  <c r="Q483" i="10"/>
  <c r="Q132" i="10"/>
  <c r="R523" i="10"/>
  <c r="R473" i="10"/>
  <c r="P457" i="10"/>
  <c r="P456" i="10" s="1"/>
  <c r="P507" i="10"/>
  <c r="P506" i="10" s="1"/>
  <c r="AB107" i="10"/>
  <c r="AA507" i="10"/>
  <c r="AA506" i="10" s="1"/>
  <c r="AA457" i="10"/>
  <c r="AA456" i="10" s="1"/>
  <c r="U461" i="10"/>
  <c r="U511" i="10"/>
  <c r="U518" i="10"/>
  <c r="U468" i="10"/>
  <c r="Z476" i="10"/>
  <c r="Z526" i="10"/>
  <c r="Z125" i="10"/>
  <c r="V457" i="10"/>
  <c r="V456" i="10" s="1"/>
  <c r="V507" i="10"/>
  <c r="V506" i="10" s="1"/>
  <c r="Y463" i="10"/>
  <c r="Y513" i="10"/>
  <c r="T548" i="10"/>
  <c r="T498" i="10"/>
  <c r="U540" i="10"/>
  <c r="U490" i="10"/>
  <c r="P467" i="10"/>
  <c r="P116" i="10"/>
  <c r="P517" i="10"/>
  <c r="AB117" i="10"/>
  <c r="Z523" i="10"/>
  <c r="Z473" i="10"/>
  <c r="Q470" i="10"/>
  <c r="Q520" i="10"/>
  <c r="Y462" i="10"/>
  <c r="Y512" i="10"/>
  <c r="Y470" i="10"/>
  <c r="Y520" i="10"/>
  <c r="R548" i="10"/>
  <c r="R498" i="10"/>
  <c r="W467" i="10"/>
  <c r="W116" i="10"/>
  <c r="W517" i="10"/>
  <c r="S514" i="10"/>
  <c r="S464" i="10"/>
  <c r="V513" i="10"/>
  <c r="V463" i="10"/>
  <c r="W514" i="10"/>
  <c r="W464" i="10"/>
  <c r="U526" i="10"/>
  <c r="U476" i="10"/>
  <c r="U125" i="10"/>
  <c r="R514" i="10"/>
  <c r="R464" i="10"/>
  <c r="Q498" i="10"/>
  <c r="Q548" i="10"/>
  <c r="AA522" i="10"/>
  <c r="AA472" i="10"/>
  <c r="AD548" i="10"/>
  <c r="AD498" i="10"/>
  <c r="AH548" i="10"/>
  <c r="AH498" i="10"/>
  <c r="AH510" i="10"/>
  <c r="AH460" i="10"/>
  <c r="AM520" i="10"/>
  <c r="AM470" i="10"/>
  <c r="AD483" i="10"/>
  <c r="AD533" i="10"/>
  <c r="AD132" i="10"/>
  <c r="AH519" i="10"/>
  <c r="AH469" i="10"/>
  <c r="AD473" i="10"/>
  <c r="AD523" i="10"/>
  <c r="AI483" i="10"/>
  <c r="AI132" i="10"/>
  <c r="AI533" i="10"/>
  <c r="AD526" i="10"/>
  <c r="AD476" i="10"/>
  <c r="AD125" i="10"/>
  <c r="AJ522" i="10"/>
  <c r="AJ472" i="10"/>
  <c r="AD512" i="10"/>
  <c r="AD462" i="10"/>
  <c r="AI498" i="10"/>
  <c r="AI548" i="10"/>
  <c r="AI547" i="10" s="1"/>
  <c r="AE473" i="10"/>
  <c r="AE523" i="10"/>
  <c r="AO148" i="10"/>
  <c r="AC548" i="10"/>
  <c r="AC498" i="10"/>
  <c r="AL514" i="10"/>
  <c r="AL464" i="10"/>
  <c r="AE518" i="10"/>
  <c r="AE468" i="10"/>
  <c r="AN548" i="10"/>
  <c r="AN498" i="10"/>
  <c r="AF511" i="10"/>
  <c r="AF461" i="10"/>
  <c r="AC472" i="10"/>
  <c r="AC522" i="10"/>
  <c r="AO122" i="10"/>
  <c r="AL548" i="10"/>
  <c r="AL498" i="10"/>
  <c r="AL520" i="10"/>
  <c r="AL470" i="10"/>
  <c r="AH457" i="10"/>
  <c r="AH456" i="10" s="1"/>
  <c r="AH507" i="10"/>
  <c r="AH506" i="10" s="1"/>
  <c r="AH514" i="10"/>
  <c r="AH464" i="10"/>
  <c r="AF519" i="10"/>
  <c r="AF469" i="10"/>
  <c r="AL483" i="10"/>
  <c r="AL533" i="10"/>
  <c r="AL132" i="10"/>
  <c r="AN470" i="10"/>
  <c r="AN520" i="10"/>
  <c r="AM132" i="10"/>
  <c r="AM483" i="10"/>
  <c r="AM533" i="10"/>
  <c r="AF521" i="10"/>
  <c r="AF471" i="10"/>
  <c r="AM519" i="10"/>
  <c r="AM469" i="10"/>
  <c r="AN513" i="10"/>
  <c r="AN463" i="10"/>
  <c r="AJ513" i="10"/>
  <c r="AJ463" i="10"/>
  <c r="AI510" i="10"/>
  <c r="AI460" i="10"/>
  <c r="AK510" i="10"/>
  <c r="AK460" i="10"/>
  <c r="AH513" i="10"/>
  <c r="AH463" i="10"/>
  <c r="AG462" i="10"/>
  <c r="AG512" i="10"/>
  <c r="AC464" i="10"/>
  <c r="AC514" i="10"/>
  <c r="AO114" i="10"/>
  <c r="AC513" i="10"/>
  <c r="AO113" i="10"/>
  <c r="AC463" i="10"/>
  <c r="AD472" i="10"/>
  <c r="AD522" i="10"/>
  <c r="AM522" i="10"/>
  <c r="AM472" i="10"/>
  <c r="AG540" i="10"/>
  <c r="AG490" i="10"/>
  <c r="AE548" i="10"/>
  <c r="AE498" i="10"/>
  <c r="AJ519" i="10"/>
  <c r="AJ469" i="10"/>
  <c r="AD513" i="10"/>
  <c r="AD463" i="10"/>
  <c r="AI523" i="10"/>
  <c r="AI473" i="10"/>
  <c r="AE517" i="10"/>
  <c r="AE116" i="10"/>
  <c r="AE467" i="10"/>
  <c r="AJ476" i="10"/>
  <c r="AJ125" i="10"/>
  <c r="AJ526" i="10"/>
  <c r="AC461" i="10"/>
  <c r="AC511" i="10"/>
  <c r="AO111" i="10"/>
  <c r="AH526" i="10"/>
  <c r="AH476" i="10"/>
  <c r="AH125" i="10"/>
  <c r="P473" i="10"/>
  <c r="AB123" i="10"/>
  <c r="P523" i="10"/>
  <c r="Y511" i="10"/>
  <c r="Y461" i="10"/>
  <c r="P513" i="10"/>
  <c r="AB113" i="10"/>
  <c r="P463" i="10"/>
  <c r="Z512" i="10"/>
  <c r="Z462" i="10"/>
  <c r="T473" i="10"/>
  <c r="T523" i="10"/>
  <c r="T517" i="10"/>
  <c r="T116" i="10"/>
  <c r="T467" i="10"/>
  <c r="R513" i="10"/>
  <c r="R463" i="10"/>
  <c r="U514" i="10"/>
  <c r="U464" i="10"/>
  <c r="R512" i="10"/>
  <c r="R462" i="10"/>
  <c r="W523" i="10"/>
  <c r="W473" i="10"/>
  <c r="W483" i="10"/>
  <c r="W533" i="10"/>
  <c r="W132" i="10"/>
  <c r="Z510" i="10"/>
  <c r="Z460" i="10"/>
  <c r="AA511" i="10"/>
  <c r="AA461" i="10"/>
  <c r="W513" i="10"/>
  <c r="W463" i="10"/>
  <c r="T540" i="10"/>
  <c r="T490" i="10"/>
  <c r="AA523" i="10"/>
  <c r="AA473" i="10"/>
  <c r="R519" i="10"/>
  <c r="R469" i="10"/>
  <c r="Y460" i="10"/>
  <c r="Y510" i="10"/>
  <c r="U473" i="10"/>
  <c r="U523" i="10"/>
  <c r="V548" i="10"/>
  <c r="V498" i="10"/>
  <c r="AA521" i="10"/>
  <c r="AA471" i="10"/>
  <c r="Y517" i="10"/>
  <c r="Y116" i="10"/>
  <c r="Y467" i="10"/>
  <c r="X472" i="10"/>
  <c r="X522" i="10"/>
  <c r="Z548" i="10"/>
  <c r="Z498" i="10"/>
  <c r="X470" i="10"/>
  <c r="X520" i="10"/>
  <c r="R521" i="10"/>
  <c r="R471" i="10"/>
  <c r="U521" i="10"/>
  <c r="U471" i="10"/>
  <c r="U512" i="10"/>
  <c r="U462" i="10"/>
  <c r="W522" i="10"/>
  <c r="W472" i="10"/>
  <c r="Q513" i="10"/>
  <c r="Q463" i="10"/>
  <c r="AA510" i="10"/>
  <c r="AA460" i="10"/>
  <c r="AA520" i="10"/>
  <c r="AA470" i="10"/>
  <c r="P469" i="10"/>
  <c r="P519" i="10"/>
  <c r="AB119" i="10"/>
  <c r="T476" i="10"/>
  <c r="T526" i="10"/>
  <c r="T125" i="10"/>
  <c r="V521" i="10"/>
  <c r="V471" i="10"/>
  <c r="Z132" i="10"/>
  <c r="Z483" i="10"/>
  <c r="Z533" i="10"/>
  <c r="W510" i="10"/>
  <c r="W460" i="10"/>
  <c r="R490" i="10"/>
  <c r="R540" i="10"/>
  <c r="P518" i="10"/>
  <c r="P468" i="10"/>
  <c r="AB118" i="10"/>
  <c r="T522" i="10"/>
  <c r="T472" i="10"/>
  <c r="AA468" i="10"/>
  <c r="AA518" i="10"/>
  <c r="AA540" i="10"/>
  <c r="AA490" i="10"/>
  <c r="V510" i="10"/>
  <c r="V460" i="10"/>
  <c r="Y457" i="10"/>
  <c r="Y456" i="10" s="1"/>
  <c r="Y507" i="10"/>
  <c r="Y506" i="10" s="1"/>
  <c r="R483" i="10"/>
  <c r="R533" i="10"/>
  <c r="R132" i="10"/>
  <c r="S548" i="10"/>
  <c r="S498" i="10"/>
  <c r="S490" i="10"/>
  <c r="S489" i="10" s="1"/>
  <c r="S540" i="10"/>
  <c r="S539" i="10" s="1"/>
  <c r="X464" i="10"/>
  <c r="X514" i="10"/>
  <c r="Y533" i="10"/>
  <c r="Y483" i="10"/>
  <c r="Y132" i="10"/>
  <c r="Z513" i="10"/>
  <c r="Z463" i="10"/>
  <c r="AJ517" i="10"/>
  <c r="AJ116" i="10"/>
  <c r="AJ467" i="10"/>
  <c r="AE457" i="10"/>
  <c r="AE456" i="10" s="1"/>
  <c r="AE507" i="10"/>
  <c r="AE506" i="10" s="1"/>
  <c r="AM511" i="10"/>
  <c r="AM461" i="10"/>
  <c r="AM526" i="10"/>
  <c r="AM125" i="10"/>
  <c r="AM476" i="10"/>
  <c r="AL463" i="10"/>
  <c r="AL513" i="10"/>
  <c r="AJ460" i="10"/>
  <c r="AJ510" i="10"/>
  <c r="AN512" i="10"/>
  <c r="AN462" i="10"/>
  <c r="AF490" i="10"/>
  <c r="AF540" i="10"/>
  <c r="AI521" i="10"/>
  <c r="AI471" i="10"/>
  <c r="AK523" i="10"/>
  <c r="AK473" i="10"/>
  <c r="AC523" i="10"/>
  <c r="AC473" i="10"/>
  <c r="AO123" i="10"/>
  <c r="AM471" i="10"/>
  <c r="AM521" i="10"/>
  <c r="AK472" i="10"/>
  <c r="AK522" i="10"/>
  <c r="AJ533" i="10"/>
  <c r="AJ132" i="10"/>
  <c r="AJ483" i="10"/>
  <c r="AI490" i="10"/>
  <c r="AI489" i="10" s="1"/>
  <c r="AI540" i="10"/>
  <c r="AF473" i="10"/>
  <c r="AF523" i="10"/>
  <c r="AJ507" i="10"/>
  <c r="AJ506" i="10" s="1"/>
  <c r="AJ457" i="10"/>
  <c r="AJ456" i="10" s="1"/>
  <c r="AL521" i="10"/>
  <c r="AL471" i="10"/>
  <c r="AM514" i="10"/>
  <c r="AM464" i="10"/>
  <c r="AG523" i="10"/>
  <c r="AG473" i="10"/>
  <c r="AM498" i="10"/>
  <c r="AM548" i="10"/>
  <c r="AE463" i="10"/>
  <c r="AE513" i="10"/>
  <c r="AJ462" i="10"/>
  <c r="AJ512" i="10"/>
  <c r="AK518" i="10"/>
  <c r="AK468" i="10"/>
  <c r="AN476" i="10"/>
  <c r="AN526" i="10"/>
  <c r="AN125" i="10"/>
  <c r="AL510" i="10"/>
  <c r="AL460" i="10"/>
  <c r="AK521" i="10"/>
  <c r="AK471" i="10"/>
  <c r="AE526" i="10"/>
  <c r="AE125" i="10"/>
  <c r="AE476" i="10"/>
  <c r="AN483" i="10"/>
  <c r="AN533" i="10"/>
  <c r="AN132" i="10"/>
  <c r="AC512" i="10"/>
  <c r="AC462" i="10"/>
  <c r="AO112" i="10"/>
  <c r="AK507" i="10"/>
  <c r="AK506" i="10" s="1"/>
  <c r="AK457" i="10"/>
  <c r="AK456" i="10" s="1"/>
  <c r="AI511" i="10"/>
  <c r="AI461" i="10"/>
  <c r="AH523" i="10"/>
  <c r="AH473" i="10"/>
  <c r="AH521" i="10"/>
  <c r="AH471" i="10"/>
  <c r="AG476" i="10"/>
  <c r="AG526" i="10"/>
  <c r="AG125" i="10"/>
  <c r="AF520" i="10"/>
  <c r="AF470" i="10"/>
  <c r="AN514" i="10"/>
  <c r="AN464" i="10"/>
  <c r="AG463" i="10"/>
  <c r="AG513" i="10"/>
  <c r="AM467" i="10"/>
  <c r="AM517" i="10"/>
  <c r="AM116" i="10"/>
  <c r="AE460" i="10"/>
  <c r="AE510" i="10"/>
  <c r="AI514" i="10"/>
  <c r="AI464" i="10"/>
  <c r="AD457" i="10"/>
  <c r="AD456" i="10" s="1"/>
  <c r="AD507" i="10"/>
  <c r="AD506" i="10" s="1"/>
  <c r="AF512" i="10"/>
  <c r="AF462" i="10"/>
  <c r="AG511" i="10"/>
  <c r="AG461" i="10"/>
  <c r="AJ511" i="10"/>
  <c r="AJ461" i="10"/>
  <c r="AC470" i="10"/>
  <c r="AO120" i="10"/>
  <c r="AC520" i="10"/>
  <c r="AC517" i="10"/>
  <c r="AC467" i="10"/>
  <c r="AO117" i="10"/>
  <c r="AC116" i="10"/>
  <c r="AH522" i="10"/>
  <c r="AH472" i="10"/>
  <c r="AL517" i="10"/>
  <c r="AL116" i="10"/>
  <c r="AL467" i="10"/>
  <c r="AC510" i="10"/>
  <c r="AC460" i="10"/>
  <c r="AO110" i="10"/>
  <c r="AE490" i="10"/>
  <c r="AE540" i="10"/>
  <c r="AN517" i="10"/>
  <c r="AN116" i="10"/>
  <c r="AN467" i="10"/>
  <c r="AM518" i="10"/>
  <c r="AM468" i="10"/>
  <c r="X490" i="10"/>
  <c r="X540" i="10"/>
  <c r="T464" i="10"/>
  <c r="T514" i="10"/>
  <c r="P512" i="10"/>
  <c r="AB112" i="10"/>
  <c r="P462" i="10"/>
  <c r="T469" i="10"/>
  <c r="T519" i="10"/>
  <c r="X517" i="10"/>
  <c r="X116" i="10"/>
  <c r="X467" i="10"/>
  <c r="W520" i="10"/>
  <c r="W470" i="10"/>
  <c r="R511" i="10"/>
  <c r="R461" i="10"/>
  <c r="Y464" i="10"/>
  <c r="Y514" i="10"/>
  <c r="AA513" i="10"/>
  <c r="AA463" i="10"/>
  <c r="X125" i="10"/>
  <c r="X476" i="10"/>
  <c r="X526" i="10"/>
  <c r="X462" i="10"/>
  <c r="X512" i="10"/>
  <c r="S510" i="10"/>
  <c r="S460" i="10"/>
  <c r="S521" i="10"/>
  <c r="S471" i="10"/>
  <c r="AA476" i="10"/>
  <c r="AA125" i="10"/>
  <c r="AA526" i="10"/>
  <c r="Q514" i="10"/>
  <c r="Q464" i="10"/>
  <c r="AA519" i="10"/>
  <c r="AA469" i="10"/>
  <c r="Q468" i="10"/>
  <c r="Q518" i="10"/>
  <c r="Q461" i="10"/>
  <c r="Q511" i="10"/>
  <c r="P490" i="10"/>
  <c r="AB140" i="10"/>
  <c r="P540" i="10"/>
  <c r="V514" i="10"/>
  <c r="V464" i="10"/>
  <c r="Z519" i="10"/>
  <c r="Z469" i="10"/>
  <c r="W476" i="10"/>
  <c r="W526" i="10"/>
  <c r="W125" i="10"/>
  <c r="R470" i="10"/>
  <c r="R520" i="10"/>
  <c r="P548" i="10"/>
  <c r="AB148" i="10"/>
  <c r="P498" i="10"/>
  <c r="S520" i="10"/>
  <c r="S470" i="10"/>
  <c r="S533" i="10"/>
  <c r="S483" i="10"/>
  <c r="S132" i="10"/>
  <c r="P511" i="10"/>
  <c r="AB111" i="10"/>
  <c r="P461" i="10"/>
  <c r="Z520" i="10"/>
  <c r="Z470" i="10"/>
  <c r="V490" i="10"/>
  <c r="V540" i="10"/>
  <c r="Q526" i="10"/>
  <c r="Q125" i="10"/>
  <c r="Q476" i="10"/>
  <c r="T510" i="10"/>
  <c r="T460" i="10"/>
  <c r="S517" i="10"/>
  <c r="S116" i="10"/>
  <c r="S467" i="10"/>
  <c r="Y548" i="10"/>
  <c r="Y498" i="10"/>
  <c r="W511" i="10"/>
  <c r="W461" i="10"/>
  <c r="X457" i="10"/>
  <c r="X456" i="10" s="1"/>
  <c r="X507" i="10"/>
  <c r="X506" i="10" s="1"/>
  <c r="W512" i="10"/>
  <c r="W462" i="10"/>
  <c r="R510" i="10"/>
  <c r="R460" i="10"/>
  <c r="Q510" i="10"/>
  <c r="Q460" i="10"/>
  <c r="W521" i="10"/>
  <c r="W471" i="10"/>
  <c r="W519" i="10"/>
  <c r="W469" i="10"/>
  <c r="P472" i="10"/>
  <c r="P522" i="10"/>
  <c r="AB122" i="10"/>
  <c r="T511" i="10"/>
  <c r="T461" i="10"/>
  <c r="X548" i="10"/>
  <c r="X498" i="10"/>
  <c r="Z514" i="10"/>
  <c r="Z464" i="10"/>
  <c r="V517" i="10"/>
  <c r="V116" i="10"/>
  <c r="V467" i="10"/>
  <c r="U498" i="10"/>
  <c r="U548" i="10"/>
  <c r="T457" i="10"/>
  <c r="T456" i="10" s="1"/>
  <c r="T507" i="10"/>
  <c r="T506" i="10" s="1"/>
  <c r="P533" i="10"/>
  <c r="P483" i="10"/>
  <c r="P132" i="10"/>
  <c r="AB133" i="10"/>
  <c r="AB485" i="10"/>
  <c r="V518" i="10"/>
  <c r="V468" i="10"/>
  <c r="P464" i="10"/>
  <c r="P514" i="10"/>
  <c r="AB114" i="10"/>
  <c r="V483" i="10"/>
  <c r="V533" i="10"/>
  <c r="V132" i="10"/>
  <c r="W540" i="10"/>
  <c r="W490" i="10"/>
  <c r="R457" i="10"/>
  <c r="R456" i="10" s="1"/>
  <c r="R507" i="10"/>
  <c r="R506" i="10" s="1"/>
  <c r="AB110" i="10"/>
  <c r="P510" i="10"/>
  <c r="P460" i="10"/>
  <c r="Y473" i="10"/>
  <c r="Y523" i="10"/>
  <c r="O505" i="10"/>
  <c r="E638" i="10" l="1"/>
  <c r="F638" i="10" s="1"/>
  <c r="F634" i="10" s="1"/>
  <c r="AQ636" i="10"/>
  <c r="AQ137" i="10"/>
  <c r="D22" i="11"/>
  <c r="D26" i="9" s="1"/>
  <c r="D27" i="9" s="1"/>
  <c r="D29" i="9" s="1"/>
  <c r="D23" i="11"/>
  <c r="C26" i="9"/>
  <c r="C27" i="9" s="1"/>
  <c r="C29" i="9" s="1"/>
  <c r="AQ572" i="10"/>
  <c r="AQ568" i="10"/>
  <c r="AQ567" i="10"/>
  <c r="AM497" i="10"/>
  <c r="AI497" i="10"/>
  <c r="AM547" i="10"/>
  <c r="AO491" i="10"/>
  <c r="AO541" i="10"/>
  <c r="AO484" i="10"/>
  <c r="AO478" i="10"/>
  <c r="AO249" i="10"/>
  <c r="AO499" i="10"/>
  <c r="AO549" i="10"/>
  <c r="AQ141" i="10"/>
  <c r="AO591" i="10"/>
  <c r="AO241" i="10"/>
  <c r="AO537" i="10"/>
  <c r="AO535" i="10"/>
  <c r="AO485" i="10"/>
  <c r="AQ485" i="10" s="1"/>
  <c r="AQ135" i="10"/>
  <c r="AO585" i="10"/>
  <c r="AO235" i="10"/>
  <c r="AO234" i="10"/>
  <c r="AO587" i="10"/>
  <c r="AO237" i="10"/>
  <c r="AO534" i="10"/>
  <c r="AO487" i="10"/>
  <c r="AO527" i="10"/>
  <c r="AO477" i="10"/>
  <c r="AO530" i="10"/>
  <c r="AO227" i="10"/>
  <c r="AO580" i="10"/>
  <c r="AO230" i="10"/>
  <c r="AO578" i="10"/>
  <c r="AO228" i="10"/>
  <c r="AO528" i="10"/>
  <c r="AO480" i="10"/>
  <c r="AC225" i="10"/>
  <c r="Z497" i="10"/>
  <c r="Z547" i="10"/>
  <c r="V489" i="10"/>
  <c r="AB599" i="10"/>
  <c r="AB249" i="10"/>
  <c r="AB499" i="10"/>
  <c r="T547" i="10"/>
  <c r="AB549" i="10"/>
  <c r="AB491" i="10"/>
  <c r="AB541" i="10"/>
  <c r="AB241" i="10"/>
  <c r="AB487" i="10"/>
  <c r="AQ487" i="10" s="1"/>
  <c r="AB484" i="10"/>
  <c r="AB534" i="10"/>
  <c r="AB585" i="10"/>
  <c r="AB235" i="10"/>
  <c r="AB537" i="10"/>
  <c r="AB535" i="10"/>
  <c r="AB587" i="10"/>
  <c r="AB237" i="10"/>
  <c r="AB234" i="10"/>
  <c r="AQ234" i="10" s="1"/>
  <c r="AB530" i="10"/>
  <c r="AB528" i="10"/>
  <c r="AB480" i="10"/>
  <c r="AB477" i="10"/>
  <c r="AB227" i="10"/>
  <c r="AB527" i="10"/>
  <c r="P225" i="10"/>
  <c r="AB225" i="10" s="1"/>
  <c r="AB580" i="10"/>
  <c r="AB230" i="10"/>
  <c r="AB478" i="10"/>
  <c r="AB578" i="10"/>
  <c r="AB228" i="10"/>
  <c r="AQ228" i="10" s="1"/>
  <c r="AQ149" i="10"/>
  <c r="AQ127" i="10"/>
  <c r="AQ134" i="10"/>
  <c r="AQ128" i="10"/>
  <c r="P539" i="10"/>
  <c r="G638" i="10"/>
  <c r="H638" i="10" s="1"/>
  <c r="AQ562" i="10"/>
  <c r="AB240" i="10"/>
  <c r="V555" i="10"/>
  <c r="AO233" i="10"/>
  <c r="AI555" i="10"/>
  <c r="AQ573" i="10"/>
  <c r="Y555" i="10"/>
  <c r="AQ564" i="10"/>
  <c r="AE555" i="10"/>
  <c r="T555" i="10"/>
  <c r="AH555" i="10"/>
  <c r="AQ570" i="10"/>
  <c r="AN555" i="10"/>
  <c r="U239" i="10"/>
  <c r="U205" i="10" s="1"/>
  <c r="U590" i="10"/>
  <c r="U589" i="10" s="1"/>
  <c r="U555" i="10" s="1"/>
  <c r="AM239" i="10"/>
  <c r="AM205" i="10" s="1"/>
  <c r="AM590" i="10"/>
  <c r="AM589" i="10" s="1"/>
  <c r="AM555" i="10" s="1"/>
  <c r="Q239" i="10"/>
  <c r="Q590" i="10"/>
  <c r="AF232" i="10"/>
  <c r="AF583" i="10"/>
  <c r="AF247" i="10"/>
  <c r="AQ569" i="10"/>
  <c r="Q232" i="10"/>
  <c r="AD209" i="10"/>
  <c r="AO209" i="10" s="1"/>
  <c r="AD560" i="10"/>
  <c r="AJ247" i="10"/>
  <c r="AJ598" i="10"/>
  <c r="AJ597" i="10" s="1"/>
  <c r="AL239" i="10"/>
  <c r="AL205" i="10" s="1"/>
  <c r="AL590" i="10"/>
  <c r="AL589" i="10" s="1"/>
  <c r="AL555" i="10" s="1"/>
  <c r="AD225" i="10"/>
  <c r="AD576" i="10"/>
  <c r="AO556" i="10"/>
  <c r="S555" i="10"/>
  <c r="AB566" i="10"/>
  <c r="AQ557" i="10"/>
  <c r="AB559" i="10"/>
  <c r="AQ561" i="10"/>
  <c r="AQ571" i="10"/>
  <c r="AO566" i="10"/>
  <c r="W247" i="10"/>
  <c r="W205" i="10" s="1"/>
  <c r="W598" i="10"/>
  <c r="W597" i="10" s="1"/>
  <c r="W555" i="10" s="1"/>
  <c r="AA555" i="10"/>
  <c r="R247" i="10"/>
  <c r="R205" i="10" s="1"/>
  <c r="R598" i="10"/>
  <c r="AB233" i="10"/>
  <c r="X583" i="10"/>
  <c r="X582" i="10" s="1"/>
  <c r="X555" i="10" s="1"/>
  <c r="AG247" i="10"/>
  <c r="AG205" i="10" s="1"/>
  <c r="AG598" i="10"/>
  <c r="AG597" i="10" s="1"/>
  <c r="AG555" i="10" s="1"/>
  <c r="AK232" i="10"/>
  <c r="AK205" i="10" s="1"/>
  <c r="AK583" i="10"/>
  <c r="AK582" i="10" s="1"/>
  <c r="AK555" i="10" s="1"/>
  <c r="Z239" i="10"/>
  <c r="Z205" i="10" s="1"/>
  <c r="Z590" i="10"/>
  <c r="Z589" i="10" s="1"/>
  <c r="Z555" i="10" s="1"/>
  <c r="AJ239" i="10"/>
  <c r="AJ590" i="10"/>
  <c r="AJ589" i="10" s="1"/>
  <c r="AB556" i="10"/>
  <c r="AQ220" i="10"/>
  <c r="AQ217" i="10"/>
  <c r="E634" i="10"/>
  <c r="AO210" i="10"/>
  <c r="AQ210" i="10" s="1"/>
  <c r="AB248" i="10"/>
  <c r="AQ223" i="10"/>
  <c r="AO240" i="10"/>
  <c r="AQ214" i="10"/>
  <c r="AO248" i="10"/>
  <c r="X232" i="10"/>
  <c r="AF239" i="10"/>
  <c r="AO226" i="10"/>
  <c r="AQ226" i="10" s="1"/>
  <c r="AQ212" i="10"/>
  <c r="AQ221" i="10"/>
  <c r="AQ219" i="10"/>
  <c r="AN205" i="10"/>
  <c r="AQ222" i="10"/>
  <c r="AO216" i="10"/>
  <c r="AB216" i="10"/>
  <c r="P206" i="10"/>
  <c r="AB207" i="10"/>
  <c r="AI205" i="10"/>
  <c r="AE205" i="10"/>
  <c r="T205" i="10"/>
  <c r="AA205" i="10"/>
  <c r="S205" i="10"/>
  <c r="AB209" i="10"/>
  <c r="AQ211" i="10"/>
  <c r="AH205" i="10"/>
  <c r="Y205" i="10"/>
  <c r="AQ218" i="10"/>
  <c r="AQ213" i="10"/>
  <c r="AO207" i="10"/>
  <c r="AC206" i="10"/>
  <c r="V205" i="10"/>
  <c r="AQ133" i="10"/>
  <c r="Q497" i="10"/>
  <c r="Q18" i="9"/>
  <c r="Q17" i="9"/>
  <c r="Q547" i="10"/>
  <c r="R16" i="9"/>
  <c r="S11" i="9"/>
  <c r="S12" i="9" s="1"/>
  <c r="F19" i="9"/>
  <c r="G19" i="9"/>
  <c r="V497" i="10"/>
  <c r="AQ122" i="10"/>
  <c r="X539" i="10"/>
  <c r="R489" i="10"/>
  <c r="AC497" i="10"/>
  <c r="AA489" i="10"/>
  <c r="AN547" i="10"/>
  <c r="AH497" i="10"/>
  <c r="X497" i="10"/>
  <c r="AC547" i="10"/>
  <c r="E9" i="11"/>
  <c r="E10" i="12"/>
  <c r="AQ15" i="11"/>
  <c r="AH547" i="10"/>
  <c r="AC105" i="10"/>
  <c r="AN497" i="10"/>
  <c r="V547" i="10"/>
  <c r="X547" i="10"/>
  <c r="W489" i="10"/>
  <c r="P497" i="10"/>
  <c r="AA539" i="10"/>
  <c r="AQ37" i="11"/>
  <c r="AN646" i="10"/>
  <c r="AO646" i="10" s="1"/>
  <c r="AQ646" i="10" s="1"/>
  <c r="AQ16" i="11"/>
  <c r="F3" i="11"/>
  <c r="AN642" i="10"/>
  <c r="AO642" i="10" s="1"/>
  <c r="AQ642" i="10" s="1"/>
  <c r="X489" i="10"/>
  <c r="AI539" i="10"/>
  <c r="AN539" i="10"/>
  <c r="R539" i="10"/>
  <c r="V539" i="10"/>
  <c r="P547" i="10"/>
  <c r="AO147" i="10"/>
  <c r="W539" i="10"/>
  <c r="AE539" i="10"/>
  <c r="AF539" i="10"/>
  <c r="AA497" i="10"/>
  <c r="Y547" i="10"/>
  <c r="AN105" i="10"/>
  <c r="AG539" i="10"/>
  <c r="U547" i="10"/>
  <c r="AB147" i="10"/>
  <c r="AE489" i="10"/>
  <c r="W105" i="10"/>
  <c r="AG105" i="10"/>
  <c r="AF105" i="10"/>
  <c r="AE105" i="10"/>
  <c r="R105" i="10"/>
  <c r="AI105" i="10"/>
  <c r="AA105" i="10"/>
  <c r="T105" i="10"/>
  <c r="X105" i="10"/>
  <c r="AM105" i="10"/>
  <c r="AL105" i="10"/>
  <c r="AH105" i="10"/>
  <c r="Y105" i="10"/>
  <c r="AJ105" i="10"/>
  <c r="AD105" i="10"/>
  <c r="U105" i="10"/>
  <c r="P105" i="10"/>
  <c r="S105" i="10"/>
  <c r="V105" i="10"/>
  <c r="Z105" i="10"/>
  <c r="AF489" i="10"/>
  <c r="Q105" i="10"/>
  <c r="AK105" i="10"/>
  <c r="AH539" i="10"/>
  <c r="AE547" i="10"/>
  <c r="U497" i="10"/>
  <c r="Y497" i="10"/>
  <c r="AG489" i="10"/>
  <c r="AD547" i="10"/>
  <c r="AA547" i="10"/>
  <c r="AL509" i="10"/>
  <c r="T497" i="10"/>
  <c r="Q489" i="10"/>
  <c r="AH489" i="10"/>
  <c r="AK497" i="10"/>
  <c r="AF497" i="10"/>
  <c r="Z489" i="10"/>
  <c r="AK489" i="10"/>
  <c r="AJ547" i="10"/>
  <c r="AD539" i="10"/>
  <c r="R459" i="10"/>
  <c r="P489" i="10"/>
  <c r="T489" i="10"/>
  <c r="AE497" i="10"/>
  <c r="AL497" i="10"/>
  <c r="W497" i="10"/>
  <c r="AK547" i="10"/>
  <c r="AJ489" i="10"/>
  <c r="AL539" i="10"/>
  <c r="Y539" i="10"/>
  <c r="AG497" i="10"/>
  <c r="AM489" i="10"/>
  <c r="S497" i="10"/>
  <c r="T539" i="10"/>
  <c r="AL547" i="10"/>
  <c r="AD497" i="10"/>
  <c r="R497" i="10"/>
  <c r="U489" i="10"/>
  <c r="W547" i="10"/>
  <c r="AJ539" i="10"/>
  <c r="AL489" i="10"/>
  <c r="Y489" i="10"/>
  <c r="AC489" i="10"/>
  <c r="AG547" i="10"/>
  <c r="AM539" i="10"/>
  <c r="S547" i="10"/>
  <c r="R547" i="10"/>
  <c r="U539" i="10"/>
  <c r="Q539" i="10"/>
  <c r="AF547" i="10"/>
  <c r="Z539" i="10"/>
  <c r="AC539" i="10"/>
  <c r="AK539" i="10"/>
  <c r="AJ497" i="10"/>
  <c r="AD489" i="10"/>
  <c r="AK459" i="10"/>
  <c r="R509" i="10"/>
  <c r="S459" i="10"/>
  <c r="AK509" i="10"/>
  <c r="AL459" i="10"/>
  <c r="S509" i="10"/>
  <c r="Q459" i="10"/>
  <c r="AE509" i="10"/>
  <c r="P459" i="10"/>
  <c r="AC459" i="10"/>
  <c r="T509" i="10"/>
  <c r="AH459" i="10"/>
  <c r="AC509" i="10"/>
  <c r="Y459" i="10"/>
  <c r="AI509" i="10"/>
  <c r="X459" i="10"/>
  <c r="AN509" i="10"/>
  <c r="AD459" i="10"/>
  <c r="AM509" i="10"/>
  <c r="AN532" i="10"/>
  <c r="AJ509" i="10"/>
  <c r="W459" i="10"/>
  <c r="AH509" i="10"/>
  <c r="X509" i="10"/>
  <c r="U509" i="10"/>
  <c r="AG459" i="10"/>
  <c r="AB109" i="10"/>
  <c r="AJ459" i="10"/>
  <c r="V459" i="10"/>
  <c r="W509" i="10"/>
  <c r="AA459" i="10"/>
  <c r="Z459" i="10"/>
  <c r="U459" i="10"/>
  <c r="AG509" i="10"/>
  <c r="AF459" i="10"/>
  <c r="AO109" i="10"/>
  <c r="P509" i="10"/>
  <c r="Q509" i="10"/>
  <c r="T459" i="10"/>
  <c r="AE459" i="10"/>
  <c r="V509" i="10"/>
  <c r="AA509" i="10"/>
  <c r="Y509" i="10"/>
  <c r="Z509" i="10"/>
  <c r="AI459" i="10"/>
  <c r="AN459" i="10"/>
  <c r="AD509" i="10"/>
  <c r="AF509" i="10"/>
  <c r="AM459" i="10"/>
  <c r="AQ606" i="10"/>
  <c r="U532" i="10"/>
  <c r="V532" i="10"/>
  <c r="AE525" i="10"/>
  <c r="AA475" i="10"/>
  <c r="AE475" i="10"/>
  <c r="AJ466" i="10"/>
  <c r="AQ119" i="10"/>
  <c r="AQ126" i="10"/>
  <c r="AQ140" i="10"/>
  <c r="AQ121" i="10"/>
  <c r="AL516" i="10"/>
  <c r="AQ605" i="10"/>
  <c r="AQ118" i="10"/>
  <c r="AQ114" i="10"/>
  <c r="AA525" i="10"/>
  <c r="AN466" i="10"/>
  <c r="AQ110" i="10"/>
  <c r="S482" i="10"/>
  <c r="AM475" i="10"/>
  <c r="R532" i="10"/>
  <c r="W532" i="10"/>
  <c r="AQ113" i="10"/>
  <c r="AE516" i="10"/>
  <c r="AQ107" i="10"/>
  <c r="AD475" i="10"/>
  <c r="T475" i="10"/>
  <c r="AB548" i="10"/>
  <c r="W525" i="10"/>
  <c r="X525" i="10"/>
  <c r="AB512" i="10"/>
  <c r="AO510" i="10"/>
  <c r="AO116" i="10"/>
  <c r="AO520" i="10"/>
  <c r="AM466" i="10"/>
  <c r="AJ482" i="10"/>
  <c r="T466" i="10"/>
  <c r="AO513" i="10"/>
  <c r="AQ117" i="10"/>
  <c r="AA482" i="10"/>
  <c r="AO518" i="10"/>
  <c r="AH482" i="10"/>
  <c r="Q525" i="10"/>
  <c r="AN525" i="10"/>
  <c r="AQ120" i="10"/>
  <c r="AI475" i="10"/>
  <c r="AF532" i="10"/>
  <c r="AB461" i="10"/>
  <c r="AO473" i="10"/>
  <c r="AB473" i="10"/>
  <c r="AI532" i="10"/>
  <c r="AB526" i="10"/>
  <c r="P525" i="10"/>
  <c r="AO457" i="10"/>
  <c r="AG532" i="10"/>
  <c r="AA516" i="10"/>
  <c r="Q466" i="10"/>
  <c r="AO540" i="10"/>
  <c r="AK516" i="10"/>
  <c r="AO125" i="10"/>
  <c r="AI516" i="10"/>
  <c r="AC482" i="10"/>
  <c r="AO483" i="10"/>
  <c r="AK532" i="10"/>
  <c r="AF525" i="10"/>
  <c r="AO471" i="10"/>
  <c r="AO512" i="10"/>
  <c r="AM532" i="10"/>
  <c r="AB514" i="10"/>
  <c r="P532" i="10"/>
  <c r="AB132" i="10"/>
  <c r="V466" i="10"/>
  <c r="AB522" i="10"/>
  <c r="AQ111" i="10"/>
  <c r="S532" i="10"/>
  <c r="W475" i="10"/>
  <c r="AB139" i="10"/>
  <c r="X475" i="10"/>
  <c r="X466" i="10"/>
  <c r="AG475" i="10"/>
  <c r="AL466" i="10"/>
  <c r="AG525" i="10"/>
  <c r="AO523" i="10"/>
  <c r="Y482" i="10"/>
  <c r="R482" i="10"/>
  <c r="AB519" i="10"/>
  <c r="Y466" i="10"/>
  <c r="W482" i="10"/>
  <c r="AB513" i="10"/>
  <c r="AO511" i="10"/>
  <c r="AJ475" i="10"/>
  <c r="AM482" i="10"/>
  <c r="AL482" i="10"/>
  <c r="AO472" i="10"/>
  <c r="U475" i="10"/>
  <c r="W516" i="10"/>
  <c r="P516" i="10"/>
  <c r="AB517" i="10"/>
  <c r="AB507" i="10"/>
  <c r="Y525" i="10"/>
  <c r="AA532" i="10"/>
  <c r="V475" i="10"/>
  <c r="AE532" i="10"/>
  <c r="AO106" i="10"/>
  <c r="AH532" i="10"/>
  <c r="AL532" i="10"/>
  <c r="AG516" i="10"/>
  <c r="AB520" i="10"/>
  <c r="S516" i="10"/>
  <c r="S525" i="10"/>
  <c r="Z466" i="10"/>
  <c r="T482" i="10"/>
  <c r="AA466" i="10"/>
  <c r="AB471" i="10"/>
  <c r="Q516" i="10"/>
  <c r="AK475" i="10"/>
  <c r="AD516" i="10"/>
  <c r="AH516" i="10"/>
  <c r="AL475" i="10"/>
  <c r="AF466" i="10"/>
  <c r="AI466" i="10"/>
  <c r="AE482" i="10"/>
  <c r="AB490" i="10"/>
  <c r="AB518" i="10"/>
  <c r="AB483" i="10"/>
  <c r="P482" i="10"/>
  <c r="AB511" i="10"/>
  <c r="AB498" i="10"/>
  <c r="AB540" i="10"/>
  <c r="AB462" i="10"/>
  <c r="AN516" i="10"/>
  <c r="AC466" i="10"/>
  <c r="AO467" i="10"/>
  <c r="AO470" i="10"/>
  <c r="AJ532" i="10"/>
  <c r="AJ516" i="10"/>
  <c r="Y532" i="10"/>
  <c r="Z532" i="10"/>
  <c r="T525" i="10"/>
  <c r="AB469" i="10"/>
  <c r="T516" i="10"/>
  <c r="AB523" i="10"/>
  <c r="AH475" i="10"/>
  <c r="AO461" i="10"/>
  <c r="AE466" i="10"/>
  <c r="AO463" i="10"/>
  <c r="AO514" i="10"/>
  <c r="AO498" i="10"/>
  <c r="AD532" i="10"/>
  <c r="U525" i="10"/>
  <c r="AB116" i="10"/>
  <c r="Z525" i="10"/>
  <c r="AB457" i="10"/>
  <c r="Q482" i="10"/>
  <c r="Y475" i="10"/>
  <c r="X532" i="10"/>
  <c r="AB125" i="10"/>
  <c r="AO507" i="10"/>
  <c r="AO468" i="10"/>
  <c r="AG482" i="10"/>
  <c r="AB470" i="10"/>
  <c r="U516" i="10"/>
  <c r="S475" i="10"/>
  <c r="R475" i="10"/>
  <c r="Z516" i="10"/>
  <c r="U482" i="10"/>
  <c r="R466" i="10"/>
  <c r="AB521" i="10"/>
  <c r="AO139" i="10"/>
  <c r="AF482" i="10"/>
  <c r="AO519" i="10"/>
  <c r="AI525" i="10"/>
  <c r="AC475" i="10"/>
  <c r="AO476" i="10"/>
  <c r="AF516" i="10"/>
  <c r="AI482" i="10"/>
  <c r="AO533" i="10"/>
  <c r="AC532" i="10"/>
  <c r="AO521" i="10"/>
  <c r="Q475" i="10"/>
  <c r="AO522" i="10"/>
  <c r="AB460" i="10"/>
  <c r="AB464" i="10"/>
  <c r="AB472" i="10"/>
  <c r="AB510" i="10"/>
  <c r="V482" i="10"/>
  <c r="AB533" i="10"/>
  <c r="V516" i="10"/>
  <c r="S466" i="10"/>
  <c r="AQ148" i="10"/>
  <c r="X516" i="10"/>
  <c r="AQ112" i="10"/>
  <c r="AO460" i="10"/>
  <c r="AC516" i="10"/>
  <c r="AO517" i="10"/>
  <c r="AM516" i="10"/>
  <c r="AO462" i="10"/>
  <c r="AN482" i="10"/>
  <c r="AN475" i="10"/>
  <c r="AM525" i="10"/>
  <c r="AB468" i="10"/>
  <c r="Z482" i="10"/>
  <c r="Y516" i="10"/>
  <c r="V525" i="10"/>
  <c r="AB463" i="10"/>
  <c r="AQ123" i="10"/>
  <c r="AH525" i="10"/>
  <c r="AJ525" i="10"/>
  <c r="AO464" i="10"/>
  <c r="AO548" i="10"/>
  <c r="AD525" i="10"/>
  <c r="AD482" i="10"/>
  <c r="W466" i="10"/>
  <c r="AB467" i="10"/>
  <c r="P466" i="10"/>
  <c r="Z475" i="10"/>
  <c r="AB106" i="10"/>
  <c r="Q532" i="10"/>
  <c r="X482" i="10"/>
  <c r="P475" i="10"/>
  <c r="AB476" i="10"/>
  <c r="AH466" i="10"/>
  <c r="AF475" i="10"/>
  <c r="AG466" i="10"/>
  <c r="U466" i="10"/>
  <c r="R525" i="10"/>
  <c r="T532" i="10"/>
  <c r="R516" i="10"/>
  <c r="AK482" i="10"/>
  <c r="AO490" i="10"/>
  <c r="AK525" i="10"/>
  <c r="AD466" i="10"/>
  <c r="AK466" i="10"/>
  <c r="AL525" i="10"/>
  <c r="AO469" i="10"/>
  <c r="AC525" i="10"/>
  <c r="AO526" i="10"/>
  <c r="AO132" i="10"/>
  <c r="O8" i="12"/>
  <c r="AQ227" i="10" l="1"/>
  <c r="AQ541" i="10"/>
  <c r="AQ528" i="10"/>
  <c r="AQ527" i="10"/>
  <c r="AQ535" i="10"/>
  <c r="AQ537" i="10"/>
  <c r="AQ484" i="10"/>
  <c r="AQ478" i="10"/>
  <c r="AQ549" i="10"/>
  <c r="AQ491" i="10"/>
  <c r="AQ587" i="10"/>
  <c r="AQ585" i="10"/>
  <c r="AQ578" i="10"/>
  <c r="AC589" i="10"/>
  <c r="AQ499" i="10"/>
  <c r="AQ249" i="10"/>
  <c r="AQ480" i="10"/>
  <c r="AQ580" i="10"/>
  <c r="AQ477" i="10"/>
  <c r="AO599" i="10"/>
  <c r="AQ599" i="10" s="1"/>
  <c r="AC597" i="10"/>
  <c r="AO597" i="10" s="1"/>
  <c r="AQ241" i="10"/>
  <c r="AC582" i="10"/>
  <c r="AO584" i="10"/>
  <c r="AQ534" i="10"/>
  <c r="AQ237" i="10"/>
  <c r="AQ235" i="10"/>
  <c r="AC575" i="10"/>
  <c r="AO577" i="10"/>
  <c r="AQ230" i="10"/>
  <c r="AQ530" i="10"/>
  <c r="AO225" i="10"/>
  <c r="AQ225" i="10" s="1"/>
  <c r="P597" i="10"/>
  <c r="AB591" i="10"/>
  <c r="AQ591" i="10" s="1"/>
  <c r="P589" i="10"/>
  <c r="P582" i="10"/>
  <c r="AB582" i="10" s="1"/>
  <c r="AB584" i="10"/>
  <c r="AB577" i="10"/>
  <c r="P575" i="10"/>
  <c r="G634" i="10"/>
  <c r="AQ240" i="10"/>
  <c r="AJ205" i="10"/>
  <c r="F5" i="11"/>
  <c r="F7" i="11" s="1"/>
  <c r="F5" i="12" s="1"/>
  <c r="F53" i="11"/>
  <c r="F23" i="12" s="1"/>
  <c r="AO247" i="10"/>
  <c r="AQ233" i="10"/>
  <c r="Q205" i="10"/>
  <c r="AO232" i="10"/>
  <c r="AB247" i="10"/>
  <c r="AB232" i="10"/>
  <c r="AJ555" i="10"/>
  <c r="AD205" i="10"/>
  <c r="AO239" i="10"/>
  <c r="AB583" i="10"/>
  <c r="AD559" i="10"/>
  <c r="AO560" i="10"/>
  <c r="AQ560" i="10" s="1"/>
  <c r="AO598" i="10"/>
  <c r="AB239" i="10"/>
  <c r="AO590" i="10"/>
  <c r="AD575" i="10"/>
  <c r="AO576" i="10"/>
  <c r="AQ576" i="10" s="1"/>
  <c r="R597" i="10"/>
  <c r="AB598" i="10"/>
  <c r="AQ566" i="10"/>
  <c r="AF582" i="10"/>
  <c r="AO583" i="10"/>
  <c r="AQ556" i="10"/>
  <c r="Q589" i="10"/>
  <c r="AB590" i="10"/>
  <c r="AO589" i="10"/>
  <c r="AQ248" i="10"/>
  <c r="AF205" i="10"/>
  <c r="X205" i="10"/>
  <c r="AQ216" i="10"/>
  <c r="AQ207" i="10"/>
  <c r="AQ209" i="10"/>
  <c r="AO206" i="10"/>
  <c r="AC205" i="10"/>
  <c r="AB206" i="10"/>
  <c r="P205" i="10"/>
  <c r="R18" i="9"/>
  <c r="R17" i="9"/>
  <c r="Q22" i="9"/>
  <c r="Q19" i="9"/>
  <c r="S16" i="9"/>
  <c r="T11" i="9"/>
  <c r="T12" i="9" s="1"/>
  <c r="E7" i="12"/>
  <c r="AQ518" i="10"/>
  <c r="E21" i="11"/>
  <c r="S455" i="10"/>
  <c r="F10" i="11"/>
  <c r="AQ147" i="10"/>
  <c r="AB497" i="10"/>
  <c r="AO547" i="10"/>
  <c r="AO497" i="10"/>
  <c r="AN505" i="10"/>
  <c r="AB547" i="10"/>
  <c r="AQ468" i="10"/>
  <c r="AA455" i="10"/>
  <c r="S505" i="10"/>
  <c r="V505" i="10"/>
  <c r="Z505" i="10"/>
  <c r="AM505" i="10"/>
  <c r="AQ125" i="10"/>
  <c r="Q505" i="10"/>
  <c r="AC455" i="10"/>
  <c r="AN455" i="10"/>
  <c r="AA505" i="10"/>
  <c r="W505" i="10"/>
  <c r="AG455" i="10"/>
  <c r="W455" i="10"/>
  <c r="AD455" i="10"/>
  <c r="Y455" i="10"/>
  <c r="R455" i="10"/>
  <c r="AG505" i="10"/>
  <c r="AM455" i="10"/>
  <c r="AI455" i="10"/>
  <c r="P505" i="10"/>
  <c r="U455" i="10"/>
  <c r="U505" i="10"/>
  <c r="AJ505" i="10"/>
  <c r="AC505" i="10"/>
  <c r="P455" i="10"/>
  <c r="AK455" i="10"/>
  <c r="V455" i="10"/>
  <c r="AE455" i="10"/>
  <c r="Z455" i="10"/>
  <c r="X505" i="10"/>
  <c r="X455" i="10"/>
  <c r="AH455" i="10"/>
  <c r="AE505" i="10"/>
  <c r="AK505" i="10"/>
  <c r="R505" i="10"/>
  <c r="AL505" i="10"/>
  <c r="AL455" i="10"/>
  <c r="AF505" i="10"/>
  <c r="AJ455" i="10"/>
  <c r="AD505" i="10"/>
  <c r="Y505" i="10"/>
  <c r="T455" i="10"/>
  <c r="AF455" i="10"/>
  <c r="AH505" i="10"/>
  <c r="AI505" i="10"/>
  <c r="T505" i="10"/>
  <c r="Q455" i="10"/>
  <c r="AQ470" i="10"/>
  <c r="AQ511" i="10"/>
  <c r="AO509" i="10"/>
  <c r="AQ109" i="10"/>
  <c r="AO459" i="10"/>
  <c r="AB509" i="10"/>
  <c r="AB459" i="10"/>
  <c r="AQ106" i="10"/>
  <c r="AQ116" i="10"/>
  <c r="AQ548" i="10"/>
  <c r="I638" i="10"/>
  <c r="H634" i="10"/>
  <c r="AQ520" i="10"/>
  <c r="AQ463" i="10"/>
  <c r="AQ471" i="10"/>
  <c r="AQ483" i="10"/>
  <c r="AQ512" i="10"/>
  <c r="AQ457" i="10"/>
  <c r="G3" i="11"/>
  <c r="AQ533" i="10"/>
  <c r="AB475" i="10"/>
  <c r="AQ467" i="10"/>
  <c r="AO532" i="10"/>
  <c r="AQ540" i="10"/>
  <c r="AQ513" i="10"/>
  <c r="AQ473" i="10"/>
  <c r="AQ510" i="10"/>
  <c r="AQ523" i="10"/>
  <c r="AQ472" i="10"/>
  <c r="AO8" i="12"/>
  <c r="AB8" i="12"/>
  <c r="AQ476" i="10"/>
  <c r="AB105" i="10"/>
  <c r="AQ521" i="10"/>
  <c r="AO466" i="10"/>
  <c r="AQ507" i="10"/>
  <c r="AB516" i="10"/>
  <c r="AQ519" i="10"/>
  <c r="AB532" i="10"/>
  <c r="AQ526" i="10"/>
  <c r="AO516" i="10"/>
  <c r="AQ460" i="10"/>
  <c r="AO475" i="10"/>
  <c r="AO506" i="10"/>
  <c r="AB456" i="10"/>
  <c r="AB539" i="10"/>
  <c r="AQ490" i="10"/>
  <c r="AB506" i="10"/>
  <c r="AQ514" i="10"/>
  <c r="AO456" i="10"/>
  <c r="AB466" i="10"/>
  <c r="AQ462" i="10"/>
  <c r="AQ498" i="10"/>
  <c r="AB482" i="10"/>
  <c r="AB489" i="10"/>
  <c r="AQ132" i="10"/>
  <c r="AO482" i="10"/>
  <c r="AO525" i="10"/>
  <c r="AO489" i="10"/>
  <c r="AQ464" i="10"/>
  <c r="AQ469" i="10"/>
  <c r="AO105" i="10"/>
  <c r="AQ517" i="10"/>
  <c r="AQ139" i="10"/>
  <c r="AQ522" i="10"/>
  <c r="AO539" i="10"/>
  <c r="AB525" i="10"/>
  <c r="AQ461" i="10"/>
  <c r="E22" i="11" l="1"/>
  <c r="E26" i="9" s="1"/>
  <c r="E27" i="9" s="1"/>
  <c r="E29" i="9" s="1"/>
  <c r="E23" i="11"/>
  <c r="AQ590" i="10"/>
  <c r="AO575" i="10"/>
  <c r="AQ584" i="10"/>
  <c r="AQ577" i="10"/>
  <c r="AC555" i="10"/>
  <c r="AB575" i="10"/>
  <c r="P555" i="10"/>
  <c r="AB205" i="10"/>
  <c r="AQ247" i="10"/>
  <c r="AQ239" i="10"/>
  <c r="AQ232" i="10"/>
  <c r="G5" i="11"/>
  <c r="G7" i="11" s="1"/>
  <c r="G5" i="12" s="1"/>
  <c r="G53" i="11"/>
  <c r="G23" i="12" s="1"/>
  <c r="AQ598" i="10"/>
  <c r="AQ583" i="10"/>
  <c r="AD555" i="10"/>
  <c r="AO559" i="10"/>
  <c r="AQ559" i="10" s="1"/>
  <c r="R555" i="10"/>
  <c r="AB597" i="10"/>
  <c r="AQ597" i="10" s="1"/>
  <c r="Q555" i="10"/>
  <c r="AB589" i="10"/>
  <c r="AQ589" i="10" s="1"/>
  <c r="AF555" i="10"/>
  <c r="AO582" i="10"/>
  <c r="AQ582" i="10" s="1"/>
  <c r="AO205" i="10"/>
  <c r="AQ206" i="10"/>
  <c r="S18" i="9"/>
  <c r="S17" i="9"/>
  <c r="R22" i="9"/>
  <c r="R19" i="9"/>
  <c r="T16" i="9"/>
  <c r="U11" i="9"/>
  <c r="U12" i="9" s="1"/>
  <c r="F9" i="11"/>
  <c r="F10" i="12"/>
  <c r="G10" i="11"/>
  <c r="AQ497" i="10"/>
  <c r="AQ547" i="10"/>
  <c r="AQ509" i="10"/>
  <c r="AQ459" i="10"/>
  <c r="AQ475" i="10"/>
  <c r="J638" i="10"/>
  <c r="I634" i="10"/>
  <c r="AQ532" i="10"/>
  <c r="AQ8" i="12"/>
  <c r="AQ482" i="10"/>
  <c r="AQ516" i="10"/>
  <c r="AQ466" i="10"/>
  <c r="AQ525" i="10"/>
  <c r="AQ456" i="10"/>
  <c r="AB505" i="10"/>
  <c r="AQ489" i="10"/>
  <c r="AO455" i="10"/>
  <c r="AQ506" i="10"/>
  <c r="AB455" i="10"/>
  <c r="AQ539" i="10"/>
  <c r="AQ105" i="10"/>
  <c r="AO505" i="10"/>
  <c r="AQ575" i="10" l="1"/>
  <c r="AQ205" i="10"/>
  <c r="AB555" i="10"/>
  <c r="AO555" i="10"/>
  <c r="T18" i="9"/>
  <c r="T17" i="9"/>
  <c r="S22" i="9"/>
  <c r="S19" i="9"/>
  <c r="U16" i="9"/>
  <c r="V11" i="9"/>
  <c r="V12" i="9" s="1"/>
  <c r="H19" i="9"/>
  <c r="H3" i="11"/>
  <c r="F7" i="12"/>
  <c r="F21" i="11"/>
  <c r="G9" i="11"/>
  <c r="G10" i="12"/>
  <c r="G7" i="12" s="1"/>
  <c r="J634" i="10"/>
  <c r="K638" i="10"/>
  <c r="AQ455" i="10"/>
  <c r="AQ505" i="10"/>
  <c r="F22" i="11" l="1"/>
  <c r="F26" i="9" s="1"/>
  <c r="F27" i="9" s="1"/>
  <c r="F29" i="9" s="1"/>
  <c r="F23" i="11"/>
  <c r="H5" i="11"/>
  <c r="H7" i="11" s="1"/>
  <c r="H5" i="12" s="1"/>
  <c r="H53" i="11"/>
  <c r="H23" i="12" s="1"/>
  <c r="AQ555" i="10"/>
  <c r="U18" i="9"/>
  <c r="U17" i="9"/>
  <c r="V16" i="9"/>
  <c r="W11" i="9"/>
  <c r="W12" i="9" s="1"/>
  <c r="T22" i="9"/>
  <c r="T19" i="9"/>
  <c r="H10" i="11"/>
  <c r="H9" i="11" s="1"/>
  <c r="G21" i="11"/>
  <c r="L638" i="10"/>
  <c r="K634" i="10"/>
  <c r="G22" i="11" l="1"/>
  <c r="G26" i="9" s="1"/>
  <c r="G27" i="9" s="1"/>
  <c r="G29" i="9" s="1"/>
  <c r="G23" i="11"/>
  <c r="V18" i="9"/>
  <c r="V17" i="9"/>
  <c r="U22" i="9"/>
  <c r="U19" i="9"/>
  <c r="W16" i="9"/>
  <c r="X11" i="9"/>
  <c r="X12" i="9" s="1"/>
  <c r="H10" i="12"/>
  <c r="H7" i="12" s="1"/>
  <c r="I3" i="11"/>
  <c r="H21" i="11"/>
  <c r="M638" i="10"/>
  <c r="N638" i="10" s="1"/>
  <c r="L634" i="10"/>
  <c r="H22" i="11" l="1"/>
  <c r="H26" i="9" s="1"/>
  <c r="H27" i="9" s="1"/>
  <c r="H29" i="9" s="1"/>
  <c r="H23" i="11"/>
  <c r="I10" i="11"/>
  <c r="I9" i="11" s="1"/>
  <c r="I53" i="11"/>
  <c r="I23" i="12" s="1"/>
  <c r="W18" i="9"/>
  <c r="W17" i="9"/>
  <c r="V22" i="9"/>
  <c r="V19" i="9"/>
  <c r="X16" i="9"/>
  <c r="Y11" i="9"/>
  <c r="Y12" i="9" s="1"/>
  <c r="I5" i="11"/>
  <c r="I7" i="11" s="1"/>
  <c r="I5" i="12" s="1"/>
  <c r="O638" i="10"/>
  <c r="P638" i="10" s="1"/>
  <c r="Q638" i="10" s="1"/>
  <c r="R638" i="10" s="1"/>
  <c r="S638" i="10" s="1"/>
  <c r="T638" i="10" s="1"/>
  <c r="U638" i="10" s="1"/>
  <c r="V638" i="10" s="1"/>
  <c r="W638" i="10" s="1"/>
  <c r="X638" i="10" s="1"/>
  <c r="Y638" i="10" s="1"/>
  <c r="Z638" i="10" s="1"/>
  <c r="AA638" i="10" s="1"/>
  <c r="M634" i="10"/>
  <c r="I10" i="12" l="1"/>
  <c r="X18" i="9"/>
  <c r="X17" i="9"/>
  <c r="W22" i="9"/>
  <c r="W19" i="9"/>
  <c r="Y16" i="9"/>
  <c r="Z11" i="9"/>
  <c r="Z12" i="9" s="1"/>
  <c r="I7" i="12"/>
  <c r="I21" i="11"/>
  <c r="J3" i="11"/>
  <c r="J53" i="11" s="1"/>
  <c r="N634" i="10"/>
  <c r="O634" i="10" s="1"/>
  <c r="I22" i="11" l="1"/>
  <c r="I26" i="9" s="1"/>
  <c r="I27" i="9" s="1"/>
  <c r="I29" i="9" s="1"/>
  <c r="I23" i="11"/>
  <c r="Y18" i="9"/>
  <c r="Y17" i="9"/>
  <c r="Z16" i="9"/>
  <c r="AA11" i="9"/>
  <c r="AA12" i="9" s="1"/>
  <c r="X22" i="9"/>
  <c r="X19" i="9"/>
  <c r="K19" i="9"/>
  <c r="J5" i="11"/>
  <c r="J7" i="11" s="1"/>
  <c r="J10" i="11"/>
  <c r="J23" i="12"/>
  <c r="P634" i="10"/>
  <c r="Z18" i="9" l="1"/>
  <c r="Z17" i="9"/>
  <c r="Y22" i="9"/>
  <c r="Y19" i="9"/>
  <c r="AC11" i="9"/>
  <c r="AC12" i="9" s="1"/>
  <c r="AA16" i="9"/>
  <c r="J9" i="11"/>
  <c r="J21" i="11" s="1"/>
  <c r="J10" i="12"/>
  <c r="J7" i="12" s="1"/>
  <c r="K3" i="11"/>
  <c r="K53" i="11" s="1"/>
  <c r="J5" i="12"/>
  <c r="Q634" i="10"/>
  <c r="J22" i="11" l="1"/>
  <c r="J26" i="9" s="1"/>
  <c r="J27" i="9" s="1"/>
  <c r="J29" i="9" s="1"/>
  <c r="J23" i="11"/>
  <c r="AA18" i="9"/>
  <c r="AA17" i="9"/>
  <c r="AD11" i="9"/>
  <c r="AD12" i="9" s="1"/>
  <c r="AC16" i="9"/>
  <c r="Z22" i="9"/>
  <c r="Z19" i="9"/>
  <c r="AB13" i="9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L19" i="9"/>
  <c r="K23" i="12"/>
  <c r="K5" i="11"/>
  <c r="K7" i="11" s="1"/>
  <c r="K10" i="11"/>
  <c r="R634" i="10"/>
  <c r="AC18" i="9" l="1"/>
  <c r="AC17" i="9"/>
  <c r="AA22" i="9"/>
  <c r="AA19" i="9"/>
  <c r="AE11" i="9"/>
  <c r="AE12" i="9" s="1"/>
  <c r="AD16" i="9"/>
  <c r="O18" i="9"/>
  <c r="O20" i="9" s="1"/>
  <c r="K5" i="12"/>
  <c r="L3" i="11"/>
  <c r="L53" i="11" s="1"/>
  <c r="K9" i="11"/>
  <c r="K21" i="11" s="1"/>
  <c r="K10" i="12"/>
  <c r="K7" i="12" s="1"/>
  <c r="S634" i="10"/>
  <c r="K22" i="11" l="1"/>
  <c r="K26" i="9" s="1"/>
  <c r="K27" i="9" s="1"/>
  <c r="K29" i="9" s="1"/>
  <c r="K23" i="11"/>
  <c r="AD18" i="9"/>
  <c r="AD19" i="9" s="1"/>
  <c r="AD17" i="9"/>
  <c r="AC22" i="9"/>
  <c r="AF11" i="9"/>
  <c r="AF12" i="9" s="1"/>
  <c r="AE16" i="9"/>
  <c r="P19" i="9"/>
  <c r="M19" i="9"/>
  <c r="L5" i="11"/>
  <c r="L23" i="12"/>
  <c r="L10" i="11"/>
  <c r="T634" i="10"/>
  <c r="AE17" i="9" l="1"/>
  <c r="AE18" i="9"/>
  <c r="AE19" i="9" s="1"/>
  <c r="AG11" i="9"/>
  <c r="AG12" i="9" s="1"/>
  <c r="AF16" i="9"/>
  <c r="M3" i="11"/>
  <c r="M53" i="11" s="1"/>
  <c r="L7" i="11"/>
  <c r="L9" i="11"/>
  <c r="L10" i="12"/>
  <c r="L7" i="12" s="1"/>
  <c r="U634" i="10"/>
  <c r="AF18" i="9" l="1"/>
  <c r="AF17" i="9"/>
  <c r="AH11" i="9"/>
  <c r="AH12" i="9" s="1"/>
  <c r="AG16" i="9"/>
  <c r="AF19" i="9"/>
  <c r="L5" i="12"/>
  <c r="L21" i="11"/>
  <c r="M5" i="11"/>
  <c r="M10" i="11"/>
  <c r="V634" i="10"/>
  <c r="L22" i="11" l="1"/>
  <c r="L26" i="9" s="1"/>
  <c r="L27" i="9" s="1"/>
  <c r="L29" i="9" s="1"/>
  <c r="L23" i="11"/>
  <c r="AG18" i="9"/>
  <c r="AG19" i="9" s="1"/>
  <c r="AG17" i="9"/>
  <c r="AI11" i="9"/>
  <c r="AI12" i="9" s="1"/>
  <c r="AH16" i="9"/>
  <c r="N19" i="9"/>
  <c r="M23" i="12"/>
  <c r="M7" i="11"/>
  <c r="N3" i="11"/>
  <c r="M9" i="11"/>
  <c r="M10" i="12"/>
  <c r="W634" i="10"/>
  <c r="N53" i="11" l="1"/>
  <c r="N5" i="11"/>
  <c r="O5" i="11" s="1"/>
  <c r="AH18" i="9"/>
  <c r="AH19" i="9" s="1"/>
  <c r="AH17" i="9"/>
  <c r="AJ11" i="9"/>
  <c r="AJ12" i="9" s="1"/>
  <c r="AI16" i="9"/>
  <c r="M7" i="12"/>
  <c r="N10" i="11"/>
  <c r="O3" i="11"/>
  <c r="O53" i="11" s="1"/>
  <c r="M5" i="12"/>
  <c r="M21" i="11"/>
  <c r="M23" i="11" s="1"/>
  <c r="P3" i="11"/>
  <c r="P53" i="11" s="1"/>
  <c r="X634" i="10"/>
  <c r="AI17" i="9" l="1"/>
  <c r="AI18" i="9"/>
  <c r="AI19" i="9" s="1"/>
  <c r="AK11" i="9"/>
  <c r="AK12" i="9" s="1"/>
  <c r="AJ16" i="9"/>
  <c r="N7" i="11"/>
  <c r="O7" i="11" s="1"/>
  <c r="P5" i="11"/>
  <c r="P7" i="11" s="1"/>
  <c r="P23" i="12"/>
  <c r="P10" i="11"/>
  <c r="N23" i="12"/>
  <c r="O23" i="12" s="1"/>
  <c r="N10" i="12"/>
  <c r="N9" i="11"/>
  <c r="O9" i="11" s="1"/>
  <c r="O10" i="11"/>
  <c r="M22" i="11"/>
  <c r="Y634" i="10"/>
  <c r="M26" i="9" l="1"/>
  <c r="M27" i="9" s="1"/>
  <c r="M29" i="9" s="1"/>
  <c r="AJ18" i="9"/>
  <c r="AJ19" i="9" s="1"/>
  <c r="AJ17" i="9"/>
  <c r="AL11" i="9"/>
  <c r="AL12" i="9" s="1"/>
  <c r="AK16" i="9"/>
  <c r="N5" i="12"/>
  <c r="O10" i="12"/>
  <c r="N7" i="12"/>
  <c r="Q3" i="11"/>
  <c r="Q53" i="11" s="1"/>
  <c r="P5" i="12"/>
  <c r="P4" i="12" s="1"/>
  <c r="P10" i="12"/>
  <c r="P7" i="12" s="1"/>
  <c r="P9" i="11"/>
  <c r="P21" i="11" s="1"/>
  <c r="P23" i="11" s="1"/>
  <c r="N21" i="11"/>
  <c r="N23" i="11" s="1"/>
  <c r="Z634" i="10"/>
  <c r="AK18" i="9" l="1"/>
  <c r="AK17" i="9"/>
  <c r="AM11" i="9"/>
  <c r="AM12" i="9" s="1"/>
  <c r="AL16" i="9"/>
  <c r="AK19" i="9"/>
  <c r="P46" i="11"/>
  <c r="P48" i="11" s="1"/>
  <c r="P22" i="11"/>
  <c r="N22" i="11"/>
  <c r="O21" i="11"/>
  <c r="Q23" i="12"/>
  <c r="Q5" i="11"/>
  <c r="Q7" i="11" s="1"/>
  <c r="Q10" i="11"/>
  <c r="AB638" i="10"/>
  <c r="AC638" i="10" s="1"/>
  <c r="AA634" i="10"/>
  <c r="AB634" i="10" s="1"/>
  <c r="P26" i="9" l="1"/>
  <c r="P27" i="9" s="1"/>
  <c r="P29" i="9" s="1"/>
  <c r="N26" i="9"/>
  <c r="N27" i="9" s="1"/>
  <c r="N29" i="9" s="1"/>
  <c r="O29" i="9" s="1"/>
  <c r="AL17" i="9"/>
  <c r="AL18" i="9"/>
  <c r="AL19" i="9" s="1"/>
  <c r="AN11" i="9"/>
  <c r="AN12" i="9" s="1"/>
  <c r="AN16" i="9" s="1"/>
  <c r="AM16" i="9"/>
  <c r="Q10" i="12"/>
  <c r="Q7" i="12" s="1"/>
  <c r="Q9" i="11"/>
  <c r="Q21" i="11" s="1"/>
  <c r="Q23" i="11" s="1"/>
  <c r="Q5" i="12"/>
  <c r="Q4" i="12" s="1"/>
  <c r="R3" i="11"/>
  <c r="R53" i="11" s="1"/>
  <c r="P47" i="11"/>
  <c r="P55" i="11"/>
  <c r="AD638" i="10"/>
  <c r="AC634" i="10"/>
  <c r="P56" i="11" l="1"/>
  <c r="P57" i="11"/>
  <c r="AN18" i="9"/>
  <c r="AN17" i="9"/>
  <c r="AM17" i="9"/>
  <c r="AM18" i="9"/>
  <c r="AM19" i="9" s="1"/>
  <c r="Q22" i="11"/>
  <c r="Q46" i="11"/>
  <c r="Q48" i="11" s="1"/>
  <c r="R23" i="12"/>
  <c r="R5" i="11"/>
  <c r="R7" i="11" s="1"/>
  <c r="R10" i="11"/>
  <c r="AE638" i="10"/>
  <c r="AD634" i="10"/>
  <c r="Q26" i="9" l="1"/>
  <c r="Q27" i="9" s="1"/>
  <c r="Q29" i="9" s="1"/>
  <c r="AN19" i="9"/>
  <c r="R5" i="12"/>
  <c r="R4" i="12" s="1"/>
  <c r="R10" i="12"/>
  <c r="R7" i="12" s="1"/>
  <c r="R9" i="11"/>
  <c r="R21" i="11" s="1"/>
  <c r="R23" i="11" s="1"/>
  <c r="Q47" i="11"/>
  <c r="Q55" i="11"/>
  <c r="S3" i="11"/>
  <c r="S53" i="11" s="1"/>
  <c r="AF638" i="10"/>
  <c r="AE634" i="10"/>
  <c r="AO13" i="9"/>
  <c r="AQ13" i="9" s="1"/>
  <c r="Q56" i="11" l="1"/>
  <c r="Q57" i="11"/>
  <c r="R46" i="11"/>
  <c r="R48" i="11" s="1"/>
  <c r="R22" i="11"/>
  <c r="S5" i="11"/>
  <c r="S7" i="11" s="1"/>
  <c r="S10" i="11"/>
  <c r="S23" i="12"/>
  <c r="AG638" i="10"/>
  <c r="AF634" i="10"/>
  <c r="R26" i="9" l="1"/>
  <c r="R27" i="9" s="1"/>
  <c r="R29" i="9" s="1"/>
  <c r="S5" i="12"/>
  <c r="S4" i="12" s="1"/>
  <c r="S10" i="12"/>
  <c r="S7" i="12" s="1"/>
  <c r="S9" i="11"/>
  <c r="S21" i="11" s="1"/>
  <c r="S23" i="11" s="1"/>
  <c r="T3" i="11"/>
  <c r="T53" i="11" s="1"/>
  <c r="R55" i="11"/>
  <c r="R47" i="11"/>
  <c r="AH638" i="10"/>
  <c r="AG634" i="10"/>
  <c r="R56" i="11" l="1"/>
  <c r="R57" i="11"/>
  <c r="S22" i="11"/>
  <c r="S46" i="11"/>
  <c r="S48" i="11" s="1"/>
  <c r="T23" i="12"/>
  <c r="T5" i="11"/>
  <c r="T7" i="11" s="1"/>
  <c r="T10" i="11"/>
  <c r="AI638" i="10"/>
  <c r="AH634" i="10"/>
  <c r="S26" i="9" l="1"/>
  <c r="S27" i="9" s="1"/>
  <c r="S29" i="9" s="1"/>
  <c r="T5" i="12"/>
  <c r="T4" i="12" s="1"/>
  <c r="T10" i="12"/>
  <c r="T7" i="12" s="1"/>
  <c r="T9" i="11"/>
  <c r="T21" i="11" s="1"/>
  <c r="T23" i="11" s="1"/>
  <c r="U3" i="11"/>
  <c r="S55" i="11"/>
  <c r="S47" i="11"/>
  <c r="AJ638" i="10"/>
  <c r="AI634" i="10"/>
  <c r="S56" i="11" l="1"/>
  <c r="S57" i="11"/>
  <c r="T46" i="11"/>
  <c r="T48" i="11" s="1"/>
  <c r="T22" i="11"/>
  <c r="U10" i="11"/>
  <c r="U53" i="11"/>
  <c r="U5" i="11"/>
  <c r="U7" i="11" s="1"/>
  <c r="AK638" i="10"/>
  <c r="AJ634" i="10"/>
  <c r="T26" i="9" l="1"/>
  <c r="T27" i="9" s="1"/>
  <c r="T29" i="9" s="1"/>
  <c r="U23" i="12"/>
  <c r="U5" i="12"/>
  <c r="U4" i="12" s="1"/>
  <c r="V3" i="11"/>
  <c r="U10" i="12"/>
  <c r="U9" i="11"/>
  <c r="U21" i="11" s="1"/>
  <c r="U23" i="11" s="1"/>
  <c r="T55" i="11"/>
  <c r="T47" i="11"/>
  <c r="AL638" i="10"/>
  <c r="AK634" i="10"/>
  <c r="T56" i="11" l="1"/>
  <c r="T57" i="11"/>
  <c r="U7" i="12"/>
  <c r="U46" i="11"/>
  <c r="U48" i="11" s="1"/>
  <c r="U22" i="11"/>
  <c r="V53" i="11"/>
  <c r="V10" i="11"/>
  <c r="V5" i="11"/>
  <c r="V7" i="11" s="1"/>
  <c r="AM638" i="10"/>
  <c r="AN638" i="10" s="1"/>
  <c r="AL634" i="10"/>
  <c r="U26" i="9" l="1"/>
  <c r="U27" i="9" s="1"/>
  <c r="U29" i="9" s="1"/>
  <c r="V23" i="12"/>
  <c r="V10" i="12"/>
  <c r="V9" i="11"/>
  <c r="V21" i="11" s="1"/>
  <c r="V23" i="11" s="1"/>
  <c r="U55" i="11"/>
  <c r="U47" i="11"/>
  <c r="V5" i="12"/>
  <c r="V4" i="12" s="1"/>
  <c r="W3" i="11"/>
  <c r="AN634" i="10"/>
  <c r="AO634" i="10" s="1"/>
  <c r="AQ634" i="10" s="1"/>
  <c r="AM634" i="10"/>
  <c r="V7" i="12" l="1"/>
  <c r="U56" i="11"/>
  <c r="U57" i="11"/>
  <c r="V46" i="11"/>
  <c r="V48" i="11" s="1"/>
  <c r="V22" i="11"/>
  <c r="W5" i="11"/>
  <c r="W7" i="11" s="1"/>
  <c r="W5" i="12" s="1"/>
  <c r="W4" i="12" s="1"/>
  <c r="W10" i="11"/>
  <c r="W53" i="11"/>
  <c r="AO638" i="10"/>
  <c r="AQ638" i="10" s="1"/>
  <c r="V26" i="9" l="1"/>
  <c r="V27" i="9" s="1"/>
  <c r="V29" i="9" s="1"/>
  <c r="W23" i="12"/>
  <c r="W10" i="12"/>
  <c r="W23" i="11"/>
  <c r="X3" i="11"/>
  <c r="V55" i="11"/>
  <c r="V47" i="11"/>
  <c r="V56" i="11" l="1"/>
  <c r="V57" i="11"/>
  <c r="W7" i="12"/>
  <c r="X10" i="11"/>
  <c r="X5" i="11"/>
  <c r="X7" i="11" s="1"/>
  <c r="X53" i="11"/>
  <c r="W22" i="11"/>
  <c r="W48" i="11" l="1"/>
  <c r="W26" i="9"/>
  <c r="W27" i="9" s="1"/>
  <c r="W29" i="9" s="1"/>
  <c r="X23" i="12"/>
  <c r="W47" i="11"/>
  <c r="X5" i="12"/>
  <c r="X4" i="12" s="1"/>
  <c r="Y3" i="11"/>
  <c r="X10" i="12"/>
  <c r="X9" i="11"/>
  <c r="X21" i="11" s="1"/>
  <c r="X23" i="11" s="1"/>
  <c r="X7" i="12" l="1"/>
  <c r="W56" i="11"/>
  <c r="W57" i="11"/>
  <c r="Y10" i="11"/>
  <c r="Y5" i="11"/>
  <c r="Y7" i="11" s="1"/>
  <c r="Y5" i="12" s="1"/>
  <c r="Y4" i="12" s="1"/>
  <c r="Y53" i="11"/>
  <c r="Y23" i="12" s="1"/>
  <c r="X46" i="11"/>
  <c r="X48" i="11" s="1"/>
  <c r="X22" i="11"/>
  <c r="X26" i="9" l="1"/>
  <c r="X27" i="9" s="1"/>
  <c r="X29" i="9" s="1"/>
  <c r="X55" i="11"/>
  <c r="X47" i="11"/>
  <c r="Y10" i="12"/>
  <c r="Y7" i="12" s="1"/>
  <c r="Y9" i="11"/>
  <c r="Y21" i="11" s="1"/>
  <c r="Y23" i="11" s="1"/>
  <c r="X56" i="11" l="1"/>
  <c r="X57" i="11"/>
  <c r="AB18" i="9"/>
  <c r="Y22" i="11"/>
  <c r="Y46" i="11"/>
  <c r="Y48" i="11" s="1"/>
  <c r="Z3" i="11"/>
  <c r="Y26" i="9" l="1"/>
  <c r="Y27" i="9" s="1"/>
  <c r="Y29" i="9" s="1"/>
  <c r="AB20" i="9"/>
  <c r="AC19" i="9"/>
  <c r="Z10" i="11"/>
  <c r="Z53" i="11"/>
  <c r="Z5" i="11"/>
  <c r="Y55" i="11"/>
  <c r="Y47" i="11"/>
  <c r="Y56" i="11" l="1"/>
  <c r="Y57" i="11"/>
  <c r="Z23" i="12"/>
  <c r="Z7" i="11"/>
  <c r="Z5" i="12" s="1"/>
  <c r="Z4" i="12" s="1"/>
  <c r="AA3" i="11"/>
  <c r="Z10" i="12"/>
  <c r="Z9" i="11"/>
  <c r="AB3" i="11" l="1"/>
  <c r="AA5" i="11"/>
  <c r="Z7" i="12"/>
  <c r="Z21" i="11"/>
  <c r="AA53" i="11"/>
  <c r="AB53" i="11" s="1"/>
  <c r="AA10" i="11"/>
  <c r="AB10" i="11" s="1"/>
  <c r="AC3" i="11"/>
  <c r="Z22" i="11" l="1"/>
  <c r="Z26" i="9" s="1"/>
  <c r="Z27" i="9" s="1"/>
  <c r="Z29" i="9" s="1"/>
  <c r="Z23" i="11"/>
  <c r="Z46" i="11"/>
  <c r="AA23" i="12"/>
  <c r="AB23" i="12" s="1"/>
  <c r="AA7" i="11"/>
  <c r="AB7" i="11" s="1"/>
  <c r="AB5" i="11"/>
  <c r="AC10" i="11"/>
  <c r="AC5" i="11"/>
  <c r="AC7" i="11" s="1"/>
  <c r="AC53" i="11"/>
  <c r="AC23" i="12" s="1"/>
  <c r="AA10" i="12"/>
  <c r="AA9" i="11"/>
  <c r="Z55" i="11" l="1"/>
  <c r="Z56" i="11" s="1"/>
  <c r="Z48" i="11"/>
  <c r="Z47" i="11"/>
  <c r="AA21" i="11"/>
  <c r="AA5" i="12"/>
  <c r="AA4" i="12" s="1"/>
  <c r="AC5" i="12"/>
  <c r="AC4" i="12" s="1"/>
  <c r="AB10" i="12"/>
  <c r="AA7" i="12"/>
  <c r="AD3" i="11"/>
  <c r="AD22" i="9"/>
  <c r="AC10" i="12"/>
  <c r="AC7" i="12" s="1"/>
  <c r="AC9" i="11"/>
  <c r="AC21" i="11" s="1"/>
  <c r="AC23" i="11" s="1"/>
  <c r="Z57" i="11" l="1"/>
  <c r="AA22" i="11"/>
  <c r="AA26" i="9" s="1"/>
  <c r="AA27" i="9" s="1"/>
  <c r="AA29" i="9" s="1"/>
  <c r="AB29" i="9" s="1"/>
  <c r="AA23" i="11"/>
  <c r="AA46" i="11"/>
  <c r="AC22" i="11"/>
  <c r="AC46" i="11"/>
  <c r="AC48" i="11" s="1"/>
  <c r="AD53" i="11"/>
  <c r="AD23" i="12" s="1"/>
  <c r="AD5" i="11"/>
  <c r="AD7" i="11" s="1"/>
  <c r="AD10" i="11"/>
  <c r="AA47" i="11" l="1"/>
  <c r="AA48" i="11"/>
  <c r="AC26" i="9"/>
  <c r="AC27" i="9" s="1"/>
  <c r="AC29" i="9" s="1"/>
  <c r="AA55" i="11"/>
  <c r="AB55" i="11" s="1"/>
  <c r="AD5" i="12"/>
  <c r="AD4" i="12" s="1"/>
  <c r="AD10" i="12"/>
  <c r="AD7" i="12" s="1"/>
  <c r="AD9" i="11"/>
  <c r="AD21" i="11" s="1"/>
  <c r="AD23" i="11" s="1"/>
  <c r="AE3" i="11"/>
  <c r="AE22" i="9"/>
  <c r="AC47" i="11"/>
  <c r="AC55" i="11"/>
  <c r="AA56" i="11" l="1"/>
  <c r="AA57" i="11"/>
  <c r="AC56" i="11"/>
  <c r="AC57" i="11"/>
  <c r="AE53" i="11"/>
  <c r="AE23" i="12" s="1"/>
  <c r="AE10" i="11"/>
  <c r="AE5" i="11"/>
  <c r="AE7" i="11" s="1"/>
  <c r="AD22" i="11"/>
  <c r="AD46" i="11"/>
  <c r="AD48" i="11" s="1"/>
  <c r="AD26" i="9" l="1"/>
  <c r="AD27" i="9" s="1"/>
  <c r="AD29" i="9" s="1"/>
  <c r="AE5" i="12"/>
  <c r="AE4" i="12" s="1"/>
  <c r="AF3" i="11"/>
  <c r="AF22" i="9"/>
  <c r="AE10" i="12"/>
  <c r="AE7" i="12" s="1"/>
  <c r="AE9" i="11"/>
  <c r="AE21" i="11" s="1"/>
  <c r="AE23" i="11" s="1"/>
  <c r="AD55" i="11"/>
  <c r="AD47" i="11"/>
  <c r="AD56" i="11" l="1"/>
  <c r="AD57" i="11"/>
  <c r="AF5" i="11"/>
  <c r="AF7" i="11" s="1"/>
  <c r="AF10" i="11"/>
  <c r="AF53" i="11"/>
  <c r="AF23" i="12" s="1"/>
  <c r="AE22" i="11"/>
  <c r="AE46" i="11"/>
  <c r="AE48" i="11" s="1"/>
  <c r="AE26" i="9" l="1"/>
  <c r="AE27" i="9" s="1"/>
  <c r="AE29" i="9" s="1"/>
  <c r="AF5" i="12"/>
  <c r="AF4" i="12" s="1"/>
  <c r="AG3" i="11"/>
  <c r="AG22" i="9"/>
  <c r="AF10" i="12"/>
  <c r="AF7" i="12" s="1"/>
  <c r="AF9" i="11"/>
  <c r="AF21" i="11" s="1"/>
  <c r="AF23" i="11" s="1"/>
  <c r="AE55" i="11"/>
  <c r="AE47" i="11"/>
  <c r="AE56" i="11" l="1"/>
  <c r="AE57" i="11"/>
  <c r="AF46" i="11"/>
  <c r="AF48" i="11" s="1"/>
  <c r="AF22" i="11"/>
  <c r="AG10" i="11"/>
  <c r="AG5" i="11"/>
  <c r="AG7" i="11" s="1"/>
  <c r="AG53" i="11"/>
  <c r="AG23" i="12" s="1"/>
  <c r="AF26" i="9" l="1"/>
  <c r="AF27" i="9" s="1"/>
  <c r="AF29" i="9" s="1"/>
  <c r="AG5" i="12"/>
  <c r="AG4" i="12" s="1"/>
  <c r="AG10" i="12"/>
  <c r="AG7" i="12" s="1"/>
  <c r="AG9" i="11"/>
  <c r="AG21" i="11" s="1"/>
  <c r="AG23" i="11" s="1"/>
  <c r="AH3" i="11"/>
  <c r="AH22" i="9"/>
  <c r="AF55" i="11"/>
  <c r="AF47" i="11"/>
  <c r="AF56" i="11" l="1"/>
  <c r="AF57" i="11"/>
  <c r="AG22" i="11"/>
  <c r="AG46" i="11"/>
  <c r="AG48" i="11" s="1"/>
  <c r="AH53" i="11"/>
  <c r="AH23" i="12" s="1"/>
  <c r="AH10" i="11"/>
  <c r="AH5" i="11"/>
  <c r="AH7" i="11" s="1"/>
  <c r="AH5" i="12" s="1"/>
  <c r="AH4" i="12" s="1"/>
  <c r="AG26" i="9" l="1"/>
  <c r="AG27" i="9" s="1"/>
  <c r="AG29" i="9" s="1"/>
  <c r="AH10" i="12"/>
  <c r="AH7" i="12" s="1"/>
  <c r="AH9" i="11"/>
  <c r="AH21" i="11" s="1"/>
  <c r="AH23" i="11" s="1"/>
  <c r="AI22" i="9"/>
  <c r="AI3" i="11"/>
  <c r="AG55" i="11"/>
  <c r="AG47" i="11"/>
  <c r="AG56" i="11" l="1"/>
  <c r="AG57" i="11"/>
  <c r="AH46" i="11"/>
  <c r="AH48" i="11" s="1"/>
  <c r="AH22" i="11"/>
  <c r="AI10" i="11"/>
  <c r="AI53" i="11"/>
  <c r="AI23" i="12" s="1"/>
  <c r="AI5" i="11"/>
  <c r="AI7" i="11" s="1"/>
  <c r="AI5" i="12" s="1"/>
  <c r="AI4" i="12" s="1"/>
  <c r="AH26" i="9" l="1"/>
  <c r="AH27" i="9" s="1"/>
  <c r="AH29" i="9" s="1"/>
  <c r="AJ3" i="11"/>
  <c r="AJ22" i="9"/>
  <c r="AI10" i="12"/>
  <c r="AI7" i="12" s="1"/>
  <c r="AI9" i="11"/>
  <c r="AI21" i="11" s="1"/>
  <c r="AI23" i="11" s="1"/>
  <c r="AH47" i="11"/>
  <c r="AH55" i="11"/>
  <c r="AH56" i="11" l="1"/>
  <c r="AH57" i="11"/>
  <c r="AI46" i="11"/>
  <c r="AI48" i="11" s="1"/>
  <c r="AI22" i="11"/>
  <c r="AJ5" i="11"/>
  <c r="AJ7" i="11" s="1"/>
  <c r="AJ5" i="12" s="1"/>
  <c r="AJ4" i="12" s="1"/>
  <c r="AJ53" i="11"/>
  <c r="AJ23" i="12" s="1"/>
  <c r="AJ10" i="11"/>
  <c r="AI26" i="9" l="1"/>
  <c r="AI27" i="9" s="1"/>
  <c r="AI29" i="9" s="1"/>
  <c r="AJ9" i="11"/>
  <c r="AJ21" i="11" s="1"/>
  <c r="AJ23" i="11" s="1"/>
  <c r="AJ10" i="12"/>
  <c r="AJ7" i="12" s="1"/>
  <c r="AK22" i="9"/>
  <c r="AK3" i="11"/>
  <c r="AI47" i="11"/>
  <c r="AI55" i="11"/>
  <c r="AI56" i="11" l="1"/>
  <c r="AI57" i="11"/>
  <c r="AK10" i="11"/>
  <c r="AK5" i="11"/>
  <c r="AK7" i="11" s="1"/>
  <c r="AK5" i="12" s="1"/>
  <c r="AK4" i="12" s="1"/>
  <c r="AK53" i="11"/>
  <c r="AK23" i="12" s="1"/>
  <c r="AJ22" i="11"/>
  <c r="AJ46" i="11"/>
  <c r="AJ48" i="11" s="1"/>
  <c r="AJ26" i="9" l="1"/>
  <c r="AJ27" i="9" s="1"/>
  <c r="AJ29" i="9" s="1"/>
  <c r="AJ55" i="11"/>
  <c r="AJ47" i="11"/>
  <c r="AK10" i="12"/>
  <c r="AK7" i="12" s="1"/>
  <c r="AK9" i="11"/>
  <c r="AK21" i="11" s="1"/>
  <c r="AK23" i="11" s="1"/>
  <c r="AL3" i="11"/>
  <c r="AL22" i="9"/>
  <c r="AJ56" i="11" l="1"/>
  <c r="AJ57" i="11"/>
  <c r="AK46" i="11"/>
  <c r="AK48" i="11" s="1"/>
  <c r="AK22" i="11"/>
  <c r="AL53" i="11"/>
  <c r="AL23" i="12" s="1"/>
  <c r="AL10" i="11"/>
  <c r="AL5" i="11"/>
  <c r="AL7" i="11" s="1"/>
  <c r="AL5" i="12" s="1"/>
  <c r="AL4" i="12" s="1"/>
  <c r="AK26" i="9" l="1"/>
  <c r="AK27" i="9" s="1"/>
  <c r="AK29" i="9" s="1"/>
  <c r="AL10" i="12"/>
  <c r="AL7" i="12" s="1"/>
  <c r="AL9" i="11"/>
  <c r="AL21" i="11" s="1"/>
  <c r="AL23" i="11" s="1"/>
  <c r="AK47" i="11"/>
  <c r="AK55" i="11"/>
  <c r="I4" i="10"/>
  <c r="M4" i="10"/>
  <c r="J4" i="10"/>
  <c r="E4" i="10"/>
  <c r="K4" i="10"/>
  <c r="N4" i="10"/>
  <c r="L4" i="10"/>
  <c r="F4" i="10"/>
  <c r="G4" i="10"/>
  <c r="AK56" i="11" l="1"/>
  <c r="AK57" i="11"/>
  <c r="AL46" i="11"/>
  <c r="AL48" i="11" s="1"/>
  <c r="AL22" i="11"/>
  <c r="AO18" i="9"/>
  <c r="AM22" i="9"/>
  <c r="AM3" i="11"/>
  <c r="O7" i="12"/>
  <c r="AB7" i="12"/>
  <c r="AL26" i="9" l="1"/>
  <c r="AL27" i="9" s="1"/>
  <c r="AL29" i="9" s="1"/>
  <c r="AQ18" i="9"/>
  <c r="AO20" i="9"/>
  <c r="AM10" i="11"/>
  <c r="AM5" i="11"/>
  <c r="AM53" i="11"/>
  <c r="AL47" i="11"/>
  <c r="AL55" i="11"/>
  <c r="AL56" i="11" l="1"/>
  <c r="AL57" i="11"/>
  <c r="AM23" i="12"/>
  <c r="AM7" i="11"/>
  <c r="AM10" i="12"/>
  <c r="AM9" i="11"/>
  <c r="AN22" i="9"/>
  <c r="AN3" i="11"/>
  <c r="C46" i="11"/>
  <c r="C55" i="11" l="1"/>
  <c r="C57" i="11" s="1"/>
  <c r="C47" i="11"/>
  <c r="C48" i="11"/>
  <c r="AO3" i="11"/>
  <c r="AQ3" i="11" s="1"/>
  <c r="AN5" i="11"/>
  <c r="AM7" i="12"/>
  <c r="AM5" i="12"/>
  <c r="AM4" i="12" s="1"/>
  <c r="AM21" i="11"/>
  <c r="AN53" i="11"/>
  <c r="AN10" i="11"/>
  <c r="AO10" i="11" s="1"/>
  <c r="AQ10" i="11" s="1"/>
  <c r="C56" i="11" l="1"/>
  <c r="AM46" i="11"/>
  <c r="AM55" i="11" s="1"/>
  <c r="AM23" i="11"/>
  <c r="AM22" i="11"/>
  <c r="AN23" i="12"/>
  <c r="AO23" i="12" s="1"/>
  <c r="AQ23" i="12" s="1"/>
  <c r="AO53" i="11"/>
  <c r="AQ53" i="11" s="1"/>
  <c r="AN7" i="11"/>
  <c r="AO7" i="11" s="1"/>
  <c r="D14" i="26" s="1"/>
  <c r="D16" i="26" s="1"/>
  <c r="AO5" i="11"/>
  <c r="AQ5" i="11" s="1"/>
  <c r="AN10" i="12"/>
  <c r="AN9" i="11"/>
  <c r="AO9" i="11" s="1"/>
  <c r="C4" i="12"/>
  <c r="C25" i="12" s="1"/>
  <c r="AM47" i="11" l="1"/>
  <c r="AM48" i="11"/>
  <c r="AM56" i="11"/>
  <c r="AM57" i="11"/>
  <c r="AM26" i="9"/>
  <c r="AM27" i="9" s="1"/>
  <c r="AM29" i="9" s="1"/>
  <c r="AN5" i="12"/>
  <c r="AN4" i="12" s="1"/>
  <c r="AN21" i="11"/>
  <c r="AQ7" i="11"/>
  <c r="AO10" i="12"/>
  <c r="AQ10" i="12" s="1"/>
  <c r="AN7" i="12"/>
  <c r="AO7" i="12" s="1"/>
  <c r="AQ7" i="12" s="1"/>
  <c r="C3" i="14"/>
  <c r="AN46" i="11" l="1"/>
  <c r="AN23" i="11"/>
  <c r="AN22" i="11"/>
  <c r="C48" i="12"/>
  <c r="C11" i="14"/>
  <c r="AN47" i="11" l="1"/>
  <c r="AN48" i="11"/>
  <c r="AN55" i="11"/>
  <c r="AN26" i="9"/>
  <c r="AN27" i="9" s="1"/>
  <c r="AN29" i="9" s="1"/>
  <c r="AO29" i="9" s="1"/>
  <c r="AQ29" i="9" s="1"/>
  <c r="C14" i="14"/>
  <c r="C12" i="14"/>
  <c r="C15" i="14" s="1"/>
  <c r="C8" i="14"/>
  <c r="D47" i="12"/>
  <c r="AN56" i="11" l="1"/>
  <c r="AN57" i="11"/>
  <c r="D7" i="14"/>
  <c r="C18" i="14"/>
  <c r="C17" i="14"/>
  <c r="O36" i="11"/>
  <c r="E46" i="11"/>
  <c r="E48" i="11" s="1"/>
  <c r="D46" i="11"/>
  <c r="D48" i="11" s="1"/>
  <c r="D55" i="11" l="1"/>
  <c r="D47" i="11"/>
  <c r="E55" i="11"/>
  <c r="E57" i="11" s="1"/>
  <c r="E47" i="11"/>
  <c r="D56" i="11" l="1"/>
  <c r="D57" i="11"/>
  <c r="D4" i="12"/>
  <c r="E4" i="12"/>
  <c r="E25" i="12" s="1"/>
  <c r="E3" i="14" s="1"/>
  <c r="E11" i="14" s="1"/>
  <c r="E12" i="14" s="1"/>
  <c r="E56" i="11"/>
  <c r="D25" i="12" l="1"/>
  <c r="D48" i="12" l="1"/>
  <c r="D3" i="14"/>
  <c r="D11" i="14" s="1"/>
  <c r="D12" i="14" l="1"/>
  <c r="D15" i="14" s="1"/>
  <c r="D14" i="14"/>
  <c r="D8" i="14"/>
  <c r="E47" i="12"/>
  <c r="E7" i="14" l="1"/>
  <c r="E48" i="12"/>
  <c r="D17" i="14"/>
  <c r="E14" i="14"/>
  <c r="E15" i="14"/>
  <c r="D18" i="14"/>
  <c r="E17" i="14" l="1"/>
  <c r="E8" i="14"/>
  <c r="F47" i="12"/>
  <c r="E18" i="14"/>
  <c r="F7" i="14" l="1"/>
  <c r="AB9" i="11" l="1"/>
  <c r="AB32" i="11"/>
  <c r="AQ9" i="11" l="1"/>
  <c r="AO32" i="11"/>
  <c r="AQ32" i="11" s="1"/>
  <c r="AE25" i="12"/>
  <c r="AE3" i="14" s="1"/>
  <c r="AE11" i="14" s="1"/>
  <c r="AE12" i="14" s="1"/>
  <c r="AB21" i="11"/>
  <c r="S25" i="12" l="1"/>
  <c r="S3" i="14" s="1"/>
  <c r="S11" i="14" s="1"/>
  <c r="S12" i="14" s="1"/>
  <c r="T25" i="12"/>
  <c r="T3" i="14" s="1"/>
  <c r="T11" i="14" s="1"/>
  <c r="T12" i="14" s="1"/>
  <c r="AO21" i="11"/>
  <c r="AQ21" i="11" s="1"/>
  <c r="R25" i="12"/>
  <c r="R3" i="14" s="1"/>
  <c r="R11" i="14" s="1"/>
  <c r="R12" i="14" s="1"/>
  <c r="Z25" i="12"/>
  <c r="Z3" i="14" s="1"/>
  <c r="Z11" i="14" s="1"/>
  <c r="Z12" i="14" s="1"/>
  <c r="AL25" i="12"/>
  <c r="AL3" i="14" s="1"/>
  <c r="AL11" i="14" s="1"/>
  <c r="AL12" i="14" s="1"/>
  <c r="AK25" i="12"/>
  <c r="AK3" i="14" s="1"/>
  <c r="AK11" i="14" s="1"/>
  <c r="AK12" i="14" s="1"/>
  <c r="AA25" i="12"/>
  <c r="AA3" i="14" s="1"/>
  <c r="AA11" i="14" s="1"/>
  <c r="AA12" i="14" s="1"/>
  <c r="AF25" i="12"/>
  <c r="AF3" i="14" s="1"/>
  <c r="AF11" i="14" s="1"/>
  <c r="AF12" i="14" s="1"/>
  <c r="AD25" i="12"/>
  <c r="AD3" i="14" s="1"/>
  <c r="AD11" i="14" s="1"/>
  <c r="AD12" i="14" s="1"/>
  <c r="U25" i="12"/>
  <c r="U3" i="14" s="1"/>
  <c r="U11" i="14" s="1"/>
  <c r="U12" i="14" s="1"/>
  <c r="Q25" i="12"/>
  <c r="Q3" i="14" s="1"/>
  <c r="Q11" i="14" s="1"/>
  <c r="Q12" i="14" s="1"/>
  <c r="W25" i="12"/>
  <c r="W3" i="14" s="1"/>
  <c r="W11" i="14" s="1"/>
  <c r="W12" i="14" s="1"/>
  <c r="AJ25" i="12"/>
  <c r="AJ3" i="14" s="1"/>
  <c r="AJ11" i="14" s="1"/>
  <c r="AJ12" i="14" s="1"/>
  <c r="AN25" i="12"/>
  <c r="AN3" i="14" s="1"/>
  <c r="AN11" i="14" s="1"/>
  <c r="V25" i="12"/>
  <c r="V3" i="14" s="1"/>
  <c r="V11" i="14" s="1"/>
  <c r="V12" i="14" s="1"/>
  <c r="AB36" i="11"/>
  <c r="AH25" i="12"/>
  <c r="AH3" i="14" s="1"/>
  <c r="AH11" i="14" s="1"/>
  <c r="AH12" i="14" s="1"/>
  <c r="Y25" i="12"/>
  <c r="Y3" i="14" s="1"/>
  <c r="Y11" i="14" s="1"/>
  <c r="Y12" i="14" s="1"/>
  <c r="AM25" i="12"/>
  <c r="AM3" i="14" s="1"/>
  <c r="AM11" i="14" s="1"/>
  <c r="AM12" i="14" s="1"/>
  <c r="AI25" i="12"/>
  <c r="AI3" i="14" s="1"/>
  <c r="AI11" i="14" s="1"/>
  <c r="AI12" i="14" s="1"/>
  <c r="AG25" i="12"/>
  <c r="AG3" i="14" s="1"/>
  <c r="AG11" i="14" s="1"/>
  <c r="AG12" i="14" s="1"/>
  <c r="X25" i="12" l="1"/>
  <c r="X3" i="14" s="1"/>
  <c r="X11" i="14" s="1"/>
  <c r="X12" i="14" s="1"/>
  <c r="AO36" i="11"/>
  <c r="AQ36" i="11" s="1"/>
  <c r="AB27" i="11"/>
  <c r="AQ24" i="14"/>
  <c r="AQ25" i="14" s="1"/>
  <c r="AN12" i="14"/>
  <c r="AO27" i="11" l="1"/>
  <c r="AB46" i="11"/>
  <c r="AO46" i="11" l="1"/>
  <c r="G15" i="26" s="1"/>
  <c r="G16" i="26" s="1"/>
  <c r="AO55" i="11" l="1"/>
  <c r="AB5" i="12"/>
  <c r="AO5" i="12" l="1"/>
  <c r="AB4" i="12"/>
  <c r="P25" i="12"/>
  <c r="AO4" i="12" l="1"/>
  <c r="AC25" i="12"/>
  <c r="AB25" i="12"/>
  <c r="P3" i="14"/>
  <c r="P11" i="14" s="1"/>
  <c r="AC3" i="14" l="1"/>
  <c r="AC11" i="14" s="1"/>
  <c r="AC12" i="14" s="1"/>
  <c r="AO25" i="12"/>
  <c r="P12" i="14"/>
  <c r="I46" i="11"/>
  <c r="I48" i="11" s="1"/>
  <c r="N46" i="11"/>
  <c r="N48" i="11" s="1"/>
  <c r="M46" i="11"/>
  <c r="M48" i="11" s="1"/>
  <c r="L46" i="11"/>
  <c r="L48" i="11" s="1"/>
  <c r="J46" i="11"/>
  <c r="J48" i="11" s="1"/>
  <c r="K46" i="11"/>
  <c r="K48" i="11" s="1"/>
  <c r="G46" i="11"/>
  <c r="G48" i="11" s="1"/>
  <c r="H46" i="11"/>
  <c r="H48" i="11" s="1"/>
  <c r="O27" i="11" l="1"/>
  <c r="AQ27" i="11" s="1"/>
  <c r="G55" i="11"/>
  <c r="G57" i="11" s="1"/>
  <c r="G47" i="11"/>
  <c r="L55" i="11"/>
  <c r="L57" i="11" s="1"/>
  <c r="L47" i="11"/>
  <c r="I55" i="11"/>
  <c r="I57" i="11" s="1"/>
  <c r="I47" i="11"/>
  <c r="J55" i="11"/>
  <c r="J57" i="11" s="1"/>
  <c r="J47" i="11"/>
  <c r="N55" i="11"/>
  <c r="N57" i="11" s="1"/>
  <c r="N47" i="11"/>
  <c r="H55" i="11"/>
  <c r="H57" i="11" s="1"/>
  <c r="H47" i="11"/>
  <c r="K55" i="11"/>
  <c r="K57" i="11" s="1"/>
  <c r="K47" i="11"/>
  <c r="M55" i="11"/>
  <c r="M57" i="11" s="1"/>
  <c r="M47" i="11"/>
  <c r="F46" i="11"/>
  <c r="F47" i="11" l="1"/>
  <c r="F48" i="11"/>
  <c r="K4" i="12"/>
  <c r="K25" i="12" s="1"/>
  <c r="K3" i="14" s="1"/>
  <c r="K11" i="14" s="1"/>
  <c r="K12" i="14" s="1"/>
  <c r="K56" i="11"/>
  <c r="G4" i="12"/>
  <c r="G25" i="12" s="1"/>
  <c r="G3" i="14" s="1"/>
  <c r="G11" i="14" s="1"/>
  <c r="G12" i="14" s="1"/>
  <c r="G56" i="11"/>
  <c r="N4" i="12"/>
  <c r="N25" i="12" s="1"/>
  <c r="N3" i="14" s="1"/>
  <c r="N11" i="14" s="1"/>
  <c r="N12" i="14" s="1"/>
  <c r="N56" i="11"/>
  <c r="I4" i="12"/>
  <c r="I25" i="12" s="1"/>
  <c r="I3" i="14" s="1"/>
  <c r="I11" i="14" s="1"/>
  <c r="I12" i="14" s="1"/>
  <c r="I56" i="11"/>
  <c r="M4" i="12"/>
  <c r="M25" i="12" s="1"/>
  <c r="M3" i="14" s="1"/>
  <c r="M11" i="14" s="1"/>
  <c r="M12" i="14" s="1"/>
  <c r="M56" i="11"/>
  <c r="H4" i="12"/>
  <c r="H25" i="12" s="1"/>
  <c r="H3" i="14" s="1"/>
  <c r="H11" i="14" s="1"/>
  <c r="H12" i="14" s="1"/>
  <c r="H56" i="11"/>
  <c r="J4" i="12"/>
  <c r="J25" i="12" s="1"/>
  <c r="J3" i="14" s="1"/>
  <c r="J11" i="14" s="1"/>
  <c r="J12" i="14" s="1"/>
  <c r="J56" i="11"/>
  <c r="L4" i="12"/>
  <c r="L25" i="12" s="1"/>
  <c r="L3" i="14" s="1"/>
  <c r="L11" i="14" s="1"/>
  <c r="L12" i="14" s="1"/>
  <c r="L56" i="11"/>
  <c r="O46" i="11"/>
  <c r="F55" i="11"/>
  <c r="F56" i="11" l="1"/>
  <c r="F57" i="11"/>
  <c r="AQ46" i="11"/>
  <c r="O55" i="11"/>
  <c r="AQ55" i="11" s="1"/>
  <c r="O5" i="12" l="1"/>
  <c r="AQ5" i="12" s="1"/>
  <c r="F4" i="12"/>
  <c r="O4" i="12" l="1"/>
  <c r="AQ4" i="12" s="1"/>
  <c r="F25" i="12"/>
  <c r="O25" i="12" l="1"/>
  <c r="AQ25" i="12" s="1"/>
  <c r="AQ3" i="14" s="1"/>
  <c r="F3" i="14"/>
  <c r="F11" i="14" s="1"/>
  <c r="F48" i="12"/>
  <c r="F8" i="14" l="1"/>
  <c r="G47" i="12"/>
  <c r="AQ21" i="14"/>
  <c r="AQ23" i="14"/>
  <c r="AQ27" i="14" s="1"/>
  <c r="F12" i="14"/>
  <c r="F15" i="14" s="1"/>
  <c r="F14" i="14"/>
  <c r="D17" i="26" l="1"/>
  <c r="G17" i="26"/>
  <c r="AQ28" i="14"/>
  <c r="F17" i="14"/>
  <c r="G14" i="14"/>
  <c r="G7" i="14"/>
  <c r="G48" i="12"/>
  <c r="F18" i="14"/>
  <c r="G15" i="14"/>
  <c r="G8" i="14" l="1"/>
  <c r="H47" i="12"/>
  <c r="H15" i="14"/>
  <c r="G18" i="14"/>
  <c r="H14" i="14"/>
  <c r="G17" i="14"/>
  <c r="H48" i="12" l="1"/>
  <c r="H7" i="14"/>
  <c r="H18" i="14"/>
  <c r="I15" i="14"/>
  <c r="H17" i="14"/>
  <c r="I14" i="14"/>
  <c r="I17" i="14" l="1"/>
  <c r="J14" i="14"/>
  <c r="H8" i="14"/>
  <c r="I47" i="12"/>
  <c r="J15" i="14"/>
  <c r="I18" i="14"/>
  <c r="K14" i="14" l="1"/>
  <c r="J17" i="14"/>
  <c r="K15" i="14"/>
  <c r="J18" i="14"/>
  <c r="I7" i="14"/>
  <c r="I48" i="12"/>
  <c r="I8" i="14" l="1"/>
  <c r="J47" i="12"/>
  <c r="K18" i="14"/>
  <c r="L15" i="14"/>
  <c r="L14" i="14"/>
  <c r="K17" i="14"/>
  <c r="L17" i="14" l="1"/>
  <c r="M14" i="14"/>
  <c r="M15" i="14"/>
  <c r="L18" i="14"/>
  <c r="J48" i="12"/>
  <c r="J7" i="14"/>
  <c r="J8" i="14" l="1"/>
  <c r="K47" i="12"/>
  <c r="N15" i="14"/>
  <c r="M18" i="14"/>
  <c r="M17" i="14"/>
  <c r="N14" i="14"/>
  <c r="P14" i="14" l="1"/>
  <c r="N17" i="14"/>
  <c r="P15" i="14"/>
  <c r="N18" i="14"/>
  <c r="K48" i="12"/>
  <c r="K7" i="14"/>
  <c r="P18" i="14" l="1"/>
  <c r="Q15" i="14"/>
  <c r="L47" i="12"/>
  <c r="K8" i="14"/>
  <c r="Q14" i="14"/>
  <c r="P17" i="14"/>
  <c r="L7" i="14" l="1"/>
  <c r="L48" i="12"/>
  <c r="Q18" i="14"/>
  <c r="R15" i="14"/>
  <c r="Q17" i="14"/>
  <c r="R14" i="14"/>
  <c r="S15" i="14" l="1"/>
  <c r="R18" i="14"/>
  <c r="M47" i="12"/>
  <c r="L8" i="14"/>
  <c r="R17" i="14"/>
  <c r="S14" i="14"/>
  <c r="M7" i="14" l="1"/>
  <c r="M48" i="12"/>
  <c r="S17" i="14"/>
  <c r="T14" i="14"/>
  <c r="S18" i="14"/>
  <c r="T15" i="14"/>
  <c r="T18" i="14" l="1"/>
  <c r="U15" i="14"/>
  <c r="N47" i="12"/>
  <c r="M8" i="14"/>
  <c r="U14" i="14"/>
  <c r="T17" i="14"/>
  <c r="V15" i="14" l="1"/>
  <c r="U18" i="14"/>
  <c r="N48" i="12"/>
  <c r="N7" i="14"/>
  <c r="U17" i="14"/>
  <c r="V14" i="14"/>
  <c r="N8" i="14" l="1"/>
  <c r="O48" i="12"/>
  <c r="P47" i="12" s="1"/>
  <c r="V17" i="14"/>
  <c r="W14" i="14"/>
  <c r="W15" i="14"/>
  <c r="V18" i="14"/>
  <c r="P7" i="14" l="1"/>
  <c r="P48" i="12"/>
  <c r="AB47" i="12"/>
  <c r="X14" i="14"/>
  <c r="W17" i="14"/>
  <c r="W18" i="14"/>
  <c r="X15" i="14"/>
  <c r="Y14" i="14" l="1"/>
  <c r="X17" i="14"/>
  <c r="P8" i="14"/>
  <c r="Q47" i="12"/>
  <c r="X18" i="14"/>
  <c r="Y15" i="14"/>
  <c r="Y17" i="14" l="1"/>
  <c r="Z14" i="14"/>
  <c r="Q7" i="14"/>
  <c r="Q48" i="12"/>
  <c r="Y18" i="14"/>
  <c r="Z15" i="14"/>
  <c r="Q8" i="14" l="1"/>
  <c r="R47" i="12"/>
  <c r="Z17" i="14"/>
  <c r="AA14" i="14"/>
  <c r="AA15" i="14"/>
  <c r="Z18" i="14"/>
  <c r="AC14" i="14" l="1"/>
  <c r="AA17" i="14"/>
  <c r="R48" i="12"/>
  <c r="R7" i="14"/>
  <c r="AC15" i="14"/>
  <c r="AA18" i="14"/>
  <c r="AC18" i="14" l="1"/>
  <c r="AD15" i="14"/>
  <c r="AC17" i="14"/>
  <c r="AD14" i="14"/>
  <c r="R8" i="14"/>
  <c r="S47" i="12"/>
  <c r="AD17" i="14" l="1"/>
  <c r="AE14" i="14"/>
  <c r="S7" i="14"/>
  <c r="S48" i="12"/>
  <c r="AE15" i="14"/>
  <c r="AD18" i="14"/>
  <c r="AF15" i="14" l="1"/>
  <c r="AE18" i="14"/>
  <c r="S8" i="14"/>
  <c r="T47" i="12"/>
  <c r="AE17" i="14"/>
  <c r="AF14" i="14"/>
  <c r="T48" i="12" l="1"/>
  <c r="T7" i="14"/>
  <c r="AG14" i="14"/>
  <c r="AF17" i="14"/>
  <c r="AF18" i="14"/>
  <c r="AG15" i="14"/>
  <c r="AG18" i="14" l="1"/>
  <c r="AH15" i="14"/>
  <c r="AG17" i="14"/>
  <c r="AH14" i="14"/>
  <c r="U47" i="12"/>
  <c r="T8" i="14"/>
  <c r="AI15" i="14" l="1"/>
  <c r="AH18" i="14"/>
  <c r="AI14" i="14"/>
  <c r="AH17" i="14"/>
  <c r="U7" i="14"/>
  <c r="U48" i="12"/>
  <c r="AJ15" i="14" l="1"/>
  <c r="AI18" i="14"/>
  <c r="AI17" i="14"/>
  <c r="AJ14" i="14"/>
  <c r="U8" i="14"/>
  <c r="V47" i="12"/>
  <c r="V48" i="12" l="1"/>
  <c r="V7" i="14"/>
  <c r="AJ17" i="14"/>
  <c r="AK14" i="14"/>
  <c r="AJ18" i="14"/>
  <c r="AK15" i="14"/>
  <c r="AK18" i="14" l="1"/>
  <c r="AL15" i="14"/>
  <c r="AL14" i="14"/>
  <c r="AK17" i="14"/>
  <c r="V8" i="14"/>
  <c r="W47" i="12"/>
  <c r="AL17" i="14" l="1"/>
  <c r="AM14" i="14"/>
  <c r="W7" i="14"/>
  <c r="W48" i="12"/>
  <c r="AM15" i="14"/>
  <c r="AL18" i="14"/>
  <c r="W8" i="14" l="1"/>
  <c r="X47" i="12"/>
  <c r="AM17" i="14"/>
  <c r="AN14" i="14"/>
  <c r="AN15" i="14"/>
  <c r="AM18" i="14"/>
  <c r="AN17" i="14" l="1"/>
  <c r="AP17" i="14" s="1"/>
  <c r="AQ17" i="14" s="1"/>
  <c r="AN18" i="14"/>
  <c r="AP18" i="14" s="1"/>
  <c r="AQ18" i="14" s="1"/>
  <c r="X7" i="14"/>
  <c r="X48" i="12"/>
  <c r="X8" i="14" l="1"/>
  <c r="Y47" i="12"/>
  <c r="Y7" i="14" l="1"/>
  <c r="Y48" i="12"/>
  <c r="Y8" i="14" l="1"/>
  <c r="Z47" i="12"/>
  <c r="Z7" i="14" l="1"/>
  <c r="Z48" i="12"/>
  <c r="Z8" i="14" l="1"/>
  <c r="AA47" i="12"/>
  <c r="AA7" i="14" l="1"/>
  <c r="AA48" i="12"/>
  <c r="AA8" i="14" l="1"/>
  <c r="AB48" i="12"/>
  <c r="AC47" i="12" s="1"/>
  <c r="AO47" i="12" l="1"/>
  <c r="AC48" i="12"/>
  <c r="AC7" i="14"/>
  <c r="AC8" i="14" l="1"/>
  <c r="AD47" i="12"/>
  <c r="AD7" i="14" l="1"/>
  <c r="AD48" i="12"/>
  <c r="AE47" i="12" l="1"/>
  <c r="AD8" i="14"/>
  <c r="AE7" i="14" l="1"/>
  <c r="AE48" i="12"/>
  <c r="AE8" i="14" l="1"/>
  <c r="AF47" i="12"/>
  <c r="AF7" i="14" l="1"/>
  <c r="AF48" i="12"/>
  <c r="AF8" i="14" l="1"/>
  <c r="AG47" i="12"/>
  <c r="AG48" i="12" l="1"/>
  <c r="AG7" i="14"/>
  <c r="AH47" i="12" l="1"/>
  <c r="AG8" i="14"/>
  <c r="AH7" i="14" l="1"/>
  <c r="AH48" i="12"/>
  <c r="AI47" i="12" l="1"/>
  <c r="AH8" i="14"/>
  <c r="AI7" i="14" l="1"/>
  <c r="AI48" i="12"/>
  <c r="AI8" i="14" l="1"/>
  <c r="AJ47" i="12"/>
  <c r="AJ7" i="14" l="1"/>
  <c r="AJ48" i="12"/>
  <c r="AK47" i="12" l="1"/>
  <c r="AJ8" i="14"/>
  <c r="AK7" i="14" l="1"/>
  <c r="AK48" i="12"/>
  <c r="AK8" i="14" l="1"/>
  <c r="AL47" i="12"/>
  <c r="AL7" i="14" l="1"/>
  <c r="AL48" i="12"/>
  <c r="AM47" i="12" l="1"/>
  <c r="AL8" i="14"/>
  <c r="AM48" i="12" l="1"/>
  <c r="AM7" i="14"/>
  <c r="AM8" i="14" l="1"/>
  <c r="AN47" i="12"/>
  <c r="AN7" i="14" l="1"/>
  <c r="AN48" i="12"/>
  <c r="AN8" i="14" l="1"/>
  <c r="AO48" i="12"/>
  <c r="AQ48" i="12" s="1"/>
  <c r="AQ8" i="14" s="1"/>
</calcChain>
</file>

<file path=xl/sharedStrings.xml><?xml version="1.0" encoding="utf-8"?>
<sst xmlns="http://schemas.openxmlformats.org/spreadsheetml/2006/main" count="1487" uniqueCount="573">
  <si>
    <t>Financial Model</t>
  </si>
  <si>
    <t>Profit &amp; Loss</t>
  </si>
  <si>
    <t>Cash Flow</t>
  </si>
  <si>
    <t>PL</t>
  </si>
  <si>
    <t>CF</t>
  </si>
  <si>
    <t>HR Manager</t>
  </si>
  <si>
    <t>Legal Manager</t>
  </si>
  <si>
    <t>DevOps Engineer</t>
  </si>
  <si>
    <t>Information Security Engineer</t>
  </si>
  <si>
    <t>Quality Assurance Engineer</t>
  </si>
  <si>
    <t>UI/UX Designer</t>
  </si>
  <si>
    <t>ОПВ</t>
  </si>
  <si>
    <t>СО</t>
  </si>
  <si>
    <t>ООСМС</t>
  </si>
  <si>
    <t>ВОСМС</t>
  </si>
  <si>
    <t>ИПН</t>
  </si>
  <si>
    <t>Минимальный размер заработной платы</t>
  </si>
  <si>
    <t>МЗП</t>
  </si>
  <si>
    <t>Месячный расчетный показатель</t>
  </si>
  <si>
    <t>МРП</t>
  </si>
  <si>
    <t>Корпоративный подоходный налог</t>
  </si>
  <si>
    <t>КПН</t>
  </si>
  <si>
    <t>Налог на добавленную стоимость</t>
  </si>
  <si>
    <t>НДС</t>
  </si>
  <si>
    <t>Индивидуальный подоходный налог</t>
  </si>
  <si>
    <t>Социальный налог</t>
  </si>
  <si>
    <t>СН</t>
  </si>
  <si>
    <t>Обязательные пенсионные взносы</t>
  </si>
  <si>
    <t>Социальные отчисления</t>
  </si>
  <si>
    <t>Заработная плата (по договору)</t>
  </si>
  <si>
    <t>ЗП</t>
  </si>
  <si>
    <t>Заработная плата (по факту)</t>
  </si>
  <si>
    <t>M1</t>
  </si>
  <si>
    <t>M2</t>
  </si>
  <si>
    <t>Total</t>
  </si>
  <si>
    <t>ЗП по договору</t>
  </si>
  <si>
    <t>TOTAL</t>
  </si>
  <si>
    <t>ЗП по факту</t>
  </si>
  <si>
    <t>CONTENTS</t>
  </si>
  <si>
    <t>Отчисления за обяз. соц. мед. страхование</t>
  </si>
  <si>
    <t>Алматы и Астана</t>
  </si>
  <si>
    <t>Алматы</t>
  </si>
  <si>
    <t>Астана</t>
  </si>
  <si>
    <t>18M</t>
  </si>
  <si>
    <t>24M</t>
  </si>
  <si>
    <t>30M</t>
  </si>
  <si>
    <t>36M</t>
  </si>
  <si>
    <t>LEVEL 1 - Unskilled Workers</t>
  </si>
  <si>
    <t>Примечания</t>
  </si>
  <si>
    <t>(4) Прогноз</t>
  </si>
  <si>
    <r>
      <t>Total Addressable Market (TAM)</t>
    </r>
    <r>
      <rPr>
        <sz val="8"/>
        <color rgb="FF0070C0"/>
        <rFont val="Segoe UI"/>
        <family val="2"/>
      </rPr>
      <t xml:space="preserve"> (5)</t>
    </r>
  </si>
  <si>
    <t>Округление</t>
  </si>
  <si>
    <t xml:space="preserve">Алматы </t>
  </si>
  <si>
    <r>
      <t>Serviceable Available Market (SAM)</t>
    </r>
    <r>
      <rPr>
        <sz val="8"/>
        <color rgb="FF0070C0"/>
        <rFont val="Segoe UI"/>
        <family val="2"/>
      </rPr>
      <t xml:space="preserve"> (6)</t>
    </r>
  </si>
  <si>
    <r>
      <t>Serviceable Obtainable Market (SOM)</t>
    </r>
    <r>
      <rPr>
        <sz val="8"/>
        <color rgb="FF0070C0"/>
        <rFont val="Segoe UI"/>
        <family val="2"/>
      </rPr>
      <t xml:space="preserve"> (7)</t>
    </r>
  </si>
  <si>
    <r>
      <t>Total Addressable Market (TAM)</t>
    </r>
    <r>
      <rPr>
        <sz val="8"/>
        <color rgb="FF0070C0"/>
        <rFont val="Segoe UI"/>
        <family val="2"/>
      </rPr>
      <t xml:space="preserve"> (4)</t>
    </r>
  </si>
  <si>
    <t>KZT</t>
  </si>
  <si>
    <t>Last modified</t>
  </si>
  <si>
    <t>Количество сотрудников</t>
  </si>
  <si>
    <t>T1</t>
  </si>
  <si>
    <t>T2</t>
  </si>
  <si>
    <t>T3</t>
  </si>
  <si>
    <t>S1</t>
  </si>
  <si>
    <t>S2</t>
  </si>
  <si>
    <t>КОМАНДА - все расходы</t>
  </si>
  <si>
    <r>
      <rPr>
        <sz val="8"/>
        <color rgb="FF0070C0"/>
        <rFont val="Segoe UI"/>
        <family val="2"/>
      </rPr>
      <t xml:space="preserve">(1) </t>
    </r>
    <r>
      <rPr>
        <b/>
        <sz val="8"/>
        <color theme="1"/>
        <rFont val="Segoe UI"/>
        <family val="2"/>
      </rPr>
      <t>Increase</t>
    </r>
  </si>
  <si>
    <t>при 50% достижении целевых показателей - на 50% от Increase и т.д.</t>
  </si>
  <si>
    <t>при 100% достижении целевых показателей - на 100% от Increase;</t>
  </si>
  <si>
    <t>SALES - INPUT DATA - prices</t>
  </si>
  <si>
    <t>ПРОДАЖИ - ВВОДНЫЕ ДАННЫЕ - цены</t>
  </si>
  <si>
    <t>TEAM - INPUT DATA - tax rates</t>
  </si>
  <si>
    <t>TEAM - INPUT DATA - salaries</t>
  </si>
  <si>
    <t>КОМАНДА - ВВОДНЫЕ ДАННЫЕ - налоговые ставки</t>
  </si>
  <si>
    <t>КОМАНДА - ВВОДНЫЕ ДАННЫЕ - заработные платы</t>
  </si>
  <si>
    <t>SALES - bottom-up</t>
  </si>
  <si>
    <t>M3</t>
  </si>
  <si>
    <t>MARKET SIZE - top-down</t>
  </si>
  <si>
    <t>ОБЪЕМ РЫНКА - top-down</t>
  </si>
  <si>
    <t>PROFIT &amp; LOSS</t>
  </si>
  <si>
    <t>CASH FLOW</t>
  </si>
  <si>
    <t>-</t>
  </si>
  <si>
    <t>OPERATING ACTIVITIES</t>
  </si>
  <si>
    <t>INVESTING ACTIVITIES</t>
  </si>
  <si>
    <t>FINANCING ACTIVITIES</t>
  </si>
  <si>
    <t>CASH &amp; EQUIVALENTS, BEGINNING OF PERIOD</t>
  </si>
  <si>
    <t>CASH &amp; EQUIVALENTS, END OF PERIOD</t>
  </si>
  <si>
    <t>Взносы за обяз. соц. мед. страхование</t>
  </si>
  <si>
    <t>Количество новых сотрудников</t>
  </si>
  <si>
    <t>TEAM - all expenses</t>
  </si>
  <si>
    <t>Total team expenses</t>
  </si>
  <si>
    <t>(1) Заработная плата сотрудников повышается по результатам полугодия (31 декабря и 31 июня):</t>
  </si>
  <si>
    <r>
      <t>Product Manager</t>
    </r>
    <r>
      <rPr>
        <sz val="8"/>
        <color rgb="FF0070C0"/>
        <rFont val="Segoe UI"/>
        <family val="2"/>
      </rPr>
      <t xml:space="preserve"> (+ Fundraising &amp; Sales) (1)</t>
    </r>
  </si>
  <si>
    <r>
      <t>Finance Manager</t>
    </r>
    <r>
      <rPr>
        <sz val="8"/>
        <color rgb="FF0070C0"/>
        <rFont val="Segoe UI"/>
        <family val="2"/>
      </rPr>
      <t xml:space="preserve"> (+ Operations) (2)</t>
    </r>
  </si>
  <si>
    <t>Office Manager</t>
  </si>
  <si>
    <r>
      <t>Software Architect</t>
    </r>
    <r>
      <rPr>
        <sz val="8"/>
        <color rgb="FF0070C0"/>
        <rFont val="Segoe UI"/>
        <family val="2"/>
      </rPr>
      <t xml:space="preserve"> (full-stack) (3)</t>
    </r>
  </si>
  <si>
    <r>
      <t>Software Engineer</t>
    </r>
    <r>
      <rPr>
        <sz val="8"/>
        <color rgb="FF0070C0"/>
        <rFont val="Segoe UI"/>
        <family val="2"/>
      </rPr>
      <t xml:space="preserve"> (back-end)</t>
    </r>
  </si>
  <si>
    <r>
      <t>Software Engineer</t>
    </r>
    <r>
      <rPr>
        <sz val="8"/>
        <color rgb="FF0070C0"/>
        <rFont val="Segoe UI"/>
        <family val="2"/>
      </rPr>
      <t xml:space="preserve"> (front-end)</t>
    </r>
  </si>
  <si>
    <t>Все налоги за счет сотрудника</t>
  </si>
  <si>
    <t>Все налоги за счет работодателя</t>
  </si>
  <si>
    <t>Все расходы за счет работодателя</t>
  </si>
  <si>
    <t>Discount rate</t>
  </si>
  <si>
    <t>Internal Rate of Return (IRR)</t>
  </si>
  <si>
    <t>Payback Period (PP)</t>
  </si>
  <si>
    <t>Discounted Payback Period (DPP)</t>
  </si>
  <si>
    <t>years</t>
  </si>
  <si>
    <t>Terminal Value (TV)</t>
  </si>
  <si>
    <t>Terminal Value (TV), at present</t>
  </si>
  <si>
    <t>USD</t>
  </si>
  <si>
    <t>Net Present Value (NPV)</t>
  </si>
  <si>
    <t>Discounted Free Cash Flow (DFCF), accumulated</t>
  </si>
  <si>
    <t>Free Cash Flow (FCF), accumulated</t>
  </si>
  <si>
    <t>Free Cash Flow (FCF)</t>
  </si>
  <si>
    <t>Discounted Free Cash Flow (DFCF)</t>
  </si>
  <si>
    <t>Cost of acquiring a new customer (CAC)</t>
  </si>
  <si>
    <t>SALES - bottom-up + Unit Economics</t>
  </si>
  <si>
    <t>ПРОДАЖИ - bottom-up + Юнит Экономика</t>
  </si>
  <si>
    <t>Accumulated cost of R&amp;D</t>
  </si>
  <si>
    <t>Accumulated cost of the User Base</t>
  </si>
  <si>
    <t>Net profit margin</t>
  </si>
  <si>
    <t>Operating profit margin</t>
  </si>
  <si>
    <t>Customer Retention Rate</t>
  </si>
  <si>
    <t>Customer Churn Rate</t>
  </si>
  <si>
    <t>Founder</t>
  </si>
  <si>
    <t>Founder expenses</t>
  </si>
  <si>
    <t>Research &amp; Development Team</t>
  </si>
  <si>
    <t>General &amp; Administrative Team</t>
  </si>
  <si>
    <t>General &amp; Administrative Team expenses</t>
  </si>
  <si>
    <t>User Marketing Team expenses</t>
  </si>
  <si>
    <t>Research &amp; Development Team expenses</t>
  </si>
  <si>
    <t>Client Marketing &amp; Sales Team expenses</t>
  </si>
  <si>
    <t>(1) Так же будущий CEO. Выделен в отдельную группу, т.к.</t>
  </si>
  <si>
    <t>одновременно работает над продуктом и продажами.</t>
  </si>
  <si>
    <t>User Support Team</t>
  </si>
  <si>
    <t>Client Support Team expenses</t>
  </si>
  <si>
    <t>User Support Team expenses</t>
  </si>
  <si>
    <t>General &amp; Administrative expenses</t>
  </si>
  <si>
    <t>Research &amp; Development expenses</t>
  </si>
  <si>
    <t>Gross profit</t>
  </si>
  <si>
    <t>Operating profit (EBIT)</t>
  </si>
  <si>
    <t>Net profit (Income)</t>
  </si>
  <si>
    <t>Gross profit margin</t>
  </si>
  <si>
    <t>Other operating costs and expenses</t>
  </si>
  <si>
    <t>Operating costs and expenses</t>
  </si>
  <si>
    <t>Direct costs of revenue</t>
  </si>
  <si>
    <t>Lifetime value of a new customer (LTV)</t>
  </si>
  <si>
    <r>
      <t>Total sales revenue</t>
    </r>
    <r>
      <rPr>
        <sz val="8"/>
        <color rgb="FF0070C0"/>
        <rFont val="Segoe UI"/>
        <family val="2"/>
      </rPr>
      <t xml:space="preserve"> (1)</t>
    </r>
  </si>
  <si>
    <t>(2) 3% от суммы транзакций, processing.kz</t>
  </si>
  <si>
    <r>
      <t xml:space="preserve">Cost of acquiring services </t>
    </r>
    <r>
      <rPr>
        <sz val="8"/>
        <color rgb="FF0070C0"/>
        <rFont val="Segoe UI"/>
        <family val="2"/>
      </rPr>
      <t>(2)</t>
    </r>
  </si>
  <si>
    <r>
      <t>Tax expense</t>
    </r>
    <r>
      <rPr>
        <sz val="8"/>
        <color rgb="FF0070C0"/>
        <rFont val="Segoe UI"/>
        <family val="2"/>
      </rPr>
      <t xml:space="preserve"> (10)</t>
    </r>
  </si>
  <si>
    <t>Net cash flow from operating activities</t>
  </si>
  <si>
    <t>Net cash flow from investing activities</t>
  </si>
  <si>
    <t>Net cash flow from financing activities</t>
  </si>
  <si>
    <r>
      <t>Total sales revenue</t>
    </r>
    <r>
      <rPr>
        <sz val="8"/>
        <color rgb="FF0070C0"/>
        <rFont val="Segoe UI"/>
        <family val="2"/>
      </rPr>
      <t xml:space="preserve"> (less VAT)</t>
    </r>
  </si>
  <si>
    <t>(11) Вводные данные</t>
  </si>
  <si>
    <t>Interest expense</t>
  </si>
  <si>
    <t>Мебель, интернет и электричество включены.</t>
  </si>
  <si>
    <t>Cost of transport services</t>
  </si>
  <si>
    <t>APPENDIX A - Intangible Assets</t>
  </si>
  <si>
    <t>Cash inflow</t>
  </si>
  <si>
    <t>Cash outflow</t>
  </si>
  <si>
    <t>Sale of long-term assets</t>
  </si>
  <si>
    <t>Purchase of long-term assets</t>
  </si>
  <si>
    <t>Year 2 - Seed Financing</t>
  </si>
  <si>
    <t>Year 3 - Series A Financing</t>
  </si>
  <si>
    <t>Cash received from customers</t>
  </si>
  <si>
    <t>Cash paid to employees</t>
  </si>
  <si>
    <t>Cash paid to suppliers</t>
  </si>
  <si>
    <t>Cash paid for operating expenses</t>
  </si>
  <si>
    <t>Interest paid</t>
  </si>
  <si>
    <t>Tax paid</t>
  </si>
  <si>
    <t>Acquiring services</t>
  </si>
  <si>
    <t>Banking services</t>
  </si>
  <si>
    <t>Hosting services</t>
  </si>
  <si>
    <t>Security services</t>
  </si>
  <si>
    <t>Software services (General &amp; Administrative Team)</t>
  </si>
  <si>
    <t>Software services (R&amp;D Team)</t>
  </si>
  <si>
    <t>Average revenue per unit (ARPU)</t>
  </si>
  <si>
    <t>Month-over-month growth</t>
  </si>
  <si>
    <t>Year-over-year growth</t>
  </si>
  <si>
    <t>Accountant</t>
  </si>
  <si>
    <t>В каждой команде первым указан Team Lead.</t>
  </si>
  <si>
    <t>(1) Вводные данные</t>
  </si>
  <si>
    <r>
      <t>Cost of cloud services</t>
    </r>
    <r>
      <rPr>
        <sz val="8"/>
        <color rgb="FF0070C0"/>
        <rFont val="Segoe UI"/>
        <family val="2"/>
      </rPr>
      <t xml:space="preserve"> (3)</t>
    </r>
  </si>
  <si>
    <r>
      <t>Cost of hosting services</t>
    </r>
    <r>
      <rPr>
        <sz val="8"/>
        <color rgb="FF0070C0"/>
        <rFont val="Segoe UI"/>
        <family val="2"/>
      </rPr>
      <t xml:space="preserve"> (4)</t>
    </r>
  </si>
  <si>
    <r>
      <t>Cost of security services</t>
    </r>
    <r>
      <rPr>
        <sz val="8"/>
        <color rgb="FF0070C0"/>
        <rFont val="Segoe UI"/>
        <family val="2"/>
      </rPr>
      <t xml:space="preserve"> (5)</t>
    </r>
  </si>
  <si>
    <r>
      <t>Founder expenses</t>
    </r>
    <r>
      <rPr>
        <sz val="8"/>
        <color rgb="FF0070C0"/>
        <rFont val="Segoe UI"/>
        <family val="2"/>
      </rPr>
      <t xml:space="preserve"> (6)</t>
    </r>
  </si>
  <si>
    <r>
      <t>Cost of software services</t>
    </r>
    <r>
      <rPr>
        <sz val="8"/>
        <color rgb="FF0070C0"/>
        <rFont val="Segoe UI"/>
        <family val="2"/>
      </rPr>
      <t xml:space="preserve"> (7)</t>
    </r>
  </si>
  <si>
    <r>
      <t>Cost of banking services</t>
    </r>
    <r>
      <rPr>
        <sz val="8"/>
        <color rgb="FF0070C0"/>
        <rFont val="Segoe UI"/>
        <family val="2"/>
      </rPr>
      <t xml:space="preserve"> (8)</t>
    </r>
  </si>
  <si>
    <r>
      <t>Cost of rent</t>
    </r>
    <r>
      <rPr>
        <sz val="8"/>
        <color rgb="FF0070C0"/>
        <rFont val="Segoe UI"/>
        <family val="2"/>
      </rPr>
      <t xml:space="preserve"> (9)</t>
    </r>
  </si>
  <si>
    <t>Value added tax expense</t>
  </si>
  <si>
    <t>Rent</t>
  </si>
  <si>
    <t>Transport services</t>
  </si>
  <si>
    <t>Cloud services</t>
  </si>
  <si>
    <t>months</t>
  </si>
  <si>
    <t>EV/Revenue</t>
  </si>
  <si>
    <t>EV/EBITDA</t>
  </si>
  <si>
    <t>Enterprise Value (EV)</t>
  </si>
  <si>
    <r>
      <t>Revenue</t>
    </r>
    <r>
      <rPr>
        <sz val="8"/>
        <color rgb="FF0070C0"/>
        <rFont val="Segoe UI"/>
        <family val="2"/>
      </rPr>
      <t xml:space="preserve"> (2)</t>
    </r>
  </si>
  <si>
    <r>
      <t>EBITDA</t>
    </r>
    <r>
      <rPr>
        <sz val="8"/>
        <color rgb="FF0070C0"/>
        <rFont val="Segoe UI"/>
        <family val="2"/>
      </rPr>
      <t xml:space="preserve"> (2)</t>
    </r>
  </si>
  <si>
    <t>(2) Данные из вкладки PL</t>
  </si>
  <si>
    <t>Mean Multipliers</t>
  </si>
  <si>
    <t>V1</t>
  </si>
  <si>
    <t>V2</t>
  </si>
  <si>
    <t>VALUATION - top-down</t>
  </si>
  <si>
    <t>VALUATION - bottom-up</t>
  </si>
  <si>
    <t>ОЦЕНКА БИЗНЕСА - bottom-up</t>
  </si>
  <si>
    <t>ОЦЕНКА БИЗНЕСА - top-down</t>
  </si>
  <si>
    <t>Кредиты для участников Microsoft for Startups:</t>
  </si>
  <si>
    <t>GitHub Enterprise - бесплатно на 1 год, до 20 человек;</t>
  </si>
  <si>
    <t>Office 365 - бесплатно на 1 год, до 10 человек;</t>
  </si>
  <si>
    <t>Power BI - бесплатно на 1 год, до 10 человек;</t>
  </si>
  <si>
    <t>Visual Studio Enterprise - бесплатно на 1 год, до 5 человек;</t>
  </si>
  <si>
    <t>Zendesk Sales CRM - до $65 000</t>
  </si>
  <si>
    <t>Другое:</t>
  </si>
  <si>
    <t>Для клиентов Firstbase:</t>
  </si>
  <si>
    <t>Notion for Startups - $1 000 (пакетный план Team, $96 в год на 1 человека) = бесплатно на 1 год, до 10 человек</t>
  </si>
  <si>
    <r>
      <t>Partnerships Manager</t>
    </r>
    <r>
      <rPr>
        <sz val="8"/>
        <color rgb="FF0070C0"/>
        <rFont val="Segoe UI"/>
        <family val="2"/>
      </rPr>
      <t xml:space="preserve"> (Marketing, Sales &amp; Support) (4)</t>
    </r>
  </si>
  <si>
    <t>TAMAQ</t>
  </si>
  <si>
    <t>MARKET SIZE - bottom-up, USERS</t>
  </si>
  <si>
    <t>MARKET SIZE - bottom-up, COOKS</t>
  </si>
  <si>
    <t>ОБЪЕМ РЫНКА - bottom-up, ПОЛЬЗОВАТЕЛИ</t>
  </si>
  <si>
    <t>ОБЪЕМ РЫНКА - bottom-up, ПОВАРА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</si>
  <si>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</si>
  <si>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</si>
  <si>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</si>
  <si>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</si>
  <si>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</si>
  <si>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</si>
  <si>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</si>
  <si>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</si>
  <si>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</si>
  <si>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</si>
  <si>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</si>
  <si>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</si>
  <si>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</si>
  <si>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</si>
  <si>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</si>
  <si>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</si>
  <si>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</si>
  <si>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</si>
  <si>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</si>
  <si>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</si>
  <si>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Рестораны</t>
  </si>
  <si>
    <t>Кафе</t>
  </si>
  <si>
    <t>Столовые</t>
  </si>
  <si>
    <t>Прочие</t>
  </si>
  <si>
    <t>Астана, всего</t>
  </si>
  <si>
    <t>Алматы, всего</t>
  </si>
  <si>
    <t>Алматы и Астана, всего</t>
  </si>
  <si>
    <t>Бары</t>
  </si>
  <si>
    <t>Алматы, млн тенге</t>
  </si>
  <si>
    <t>Астана, млн тенге</t>
  </si>
  <si>
    <t>Алматы и Астана, млн тенге</t>
  </si>
  <si>
    <t>Из них женского пола</t>
  </si>
  <si>
    <t>Алматы и Астана, рост к предыдущему году, %</t>
  </si>
  <si>
    <t>Алматы, рост к предыдущему году, %</t>
  </si>
  <si>
    <t>Астана, рост к предыдущему году, %</t>
  </si>
  <si>
    <t>Розн торговля фруктами и овощами свежими</t>
  </si>
  <si>
    <t>Розн торговля фруктами и овощами переработанными</t>
  </si>
  <si>
    <t>Розн торговля мясом</t>
  </si>
  <si>
    <t>Розн торговля продуктами мясными</t>
  </si>
  <si>
    <t>Розн торговля изделиями хлебобулочными</t>
  </si>
  <si>
    <t>Розн торговля изделиями хлебобулочными, прочее</t>
  </si>
  <si>
    <t>Розн торговля продуктами молочными</t>
  </si>
  <si>
    <t>Розн торговля яйцами</t>
  </si>
  <si>
    <t>Алматы, тыс тенге</t>
  </si>
  <si>
    <t>Астана, тыс тенге</t>
  </si>
  <si>
    <t>Продовольственные товары, отдельные группы</t>
  </si>
  <si>
    <t>Розн торговля рыбой и прочее</t>
  </si>
  <si>
    <t>Из них мужского пола</t>
  </si>
  <si>
    <t>16-24</t>
  </si>
  <si>
    <t>25-28</t>
  </si>
  <si>
    <t>29-34</t>
  </si>
  <si>
    <t>35-44</t>
  </si>
  <si>
    <t>45-54</t>
  </si>
  <si>
    <t>55-64</t>
  </si>
  <si>
    <t>Учащиеся колледжей и вузов, женского пола</t>
  </si>
  <si>
    <t>Учащиеся колледжей и вузов, мужского пола</t>
  </si>
  <si>
    <t>2025 03 31</t>
  </si>
  <si>
    <t>(1) Данные Бюро национальной статистики РК (stat.gov.kz)</t>
  </si>
  <si>
    <r>
      <t>Число зарегистрированных браков</t>
    </r>
    <r>
      <rPr>
        <sz val="8"/>
        <color rgb="FF0070C0"/>
        <rFont val="Segoe UI"/>
        <family val="2"/>
      </rPr>
      <t xml:space="preserve"> (1)</t>
    </r>
  </si>
  <si>
    <r>
      <t xml:space="preserve">Число зарегистрированных разводов </t>
    </r>
    <r>
      <rPr>
        <sz val="8"/>
        <color rgb="FF0070C0"/>
        <rFont val="Segoe UI"/>
        <family val="2"/>
      </rPr>
      <t>(1)</t>
    </r>
  </si>
  <si>
    <r>
      <t>Занятые мужчины по возрастам</t>
    </r>
    <r>
      <rPr>
        <sz val="8"/>
        <color rgb="FF0070C0"/>
        <rFont val="Segoe UI"/>
        <family val="2"/>
      </rPr>
      <t xml:space="preserve"> (1)</t>
    </r>
  </si>
  <si>
    <t>(5) TAM =</t>
  </si>
  <si>
    <t>(6) SAM = 20% от TAM</t>
  </si>
  <si>
    <r>
      <t>Численность учащихся колледжей</t>
    </r>
    <r>
      <rPr>
        <sz val="8"/>
        <color rgb="FF0070C0"/>
        <rFont val="Segoe UI"/>
        <family val="2"/>
      </rPr>
      <t xml:space="preserve"> (1) (3)</t>
    </r>
  </si>
  <si>
    <r>
      <t>Численность учащихся вузов</t>
    </r>
    <r>
      <rPr>
        <sz val="8"/>
        <color rgb="FF0070C0"/>
        <rFont val="Segoe UI"/>
        <family val="2"/>
      </rPr>
      <t xml:space="preserve"> (1) (3) (4)</t>
    </r>
  </si>
  <si>
    <t>(2) Только зарегистрированные в данном городе</t>
  </si>
  <si>
    <t>(3) Могут быть зарегистрированы в других городах</t>
  </si>
  <si>
    <t>(4) Не считая учащихся магистратуры и докторантуры</t>
  </si>
  <si>
    <t>(7) SOM = 20% от SAM = 4% от TAM</t>
  </si>
  <si>
    <t>TAM * 20%</t>
  </si>
  <si>
    <t>SAM * 20%</t>
  </si>
  <si>
    <t>Все учащиеся колледжей и вузов, мужского пола +</t>
  </si>
  <si>
    <t>Все разведенные мужчины</t>
  </si>
  <si>
    <r>
      <t>Округление</t>
    </r>
    <r>
      <rPr>
        <sz val="8"/>
        <color rgb="FF0070C0"/>
        <rFont val="Segoe UI"/>
        <family val="2"/>
      </rPr>
      <t xml:space="preserve"> (8)</t>
    </r>
  </si>
  <si>
    <r>
      <t>Безработные женщины по возрастам</t>
    </r>
    <r>
      <rPr>
        <sz val="8"/>
        <color rgb="FF0070C0"/>
        <rFont val="Segoe UI"/>
        <family val="2"/>
      </rPr>
      <t xml:space="preserve"> (1)</t>
    </r>
  </si>
  <si>
    <r>
      <t>Занятые женщины по возрастам</t>
    </r>
    <r>
      <rPr>
        <sz val="8"/>
        <color rgb="FF0070C0"/>
        <rFont val="Segoe UI"/>
        <family val="2"/>
      </rPr>
      <t xml:space="preserve"> (1)</t>
    </r>
  </si>
  <si>
    <r>
      <t>Из них женского пола</t>
    </r>
    <r>
      <rPr>
        <sz val="8"/>
        <color rgb="FF0070C0"/>
        <rFont val="Segoe UI"/>
        <family val="2"/>
      </rPr>
      <t xml:space="preserve"> (1) (3)</t>
    </r>
  </si>
  <si>
    <t>Все учащиеся колледжей и вузов, женского пола +</t>
  </si>
  <si>
    <t>Все женщины в возрасте 45-55</t>
  </si>
  <si>
    <t>TAM * 4%</t>
  </si>
  <si>
    <t>(7) SOM = 20% от SAM = 0.8% от TAM</t>
  </si>
  <si>
    <t>0</t>
  </si>
  <si>
    <t>1</t>
  </si>
  <si>
    <t>27</t>
  </si>
  <si>
    <r>
      <t xml:space="preserve">Все мужчины в возрасте 17-28 </t>
    </r>
    <r>
      <rPr>
        <sz val="8"/>
        <color rgb="FF0070C0"/>
        <rFont val="Segoe UI"/>
        <family val="2"/>
      </rPr>
      <t>(1) (2)</t>
    </r>
  </si>
  <si>
    <r>
      <t xml:space="preserve">Все дети в возрасте 0-2 </t>
    </r>
    <r>
      <rPr>
        <sz val="8"/>
        <color rgb="FF0070C0"/>
        <rFont val="Segoe UI"/>
        <family val="2"/>
      </rPr>
      <t>(1) (2)</t>
    </r>
  </si>
  <si>
    <t>Все мужчины в возрасте 23-28</t>
  </si>
  <si>
    <r>
      <t xml:space="preserve">Все женщины в возрасте 17-27 </t>
    </r>
    <r>
      <rPr>
        <sz val="8"/>
        <color rgb="FF0070C0"/>
        <rFont val="Segoe UI"/>
        <family val="2"/>
      </rPr>
      <t>(1) (2)</t>
    </r>
  </si>
  <si>
    <r>
      <t xml:space="preserve">Все женщины в возрасте 40-60 </t>
    </r>
    <r>
      <rPr>
        <sz val="8"/>
        <color rgb="FF0070C0"/>
        <rFont val="Segoe UI"/>
        <family val="2"/>
      </rPr>
      <t>(1) (2)</t>
    </r>
  </si>
  <si>
    <t>Все женщины в возрасте 22-27</t>
  </si>
  <si>
    <t>Все женщины в возрасте 22-27 +</t>
  </si>
  <si>
    <t>Все женщины в декрете с детьми до 1 года +</t>
  </si>
  <si>
    <t>Все дети в возрасте до 1 года (т.е. женщины в декрете)</t>
  </si>
  <si>
    <t>Все мужчины в возрасте 23-28 +</t>
  </si>
  <si>
    <t>Объем услуг общепита</t>
  </si>
  <si>
    <t>Объем услуг общепита, млн тенге</t>
  </si>
  <si>
    <t>Объем розничной торговли, млн тенге</t>
  </si>
  <si>
    <t>TAM * 10%</t>
  </si>
  <si>
    <t>SAM * 10%</t>
  </si>
  <si>
    <t>Serviceable Available Market (SAM)</t>
  </si>
  <si>
    <t>Serviceable Obtainable Market (SOM)</t>
  </si>
  <si>
    <r>
      <t xml:space="preserve">Объем услуг общепита </t>
    </r>
    <r>
      <rPr>
        <sz val="8"/>
        <color rgb="FF0070C0"/>
        <rFont val="Segoe UI"/>
        <family val="2"/>
      </rPr>
      <t>(1)</t>
    </r>
  </si>
  <si>
    <r>
      <t xml:space="preserve">Объем услуг общепита, опер данные </t>
    </r>
    <r>
      <rPr>
        <sz val="8"/>
        <color rgb="FF0070C0"/>
        <rFont val="Segoe UI"/>
        <family val="2"/>
      </rPr>
      <t>(1) (2)</t>
    </r>
  </si>
  <si>
    <r>
      <t>Объем розничной торговли</t>
    </r>
    <r>
      <rPr>
        <sz val="8"/>
        <color rgb="FF0070C0"/>
        <rFont val="Segoe UI"/>
        <family val="2"/>
      </rPr>
      <t xml:space="preserve"> (1) (3)</t>
    </r>
  </si>
  <si>
    <t>(2) Оперативные данные</t>
  </si>
  <si>
    <t>(4) TAM =</t>
  </si>
  <si>
    <t>(7) TAM =</t>
  </si>
  <si>
    <t>человек</t>
  </si>
  <si>
    <t>млн тенге</t>
  </si>
  <si>
    <t xml:space="preserve">иными словами это количество людей из вышеупомянутых групп, </t>
  </si>
  <si>
    <t>(8) Округленная цифра SOM показывает примерное число ежедневных активных пользователей,</t>
  </si>
  <si>
    <t>при этом следует учитывать, что в разные дни это могут быть разные люди</t>
  </si>
  <si>
    <t>которое мы стремимся достигнуть в течение 1 года</t>
  </si>
  <si>
    <t>покупающих 1 порцию еды внутри платформы, каждый день;</t>
  </si>
  <si>
    <t>(8) Округленная цифра SOM показывает примерное число ежедневных активных поваров,</t>
  </si>
  <si>
    <t>продающих 1 порцию еды внутри платформы, каждый день;</t>
  </si>
  <si>
    <t>(6) SAM = 4% от TAM (или 20% от 20%)</t>
  </si>
  <si>
    <r>
      <t>Объем розничной торговли</t>
    </r>
    <r>
      <rPr>
        <sz val="8"/>
        <color rgb="FF0070C0"/>
        <rFont val="Segoe UI"/>
        <family val="2"/>
      </rPr>
      <t xml:space="preserve"> (1)</t>
    </r>
  </si>
  <si>
    <t>Продовольственные товары, общий объем</t>
  </si>
  <si>
    <t>(3) Отдельные группы продовольственных товаров:</t>
  </si>
  <si>
    <t>не включая:</t>
  </si>
  <si>
    <t>розничную торговлю фруктами и овощами свежими</t>
  </si>
  <si>
    <t>розничную торговлю фруктами и овощами переработанными</t>
  </si>
  <si>
    <t>розничную торговлю мясом</t>
  </si>
  <si>
    <t>розничную торговлю продуктами мясными</t>
  </si>
  <si>
    <t>розничную торговлю рыбой, ракообразными и моллюсками</t>
  </si>
  <si>
    <t>розничную торговлю изделиями хлебобулочными</t>
  </si>
  <si>
    <t>розничную торговлю продуктами молочными</t>
  </si>
  <si>
    <t>розничную торговлю яйцами</t>
  </si>
  <si>
    <t>розничную торговлю кофе, чаем, какао и специями</t>
  </si>
  <si>
    <t>розничную торговлю маслами и жирами пищевыми</t>
  </si>
  <si>
    <t>розничную торговлю продуктами пищевыми, не включенными в другие группировки</t>
  </si>
  <si>
    <t>розничную торговлю напитками алкогольными</t>
  </si>
  <si>
    <t>розничную торговлю напитками прочими</t>
  </si>
  <si>
    <t>розничную торговлю изделиями табачными</t>
  </si>
  <si>
    <t>включая:</t>
  </si>
  <si>
    <t>розничную торговлю продуктами пищевыми гомогенизированными и диетическими</t>
  </si>
  <si>
    <t>розничную торговлю изделиями хлебобулочными прочими</t>
  </si>
  <si>
    <t>Объем розничной торговли, по отдельным группам продовольственных товаров;</t>
  </si>
  <si>
    <t>иными словами это объем продуктов, которые люди покупают, чтобы готовить еду дома</t>
  </si>
  <si>
    <t>TAM * 15%</t>
  </si>
  <si>
    <r>
      <t>Округление</t>
    </r>
    <r>
      <rPr>
        <sz val="8"/>
        <color rgb="FF0070C0"/>
        <rFont val="Segoe UI"/>
        <family val="2"/>
      </rPr>
      <t xml:space="preserve"> (6)</t>
    </r>
  </si>
  <si>
    <t>(6) Округленная цифра SOM показывает достижимый оборот платформы после 1 года, в млн тенге</t>
  </si>
  <si>
    <r>
      <t xml:space="preserve">Количество предприятий общепита </t>
    </r>
    <r>
      <rPr>
        <sz val="8"/>
        <color rgb="FF0070C0"/>
        <rFont val="Segoe UI"/>
        <family val="2"/>
      </rPr>
      <t>(1) (9)</t>
    </r>
  </si>
  <si>
    <t>(9) Количество предприятий общепита - это количество опций, доступных пользователям на рынке;</t>
  </si>
  <si>
    <t>количество активных поваров внутри платформы должно превышать количество предприятий общепита</t>
  </si>
  <si>
    <t>предприятий</t>
  </si>
  <si>
    <t>JAN 2025</t>
  </si>
  <si>
    <t>FEB 2025</t>
  </si>
  <si>
    <t>MAR 2025</t>
  </si>
  <si>
    <t>JAN 2026</t>
  </si>
  <si>
    <t>FEB 2026</t>
  </si>
  <si>
    <t>MAR 2026</t>
  </si>
  <si>
    <t>JAN 2027</t>
  </si>
  <si>
    <t>FEB 2027</t>
  </si>
  <si>
    <t>MAR 2027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</si>
  <si>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</si>
  <si>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</si>
  <si>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</si>
  <si>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</si>
  <si>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</si>
  <si>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</si>
  <si>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</si>
  <si>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</si>
  <si>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</si>
  <si>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</si>
  <si>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</si>
  <si>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</si>
  <si>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</si>
  <si>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</si>
  <si>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</si>
  <si>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</si>
  <si>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</si>
  <si>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</si>
  <si>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</si>
  <si>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</si>
  <si>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</si>
  <si>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</si>
  <si>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</si>
  <si>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</si>
  <si>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</si>
  <si>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</si>
  <si>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</si>
  <si>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</si>
  <si>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</si>
  <si>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SALES</t>
  </si>
  <si>
    <r>
      <t>Total number of active accounts</t>
    </r>
    <r>
      <rPr>
        <sz val="8"/>
        <color rgb="FF0070C0"/>
        <rFont val="Segoe UI"/>
        <family val="2"/>
      </rPr>
      <t xml:space="preserve"> (3)</t>
    </r>
  </si>
  <si>
    <r>
      <t>Total number of accounts</t>
    </r>
    <r>
      <rPr>
        <sz val="8"/>
        <color rgb="FF0070C0"/>
        <rFont val="Segoe UI"/>
        <family val="2"/>
      </rPr>
      <t xml:space="preserve"> (4)</t>
    </r>
  </si>
  <si>
    <t>Комиссия платформы</t>
  </si>
  <si>
    <t>из числа всех пользователей внутри платформы</t>
  </si>
  <si>
    <r>
      <t>Number of new active accounts</t>
    </r>
    <r>
      <rPr>
        <sz val="8"/>
        <color rgb="FF0070C0"/>
        <rFont val="Segoe UI"/>
        <family val="2"/>
      </rPr>
      <t xml:space="preserve"> (1)</t>
    </r>
  </si>
  <si>
    <r>
      <t>Number of active accounts from previous period</t>
    </r>
    <r>
      <rPr>
        <sz val="8"/>
        <color rgb="FF0070C0"/>
        <rFont val="Segoe UI"/>
        <family val="2"/>
      </rPr>
      <t xml:space="preserve"> (2)</t>
    </r>
  </si>
  <si>
    <t>COOKS</t>
  </si>
  <si>
    <t>(1) Кол-во новых активных поваров за текущий период</t>
  </si>
  <si>
    <t>(2) Кол-во поваров пред. периода * Retention Rate (см. S1)</t>
  </si>
  <si>
    <t>(5) Кол-во новых активных пользователей за текущий период</t>
  </si>
  <si>
    <t>(6) Кол-во пользователей пред. периода * Retention Rate (см. S1)</t>
  </si>
  <si>
    <t>(9) Кол-во проданных порций</t>
  </si>
  <si>
    <t>(10) Общий оборот внутри платформы (кол-во проданных порций * средняя стоимость порции из вкладки S1)</t>
  </si>
  <si>
    <r>
      <t>Number of new active accounts</t>
    </r>
    <r>
      <rPr>
        <sz val="8"/>
        <color rgb="FF0070C0"/>
        <rFont val="Segoe UI"/>
        <family val="2"/>
      </rPr>
      <t xml:space="preserve"> (5)</t>
    </r>
  </si>
  <si>
    <r>
      <t>Number of active accounts from previous period</t>
    </r>
    <r>
      <rPr>
        <sz val="8"/>
        <color rgb="FF0070C0"/>
        <rFont val="Segoe UI"/>
        <family val="2"/>
      </rPr>
      <t xml:space="preserve"> (6)</t>
    </r>
  </si>
  <si>
    <r>
      <t>Total number of active accounts</t>
    </r>
    <r>
      <rPr>
        <sz val="8"/>
        <color rgb="FF0070C0"/>
        <rFont val="Segoe UI"/>
        <family val="2"/>
      </rPr>
      <t xml:space="preserve"> (7)</t>
    </r>
  </si>
  <si>
    <r>
      <t>Total number of accounts</t>
    </r>
    <r>
      <rPr>
        <sz val="8"/>
        <color rgb="FF0070C0"/>
        <rFont val="Segoe UI"/>
        <family val="2"/>
      </rPr>
      <t xml:space="preserve"> (8)</t>
    </r>
  </si>
  <si>
    <t>(4) Общее кол-во зарегистрированных поваров внутри платформы</t>
  </si>
  <si>
    <t>(8) Общее кол-во зарегистрированных пользователей внутри платформы</t>
  </si>
  <si>
    <r>
      <t>Total sales revenue (MRR, ARR)</t>
    </r>
    <r>
      <rPr>
        <sz val="8"/>
        <color rgb="FF0070C0"/>
        <rFont val="Segoe UI"/>
        <family val="2"/>
      </rPr>
      <t xml:space="preserve"> (11)</t>
    </r>
  </si>
  <si>
    <t>(3) Общее кол-во активных поваров; согласно расчетам не превысит 4 200 в течение 1 года (см. вкладка M2); т.е. в августе 2026</t>
  </si>
  <si>
    <t>USERS</t>
  </si>
  <si>
    <t>в среднем 30 дней в месяц +</t>
  </si>
  <si>
    <t>в среднем 3 приема еды в день (завтрак, обед, ужин) =</t>
  </si>
  <si>
    <t>итого 90 приемов еды в месяц</t>
  </si>
  <si>
    <t xml:space="preserve">(1) Следует отметить, что "активными пользователями" в разные дни могут быть разные люди </t>
  </si>
  <si>
    <t>(2) Цифра берется из следующих расчетов:</t>
  </si>
  <si>
    <r>
      <t>Кол-во порций в месяц, на 1 активного пользователя</t>
    </r>
    <r>
      <rPr>
        <sz val="8"/>
        <color rgb="FF0070C0"/>
        <rFont val="Segoe UI"/>
        <family val="2"/>
      </rPr>
      <t xml:space="preserve"> (1) (2)</t>
    </r>
  </si>
  <si>
    <t>если в среднем 1 порция еды покупается внутри платформы каждые 2 дня</t>
  </si>
  <si>
    <t>Средняя стоимость порции * Комиссия платформы</t>
  </si>
  <si>
    <t>Customer Lifetime, в годах</t>
  </si>
  <si>
    <r>
      <t>Cредняя стоимость порции, тенге</t>
    </r>
    <r>
      <rPr>
        <sz val="8"/>
        <color rgb="FF0070C0"/>
        <rFont val="Segoe UI"/>
        <family val="2"/>
      </rPr>
      <t xml:space="preserve"> (3)</t>
    </r>
  </si>
  <si>
    <r>
      <t>Средняя стоимость порции + Комиссия платформы</t>
    </r>
    <r>
      <rPr>
        <sz val="8"/>
        <color rgb="FF0070C0"/>
        <rFont val="Segoe UI"/>
        <family val="2"/>
      </rPr>
      <t xml:space="preserve"> (4)</t>
    </r>
  </si>
  <si>
    <t>(3) Стоимость порции, определяемая поваром</t>
  </si>
  <si>
    <t>(4) Стоимость порции для пользователя (с учетом комиссии)</t>
  </si>
  <si>
    <t>(7) Общее кол-во активных пользователей; согласно расчетам не превысит 14 900 в течение 1 года (см. вкладка M1); т.е. в августе 2026</t>
  </si>
  <si>
    <t>EXAMPLE</t>
  </si>
  <si>
    <t>(5) Вводные данные</t>
  </si>
  <si>
    <t>(12) Вводные данные</t>
  </si>
  <si>
    <t>и так далее</t>
  </si>
  <si>
    <r>
      <rPr>
        <sz val="8"/>
        <color rgb="FF0070C0"/>
        <rFont val="Segoe UI"/>
        <family val="2"/>
      </rPr>
      <t xml:space="preserve">(2) </t>
    </r>
    <r>
      <rPr>
        <b/>
        <sz val="8"/>
        <color theme="1"/>
        <rFont val="Segoe UI"/>
        <family val="2"/>
      </rPr>
      <t>Start</t>
    </r>
  </si>
  <si>
    <r>
      <rPr>
        <sz val="8"/>
        <color rgb="FF0070C0"/>
        <rFont val="Segoe UI"/>
        <family val="2"/>
      </rPr>
      <t xml:space="preserve">(3) </t>
    </r>
    <r>
      <rPr>
        <b/>
        <sz val="8"/>
        <color theme="1"/>
        <rFont val="Segoe UI"/>
        <family val="2"/>
      </rPr>
      <t>6M</t>
    </r>
  </si>
  <si>
    <r>
      <rPr>
        <sz val="8"/>
        <color rgb="FF0070C0"/>
        <rFont val="Segoe UI"/>
        <family val="2"/>
      </rPr>
      <t xml:space="preserve">(4) </t>
    </r>
    <r>
      <rPr>
        <b/>
        <sz val="8"/>
        <color theme="1"/>
        <rFont val="Segoe UI"/>
        <family val="2"/>
      </rPr>
      <t>12M</t>
    </r>
  </si>
  <si>
    <t>(2) Начальная заработная плата</t>
  </si>
  <si>
    <t>(3) Повышение заработной платы через 6 месяцев</t>
  </si>
  <si>
    <t>(4) Повышение заработной платы через 12 месяцев</t>
  </si>
  <si>
    <t>Заработная плата основателей не повышается, так как они получают дивиденды</t>
  </si>
  <si>
    <t>(10) К уровню Founders относятся: Product Manager</t>
  </si>
  <si>
    <t>Максимальный доход по упрощенному режиму</t>
  </si>
  <si>
    <t>ОПВР</t>
  </si>
  <si>
    <t>Обязательные пенсионные взносы работодателя</t>
  </si>
  <si>
    <t>Минимальный оборот для НДС</t>
  </si>
  <si>
    <r>
      <t>Максимальный доход малого бизнеса</t>
    </r>
    <r>
      <rPr>
        <sz val="8"/>
        <color rgb="FF0070C0"/>
        <rFont val="Segoe UI"/>
        <family val="2"/>
      </rPr>
      <t xml:space="preserve"> (1)</t>
    </r>
  </si>
  <si>
    <t>(1) Согласно Предпринимательскому Кодексу РК, статья 24</t>
  </si>
  <si>
    <t>Стандартный вычет</t>
  </si>
  <si>
    <t>(2) Вводные данные</t>
  </si>
  <si>
    <r>
      <t>LEVEL 6 - Top Managers</t>
    </r>
    <r>
      <rPr>
        <sz val="8"/>
        <color rgb="FF0070C0"/>
        <rFont val="Segoe UI"/>
        <family val="2"/>
      </rPr>
      <t xml:space="preserve"> (5)</t>
    </r>
  </si>
  <si>
    <r>
      <t>LEVEL 5 - Managers</t>
    </r>
    <r>
      <rPr>
        <sz val="8"/>
        <color rgb="FF0070C0"/>
        <rFont val="Segoe UI"/>
        <family val="2"/>
      </rPr>
      <t xml:space="preserve"> (6)</t>
    </r>
  </si>
  <si>
    <r>
      <t>LEVEL 4 - Professionals</t>
    </r>
    <r>
      <rPr>
        <sz val="8"/>
        <color rgb="FF0070C0"/>
        <rFont val="Segoe UI"/>
        <family val="2"/>
      </rPr>
      <t xml:space="preserve"> (7)</t>
    </r>
  </si>
  <si>
    <r>
      <t>LEVEL 3 - Associate Professionals</t>
    </r>
    <r>
      <rPr>
        <sz val="8"/>
        <color rgb="FF0070C0"/>
        <rFont val="Segoe UI"/>
        <family val="2"/>
      </rPr>
      <t xml:space="preserve"> (8)</t>
    </r>
  </si>
  <si>
    <r>
      <t>LEVEL 2 - Skilled Workers</t>
    </r>
    <r>
      <rPr>
        <sz val="8"/>
        <color rgb="FF0070C0"/>
        <rFont val="Segoe UI"/>
        <family val="2"/>
      </rPr>
      <t xml:space="preserve"> (9)</t>
    </r>
  </si>
  <si>
    <r>
      <t>LEVEL 0 - Founders</t>
    </r>
    <r>
      <rPr>
        <sz val="8"/>
        <color rgb="FF0070C0"/>
        <rFont val="Segoe UI"/>
        <family val="2"/>
      </rPr>
      <t xml:space="preserve"> (10)</t>
    </r>
  </si>
  <si>
    <t>(5) К уровню Top Managers относятся: Finance Manager, Software Architect</t>
  </si>
  <si>
    <r>
      <t>Курс доллара США к тенге</t>
    </r>
    <r>
      <rPr>
        <sz val="8"/>
        <color rgb="FF0070C0"/>
        <rFont val="Segoe UI"/>
        <family val="2"/>
      </rPr>
      <t xml:space="preserve"> (11)</t>
    </r>
  </si>
  <si>
    <r>
      <t>Среднемесячная номинальная ЗП, в долларах США</t>
    </r>
    <r>
      <rPr>
        <sz val="8"/>
        <color rgb="FF0070C0"/>
        <rFont val="Segoe UI"/>
        <family val="2"/>
      </rPr>
      <t xml:space="preserve"> (12)</t>
    </r>
  </si>
  <si>
    <t>(11) По данным Национального банка РК, на март 2025 года (примерное значение)</t>
  </si>
  <si>
    <t>(12) По данным Бюро национальной статистики РК</t>
  </si>
  <si>
    <r>
      <t>Среднемесячная номинальная ЗП, в тенге</t>
    </r>
    <r>
      <rPr>
        <sz val="8"/>
        <color rgb="FF0070C0"/>
        <rFont val="Segoe UI"/>
        <family val="2"/>
      </rPr>
      <t xml:space="preserve"> (12)</t>
    </r>
  </si>
  <si>
    <t>2025</t>
  </si>
  <si>
    <t>Важно отметить, что ИЮЛЬ и АВГУСТ 2025 являются периодом тестирования платформы</t>
  </si>
  <si>
    <t>Количество новых поваров и пользователей должна постоянно увеличиваться в связи с масштабированием на другие города</t>
  </si>
  <si>
    <t>(2) Так же будущий CFO</t>
  </si>
  <si>
    <t>(3) Так же будущий CTO</t>
  </si>
  <si>
    <t>(4) Так же будущий COO</t>
  </si>
  <si>
    <t>(5) Так же будущий CMO</t>
  </si>
  <si>
    <t>Accumulated cost of the Partner Base (Cooks)</t>
  </si>
  <si>
    <t>Partner Marketing &amp; Sales Team expenses</t>
  </si>
  <si>
    <t>Partner Support Team expenses</t>
  </si>
  <si>
    <t>User Marketing &amp; Sales Team expenses</t>
  </si>
  <si>
    <t>Founder и Software Architect начинают работу в июне 2025,</t>
  </si>
  <si>
    <t>все остальные сотрудники - начиная с июля 2025.</t>
  </si>
  <si>
    <r>
      <t>Community Associate</t>
    </r>
    <r>
      <rPr>
        <sz val="8"/>
        <color rgb="FF0070C0"/>
        <rFont val="Segoe UI"/>
        <family val="2"/>
      </rPr>
      <t xml:space="preserve"> (Almaty)</t>
    </r>
  </si>
  <si>
    <r>
      <t>Community Associate</t>
    </r>
    <r>
      <rPr>
        <sz val="8"/>
        <color rgb="FF0070C0"/>
        <rFont val="Segoe UI"/>
        <family val="2"/>
      </rPr>
      <t xml:space="preserve"> (Astana)</t>
    </r>
  </si>
  <si>
    <t>Partner Marketing &amp; Sales Team</t>
  </si>
  <si>
    <t>User Marketing &amp; Sales Team</t>
  </si>
  <si>
    <r>
      <t>Partnerships Associate</t>
    </r>
    <r>
      <rPr>
        <sz val="8"/>
        <color rgb="FF0070C0"/>
        <rFont val="Segoe UI"/>
        <family val="2"/>
      </rPr>
      <t xml:space="preserve"> (Almaty)</t>
    </r>
  </si>
  <si>
    <r>
      <t xml:space="preserve">Partnerships Associate </t>
    </r>
    <r>
      <rPr>
        <sz val="8"/>
        <color rgb="FF0070C0"/>
        <rFont val="Segoe UI"/>
        <family val="2"/>
      </rPr>
      <t>(Astana)</t>
    </r>
  </si>
  <si>
    <r>
      <t>Community Manager</t>
    </r>
    <r>
      <rPr>
        <sz val="8"/>
        <color rgb="FF0070C0"/>
        <rFont val="Segoe UI"/>
        <family val="2"/>
      </rPr>
      <t xml:space="preserve"> (Marketing, Sales &amp; Support) (5)</t>
    </r>
  </si>
  <si>
    <t>Partner Support Team</t>
  </si>
  <si>
    <r>
      <t xml:space="preserve">SMM Associate </t>
    </r>
    <r>
      <rPr>
        <sz val="8"/>
        <color rgb="FF0070C0"/>
        <rFont val="Segoe UI"/>
        <family val="2"/>
      </rPr>
      <t>(users-oriented)</t>
    </r>
  </si>
  <si>
    <r>
      <t>SMM Associate</t>
    </r>
    <r>
      <rPr>
        <sz val="8"/>
        <color rgb="FF0070C0"/>
        <rFont val="Segoe UI"/>
        <family val="2"/>
      </rPr>
      <t xml:space="preserve"> (partners-oriented)</t>
    </r>
  </si>
  <si>
    <t>Важно отметить, что есть 4 основные команды:</t>
  </si>
  <si>
    <t>команда менеджеров (Finance, Accounting, HR, Legal);</t>
  </si>
  <si>
    <t>команда разработки и дизайна (R&amp;D);</t>
  </si>
  <si>
    <t>команда по работе с поварами (Partnerships);</t>
  </si>
  <si>
    <t>команда по работе с пользователями (Community).</t>
  </si>
  <si>
    <t>(6) Включено, т.к. основатель вовлечен в продажи</t>
  </si>
  <si>
    <t>(8) Комиссии за ведение банковского счета</t>
  </si>
  <si>
    <t>1 человек - 100 000 тенге в месяц (коворкинг);</t>
  </si>
  <si>
    <t>6 человек - 600 000 тенге в месяц (офис);</t>
  </si>
  <si>
    <t>8 человек - 800 000 тенге в месяц (офис);</t>
  </si>
  <si>
    <t>9 человек - 900 000 тенге в месяц (офис)</t>
  </si>
  <si>
    <t>Direct costs of Sales &amp; Support</t>
  </si>
  <si>
    <t>User Marketing &amp; Sales expenses</t>
  </si>
  <si>
    <t>(1) Данные Total Sales Revenue из вкладки S2</t>
  </si>
  <si>
    <t>(9) Указаны цены БЦ Fifty Four в городе Алматы:</t>
  </si>
  <si>
    <t>В среднем 100 000 тенге в месяц на 1 сотрудника;</t>
  </si>
  <si>
    <t>Software services (Partner Marketing &amp; Sales Team)</t>
  </si>
  <si>
    <t>Software services (User Marketing &amp; Sales Team)</t>
  </si>
  <si>
    <r>
      <t>Year 1 - Pre-Seed Financing</t>
    </r>
    <r>
      <rPr>
        <sz val="8"/>
        <color rgb="FF0070C0"/>
        <rFont val="Segoe UI"/>
        <family val="2"/>
      </rPr>
      <t xml:space="preserve"> (2)</t>
    </r>
  </si>
  <si>
    <t>(2) Pre-Seed финансирование:</t>
  </si>
  <si>
    <t>Tamaq</t>
  </si>
  <si>
    <t>(3) Данные из вкладки V1</t>
  </si>
  <si>
    <t>(1) Источник - The NOAH Zumera Bible (May 2024)</t>
  </si>
  <si>
    <r>
      <t xml:space="preserve">Food Delivery </t>
    </r>
    <r>
      <rPr>
        <sz val="8"/>
        <color rgb="FF0070C0"/>
        <rFont val="Segoe UI"/>
        <family val="2"/>
      </rPr>
      <t>(1)</t>
    </r>
  </si>
  <si>
    <t>DoorDash (USA)</t>
  </si>
  <si>
    <t>Delivery Hero (Germany)</t>
  </si>
  <si>
    <t>Just Eat (Netherlands)</t>
  </si>
  <si>
    <t>HelloFresh (Germany)</t>
  </si>
  <si>
    <t>Deliveroo (UK)</t>
  </si>
  <si>
    <r>
      <t>Enterprise Value (EV) - bottom-up, тенге</t>
    </r>
    <r>
      <rPr>
        <sz val="8"/>
        <color rgb="FF0070C0"/>
        <rFont val="Segoe UI"/>
        <family val="2"/>
      </rPr>
      <t xml:space="preserve"> (3)</t>
    </r>
  </si>
  <si>
    <t>итого 15 порций в месяц (1/6 от 90)</t>
  </si>
  <si>
    <r>
      <t>Total sales</t>
    </r>
    <r>
      <rPr>
        <sz val="8"/>
        <color rgb="FF0070C0"/>
        <rFont val="Segoe UI"/>
        <family val="2"/>
      </rPr>
      <t xml:space="preserve"> (10)</t>
    </r>
  </si>
  <si>
    <r>
      <t>Number of transactions</t>
    </r>
    <r>
      <rPr>
        <sz val="8"/>
        <color rgb="FF0070C0"/>
        <rFont val="Segoe UI"/>
        <family val="2"/>
      </rPr>
      <t xml:space="preserve"> (9)</t>
    </r>
  </si>
  <si>
    <t>(11) Доход платформы (кол-во проданных порций * средняя стоимость порции * комиссия)</t>
  </si>
  <si>
    <r>
      <t>Unit economics</t>
    </r>
    <r>
      <rPr>
        <sz val="8"/>
        <color rgb="FF0070C0"/>
        <rFont val="Segoe UI"/>
        <family val="2"/>
      </rPr>
      <t xml:space="preserve"> (12)</t>
    </r>
  </si>
  <si>
    <t>(13) Вводные данные</t>
  </si>
  <si>
    <t>(12) Хорошо, когда юнит-экономика больше 3</t>
  </si>
  <si>
    <r>
      <t>Support Associate 2</t>
    </r>
    <r>
      <rPr>
        <sz val="8"/>
        <color rgb="FF0070C0"/>
        <rFont val="Segoe UI"/>
        <family val="2"/>
      </rPr>
      <t xml:space="preserve"> (Almaty)</t>
    </r>
  </si>
  <si>
    <r>
      <t>Support Associate 2</t>
    </r>
    <r>
      <rPr>
        <sz val="8"/>
        <color rgb="FF0070C0"/>
        <rFont val="Segoe UI"/>
        <family val="2"/>
      </rPr>
      <t xml:space="preserve"> (Astana)</t>
    </r>
  </si>
  <si>
    <r>
      <t>Support Associate 1</t>
    </r>
    <r>
      <rPr>
        <sz val="8"/>
        <color rgb="FF0070C0"/>
        <rFont val="Segoe UI"/>
        <family val="2"/>
      </rPr>
      <t xml:space="preserve"> (Almaty)</t>
    </r>
  </si>
  <si>
    <r>
      <t>Community Associate</t>
    </r>
    <r>
      <rPr>
        <sz val="8"/>
        <color rgb="FF0070C0"/>
        <rFont val="Segoe UI"/>
        <family val="2"/>
      </rPr>
      <t xml:space="preserve"> (Other)</t>
    </r>
  </si>
  <si>
    <r>
      <t xml:space="preserve">Partnerships Associate </t>
    </r>
    <r>
      <rPr>
        <sz val="8"/>
        <color rgb="FF0070C0"/>
        <rFont val="Segoe UI"/>
        <family val="2"/>
      </rPr>
      <t>(Other)</t>
    </r>
  </si>
  <si>
    <r>
      <t>Support Associate 1</t>
    </r>
    <r>
      <rPr>
        <sz val="8"/>
        <color rgb="FF0070C0"/>
        <rFont val="Segoe UI"/>
        <family val="2"/>
      </rPr>
      <t xml:space="preserve"> (Astana)</t>
    </r>
  </si>
  <si>
    <r>
      <t>Support Associate 1</t>
    </r>
    <r>
      <rPr>
        <sz val="8"/>
        <color rgb="FF0070C0"/>
        <rFont val="Segoe UI"/>
        <family val="2"/>
      </rPr>
      <t xml:space="preserve"> (Other)</t>
    </r>
  </si>
  <si>
    <r>
      <t>Support Associate 2</t>
    </r>
    <r>
      <rPr>
        <sz val="8"/>
        <color rgb="FF0070C0"/>
        <rFont val="Segoe UI"/>
        <family val="2"/>
      </rPr>
      <t xml:space="preserve"> (Other)</t>
    </r>
  </si>
  <si>
    <t>1-6 месяцев работы</t>
  </si>
  <si>
    <t>6-12 месяцев работы</t>
  </si>
  <si>
    <t>12-18 месяцев работы</t>
  </si>
  <si>
    <t>18-24 месяцев работы</t>
  </si>
  <si>
    <t>24-30 месяцев работы</t>
  </si>
  <si>
    <t>30-36 месяцев работы</t>
  </si>
  <si>
    <t>Enterprise Value (EV) - top-down, тенге</t>
  </si>
  <si>
    <t>(9) К уровню Skilled Workers относятся: Office Manager, Support Associate</t>
  </si>
  <si>
    <t>(7) К уровню Professionals относятся: Software Engineer, UI/UX Designer, Sales Manager</t>
  </si>
  <si>
    <t>(8) К уровню Associate Professionals относятся: SMM Associate</t>
  </si>
  <si>
    <t>(6) К уровню Managers относятся: Accountant, HR Manager, Legal Manager, Sales Associate</t>
  </si>
  <si>
    <t>3 млн тг в июне 2025 для разработки и тестирования +</t>
  </si>
  <si>
    <t>(3) AppStore - 100$ в год, Google Play - 50$ в год</t>
  </si>
  <si>
    <t>Net profit margin, %</t>
  </si>
  <si>
    <t>Gross profit margin, %</t>
  </si>
  <si>
    <t>(4) Бесплатно, Google Firebase</t>
  </si>
  <si>
    <t>(5) Бесплатно, т.к. реализуется командой</t>
  </si>
  <si>
    <t>Домент зарегистрирован на Gandi, $25 в год</t>
  </si>
  <si>
    <t>Лэндинг страница хостится на Google Firebase, бесплатно</t>
  </si>
  <si>
    <t>Visual Studio Code - бесплатно</t>
  </si>
  <si>
    <t>(7) Software expenses считаются отдельно по командам (см. описание ниже):</t>
  </si>
  <si>
    <t>Carta - бесплатно (пакетный план Launch);</t>
  </si>
  <si>
    <t>Google Cloud for Startups - до $100 000 (включая Google Workspace);</t>
  </si>
  <si>
    <t>Miro for Startups - $1 000 (пакетный план Team, $96 в год на 1 человека) = бесплатно на 1 год, до 10 человек;</t>
  </si>
  <si>
    <t>Operating profit margin, %</t>
  </si>
  <si>
    <t>32 млн тг в августе 2025 для дальнейшей работы =</t>
  </si>
  <si>
    <t>итого 35 млн тенге (или 70 000 долларов США)</t>
  </si>
  <si>
    <t>Так же следует отметить, что мы считаем число ежедневных активных пользователей, т.к. наша бизнес-модель подразумевает ежедневные транзакции.</t>
  </si>
  <si>
    <t>Число ежемесячных активных пользователей (или MAU) используется в бизнес-моделях Subscription.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</si>
</sst>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.00_р_._-;\-* #,##0.00_р_._-;_-* &quot;-&quot;??_р_._-;_-@_-"/>
    <numFmt numFmtId="166" formatCode="#,##0.00_ ;\-#,##0.00\ "/>
    <numFmt numFmtId="167" formatCode="#,##0.0"/>
  </numFmts>
  <fonts count="37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11"/>
      <color theme="1"/>
      <name val="Calibri"/>
      <family val="2"/>
      <charset val="204"/>
      <scheme val="minor"/>
    </font>
    <font>
      <sz val="8"/>
      <color theme="0" tint="-0.3499862666707357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b/>
      <sz val="8"/>
      <color theme="0" tint="-0.34998626667073579"/>
      <name val="Segoe UI"/>
      <family val="2"/>
    </font>
    <font>
      <b/>
      <sz val="8"/>
      <color rgb="FF0070C0"/>
      <name val="Segoe UI"/>
      <family val="2"/>
    </font>
    <font>
      <b/>
      <sz val="8"/>
      <color theme="1"/>
      <name val="Segoe UI"/>
      <family val="2"/>
    </font>
    <font>
      <sz val="8"/>
      <color rgb="FF0070C0"/>
      <name val="Segoe UI"/>
      <family val="2"/>
    </font>
    <font>
      <i/>
      <sz val="8"/>
      <color rgb="FF0070C0"/>
      <name val="Segoe UI"/>
      <family val="2"/>
    </font>
    <font>
      <sz val="8"/>
      <color indexed="8"/>
      <name val="Segoe UI"/>
      <family val="2"/>
    </font>
    <font>
      <sz val="8"/>
      <color theme="0" tint="-0.499984740745262"/>
      <name val="Segoe UI"/>
      <family val="2"/>
    </font>
    <font>
      <i/>
      <sz val="8"/>
      <color theme="0" tint="-0.499984740745262"/>
      <name val="Segoe UI"/>
      <family val="2"/>
    </font>
    <font>
      <i/>
      <sz val="8"/>
      <name val="Segoe UI"/>
      <family val="2"/>
    </font>
    <font>
      <sz val="10"/>
      <color indexed="8"/>
      <name val="MS Sans Serif"/>
      <family val="2"/>
      <charset val="204"/>
    </font>
    <font>
      <sz val="10"/>
      <name val="Arial Cyr"/>
      <charset val="204"/>
    </font>
    <font>
      <sz val="8"/>
      <name val="Calibri"/>
      <family val="2"/>
      <scheme val="minor"/>
    </font>
    <font>
      <b/>
      <sz val="8"/>
      <color theme="0" tint="-0.499984740745262"/>
      <name val="Segoe UI"/>
      <family val="2"/>
    </font>
    <font>
      <b/>
      <i/>
      <sz val="8"/>
      <color rgb="FF0070C0"/>
      <name val="Segoe UI"/>
      <family val="2"/>
    </font>
    <font>
      <sz val="8"/>
      <color rgb="FFC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13" fillId="0" borderId="0"/>
    <xf numFmtId="0" fontId="15" fillId="0" borderId="0"/>
    <xf numFmtId="43" fontId="1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9" fillId="0" borderId="0"/>
    <xf numFmtId="0" fontId="20" fillId="0" borderId="0"/>
    <xf numFmtId="0" fontId="15" fillId="0" borderId="0"/>
    <xf numFmtId="43" fontId="21" fillId="0" borderId="0" applyFont="0" applyFill="0" applyBorder="0" applyAlignment="0" applyProtection="0"/>
    <xf numFmtId="0" fontId="31" fillId="0" borderId="0"/>
    <xf numFmtId="0" fontId="32" fillId="0" borderId="0"/>
    <xf numFmtId="0" fontId="31" fillId="0" borderId="0"/>
    <xf numFmtId="9" fontId="21" fillId="0" borderId="0" applyFont="0" applyFill="0" applyBorder="0" applyAlignment="0" applyProtection="0"/>
    <xf numFmtId="0" fontId="19" fillId="0" borderId="0">
      <alignment vertical="top"/>
      <protection locked="0"/>
    </xf>
  </cellStyleXfs>
  <cellXfs count="194">
    <xf numFmtId="0" fontId="0" fillId="0" borderId="0" xfId="0"/>
    <xf numFmtId="3" fontId="17" fillId="0" borderId="0" xfId="0" applyNumberFormat="1" applyFont="1" applyAlignment="1">
      <alignment horizontal="right" vertical="center" wrapText="1" indent="1"/>
    </xf>
    <xf numFmtId="3" fontId="17" fillId="0" borderId="0" xfId="0" applyNumberFormat="1" applyFont="1" applyAlignment="1">
      <alignment horizontal="right" vertical="center" indent="1"/>
    </xf>
    <xf numFmtId="0" fontId="17" fillId="0" borderId="0" xfId="0" applyFont="1" applyAlignment="1">
      <alignment horizontal="right" vertical="center" indent="1"/>
    </xf>
    <xf numFmtId="0" fontId="18" fillId="0" borderId="0" xfId="0" applyFont="1" applyAlignment="1">
      <alignment horizontal="left" vertical="center" indent="1"/>
    </xf>
    <xf numFmtId="3" fontId="18" fillId="0" borderId="0" xfId="0" applyNumberFormat="1" applyFont="1" applyAlignment="1">
      <alignment horizontal="right" vertical="center" indent="1"/>
    </xf>
    <xf numFmtId="3" fontId="25" fillId="0" borderId="0" xfId="0" applyNumberFormat="1" applyFont="1" applyAlignment="1">
      <alignment horizontal="right" vertical="center" indent="1"/>
    </xf>
    <xf numFmtId="3" fontId="17" fillId="3" borderId="0" xfId="0" applyNumberFormat="1" applyFont="1" applyFill="1" applyAlignment="1">
      <alignment horizontal="right" vertical="center" indent="1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right" vertical="center" indent="1"/>
    </xf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3" fontId="26" fillId="0" borderId="0" xfId="0" applyNumberFormat="1" applyFont="1" applyAlignment="1">
      <alignment horizontal="left" vertical="center" indent="1"/>
    </xf>
    <xf numFmtId="3" fontId="23" fillId="0" borderId="0" xfId="0" applyNumberFormat="1" applyFont="1" applyAlignment="1">
      <alignment horizontal="right" vertical="center" indent="1"/>
    </xf>
    <xf numFmtId="3" fontId="28" fillId="0" borderId="0" xfId="0" applyNumberFormat="1" applyFont="1" applyAlignment="1">
      <alignment horizontal="right" vertical="center" indent="1"/>
    </xf>
    <xf numFmtId="0" fontId="23" fillId="0" borderId="0" xfId="0" applyFont="1" applyAlignment="1">
      <alignment horizontal="right" vertical="center" indent="1"/>
    </xf>
    <xf numFmtId="0" fontId="25" fillId="0" borderId="0" xfId="0" applyFont="1" applyAlignment="1">
      <alignment horizontal="right" vertical="center" indent="1"/>
    </xf>
    <xf numFmtId="3" fontId="26" fillId="0" borderId="0" xfId="0" applyNumberFormat="1" applyFont="1" applyAlignment="1">
      <alignment horizontal="right" vertical="center" indent="1"/>
    </xf>
    <xf numFmtId="0" fontId="26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2"/>
    </xf>
    <xf numFmtId="0" fontId="17" fillId="0" borderId="0" xfId="0" applyFont="1" applyAlignment="1">
      <alignment horizontal="left" vertical="center" indent="2"/>
    </xf>
    <xf numFmtId="0" fontId="14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right" vertical="center" indent="1"/>
    </xf>
    <xf numFmtId="16" fontId="24" fillId="0" borderId="0" xfId="0" applyNumberFormat="1" applyFont="1" applyAlignment="1">
      <alignment horizontal="right" vertical="center" indent="1"/>
    </xf>
    <xf numFmtId="3" fontId="14" fillId="3" borderId="0" xfId="0" applyNumberFormat="1" applyFont="1" applyFill="1" applyAlignment="1">
      <alignment horizontal="right" vertical="center" indent="1"/>
    </xf>
    <xf numFmtId="0" fontId="14" fillId="0" borderId="0" xfId="0" applyFont="1" applyAlignment="1">
      <alignment horizontal="right" vertical="center" indent="1"/>
    </xf>
    <xf numFmtId="0" fontId="22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9" fontId="17" fillId="0" borderId="0" xfId="0" applyNumberFormat="1" applyFont="1" applyAlignment="1">
      <alignment horizontal="right" vertical="center" indent="1"/>
    </xf>
    <xf numFmtId="9" fontId="17" fillId="3" borderId="0" xfId="0" applyNumberFormat="1" applyFont="1" applyFill="1" applyAlignment="1">
      <alignment horizontal="right" vertical="center" indent="1"/>
    </xf>
    <xf numFmtId="9" fontId="17" fillId="3" borderId="0" xfId="9" applyNumberFormat="1" applyFont="1" applyFill="1" applyBorder="1" applyAlignment="1">
      <alignment horizontal="right" vertical="center" indent="1"/>
    </xf>
    <xf numFmtId="49" fontId="18" fillId="0" borderId="0" xfId="0" applyNumberFormat="1" applyFont="1" applyAlignment="1">
      <alignment horizontal="right" vertical="center" indent="1"/>
    </xf>
    <xf numFmtId="49" fontId="18" fillId="0" borderId="0" xfId="0" applyNumberFormat="1" applyFont="1" applyAlignment="1">
      <alignment horizontal="left" vertical="center" indent="1"/>
    </xf>
    <xf numFmtId="49" fontId="17" fillId="0" borderId="0" xfId="0" applyNumberFormat="1" applyFont="1" applyAlignment="1">
      <alignment horizontal="left" vertical="center" indent="1"/>
    </xf>
    <xf numFmtId="9" fontId="17" fillId="0" borderId="0" xfId="9" applyNumberFormat="1" applyFont="1" applyFill="1" applyBorder="1" applyAlignment="1">
      <alignment horizontal="right" vertical="center" indent="1"/>
    </xf>
    <xf numFmtId="3" fontId="14" fillId="0" borderId="0" xfId="0" applyNumberFormat="1" applyFont="1" applyAlignment="1">
      <alignment horizontal="right" vertical="center" indent="1"/>
    </xf>
    <xf numFmtId="0" fontId="11" fillId="0" borderId="0" xfId="0" applyFont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3" fontId="16" fillId="0" borderId="0" xfId="0" applyNumberFormat="1" applyFont="1" applyAlignment="1">
      <alignment horizontal="right" vertical="center" indent="1"/>
    </xf>
    <xf numFmtId="0" fontId="12" fillId="0" borderId="0" xfId="0" applyFont="1" applyAlignment="1">
      <alignment horizontal="left" vertical="center" indent="1"/>
    </xf>
    <xf numFmtId="3" fontId="18" fillId="0" borderId="0" xfId="2" applyNumberFormat="1" applyFont="1" applyAlignment="1">
      <alignment horizontal="right" vertical="center" indent="1"/>
    </xf>
    <xf numFmtId="3" fontId="17" fillId="2" borderId="0" xfId="0" applyNumberFormat="1" applyFont="1" applyFill="1" applyAlignment="1">
      <alignment horizontal="right" vertical="center" indent="1"/>
    </xf>
    <xf numFmtId="0" fontId="18" fillId="0" borderId="0" xfId="0" applyFont="1" applyAlignment="1">
      <alignment horizontal="left" vertical="center" indent="2"/>
    </xf>
    <xf numFmtId="3" fontId="18" fillId="2" borderId="0" xfId="0" applyNumberFormat="1" applyFont="1" applyFill="1" applyAlignment="1">
      <alignment horizontal="right" vertical="center" indent="1"/>
    </xf>
    <xf numFmtId="0" fontId="18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18" fillId="0" borderId="0" xfId="4" applyNumberFormat="1" applyFont="1" applyFill="1" applyBorder="1" applyAlignment="1" applyProtection="1">
      <alignment horizontal="left" vertical="center" wrapText="1" indent="1"/>
      <protection hidden="1"/>
    </xf>
    <xf numFmtId="0" fontId="17" fillId="0" borderId="0" xfId="5" applyNumberFormat="1" applyFont="1" applyFill="1" applyBorder="1" applyAlignment="1" applyProtection="1">
      <alignment horizontal="left" vertical="center" wrapText="1" indent="1"/>
      <protection hidden="1"/>
    </xf>
    <xf numFmtId="0" fontId="17" fillId="0" borderId="0" xfId="6" applyFont="1" applyAlignment="1" applyProtection="1">
      <alignment horizontal="left" vertical="center" wrapText="1" indent="1"/>
      <protection hidden="1"/>
    </xf>
    <xf numFmtId="0" fontId="28" fillId="0" borderId="0" xfId="0" applyFont="1" applyAlignment="1">
      <alignment horizontal="left" vertical="center" indent="2"/>
    </xf>
    <xf numFmtId="49" fontId="18" fillId="0" borderId="0" xfId="2" applyNumberFormat="1" applyFont="1" applyAlignment="1">
      <alignment horizontal="right" vertical="center" indent="1"/>
    </xf>
    <xf numFmtId="0" fontId="17" fillId="0" borderId="0" xfId="4" applyNumberFormat="1" applyFont="1" applyFill="1" applyBorder="1" applyAlignment="1" applyProtection="1">
      <alignment horizontal="left" vertical="center" wrapText="1" indent="1"/>
      <protection hidden="1"/>
    </xf>
    <xf numFmtId="0" fontId="28" fillId="0" borderId="0" xfId="5" applyNumberFormat="1" applyFont="1" applyFill="1" applyBorder="1" applyAlignment="1" applyProtection="1">
      <alignment horizontal="left" vertical="center" wrapText="1" indent="2"/>
      <protection hidden="1"/>
    </xf>
    <xf numFmtId="0" fontId="28" fillId="0" borderId="0" xfId="0" applyFont="1" applyAlignment="1">
      <alignment horizontal="right" vertical="center" indent="1"/>
    </xf>
    <xf numFmtId="0" fontId="23" fillId="2" borderId="0" xfId="0" applyFont="1" applyFill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1" fontId="17" fillId="0" borderId="0" xfId="0" applyNumberFormat="1" applyFont="1" applyAlignment="1">
      <alignment horizontal="right" vertical="center" indent="1"/>
    </xf>
    <xf numFmtId="1" fontId="18" fillId="0" borderId="0" xfId="0" applyNumberFormat="1" applyFont="1" applyAlignment="1">
      <alignment horizontal="right" vertical="center" indent="1"/>
    </xf>
    <xf numFmtId="0" fontId="18" fillId="2" borderId="0" xfId="6" applyFont="1" applyFill="1" applyAlignment="1" applyProtection="1">
      <alignment horizontal="left" vertical="center" wrapText="1" indent="1"/>
      <protection hidden="1"/>
    </xf>
    <xf numFmtId="0" fontId="18" fillId="0" borderId="0" xfId="5" applyNumberFormat="1" applyFont="1" applyFill="1" applyBorder="1" applyAlignment="1" applyProtection="1">
      <alignment horizontal="left" vertical="center" wrapText="1" indent="1"/>
      <protection hidden="1"/>
    </xf>
    <xf numFmtId="0" fontId="25" fillId="0" borderId="0" xfId="0" applyFont="1" applyAlignment="1">
      <alignment vertical="center"/>
    </xf>
    <xf numFmtId="1" fontId="28" fillId="0" borderId="0" xfId="0" applyNumberFormat="1" applyFont="1" applyAlignment="1">
      <alignment horizontal="right" vertical="center" indent="1"/>
    </xf>
    <xf numFmtId="3" fontId="17" fillId="0" borderId="0" xfId="7" applyNumberFormat="1" applyFont="1" applyAlignment="1" applyProtection="1">
      <alignment horizontal="right" vertical="center" wrapText="1" indent="1"/>
      <protection locked="0"/>
    </xf>
    <xf numFmtId="9" fontId="18" fillId="0" borderId="0" xfId="0" applyNumberFormat="1" applyFont="1" applyAlignment="1">
      <alignment horizontal="right" vertical="center" indent="1"/>
    </xf>
    <xf numFmtId="3" fontId="18" fillId="0" borderId="0" xfId="9" applyNumberFormat="1" applyFont="1" applyFill="1" applyBorder="1" applyAlignment="1">
      <alignment horizontal="right" vertical="center" indent="1"/>
    </xf>
    <xf numFmtId="1" fontId="17" fillId="0" borderId="0" xfId="8" applyNumberFormat="1" applyFont="1" applyAlignment="1">
      <alignment horizontal="right" vertical="center" wrapText="1" indent="1"/>
    </xf>
    <xf numFmtId="4" fontId="17" fillId="0" borderId="0" xfId="0" applyNumberFormat="1" applyFont="1" applyAlignment="1">
      <alignment horizontal="right" vertical="center" indent="1"/>
    </xf>
    <xf numFmtId="0" fontId="34" fillId="0" borderId="0" xfId="0" applyFont="1" applyAlignment="1">
      <alignment horizontal="left" vertical="center" indent="1"/>
    </xf>
    <xf numFmtId="3" fontId="34" fillId="0" borderId="0" xfId="0" applyNumberFormat="1" applyFont="1" applyAlignment="1">
      <alignment horizontal="right" vertical="center" indent="1"/>
    </xf>
    <xf numFmtId="3" fontId="17" fillId="2" borderId="0" xfId="7" applyNumberFormat="1" applyFont="1" applyFill="1" applyAlignment="1" applyProtection="1">
      <alignment horizontal="right" vertical="center" wrapText="1" indent="1"/>
      <protection locked="0"/>
    </xf>
    <xf numFmtId="1" fontId="17" fillId="2" borderId="0" xfId="8" applyNumberFormat="1" applyFont="1" applyFill="1" applyAlignment="1">
      <alignment horizontal="right" vertical="center" wrapText="1" indent="1"/>
    </xf>
    <xf numFmtId="3" fontId="26" fillId="0" borderId="0" xfId="0" applyNumberFormat="1" applyFont="1" applyAlignment="1">
      <alignment horizontal="left" vertical="center" wrapText="1" indent="1"/>
    </xf>
    <xf numFmtId="0" fontId="9" fillId="0" borderId="0" xfId="0" applyFont="1" applyAlignment="1">
      <alignment horizontal="left" vertical="center" indent="1"/>
    </xf>
    <xf numFmtId="3" fontId="9" fillId="0" borderId="0" xfId="0" applyNumberFormat="1" applyFont="1" applyAlignment="1">
      <alignment horizontal="right" vertical="center" indent="1"/>
    </xf>
    <xf numFmtId="4" fontId="9" fillId="0" borderId="0" xfId="13" applyNumberFormat="1" applyFont="1" applyFill="1" applyAlignment="1">
      <alignment horizontal="right" vertical="center" indent="1"/>
    </xf>
    <xf numFmtId="3" fontId="9" fillId="0" borderId="0" xfId="13" applyNumberFormat="1" applyFont="1" applyFill="1" applyAlignment="1">
      <alignment horizontal="right" vertical="center" indent="1"/>
    </xf>
    <xf numFmtId="9" fontId="18" fillId="3" borderId="0" xfId="0" applyNumberFormat="1" applyFont="1" applyFill="1" applyAlignment="1">
      <alignment horizontal="right" vertical="center" indent="1"/>
    </xf>
    <xf numFmtId="9" fontId="28" fillId="0" borderId="0" xfId="13" applyFont="1" applyFill="1" applyBorder="1" applyAlignment="1">
      <alignment horizontal="right" vertical="center" indent="1"/>
    </xf>
    <xf numFmtId="0" fontId="25" fillId="3" borderId="0" xfId="0" applyFont="1" applyFill="1" applyAlignment="1">
      <alignment horizontal="left" vertical="center" indent="1"/>
    </xf>
    <xf numFmtId="3" fontId="18" fillId="3" borderId="0" xfId="0" applyNumberFormat="1" applyFont="1" applyFill="1" applyAlignment="1">
      <alignment horizontal="right" vertical="center" indent="1"/>
    </xf>
    <xf numFmtId="49" fontId="23" fillId="0" borderId="0" xfId="2" applyNumberFormat="1" applyFont="1" applyAlignment="1">
      <alignment horizontal="right" vertical="center" indent="1"/>
    </xf>
    <xf numFmtId="0" fontId="23" fillId="0" borderId="0" xfId="2" applyFont="1" applyAlignment="1">
      <alignment horizontal="right" vertical="center" indent="1"/>
    </xf>
    <xf numFmtId="1" fontId="25" fillId="2" borderId="0" xfId="0" applyNumberFormat="1" applyFont="1" applyFill="1" applyAlignment="1">
      <alignment horizontal="right" vertical="center" indent="1"/>
    </xf>
    <xf numFmtId="1" fontId="25" fillId="0" borderId="0" xfId="0" applyNumberFormat="1" applyFont="1" applyAlignment="1">
      <alignment horizontal="right" vertical="center" indent="1"/>
    </xf>
    <xf numFmtId="1" fontId="23" fillId="0" borderId="0" xfId="0" applyNumberFormat="1" applyFont="1" applyAlignment="1">
      <alignment horizontal="right" vertical="center" indent="1"/>
    </xf>
    <xf numFmtId="3" fontId="25" fillId="2" borderId="0" xfId="0" applyNumberFormat="1" applyFont="1" applyFill="1" applyAlignment="1">
      <alignment horizontal="right" vertical="center" indent="1"/>
    </xf>
    <xf numFmtId="3" fontId="23" fillId="2" borderId="0" xfId="0" applyNumberFormat="1" applyFont="1" applyFill="1" applyAlignment="1">
      <alignment horizontal="right" vertical="center" indent="1"/>
    </xf>
    <xf numFmtId="49" fontId="23" fillId="0" borderId="0" xfId="0" applyNumberFormat="1" applyFont="1" applyAlignment="1">
      <alignment horizontal="right" vertical="center" indent="1"/>
    </xf>
    <xf numFmtId="4" fontId="25" fillId="0" borderId="0" xfId="0" applyNumberFormat="1" applyFont="1" applyAlignment="1">
      <alignment horizontal="right" vertical="center" indent="1"/>
    </xf>
    <xf numFmtId="0" fontId="18" fillId="2" borderId="0" xfId="5" applyNumberFormat="1" applyFont="1" applyFill="1" applyBorder="1" applyAlignment="1" applyProtection="1">
      <alignment horizontal="left" vertical="center" wrapText="1" indent="1"/>
      <protection hidden="1"/>
    </xf>
    <xf numFmtId="4" fontId="28" fillId="0" borderId="0" xfId="13" applyNumberFormat="1" applyFont="1" applyFill="1" applyBorder="1" applyAlignment="1">
      <alignment horizontal="right" vertical="center" indent="1"/>
    </xf>
    <xf numFmtId="4" fontId="28" fillId="0" borderId="0" xfId="0" applyNumberFormat="1" applyFont="1" applyAlignment="1">
      <alignment horizontal="right" vertical="center" indent="1"/>
    </xf>
    <xf numFmtId="0" fontId="8" fillId="0" borderId="0" xfId="0" applyFont="1" applyAlignment="1">
      <alignment horizontal="left" vertical="center" indent="1"/>
    </xf>
    <xf numFmtId="0" fontId="24" fillId="2" borderId="0" xfId="0" applyFont="1" applyFill="1" applyAlignment="1">
      <alignment horizontal="left" vertical="center" indent="1"/>
    </xf>
    <xf numFmtId="3" fontId="24" fillId="2" borderId="0" xfId="0" applyNumberFormat="1" applyFont="1" applyFill="1" applyAlignment="1">
      <alignment horizontal="right" vertical="center" indent="1"/>
    </xf>
    <xf numFmtId="3" fontId="28" fillId="3" borderId="0" xfId="0" applyNumberFormat="1" applyFont="1" applyFill="1" applyAlignment="1">
      <alignment horizontal="right" vertical="center" indent="1"/>
    </xf>
    <xf numFmtId="0" fontId="18" fillId="2" borderId="0" xfId="4" applyNumberFormat="1" applyFont="1" applyFill="1" applyBorder="1" applyAlignment="1" applyProtection="1">
      <alignment horizontal="left" vertical="center" wrapText="1" indent="1"/>
      <protection hidden="1"/>
    </xf>
    <xf numFmtId="0" fontId="28" fillId="0" borderId="0" xfId="0" applyFont="1" applyAlignment="1">
      <alignment horizontal="left" vertical="center" indent="3"/>
    </xf>
    <xf numFmtId="0" fontId="17" fillId="0" borderId="0" xfId="5" applyNumberFormat="1" applyFont="1" applyFill="1" applyBorder="1" applyAlignment="1" applyProtection="1">
      <alignment horizontal="left" vertical="center" wrapText="1" indent="2"/>
      <protection hidden="1"/>
    </xf>
    <xf numFmtId="0" fontId="23" fillId="2" borderId="0" xfId="0" applyFont="1" applyFill="1" applyAlignment="1">
      <alignment horizontal="right" vertical="center" indent="1"/>
    </xf>
    <xf numFmtId="0" fontId="26" fillId="0" borderId="0" xfId="0" applyFont="1" applyAlignment="1">
      <alignment horizontal="right" vertical="center" indent="1"/>
    </xf>
    <xf numFmtId="166" fontId="35" fillId="0" borderId="0" xfId="9" applyNumberFormat="1" applyFont="1" applyFill="1" applyBorder="1" applyAlignment="1">
      <alignment horizontal="left" vertical="center" indent="1"/>
    </xf>
    <xf numFmtId="3" fontId="35" fillId="0" borderId="0" xfId="0" applyNumberFormat="1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1"/>
    </xf>
    <xf numFmtId="3" fontId="7" fillId="0" borderId="0" xfId="0" applyNumberFormat="1" applyFont="1" applyAlignment="1">
      <alignment horizontal="right" vertical="center" indent="1"/>
    </xf>
    <xf numFmtId="3" fontId="24" fillId="0" borderId="0" xfId="0" applyNumberFormat="1" applyFont="1" applyAlignment="1">
      <alignment horizontal="right" vertical="center" indent="1"/>
    </xf>
    <xf numFmtId="167" fontId="24" fillId="0" borderId="0" xfId="0" applyNumberFormat="1" applyFont="1" applyAlignment="1">
      <alignment horizontal="right" vertical="center" indent="1"/>
    </xf>
    <xf numFmtId="167" fontId="7" fillId="0" borderId="0" xfId="0" applyNumberFormat="1" applyFont="1" applyAlignment="1">
      <alignment horizontal="right" vertical="center" indent="1"/>
    </xf>
    <xf numFmtId="0" fontId="25" fillId="5" borderId="0" xfId="0" applyFont="1" applyFill="1" applyAlignment="1">
      <alignment horizontal="left" vertical="center" indent="1"/>
    </xf>
    <xf numFmtId="167" fontId="7" fillId="4" borderId="0" xfId="0" applyNumberFormat="1" applyFont="1" applyFill="1" applyAlignment="1">
      <alignment horizontal="right" vertical="center" indent="1"/>
    </xf>
    <xf numFmtId="167" fontId="24" fillId="5" borderId="0" xfId="0" applyNumberFormat="1" applyFont="1" applyFill="1" applyAlignment="1">
      <alignment horizontal="right" vertical="center" indent="1"/>
    </xf>
    <xf numFmtId="3" fontId="30" fillId="0" borderId="0" xfId="0" applyNumberFormat="1" applyFont="1" applyAlignment="1">
      <alignment horizontal="right" vertical="center" indent="1"/>
    </xf>
    <xf numFmtId="0" fontId="30" fillId="0" borderId="0" xfId="0" applyFont="1" applyAlignment="1">
      <alignment horizontal="left" vertical="center" indent="1"/>
    </xf>
    <xf numFmtId="3" fontId="17" fillId="0" borderId="0" xfId="10" applyNumberFormat="1" applyFont="1" applyAlignment="1">
      <alignment horizontal="right" vertical="center" indent="1"/>
    </xf>
    <xf numFmtId="3" fontId="17" fillId="0" borderId="0" xfId="11" applyNumberFormat="1" applyFont="1" applyAlignment="1">
      <alignment horizontal="right" vertical="center" indent="1"/>
    </xf>
    <xf numFmtId="3" fontId="27" fillId="0" borderId="0" xfId="12" applyNumberFormat="1" applyFont="1" applyAlignment="1">
      <alignment horizontal="right" vertical="center" wrapText="1" indent="1"/>
    </xf>
    <xf numFmtId="49" fontId="25" fillId="0" borderId="0" xfId="0" applyNumberFormat="1" applyFont="1" applyAlignment="1">
      <alignment horizontal="left" vertical="center" indent="1"/>
    </xf>
    <xf numFmtId="49" fontId="23" fillId="0" borderId="0" xfId="0" applyNumberFormat="1" applyFont="1" applyAlignment="1">
      <alignment horizontal="left" vertical="center" indent="1"/>
    </xf>
    <xf numFmtId="49" fontId="25" fillId="0" borderId="0" xfId="0" applyNumberFormat="1" applyFont="1" applyAlignment="1">
      <alignment horizontal="left" vertical="center" wrapText="1" indent="2"/>
    </xf>
    <xf numFmtId="49" fontId="17" fillId="0" borderId="0" xfId="0" applyNumberFormat="1" applyFont="1" applyAlignment="1">
      <alignment horizontal="left" vertical="center" wrapText="1" indent="2"/>
    </xf>
    <xf numFmtId="49" fontId="18" fillId="0" borderId="0" xfId="0" applyNumberFormat="1" applyFont="1" applyAlignment="1">
      <alignment horizontal="left" vertical="center" indent="2"/>
    </xf>
    <xf numFmtId="49" fontId="29" fillId="0" borderId="0" xfId="0" applyNumberFormat="1" applyFont="1" applyAlignment="1">
      <alignment horizontal="left" vertical="center" indent="2"/>
    </xf>
    <xf numFmtId="49" fontId="26" fillId="0" borderId="0" xfId="0" applyNumberFormat="1" applyFont="1" applyAlignment="1">
      <alignment horizontal="left" vertical="center" indent="1"/>
    </xf>
    <xf numFmtId="49" fontId="30" fillId="0" borderId="0" xfId="0" applyNumberFormat="1" applyFont="1" applyAlignment="1">
      <alignment horizontal="left" vertical="center" indent="1"/>
    </xf>
    <xf numFmtId="3" fontId="25" fillId="0" borderId="0" xfId="10" applyNumberFormat="1" applyFont="1" applyAlignment="1">
      <alignment horizontal="right" vertical="center" indent="1"/>
    </xf>
    <xf numFmtId="49" fontId="17" fillId="0" borderId="0" xfId="0" applyNumberFormat="1" applyFont="1" applyAlignment="1">
      <alignment horizontal="left" vertical="center" wrapText="1" indent="1"/>
    </xf>
    <xf numFmtId="3" fontId="6" fillId="0" borderId="0" xfId="0" applyNumberFormat="1" applyFont="1" applyAlignment="1">
      <alignment horizontal="right" vertical="center" indent="1"/>
    </xf>
    <xf numFmtId="49" fontId="18" fillId="0" borderId="1" xfId="0" applyNumberFormat="1" applyFont="1" applyBorder="1" applyAlignment="1">
      <alignment horizontal="left" vertical="center" indent="1"/>
    </xf>
    <xf numFmtId="49" fontId="17" fillId="0" borderId="1" xfId="0" applyNumberFormat="1" applyFont="1" applyBorder="1" applyAlignment="1">
      <alignment horizontal="left" vertical="center" indent="1"/>
    </xf>
    <xf numFmtId="49" fontId="23" fillId="0" borderId="1" xfId="0" applyNumberFormat="1" applyFont="1" applyBorder="1" applyAlignment="1">
      <alignment horizontal="left" vertical="center" indent="1"/>
    </xf>
    <xf numFmtId="49" fontId="25" fillId="0" borderId="1" xfId="0" applyNumberFormat="1" applyFont="1" applyBorder="1" applyAlignment="1">
      <alignment horizontal="left" vertical="center" indent="1"/>
    </xf>
    <xf numFmtId="49" fontId="14" fillId="0" borderId="1" xfId="0" applyNumberFormat="1" applyFont="1" applyBorder="1" applyAlignment="1">
      <alignment horizontal="left" vertical="center" indent="1"/>
    </xf>
    <xf numFmtId="49" fontId="14" fillId="0" borderId="0" xfId="0" applyNumberFormat="1" applyFont="1" applyAlignment="1">
      <alignment horizontal="left" vertical="center" indent="1"/>
    </xf>
    <xf numFmtId="3" fontId="5" fillId="0" borderId="0" xfId="0" applyNumberFormat="1" applyFont="1" applyAlignment="1">
      <alignment horizontal="right" vertical="center" indent="1"/>
    </xf>
    <xf numFmtId="3" fontId="4" fillId="0" borderId="0" xfId="0" applyNumberFormat="1" applyFont="1" applyAlignment="1">
      <alignment horizontal="right" vertical="center" indent="1"/>
    </xf>
    <xf numFmtId="0" fontId="4" fillId="0" borderId="0" xfId="0" applyFont="1" applyAlignment="1">
      <alignment horizontal="left" vertical="center" indent="1"/>
    </xf>
    <xf numFmtId="167" fontId="25" fillId="0" borderId="0" xfId="10" applyNumberFormat="1" applyFont="1" applyAlignment="1">
      <alignment horizontal="right" vertical="center" indent="1"/>
    </xf>
    <xf numFmtId="167" fontId="17" fillId="0" borderId="0" xfId="10" applyNumberFormat="1" applyFont="1" applyAlignment="1">
      <alignment horizontal="right" vertical="center" indent="1"/>
    </xf>
    <xf numFmtId="4" fontId="25" fillId="0" borderId="0" xfId="10" applyNumberFormat="1" applyFont="1" applyAlignment="1">
      <alignment horizontal="right" vertical="center" indent="1"/>
    </xf>
    <xf numFmtId="4" fontId="17" fillId="0" borderId="0" xfId="10" applyNumberFormat="1" applyFont="1" applyAlignment="1">
      <alignment horizontal="right" vertical="center" indent="1"/>
    </xf>
    <xf numFmtId="4" fontId="36" fillId="0" borderId="0" xfId="10" applyNumberFormat="1" applyFont="1" applyAlignment="1">
      <alignment horizontal="right" vertical="center" indent="1"/>
    </xf>
    <xf numFmtId="167" fontId="25" fillId="0" borderId="0" xfId="0" applyNumberFormat="1" applyFont="1" applyAlignment="1">
      <alignment horizontal="right" vertical="center" indent="1"/>
    </xf>
    <xf numFmtId="167" fontId="17" fillId="0" borderId="0" xfId="0" applyNumberFormat="1" applyFont="1" applyAlignment="1">
      <alignment horizontal="right" vertical="center" indent="1"/>
    </xf>
    <xf numFmtId="167" fontId="4" fillId="0" borderId="0" xfId="0" applyNumberFormat="1" applyFont="1" applyAlignment="1">
      <alignment horizontal="right" vertical="center" indent="1"/>
    </xf>
    <xf numFmtId="49" fontId="17" fillId="0" borderId="0" xfId="0" applyNumberFormat="1" applyFont="1" applyAlignment="1">
      <alignment horizontal="left" vertical="center" indent="2"/>
    </xf>
    <xf numFmtId="49" fontId="28" fillId="0" borderId="0" xfId="0" applyNumberFormat="1" applyFont="1" applyAlignment="1">
      <alignment horizontal="left" vertical="center" indent="1"/>
    </xf>
    <xf numFmtId="49" fontId="25" fillId="0" borderId="0" xfId="0" applyNumberFormat="1" applyFont="1" applyAlignment="1">
      <alignment horizontal="left" vertical="center" indent="2"/>
    </xf>
    <xf numFmtId="3" fontId="29" fillId="0" borderId="0" xfId="0" applyNumberFormat="1" applyFont="1" applyAlignment="1">
      <alignment horizontal="right" vertical="center" indent="1"/>
    </xf>
    <xf numFmtId="3" fontId="29" fillId="6" borderId="0" xfId="0" applyNumberFormat="1" applyFont="1" applyFill="1" applyAlignment="1">
      <alignment horizontal="right" vertical="center" indent="1"/>
    </xf>
    <xf numFmtId="3" fontId="25" fillId="0" borderId="0" xfId="0" applyNumberFormat="1" applyFont="1" applyAlignment="1">
      <alignment horizontal="left" vertical="center" indent="2"/>
    </xf>
    <xf numFmtId="0" fontId="25" fillId="0" borderId="2" xfId="0" applyFont="1" applyBorder="1" applyAlignment="1">
      <alignment horizontal="left" vertical="center" indent="2"/>
    </xf>
    <xf numFmtId="3" fontId="25" fillId="6" borderId="0" xfId="10" applyNumberFormat="1" applyFont="1" applyFill="1" applyAlignment="1">
      <alignment horizontal="right" vertical="center" indent="1"/>
    </xf>
    <xf numFmtId="3" fontId="26" fillId="0" borderId="0" xfId="10" applyNumberFormat="1" applyFont="1" applyAlignment="1">
      <alignment horizontal="left" vertical="center" indent="1"/>
    </xf>
    <xf numFmtId="3" fontId="17" fillId="3" borderId="0" xfId="13" applyNumberFormat="1" applyFont="1" applyFill="1" applyAlignment="1">
      <alignment horizontal="right" vertical="center" indent="1"/>
    </xf>
    <xf numFmtId="9" fontId="17" fillId="3" borderId="0" xfId="13" applyFont="1" applyFill="1" applyAlignment="1">
      <alignment horizontal="right" vertical="center" indent="1"/>
    </xf>
    <xf numFmtId="164" fontId="17" fillId="3" borderId="0" xfId="0" applyNumberFormat="1" applyFont="1" applyFill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9" fontId="25" fillId="0" borderId="0" xfId="13" applyFont="1" applyFill="1" applyBorder="1" applyAlignment="1">
      <alignment horizontal="right" vertical="center" indent="1"/>
    </xf>
    <xf numFmtId="0" fontId="2" fillId="4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3" fontId="17" fillId="7" borderId="0" xfId="0" applyNumberFormat="1" applyFont="1" applyFill="1" applyAlignment="1">
      <alignment horizontal="right" vertical="center" indent="1"/>
    </xf>
    <xf numFmtId="3" fontId="17" fillId="8" borderId="0" xfId="0" applyNumberFormat="1" applyFont="1" applyFill="1" applyAlignment="1">
      <alignment horizontal="right" vertical="center" indent="1"/>
    </xf>
    <xf numFmtId="3" fontId="17" fillId="4" borderId="0" xfId="0" applyNumberFormat="1" applyFont="1" applyFill="1" applyAlignment="1">
      <alignment horizontal="right" vertical="center" indent="1"/>
    </xf>
    <xf numFmtId="3" fontId="17" fillId="9" borderId="0" xfId="0" applyNumberFormat="1" applyFont="1" applyFill="1" applyAlignment="1">
      <alignment horizontal="right" vertical="center" indent="1"/>
    </xf>
    <xf numFmtId="3" fontId="17" fillId="10" borderId="0" xfId="0" applyNumberFormat="1" applyFont="1" applyFill="1" applyAlignment="1">
      <alignment horizontal="right" vertical="center" indent="1"/>
    </xf>
    <xf numFmtId="0" fontId="7" fillId="4" borderId="0" xfId="0" applyFont="1" applyFill="1" applyAlignment="1">
      <alignment horizontal="left" vertical="center" indent="1"/>
    </xf>
    <xf numFmtId="3" fontId="7" fillId="4" borderId="0" xfId="0" applyNumberFormat="1" applyFont="1" applyFill="1" applyAlignment="1">
      <alignment horizontal="right" vertical="center" indent="1"/>
    </xf>
    <xf numFmtId="9" fontId="28" fillId="0" borderId="0" xfId="0" applyNumberFormat="1" applyFont="1" applyAlignment="1">
      <alignment horizontal="right" vertical="center" indent="1"/>
    </xf>
    <xf numFmtId="3" fontId="23" fillId="6" borderId="0" xfId="0" applyNumberFormat="1" applyFont="1" applyFill="1" applyAlignment="1">
      <alignment horizontal="right" vertical="center" indent="1"/>
    </xf>
    <xf numFmtId="4" fontId="17" fillId="6" borderId="0" xfId="0" applyNumberFormat="1" applyFont="1" applyFill="1" applyAlignment="1">
      <alignment horizontal="right" vertical="center" indent="1"/>
    </xf>
    <xf numFmtId="3" fontId="17" fillId="6" borderId="0" xfId="0" applyNumberFormat="1" applyFont="1" applyFill="1" applyAlignment="1">
      <alignment horizontal="right" vertical="center" indent="1"/>
    </xf>
    <xf numFmtId="3" fontId="18" fillId="6" borderId="0" xfId="9" applyNumberFormat="1" applyFont="1" applyFill="1" applyBorder="1" applyAlignment="1">
      <alignment horizontal="right" vertical="center" indent="1"/>
    </xf>
    <xf numFmtId="9" fontId="18" fillId="6" borderId="0" xfId="0" applyNumberFormat="1" applyFont="1" applyFill="1" applyAlignment="1">
      <alignment horizontal="right" vertical="center" indent="1"/>
    </xf>
    <xf numFmtId="4" fontId="18" fillId="6" borderId="0" xfId="9" applyNumberFormat="1" applyFont="1" applyFill="1" applyBorder="1" applyAlignment="1">
      <alignment horizontal="right" vertical="center" indent="1"/>
    </xf>
    <xf numFmtId="3" fontId="18" fillId="0" borderId="0" xfId="0" applyNumberFormat="1" applyFont="1" applyAlignment="1">
      <alignment horizontal="right" vertical="center" wrapText="1" indent="1"/>
    </xf>
    <xf numFmtId="49" fontId="25" fillId="0" borderId="0" xfId="0" applyNumberFormat="1" applyFont="1" applyAlignment="1">
      <alignment horizontal="left" vertical="center" indent="2"/>
    </xf>
    <xf numFmtId="49" fontId="25" fillId="0" borderId="0" xfId="0" applyNumberFormat="1" applyFont="1" applyAlignment="1">
      <alignment horizontal="left" vertical="center" indent="1"/>
    </xf>
    <xf numFmtId="49" fontId="23" fillId="0" borderId="0" xfId="0" applyNumberFormat="1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2"/>
    </xf>
    <xf numFmtId="3" fontId="25" fillId="0" borderId="0" xfId="0" applyNumberFormat="1" applyFont="1" applyAlignment="1">
      <alignment horizontal="left" vertical="center" indent="2"/>
    </xf>
    <xf numFmtId="0" fontId="25" fillId="0" borderId="2" xfId="0" applyFont="1" applyBorder="1" applyAlignment="1">
      <alignment horizontal="left" vertical="center" indent="1"/>
    </xf>
    <xf numFmtId="0" fontId="25" fillId="0" borderId="2" xfId="0" applyFont="1" applyBorder="1" applyAlignment="1">
      <alignment horizontal="left" vertical="center" indent="2"/>
    </xf>
    <xf numFmtId="0" fontId="25" fillId="0" borderId="2" xfId="0" applyFont="1" applyBorder="1" applyAlignment="1">
      <alignment horizontal="left" vertical="center" indent="3"/>
    </xf>
    <xf numFmtId="0" fontId="25" fillId="0" borderId="0" xfId="0" applyFont="1" applyAlignment="1">
      <alignment horizontal="left" vertical="center" indent="3"/>
    </xf>
    <xf numFmtId="49" fontId="23" fillId="0" borderId="2" xfId="0" applyNumberFormat="1" applyFont="1" applyBorder="1" applyAlignment="1">
      <alignment horizontal="left" vertical="center" indent="1"/>
    </xf>
    <xf numFmtId="49" fontId="25" fillId="0" borderId="2" xfId="0" applyNumberFormat="1" applyFont="1" applyBorder="1" applyAlignment="1">
      <alignment horizontal="left" vertical="center" indent="2"/>
    </xf>
    <xf numFmtId="0" fontId="23" fillId="0" borderId="0" xfId="0" applyFont="1" applyAlignment="1">
      <alignment horizontal="left" vertical="center" indent="1"/>
    </xf>
    <xf numFmtId="0" fontId="25" fillId="3" borderId="0" xfId="0" applyFont="1" applyFill="1" applyAlignment="1">
      <alignment horizontal="left" vertical="center" indent="1"/>
    </xf>
  </cellXfs>
  <cellStyles count="15">
    <cellStyle name="Comma" xfId="9" builtinId="3"/>
    <cellStyle name="Comma 2" xfId="3" xr:uid="{47BDF667-0F4F-4053-BC12-441F82F74131}"/>
    <cellStyle name="Normal" xfId="0" builtinId="0"/>
    <cellStyle name="Normal 2" xfId="1" xr:uid="{8ED8A2A9-657A-4DE4-853B-8B58C6C31F5B}"/>
    <cellStyle name="Normal 4" xfId="14" xr:uid="{8EEDD1D8-8A22-41F9-8008-BB642AC7D4C5}"/>
    <cellStyle name="Percent" xfId="13" builtinId="5"/>
    <cellStyle name="Обычный 2 2" xfId="8" xr:uid="{C8BDFEAE-EF6D-40C8-AAF2-4D5BC3585DBE}"/>
    <cellStyle name="Обычный 3" xfId="7" xr:uid="{38DC4D29-C6B8-49A5-AC06-492A5CEC5AA6}"/>
    <cellStyle name="Обычный 4 2" xfId="11" xr:uid="{DCDE0256-F22B-47BF-BC80-2AAE8F4BFE22}"/>
    <cellStyle name="Обычный 6" xfId="6" xr:uid="{8F06B052-8292-4E1D-833E-AE3BBB98A104}"/>
    <cellStyle name="Обычный 7" xfId="2" xr:uid="{7690FAD3-6CCF-4BAF-912A-F00D262C7F43}"/>
    <cellStyle name="Обычный_по кварталам" xfId="10" xr:uid="{09D76363-921F-4FB2-B965-DE6336E707A5}"/>
    <cellStyle name="Обычный_регионы" xfId="12" xr:uid="{EEE9A388-ECA6-46DE-9FFF-97DB6D5F0143}"/>
    <cellStyle name="Финансовый 4 2 2" xfId="5" xr:uid="{5100658D-3AAD-4288-9137-138D40C1BC1B}"/>
    <cellStyle name="Финансовый 4 2 4" xfId="4" xr:uid="{2D92CCC9-D855-4D8C-A3DA-EA152EC35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F7A9-0156-4FCD-9A98-78C78704F059}">
  <dimension ref="B2:D25"/>
  <sheetViews>
    <sheetView showGridLines="0" showRowColHeaders="0" zoomScale="120" zoomScaleNormal="120" workbookViewId="0">
      <selection activeCell="B2" sqref="B2"/>
    </sheetView>
  </sheetViews>
  <sheetFormatPr defaultColWidth="13.6328125" defaultRowHeight="12" customHeight="1"/>
  <cols>
    <col min="1" max="1" width="2.1796875" style="8" customWidth="1"/>
    <col min="2" max="2" width="18.1796875" style="8" customWidth="1"/>
    <col min="3" max="4" width="40.90625" style="8" customWidth="1"/>
    <col min="5" max="16384" width="13.6328125" style="8"/>
  </cols>
  <sheetData>
    <row r="2" spans="2:4" ht="12" customHeight="1">
      <c r="B2" s="4" t="s">
        <v>217</v>
      </c>
    </row>
    <row r="4" spans="2:4" ht="12" customHeight="1">
      <c r="B4" s="56" t="s">
        <v>0</v>
      </c>
      <c r="C4" s="56" t="s">
        <v>57</v>
      </c>
      <c r="D4" s="56" t="s">
        <v>278</v>
      </c>
    </row>
    <row r="5" spans="2:4" ht="12" customHeight="1">
      <c r="B5" s="11"/>
    </row>
    <row r="6" spans="2:4" ht="12" customHeight="1">
      <c r="B6" s="11"/>
    </row>
    <row r="7" spans="2:4" ht="12" customHeight="1">
      <c r="B7" s="11"/>
    </row>
    <row r="8" spans="2:4" ht="12" customHeight="1">
      <c r="B8" s="4" t="s">
        <v>38</v>
      </c>
    </row>
    <row r="9" spans="2:4" ht="12" customHeight="1">
      <c r="B9" s="11"/>
    </row>
    <row r="10" spans="2:4" ht="12" customHeight="1">
      <c r="B10" s="56" t="s">
        <v>32</v>
      </c>
      <c r="C10" s="47" t="s">
        <v>218</v>
      </c>
      <c r="D10" s="47" t="s">
        <v>220</v>
      </c>
    </row>
    <row r="11" spans="2:4" ht="12" customHeight="1">
      <c r="B11" s="56" t="s">
        <v>33</v>
      </c>
      <c r="C11" s="47" t="s">
        <v>219</v>
      </c>
      <c r="D11" s="47" t="s">
        <v>221</v>
      </c>
    </row>
    <row r="12" spans="2:4" ht="12" customHeight="1">
      <c r="B12" s="56" t="s">
        <v>75</v>
      </c>
      <c r="C12" s="47" t="s">
        <v>76</v>
      </c>
      <c r="D12" s="47" t="s">
        <v>77</v>
      </c>
    </row>
    <row r="13" spans="2:4" ht="12" customHeight="1">
      <c r="B13" s="11"/>
    </row>
    <row r="14" spans="2:4" ht="12" customHeight="1">
      <c r="B14" s="56" t="s">
        <v>62</v>
      </c>
      <c r="C14" s="47" t="s">
        <v>68</v>
      </c>
      <c r="D14" s="47" t="s">
        <v>69</v>
      </c>
    </row>
    <row r="15" spans="2:4" ht="12" customHeight="1">
      <c r="B15" s="56" t="s">
        <v>63</v>
      </c>
      <c r="C15" s="47" t="s">
        <v>114</v>
      </c>
      <c r="D15" s="47" t="s">
        <v>115</v>
      </c>
    </row>
    <row r="16" spans="2:4" ht="12" customHeight="1">
      <c r="B16" s="11"/>
    </row>
    <row r="17" spans="2:4" ht="12" customHeight="1">
      <c r="B17" s="56" t="s">
        <v>59</v>
      </c>
      <c r="C17" s="47" t="s">
        <v>70</v>
      </c>
      <c r="D17" s="47" t="s">
        <v>72</v>
      </c>
    </row>
    <row r="18" spans="2:4" ht="12" customHeight="1">
      <c r="B18" s="56" t="s">
        <v>60</v>
      </c>
      <c r="C18" s="47" t="s">
        <v>71</v>
      </c>
      <c r="D18" s="47" t="s">
        <v>73</v>
      </c>
    </row>
    <row r="19" spans="2:4" ht="12" customHeight="1">
      <c r="B19" s="56" t="s">
        <v>61</v>
      </c>
      <c r="C19" s="47" t="s">
        <v>88</v>
      </c>
      <c r="D19" s="47" t="s">
        <v>64</v>
      </c>
    </row>
    <row r="20" spans="2:4" ht="12" customHeight="1">
      <c r="B20" s="11"/>
    </row>
    <row r="21" spans="2:4" ht="12" customHeight="1">
      <c r="B21" s="56" t="s">
        <v>3</v>
      </c>
      <c r="C21" s="47" t="s">
        <v>1</v>
      </c>
      <c r="D21" s="47"/>
    </row>
    <row r="22" spans="2:4" ht="12" customHeight="1">
      <c r="B22" s="56" t="s">
        <v>4</v>
      </c>
      <c r="C22" s="47" t="s">
        <v>2</v>
      </c>
      <c r="D22" s="47"/>
    </row>
    <row r="24" spans="2:4" ht="12" customHeight="1">
      <c r="B24" s="56" t="s">
        <v>201</v>
      </c>
      <c r="C24" s="47" t="s">
        <v>204</v>
      </c>
      <c r="D24" s="47" t="s">
        <v>205</v>
      </c>
    </row>
    <row r="25" spans="2:4" ht="12" customHeight="1">
      <c r="B25" s="56" t="s">
        <v>202</v>
      </c>
      <c r="C25" s="47" t="s">
        <v>203</v>
      </c>
      <c r="D25" s="47" t="s">
        <v>206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75A2-77E1-4EA4-ADAD-A5C0960A04EF}">
  <dimension ref="A1:AQ84"/>
  <sheetViews>
    <sheetView showGridLines="0" showRowColHeaders="0" zoomScaleNormal="100" workbookViewId="0">
      <pane xSplit="1" ySplit="1" topLeftCell="B2" activePane="bottomRight" state="frozen"/>
      <selection activeCell="A17" sqref="A17"/>
      <selection pane="topRight" activeCell="A17" sqref="A17"/>
      <selection pane="bottomLeft" activeCell="A17" sqref="A17"/>
      <selection pane="bottomRight"/>
    </sheetView>
  </sheetViews>
  <sheetFormatPr defaultColWidth="10.6328125" defaultRowHeight="12" customHeight="1" outlineLevelRow="1" outlineLevelCol="1"/>
  <cols>
    <col min="1" max="1" width="45.453125" style="8" customWidth="1"/>
    <col min="2" max="2" width="2.1796875" style="3" customWidth="1"/>
    <col min="3" max="14" width="11.36328125" style="3" hidden="1" customWidth="1" outlineLevel="1"/>
    <col min="15" max="15" width="13.6328125" style="17" customWidth="1" collapsed="1"/>
    <col min="16" max="27" width="11.36328125" style="3" hidden="1" customWidth="1" outlineLevel="1"/>
    <col min="28" max="28" width="13.6328125" style="17" customWidth="1" collapsed="1"/>
    <col min="29" max="40" width="11.36328125" style="3" hidden="1" customWidth="1" outlineLevel="1"/>
    <col min="41" max="41" width="13.6328125" style="17" customWidth="1" collapsed="1"/>
    <col min="42" max="42" width="2.1796875" style="3" customWidth="1"/>
    <col min="43" max="43" width="13.6328125" style="17" customWidth="1"/>
    <col min="44" max="16384" width="10.6328125" style="8"/>
  </cols>
  <sheetData>
    <row r="1" spans="1:43" s="4" customFormat="1" ht="24" customHeight="1">
      <c r="A1" s="4" t="s">
        <v>78</v>
      </c>
      <c r="B1" s="33"/>
      <c r="C1" s="33" t="s">
        <v>369</v>
      </c>
      <c r="D1" s="33" t="s">
        <v>370</v>
      </c>
      <c r="E1" s="33" t="s">
        <v>371</v>
      </c>
      <c r="F1" s="33" t="s">
        <v>378</v>
      </c>
      <c r="G1" s="33" t="s">
        <v>379</v>
      </c>
      <c r="H1" s="33" t="s">
        <v>380</v>
      </c>
      <c r="I1" s="33" t="s">
        <v>381</v>
      </c>
      <c r="J1" s="33" t="s">
        <v>382</v>
      </c>
      <c r="K1" s="33" t="s">
        <v>383</v>
      </c>
      <c r="L1" s="33" t="s">
        <v>384</v>
      </c>
      <c r="M1" s="33" t="s">
        <v>385</v>
      </c>
      <c r="N1" s="33" t="s">
        <v>386</v>
      </c>
      <c r="O1" s="90" t="s">
        <v>476</v>
      </c>
      <c r="P1" s="33" t="s">
        <v>372</v>
      </c>
      <c r="Q1" s="33" t="s">
        <v>373</v>
      </c>
      <c r="R1" s="33" t="s">
        <v>374</v>
      </c>
      <c r="S1" s="33" t="s">
        <v>388</v>
      </c>
      <c r="T1" s="33" t="s">
        <v>389</v>
      </c>
      <c r="U1" s="33" t="s">
        <v>390</v>
      </c>
      <c r="V1" s="33" t="s">
        <v>391</v>
      </c>
      <c r="W1" s="33" t="s">
        <v>392</v>
      </c>
      <c r="X1" s="33" t="s">
        <v>393</v>
      </c>
      <c r="Y1" s="33" t="s">
        <v>394</v>
      </c>
      <c r="Z1" s="33" t="s">
        <v>395</v>
      </c>
      <c r="AA1" s="33" t="s">
        <v>396</v>
      </c>
      <c r="AB1" s="90" t="s">
        <v>387</v>
      </c>
      <c r="AC1" s="33" t="s">
        <v>375</v>
      </c>
      <c r="AD1" s="33" t="s">
        <v>376</v>
      </c>
      <c r="AE1" s="33" t="s">
        <v>377</v>
      </c>
      <c r="AF1" s="33" t="s">
        <v>398</v>
      </c>
      <c r="AG1" s="33" t="s">
        <v>399</v>
      </c>
      <c r="AH1" s="33" t="s">
        <v>400</v>
      </c>
      <c r="AI1" s="33" t="s">
        <v>401</v>
      </c>
      <c r="AJ1" s="33" t="s">
        <v>402</v>
      </c>
      <c r="AK1" s="33" t="s">
        <v>403</v>
      </c>
      <c r="AL1" s="33" t="s">
        <v>404</v>
      </c>
      <c r="AM1" s="33" t="s">
        <v>405</v>
      </c>
      <c r="AN1" s="33" t="s">
        <v>406</v>
      </c>
      <c r="AO1" s="90" t="s">
        <v>397</v>
      </c>
      <c r="AP1" s="33"/>
      <c r="AQ1" s="90" t="s">
        <v>36</v>
      </c>
    </row>
    <row r="2" spans="1:43" ht="12" customHeigh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6"/>
      <c r="AQ2" s="6"/>
    </row>
    <row r="3" spans="1:43" s="4" customFormat="1" ht="12" customHeight="1">
      <c r="A3" s="99" t="s">
        <v>145</v>
      </c>
      <c r="B3" s="9"/>
      <c r="C3" s="45">
        <f>'S2'!C18</f>
        <v>0</v>
      </c>
      <c r="D3" s="45">
        <f>'S2'!D18</f>
        <v>0</v>
      </c>
      <c r="E3" s="45">
        <f>'S2'!E18</f>
        <v>0</v>
      </c>
      <c r="F3" s="45">
        <f>'S2'!F18</f>
        <v>0</v>
      </c>
      <c r="G3" s="45">
        <f>'S2'!G18</f>
        <v>0</v>
      </c>
      <c r="H3" s="45">
        <f>'S2'!H18</f>
        <v>0</v>
      </c>
      <c r="I3" s="45">
        <f>'S2'!I18</f>
        <v>2250</v>
      </c>
      <c r="J3" s="45">
        <f>'S2'!J18</f>
        <v>45000</v>
      </c>
      <c r="K3" s="45">
        <f>'S2'!K18</f>
        <v>936000</v>
      </c>
      <c r="L3" s="45">
        <f>'S2'!L18</f>
        <v>2549250</v>
      </c>
      <c r="M3" s="45">
        <f>'S2'!M18</f>
        <v>4738500</v>
      </c>
      <c r="N3" s="45">
        <f>'S2'!N18</f>
        <v>7391250</v>
      </c>
      <c r="O3" s="14">
        <f>SUM(C3:N3)</f>
        <v>15662250</v>
      </c>
      <c r="P3" s="45">
        <f>'S2'!P18</f>
        <v>11107200</v>
      </c>
      <c r="Q3" s="45">
        <f>'S2'!Q18</f>
        <v>14644800</v>
      </c>
      <c r="R3" s="45">
        <f>'S2'!R18</f>
        <v>18436800</v>
      </c>
      <c r="S3" s="45">
        <f>'S2'!S18</f>
        <v>22430400</v>
      </c>
      <c r="T3" s="45">
        <f>'S2'!T18</f>
        <v>26584800</v>
      </c>
      <c r="U3" s="45">
        <f>'S2'!U18</f>
        <v>30868800</v>
      </c>
      <c r="V3" s="45">
        <f>'S2'!V18</f>
        <v>35256000</v>
      </c>
      <c r="W3" s="45">
        <f>'S2'!W18</f>
        <v>39724800</v>
      </c>
      <c r="X3" s="45">
        <f>'S2'!X18</f>
        <v>44260800</v>
      </c>
      <c r="Y3" s="45">
        <f>'S2'!Y18</f>
        <v>48849600</v>
      </c>
      <c r="Z3" s="45">
        <f>'S2'!Z18</f>
        <v>53479200</v>
      </c>
      <c r="AA3" s="45">
        <f>'S2'!AA18</f>
        <v>58142400</v>
      </c>
      <c r="AB3" s="14">
        <f>SUM(P3:AA3)</f>
        <v>403785600</v>
      </c>
      <c r="AC3" s="45">
        <f>'S2'!AC18</f>
        <v>66761550</v>
      </c>
      <c r="AD3" s="45">
        <f>'S2'!AD18</f>
        <v>71769750</v>
      </c>
      <c r="AE3" s="45">
        <f>'S2'!AE18</f>
        <v>76795800</v>
      </c>
      <c r="AF3" s="45">
        <f>'S2'!AF18</f>
        <v>81837150</v>
      </c>
      <c r="AG3" s="45">
        <f>'S2'!AG18</f>
        <v>86888700</v>
      </c>
      <c r="AH3" s="45">
        <f>'S2'!AH18</f>
        <v>91950450</v>
      </c>
      <c r="AI3" s="45">
        <f>'S2'!AI18</f>
        <v>97019850</v>
      </c>
      <c r="AJ3" s="45">
        <f>'S2'!AJ18</f>
        <v>102096900</v>
      </c>
      <c r="AK3" s="45">
        <f>'S2'!AK18</f>
        <v>107176500</v>
      </c>
      <c r="AL3" s="45">
        <f>'S2'!AL18</f>
        <v>111241200</v>
      </c>
      <c r="AM3" s="45">
        <f>'S2'!AM18</f>
        <v>114492450</v>
      </c>
      <c r="AN3" s="45">
        <f>'S2'!AN18</f>
        <v>117093450</v>
      </c>
      <c r="AO3" s="14">
        <f>SUM(AC3:AN3)</f>
        <v>1125123750</v>
      </c>
      <c r="AP3" s="9"/>
      <c r="AQ3" s="89">
        <f>O3+AB3+AO3</f>
        <v>1544571600</v>
      </c>
    </row>
    <row r="4" spans="1:43" s="4" customFormat="1" ht="12" customHeight="1">
      <c r="A4" s="48"/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1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14"/>
      <c r="AP4" s="9"/>
      <c r="AQ4" s="14"/>
    </row>
    <row r="5" spans="1:43" ht="12" customHeight="1">
      <c r="A5" s="53" t="s">
        <v>189</v>
      </c>
      <c r="C5" s="2">
        <f>IF(C3&gt;'T1'!$C$5,-ROUND(C3*'T1'!$C$11,0),0)</f>
        <v>0</v>
      </c>
      <c r="D5" s="2">
        <f>IF(D3&gt;'T1'!$C$5,-ROUND(D3*'T1'!$C$11,0),0)</f>
        <v>0</v>
      </c>
      <c r="E5" s="2">
        <f>IF(E3&gt;'T1'!$C$5,-ROUND(E3*'T1'!$C$11,0),0)</f>
        <v>0</v>
      </c>
      <c r="F5" s="2">
        <f>IF(F3&gt;'T1'!$C$5,-ROUND(F3*'T1'!$C$11,0),0)</f>
        <v>0</v>
      </c>
      <c r="G5" s="2">
        <f>IF(G3&gt;'T1'!$C$5,-ROUND(G3*'T1'!$C$11,0),0)</f>
        <v>0</v>
      </c>
      <c r="H5" s="2">
        <f>IF(H3&gt;'T1'!$C$5,-ROUND(H3*'T1'!$C$11,0),0)</f>
        <v>0</v>
      </c>
      <c r="I5" s="2">
        <f>IF(I3&gt;'T1'!$C$5,-ROUND(I3*'T1'!$C$11,0),0)</f>
        <v>0</v>
      </c>
      <c r="J5" s="2">
        <f>IF(J3&gt;'T1'!$C$5,-ROUND(J3*'T1'!$C$11,0),0)</f>
        <v>0</v>
      </c>
      <c r="K5" s="2">
        <f>IF(K3&gt;'T1'!$C$5,-ROUND(K3*'T1'!$C$11,0),0)</f>
        <v>0</v>
      </c>
      <c r="L5" s="2">
        <f>IF(L3&gt;'T1'!$C$5,-ROUND(L3*'T1'!$C$11,0),0)</f>
        <v>0</v>
      </c>
      <c r="M5" s="2">
        <f>IF(M3&gt;'T1'!$C$5,-ROUND(M3*'T1'!$C$11,0),0)</f>
        <v>0</v>
      </c>
      <c r="N5" s="2">
        <f>IF(N3&gt;'T1'!$C$5,-ROUND(N3*'T1'!$C$11,0),0)</f>
        <v>0</v>
      </c>
      <c r="O5" s="6">
        <f t="shared" ref="O5" si="0">SUM(C5:N5)</f>
        <v>0</v>
      </c>
      <c r="P5" s="2">
        <f>IF(P3&gt;'T1'!$C$5,-ROUND(P3*'T1'!$C$11,0),0)</f>
        <v>0</v>
      </c>
      <c r="Q5" s="2">
        <f>IF(Q3&gt;'T1'!$C$5,-ROUND(Q3*'T1'!$C$11,0),0)</f>
        <v>0</v>
      </c>
      <c r="R5" s="2">
        <f>IF(R3&gt;'T1'!$C$5,-ROUND(R3*'T1'!$C$11,0),0)</f>
        <v>0</v>
      </c>
      <c r="S5" s="2">
        <f>IF(S3&gt;'T1'!$C$5,-ROUND(S3*'T1'!$C$11,0),0)</f>
        <v>0</v>
      </c>
      <c r="T5" s="2">
        <f>IF(T3&gt;'T1'!$C$5,-ROUND(T3*'T1'!$C$11,0),0)</f>
        <v>0</v>
      </c>
      <c r="U5" s="2">
        <f>IF(U3&gt;'T1'!$C$5,-ROUND(U3*'T1'!$C$11,0),0)</f>
        <v>0</v>
      </c>
      <c r="V5" s="2">
        <f>IF(V3&gt;'T1'!$C$5,-ROUND(V3*'T1'!$C$11,0),0)</f>
        <v>0</v>
      </c>
      <c r="W5" s="2">
        <f>IF(W3&gt;'T1'!$C$5,-ROUND(W3*'T1'!$C$11,0),0)</f>
        <v>0</v>
      </c>
      <c r="X5" s="2">
        <f>IF(X3&gt;'T1'!$C$5,-ROUND(X3*'T1'!$C$11,0),0)</f>
        <v>0</v>
      </c>
      <c r="Y5" s="2">
        <f>IF(Y3&gt;'T1'!$C$5,-ROUND(Y3*'T1'!$C$11,0),0)</f>
        <v>0</v>
      </c>
      <c r="Z5" s="2">
        <f>IF(Z3&gt;'T1'!$C$5,-ROUND(Z3*'T1'!$C$11,0),0)</f>
        <v>0</v>
      </c>
      <c r="AA5" s="2">
        <f>IF(AA3&gt;'T1'!$C$5,-ROUND(AA3*'T1'!$C$11,0),0)</f>
        <v>0</v>
      </c>
      <c r="AB5" s="6">
        <f t="shared" ref="AB5" si="1">SUM(P5:AA5)</f>
        <v>0</v>
      </c>
      <c r="AC5" s="2">
        <f>IF(AC3&gt;'T1'!$C$5,-ROUND(AC3*'T1'!$C$11,0),0)</f>
        <v>0</v>
      </c>
      <c r="AD5" s="2">
        <f>IF(AD3&gt;'T1'!$C$5,-ROUND(AD3*'T1'!$C$11,0),0)</f>
        <v>0</v>
      </c>
      <c r="AE5" s="2">
        <f>IF(AE3&gt;'T1'!$C$5,-ROUND(AE3*'T1'!$C$11,0),0)</f>
        <v>0</v>
      </c>
      <c r="AF5" s="2">
        <f>IF(AF3&gt;'T1'!$C$5,-ROUND(AF3*'T1'!$C$11,0),0)</f>
        <v>-9820458</v>
      </c>
      <c r="AG5" s="2">
        <f>IF(AG3&gt;'T1'!$C$5,-ROUND(AG3*'T1'!$C$11,0),0)</f>
        <v>-10426644</v>
      </c>
      <c r="AH5" s="2">
        <f>IF(AH3&gt;'T1'!$C$5,-ROUND(AH3*'T1'!$C$11,0),0)</f>
        <v>-11034054</v>
      </c>
      <c r="AI5" s="2">
        <f>IF(AI3&gt;'T1'!$C$5,-ROUND(AI3*'T1'!$C$11,0),0)</f>
        <v>-11642382</v>
      </c>
      <c r="AJ5" s="2">
        <f>IF(AJ3&gt;'T1'!$C$5,-ROUND(AJ3*'T1'!$C$11,0),0)</f>
        <v>-12251628</v>
      </c>
      <c r="AK5" s="2">
        <f>IF(AK3&gt;'T1'!$C$5,-ROUND(AK3*'T1'!$C$11,0),0)</f>
        <v>-12861180</v>
      </c>
      <c r="AL5" s="2">
        <f>IF(AL3&gt;'T1'!$C$5,-ROUND(AL3*'T1'!$C$11,0),0)</f>
        <v>-13348944</v>
      </c>
      <c r="AM5" s="2">
        <f>IF(AM3&gt;'T1'!$C$5,-ROUND(AM3*'T1'!$C$11,0),0)</f>
        <v>-13739094</v>
      </c>
      <c r="AN5" s="2">
        <f>IF(AN3&gt;'T1'!$C$5,-ROUND(AN3*'T1'!$C$11,0),0)</f>
        <v>-14051214</v>
      </c>
      <c r="AO5" s="6">
        <f>SUM(AC5:AN5)</f>
        <v>-109175598</v>
      </c>
      <c r="AQ5" s="6">
        <f t="shared" ref="AQ5" si="2">O5+AB5+AO5</f>
        <v>-109175598</v>
      </c>
    </row>
    <row r="6" spans="1:43" s="4" customFormat="1" ht="12" customHeight="1">
      <c r="A6" s="48"/>
      <c r="B6" s="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14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14"/>
      <c r="AP6" s="9"/>
      <c r="AQ6" s="14"/>
    </row>
    <row r="7" spans="1:43" s="4" customFormat="1" ht="12" customHeight="1">
      <c r="A7" s="99" t="s">
        <v>152</v>
      </c>
      <c r="B7" s="9"/>
      <c r="C7" s="45">
        <f>C3+C5</f>
        <v>0</v>
      </c>
      <c r="D7" s="45">
        <f t="shared" ref="D7:M7" si="3">D3+D5</f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2250</v>
      </c>
      <c r="J7" s="45">
        <f t="shared" si="3"/>
        <v>45000</v>
      </c>
      <c r="K7" s="45">
        <f t="shared" si="3"/>
        <v>936000</v>
      </c>
      <c r="L7" s="45">
        <f t="shared" si="3"/>
        <v>2549250</v>
      </c>
      <c r="M7" s="45">
        <f t="shared" si="3"/>
        <v>4738500</v>
      </c>
      <c r="N7" s="45">
        <f>N3+N5</f>
        <v>7391250</v>
      </c>
      <c r="O7" s="14">
        <f>SUM(C7:N7)</f>
        <v>15662250</v>
      </c>
      <c r="P7" s="45">
        <f t="shared" ref="P7:Z7" si="4">P3+P5</f>
        <v>11107200</v>
      </c>
      <c r="Q7" s="45">
        <f t="shared" si="4"/>
        <v>14644800</v>
      </c>
      <c r="R7" s="45">
        <f t="shared" si="4"/>
        <v>18436800</v>
      </c>
      <c r="S7" s="45">
        <f t="shared" si="4"/>
        <v>22430400</v>
      </c>
      <c r="T7" s="45">
        <f t="shared" si="4"/>
        <v>26584800</v>
      </c>
      <c r="U7" s="45">
        <f t="shared" si="4"/>
        <v>30868800</v>
      </c>
      <c r="V7" s="45">
        <f t="shared" si="4"/>
        <v>35256000</v>
      </c>
      <c r="W7" s="45">
        <f t="shared" si="4"/>
        <v>39724800</v>
      </c>
      <c r="X7" s="45">
        <f t="shared" si="4"/>
        <v>44260800</v>
      </c>
      <c r="Y7" s="45">
        <f t="shared" si="4"/>
        <v>48849600</v>
      </c>
      <c r="Z7" s="45">
        <f t="shared" si="4"/>
        <v>53479200</v>
      </c>
      <c r="AA7" s="45">
        <f>AA3+AA5</f>
        <v>58142400</v>
      </c>
      <c r="AB7" s="14">
        <f>SUM(P7:AA7)</f>
        <v>403785600</v>
      </c>
      <c r="AC7" s="45">
        <f t="shared" ref="AC7:AM7" si="5">AC3+AC5</f>
        <v>66761550</v>
      </c>
      <c r="AD7" s="45">
        <f t="shared" si="5"/>
        <v>71769750</v>
      </c>
      <c r="AE7" s="45">
        <f t="shared" si="5"/>
        <v>76795800</v>
      </c>
      <c r="AF7" s="45">
        <f t="shared" si="5"/>
        <v>72016692</v>
      </c>
      <c r="AG7" s="45">
        <f t="shared" si="5"/>
        <v>76462056</v>
      </c>
      <c r="AH7" s="45">
        <f t="shared" si="5"/>
        <v>80916396</v>
      </c>
      <c r="AI7" s="45">
        <f t="shared" si="5"/>
        <v>85377468</v>
      </c>
      <c r="AJ7" s="45">
        <f t="shared" si="5"/>
        <v>89845272</v>
      </c>
      <c r="AK7" s="45">
        <f t="shared" si="5"/>
        <v>94315320</v>
      </c>
      <c r="AL7" s="45">
        <f t="shared" si="5"/>
        <v>97892256</v>
      </c>
      <c r="AM7" s="45">
        <f t="shared" si="5"/>
        <v>100753356</v>
      </c>
      <c r="AN7" s="45">
        <f>AN3+AN5</f>
        <v>103042236</v>
      </c>
      <c r="AO7" s="14">
        <f>SUM(AC7:AN7)</f>
        <v>1015948152</v>
      </c>
      <c r="AP7" s="9"/>
      <c r="AQ7" s="89">
        <f>O7+AB7+AO7</f>
        <v>1435396002</v>
      </c>
    </row>
    <row r="8" spans="1:43" ht="12" customHeight="1">
      <c r="A8" s="5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6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6"/>
      <c r="AQ8" s="6"/>
    </row>
    <row r="9" spans="1:43" s="4" customFormat="1" ht="12" customHeight="1">
      <c r="A9" s="62" t="s">
        <v>143</v>
      </c>
      <c r="B9" s="9"/>
      <c r="C9" s="5">
        <f>SUM(C10:C15)</f>
        <v>0</v>
      </c>
      <c r="D9" s="5">
        <f t="shared" ref="D9:N9" si="6">SUM(D10:D15)</f>
        <v>0</v>
      </c>
      <c r="E9" s="5">
        <f t="shared" si="6"/>
        <v>0</v>
      </c>
      <c r="F9" s="5">
        <f t="shared" si="6"/>
        <v>0</v>
      </c>
      <c r="G9" s="5">
        <f t="shared" si="6"/>
        <v>0</v>
      </c>
      <c r="H9" s="5">
        <f t="shared" si="6"/>
        <v>-95778</v>
      </c>
      <c r="I9" s="5">
        <f t="shared" si="6"/>
        <v>-95846</v>
      </c>
      <c r="J9" s="5">
        <f t="shared" si="6"/>
        <v>-1202444</v>
      </c>
      <c r="K9" s="5">
        <f t="shared" si="6"/>
        <v>-1312632</v>
      </c>
      <c r="L9" s="5">
        <f t="shared" si="6"/>
        <v>-1361030</v>
      </c>
      <c r="M9" s="5">
        <f t="shared" si="6"/>
        <v>-1426707</v>
      </c>
      <c r="N9" s="5">
        <f t="shared" si="6"/>
        <v>-1827428</v>
      </c>
      <c r="O9" s="14">
        <f t="shared" ref="O9:O55" si="7">SUM(C9:N9)</f>
        <v>-7321865</v>
      </c>
      <c r="P9" s="5">
        <f>SUM(P10:P15)</f>
        <v>-1938906</v>
      </c>
      <c r="Q9" s="5">
        <f t="shared" ref="Q9" si="8">SUM(Q10:Q15)</f>
        <v>-2676042</v>
      </c>
      <c r="R9" s="5">
        <f t="shared" ref="R9" si="9">SUM(R10:R15)</f>
        <v>-3026430</v>
      </c>
      <c r="S9" s="5">
        <f t="shared" ref="S9" si="10">SUM(S10:S15)</f>
        <v>-3146238</v>
      </c>
      <c r="T9" s="5">
        <f t="shared" ref="T9" si="11">SUM(T10:T15)</f>
        <v>-3270870</v>
      </c>
      <c r="U9" s="5">
        <f t="shared" ref="U9" si="12">SUM(U10:U15)</f>
        <v>-3455730</v>
      </c>
      <c r="V9" s="5">
        <f t="shared" ref="V9" si="13">SUM(V10:V15)</f>
        <v>-3587346</v>
      </c>
      <c r="W9" s="5">
        <f>SUM(W10:W15)</f>
        <v>-4561928</v>
      </c>
      <c r="X9" s="5">
        <f t="shared" ref="X9" si="14">SUM(X10:X15)</f>
        <v>-4629348</v>
      </c>
      <c r="Y9" s="5">
        <f t="shared" ref="Y9" si="15">SUM(Y10:Y15)</f>
        <v>-4767012</v>
      </c>
      <c r="Z9" s="5">
        <f t="shared" ref="Z9" si="16">SUM(Z10:Z15)</f>
        <v>-4905900</v>
      </c>
      <c r="AA9" s="5">
        <f t="shared" ref="AA9" si="17">SUM(AA10:AA15)</f>
        <v>-5102136</v>
      </c>
      <c r="AB9" s="14">
        <f t="shared" ref="AB9:AB55" si="18">SUM(P9:AA9)</f>
        <v>-45067886</v>
      </c>
      <c r="AC9" s="5">
        <f>SUM(AC10:AC15)</f>
        <v>-5360711</v>
      </c>
      <c r="AD9" s="5">
        <f t="shared" ref="AD9" si="19">SUM(AD10:AD15)</f>
        <v>-5877167</v>
      </c>
      <c r="AE9" s="5">
        <f t="shared" ref="AE9" si="20">SUM(AE10:AE15)</f>
        <v>-6084288</v>
      </c>
      <c r="AF9" s="5">
        <f t="shared" ref="AF9" si="21">SUM(AF10:AF15)</f>
        <v>-6235529</v>
      </c>
      <c r="AG9" s="5">
        <f t="shared" ref="AG9" si="22">SUM(AG10:AG15)</f>
        <v>-6387075</v>
      </c>
      <c r="AH9" s="5">
        <f t="shared" ref="AH9" si="23">SUM(AH10:AH15)</f>
        <v>-6595268</v>
      </c>
      <c r="AI9" s="5">
        <f t="shared" ref="AI9" si="24">SUM(AI10:AI15)</f>
        <v>-6747350</v>
      </c>
      <c r="AJ9" s="5">
        <f t="shared" ref="AJ9" si="25">SUM(AJ10:AJ15)</f>
        <v>-7340871</v>
      </c>
      <c r="AK9" s="5">
        <f t="shared" ref="AK9" si="26">SUM(AK10:AK15)</f>
        <v>-7474599</v>
      </c>
      <c r="AL9" s="5">
        <f t="shared" ref="AL9" si="27">SUM(AL10:AL15)</f>
        <v>-7596540</v>
      </c>
      <c r="AM9" s="5">
        <f t="shared" ref="AM9" si="28">SUM(AM10:AM15)</f>
        <v>-7694078</v>
      </c>
      <c r="AN9" s="5">
        <f t="shared" ref="AN9" si="29">SUM(AN10:AN15)</f>
        <v>-7828448</v>
      </c>
      <c r="AO9" s="14">
        <f>SUM(AC9:AN9)</f>
        <v>-81221924</v>
      </c>
      <c r="AP9" s="9"/>
      <c r="AQ9" s="14">
        <f t="shared" ref="AQ9:AQ55" si="30">O9+AB9+AO9</f>
        <v>-133611675</v>
      </c>
    </row>
    <row r="10" spans="1:43" ht="12" hidden="1" customHeight="1" outlineLevel="1">
      <c r="A10" s="49" t="s">
        <v>147</v>
      </c>
      <c r="C10" s="2">
        <f>-ROUND(C3*0.03,0)</f>
        <v>0</v>
      </c>
      <c r="D10" s="2">
        <f t="shared" ref="D10:N10" si="31">-ROUND(D3*0.03,0)</f>
        <v>0</v>
      </c>
      <c r="E10" s="2">
        <f t="shared" si="31"/>
        <v>0</v>
      </c>
      <c r="F10" s="2">
        <f t="shared" si="31"/>
        <v>0</v>
      </c>
      <c r="G10" s="2">
        <f t="shared" si="31"/>
        <v>0</v>
      </c>
      <c r="H10" s="2">
        <f t="shared" si="31"/>
        <v>0</v>
      </c>
      <c r="I10" s="2">
        <f t="shared" si="31"/>
        <v>-68</v>
      </c>
      <c r="J10" s="2">
        <f t="shared" si="31"/>
        <v>-1350</v>
      </c>
      <c r="K10" s="2">
        <f t="shared" si="31"/>
        <v>-28080</v>
      </c>
      <c r="L10" s="2">
        <f t="shared" si="31"/>
        <v>-76478</v>
      </c>
      <c r="M10" s="2">
        <f t="shared" si="31"/>
        <v>-142155</v>
      </c>
      <c r="N10" s="2">
        <f t="shared" si="31"/>
        <v>-221738</v>
      </c>
      <c r="O10" s="6">
        <f t="shared" si="7"/>
        <v>-469869</v>
      </c>
      <c r="P10" s="2">
        <f>-ROUND(P3*0.03,0)</f>
        <v>-333216</v>
      </c>
      <c r="Q10" s="2">
        <f t="shared" ref="Q10:AA10" si="32">-ROUND(Q3*0.03,0)</f>
        <v>-439344</v>
      </c>
      <c r="R10" s="2">
        <f t="shared" si="32"/>
        <v>-553104</v>
      </c>
      <c r="S10" s="2">
        <f t="shared" si="32"/>
        <v>-672912</v>
      </c>
      <c r="T10" s="2">
        <f t="shared" si="32"/>
        <v>-797544</v>
      </c>
      <c r="U10" s="2">
        <f t="shared" si="32"/>
        <v>-926064</v>
      </c>
      <c r="V10" s="2">
        <f t="shared" si="32"/>
        <v>-1057680</v>
      </c>
      <c r="W10" s="2">
        <f t="shared" si="32"/>
        <v>-1191744</v>
      </c>
      <c r="X10" s="2">
        <f t="shared" si="32"/>
        <v>-1327824</v>
      </c>
      <c r="Y10" s="2">
        <f t="shared" si="32"/>
        <v>-1465488</v>
      </c>
      <c r="Z10" s="2">
        <f t="shared" si="32"/>
        <v>-1604376</v>
      </c>
      <c r="AA10" s="2">
        <f t="shared" si="32"/>
        <v>-1744272</v>
      </c>
      <c r="AB10" s="6">
        <f t="shared" si="18"/>
        <v>-12113568</v>
      </c>
      <c r="AC10" s="2">
        <f>-ROUND(AC3*0.03,0)</f>
        <v>-2002847</v>
      </c>
      <c r="AD10" s="2">
        <f t="shared" ref="AD10:AN10" si="33">-ROUND(AD3*0.03,0)</f>
        <v>-2153093</v>
      </c>
      <c r="AE10" s="2">
        <f t="shared" si="33"/>
        <v>-2303874</v>
      </c>
      <c r="AF10" s="2">
        <f t="shared" si="33"/>
        <v>-2455115</v>
      </c>
      <c r="AG10" s="2">
        <f t="shared" si="33"/>
        <v>-2606661</v>
      </c>
      <c r="AH10" s="2">
        <f t="shared" si="33"/>
        <v>-2758514</v>
      </c>
      <c r="AI10" s="2">
        <f t="shared" si="33"/>
        <v>-2910596</v>
      </c>
      <c r="AJ10" s="2">
        <f t="shared" si="33"/>
        <v>-3062907</v>
      </c>
      <c r="AK10" s="2">
        <f t="shared" si="33"/>
        <v>-3215295</v>
      </c>
      <c r="AL10" s="2">
        <f t="shared" si="33"/>
        <v>-3337236</v>
      </c>
      <c r="AM10" s="2">
        <f t="shared" si="33"/>
        <v>-3434774</v>
      </c>
      <c r="AN10" s="2">
        <f t="shared" si="33"/>
        <v>-3512804</v>
      </c>
      <c r="AO10" s="6">
        <f t="shared" ref="AO10:AO55" si="34">SUM(AC10:AN10)</f>
        <v>-33753716</v>
      </c>
      <c r="AQ10" s="6">
        <f t="shared" si="30"/>
        <v>-46337153</v>
      </c>
    </row>
    <row r="11" spans="1:43" ht="12" hidden="1" customHeight="1" outlineLevel="1">
      <c r="A11" s="49" t="s">
        <v>182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-75000</v>
      </c>
      <c r="K11" s="7">
        <v>0</v>
      </c>
      <c r="L11" s="7">
        <v>0</v>
      </c>
      <c r="M11" s="7">
        <v>0</v>
      </c>
      <c r="N11" s="7">
        <v>0</v>
      </c>
      <c r="O11" s="6">
        <f t="shared" si="7"/>
        <v>-75000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-75000</v>
      </c>
      <c r="X11" s="7">
        <v>0</v>
      </c>
      <c r="Y11" s="7">
        <v>0</v>
      </c>
      <c r="Z11" s="7">
        <v>0</v>
      </c>
      <c r="AA11" s="7">
        <v>0</v>
      </c>
      <c r="AB11" s="6">
        <f t="shared" si="18"/>
        <v>-75000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-75000</v>
      </c>
      <c r="AK11" s="7">
        <v>0</v>
      </c>
      <c r="AL11" s="7">
        <v>0</v>
      </c>
      <c r="AM11" s="7">
        <v>0</v>
      </c>
      <c r="AN11" s="7">
        <v>0</v>
      </c>
      <c r="AO11" s="6">
        <f t="shared" si="34"/>
        <v>-75000</v>
      </c>
      <c r="AQ11" s="6">
        <f t="shared" si="30"/>
        <v>-225000</v>
      </c>
    </row>
    <row r="12" spans="1:43" ht="12" hidden="1" customHeight="1" outlineLevel="1">
      <c r="A12" s="49" t="s">
        <v>183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6">
        <f t="shared" si="7"/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6">
        <f t="shared" si="18"/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6">
        <f t="shared" si="34"/>
        <v>0</v>
      </c>
      <c r="AQ12" s="6">
        <f t="shared" si="30"/>
        <v>0</v>
      </c>
    </row>
    <row r="13" spans="1:43" ht="12" hidden="1" customHeight="1" outlineLevel="1">
      <c r="A13" s="49" t="s">
        <v>184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6">
        <f t="shared" si="7"/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6">
        <f t="shared" si="18"/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6">
        <f t="shared" si="34"/>
        <v>0</v>
      </c>
      <c r="AQ13" s="6">
        <f t="shared" si="30"/>
        <v>0</v>
      </c>
    </row>
    <row r="14" spans="1:43" ht="12" hidden="1" customHeight="1" outlineLevel="1">
      <c r="A14" s="4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6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6"/>
      <c r="AQ14" s="6"/>
    </row>
    <row r="15" spans="1:43" ht="12" hidden="1" customHeight="1" outlineLevel="1">
      <c r="A15" s="8" t="s">
        <v>510</v>
      </c>
      <c r="C15" s="2">
        <f>SUM(C16:C19)</f>
        <v>0</v>
      </c>
      <c r="D15" s="2">
        <f t="shared" ref="D15:N15" si="35">SUM(D16:D19)</f>
        <v>0</v>
      </c>
      <c r="E15" s="2">
        <f t="shared" si="35"/>
        <v>0</v>
      </c>
      <c r="F15" s="2">
        <f t="shared" si="35"/>
        <v>0</v>
      </c>
      <c r="G15" s="2">
        <f t="shared" si="35"/>
        <v>0</v>
      </c>
      <c r="H15" s="2">
        <f t="shared" si="35"/>
        <v>-95778</v>
      </c>
      <c r="I15" s="2">
        <f t="shared" si="35"/>
        <v>-95778</v>
      </c>
      <c r="J15" s="2">
        <f t="shared" si="35"/>
        <v>-1126094</v>
      </c>
      <c r="K15" s="2">
        <f t="shared" si="35"/>
        <v>-1284552</v>
      </c>
      <c r="L15" s="2">
        <f t="shared" si="35"/>
        <v>-1284552</v>
      </c>
      <c r="M15" s="2">
        <f t="shared" si="35"/>
        <v>-1284552</v>
      </c>
      <c r="N15" s="2">
        <f t="shared" si="35"/>
        <v>-1605690</v>
      </c>
      <c r="O15" s="6">
        <f t="shared" si="7"/>
        <v>-6776996</v>
      </c>
      <c r="P15" s="2">
        <f t="shared" ref="P15" si="36">SUM(P16:P19)</f>
        <v>-1605690</v>
      </c>
      <c r="Q15" s="2">
        <f t="shared" ref="Q15:R15" si="37">SUM(Q16:Q19)</f>
        <v>-2236698</v>
      </c>
      <c r="R15" s="2">
        <f t="shared" si="37"/>
        <v>-2473326</v>
      </c>
      <c r="S15" s="2">
        <f t="shared" ref="S15" si="38">SUM(S16:S19)</f>
        <v>-2473326</v>
      </c>
      <c r="T15" s="2">
        <f t="shared" ref="T15" si="39">SUM(T16:T19)</f>
        <v>-2473326</v>
      </c>
      <c r="U15" s="2">
        <f t="shared" ref="U15" si="40">SUM(U16:U19)</f>
        <v>-2529666</v>
      </c>
      <c r="V15" s="2">
        <f t="shared" ref="V15" si="41">SUM(V16:V19)</f>
        <v>-2529666</v>
      </c>
      <c r="W15" s="2">
        <f>SUM(W16:W19)</f>
        <v>-3295184</v>
      </c>
      <c r="X15" s="2">
        <f t="shared" ref="X15:AA15" si="42">SUM(X16:X19)</f>
        <v>-3301524</v>
      </c>
      <c r="Y15" s="2">
        <f t="shared" si="42"/>
        <v>-3301524</v>
      </c>
      <c r="Z15" s="2">
        <f t="shared" si="42"/>
        <v>-3301524</v>
      </c>
      <c r="AA15" s="2">
        <f t="shared" si="42"/>
        <v>-3357864</v>
      </c>
      <c r="AB15" s="6">
        <f t="shared" ref="AB15" si="43">SUM(P15:AA15)</f>
        <v>-32879318</v>
      </c>
      <c r="AC15" s="2">
        <f>SUM(AC16:AC18)</f>
        <v>-3357864</v>
      </c>
      <c r="AD15" s="2">
        <f t="shared" ref="AD15" si="44">SUM(AD16:AD18)</f>
        <v>-3724074</v>
      </c>
      <c r="AE15" s="2">
        <f t="shared" ref="AE15" si="45">SUM(AE16:AE18)</f>
        <v>-3780414</v>
      </c>
      <c r="AF15" s="2">
        <f t="shared" ref="AF15" si="46">SUM(AF16:AF18)</f>
        <v>-3780414</v>
      </c>
      <c r="AG15" s="2">
        <f t="shared" ref="AG15" si="47">SUM(AG16:AG18)</f>
        <v>-3780414</v>
      </c>
      <c r="AH15" s="2">
        <f t="shared" ref="AH15" si="48">SUM(AH16:AH18)</f>
        <v>-3836754</v>
      </c>
      <c r="AI15" s="2">
        <f t="shared" ref="AI15" si="49">SUM(AI16:AI18)</f>
        <v>-3836754</v>
      </c>
      <c r="AJ15" s="2">
        <f t="shared" ref="AJ15" si="50">SUM(AJ16:AJ18)</f>
        <v>-4202964</v>
      </c>
      <c r="AK15" s="2">
        <f t="shared" ref="AK15" si="51">SUM(AK16:AK18)</f>
        <v>-4259304</v>
      </c>
      <c r="AL15" s="2">
        <f t="shared" ref="AL15" si="52">SUM(AL16:AL18)</f>
        <v>-4259304</v>
      </c>
      <c r="AM15" s="2">
        <f t="shared" ref="AM15" si="53">SUM(AM16:AM18)</f>
        <v>-4259304</v>
      </c>
      <c r="AN15" s="2">
        <f t="shared" ref="AN15" si="54">SUM(AN16:AN18)</f>
        <v>-4315644</v>
      </c>
      <c r="AO15" s="6">
        <f t="shared" ref="AO15" si="55">SUM(AC15:AN15)</f>
        <v>-47393208</v>
      </c>
      <c r="AQ15" s="6">
        <f t="shared" si="30"/>
        <v>-87049522</v>
      </c>
    </row>
    <row r="16" spans="1:43" s="12" customFormat="1" ht="12" hidden="1" customHeight="1" outlineLevel="1">
      <c r="A16" s="51" t="s">
        <v>185</v>
      </c>
      <c r="B16" s="55"/>
      <c r="C16" s="15">
        <f>-'T3'!C606</f>
        <v>0</v>
      </c>
      <c r="D16" s="15">
        <f>-'T3'!D606</f>
        <v>0</v>
      </c>
      <c r="E16" s="15">
        <f>-'T3'!E606</f>
        <v>0</v>
      </c>
      <c r="F16" s="15">
        <f>-'T3'!F606</f>
        <v>0</v>
      </c>
      <c r="G16" s="15">
        <f>-'T3'!G606</f>
        <v>0</v>
      </c>
      <c r="H16" s="15">
        <f>-'T3'!H606</f>
        <v>-95778</v>
      </c>
      <c r="I16" s="15">
        <f>-'T3'!I606</f>
        <v>-95778</v>
      </c>
      <c r="J16" s="15">
        <f>-'T3'!J606</f>
        <v>-95778</v>
      </c>
      <c r="K16" s="15">
        <f>-'T3'!K606</f>
        <v>-95778</v>
      </c>
      <c r="L16" s="15">
        <f>-'T3'!L606</f>
        <v>-95778</v>
      </c>
      <c r="M16" s="15">
        <f>-'T3'!M606</f>
        <v>-95778</v>
      </c>
      <c r="N16" s="15">
        <f>-'T3'!N606</f>
        <v>-95778</v>
      </c>
      <c r="O16" s="6">
        <f>SUM(C16:N16)</f>
        <v>-670446</v>
      </c>
      <c r="P16" s="15">
        <f>-'T3'!P606</f>
        <v>-95778</v>
      </c>
      <c r="Q16" s="15">
        <f>-'T3'!Q606</f>
        <v>-95778</v>
      </c>
      <c r="R16" s="15">
        <f>-'T3'!R606</f>
        <v>-95778</v>
      </c>
      <c r="S16" s="15">
        <f>-'T3'!S606</f>
        <v>-95778</v>
      </c>
      <c r="T16" s="15">
        <f>-'T3'!T606</f>
        <v>-95778</v>
      </c>
      <c r="U16" s="15">
        <f>-'T3'!U606</f>
        <v>-95778</v>
      </c>
      <c r="V16" s="15">
        <f>-'T3'!V606</f>
        <v>-95778</v>
      </c>
      <c r="W16" s="15">
        <f>-'T3'!W606</f>
        <v>-95778</v>
      </c>
      <c r="X16" s="15">
        <f>-'T3'!X606</f>
        <v>-95778</v>
      </c>
      <c r="Y16" s="15">
        <f>-'T3'!Y606</f>
        <v>-95778</v>
      </c>
      <c r="Z16" s="15">
        <f>-'T3'!Z606</f>
        <v>-95778</v>
      </c>
      <c r="AA16" s="15">
        <f>-'T3'!AA606</f>
        <v>-95778</v>
      </c>
      <c r="AB16" s="6">
        <f>SUM(P16:AA16)</f>
        <v>-1149336</v>
      </c>
      <c r="AC16" s="15">
        <f>-'T3'!AC606</f>
        <v>-95778</v>
      </c>
      <c r="AD16" s="15">
        <f>-'T3'!AD606</f>
        <v>-95778</v>
      </c>
      <c r="AE16" s="15">
        <f>-'T3'!AE606</f>
        <v>-95778</v>
      </c>
      <c r="AF16" s="15">
        <f>-'T3'!AF606</f>
        <v>-95778</v>
      </c>
      <c r="AG16" s="15">
        <f>-'T3'!AG606</f>
        <v>-95778</v>
      </c>
      <c r="AH16" s="15">
        <f>-'T3'!AH606</f>
        <v>-95778</v>
      </c>
      <c r="AI16" s="15">
        <f>-'T3'!AI606</f>
        <v>-95778</v>
      </c>
      <c r="AJ16" s="15">
        <f>-'T3'!AJ606</f>
        <v>-95778</v>
      </c>
      <c r="AK16" s="15">
        <f>-'T3'!AK606</f>
        <v>-95778</v>
      </c>
      <c r="AL16" s="15">
        <f>-'T3'!AL606</f>
        <v>-95778</v>
      </c>
      <c r="AM16" s="15">
        <f>-'T3'!AM606</f>
        <v>-95778</v>
      </c>
      <c r="AN16" s="15">
        <f>-'T3'!AN606</f>
        <v>-95778</v>
      </c>
      <c r="AO16" s="6">
        <f>SUM(AC16:AN16)</f>
        <v>-1149336</v>
      </c>
      <c r="AP16" s="55"/>
      <c r="AQ16" s="6">
        <f>O16+AB16+AO16</f>
        <v>-2969118</v>
      </c>
    </row>
    <row r="17" spans="1:43" s="12" customFormat="1" ht="12" hidden="1" customHeight="1" outlineLevel="1">
      <c r="A17" s="51" t="s">
        <v>484</v>
      </c>
      <c r="B17" s="55"/>
      <c r="C17" s="15">
        <f>-'T3'!C609</f>
        <v>0</v>
      </c>
      <c r="D17" s="15">
        <f>-'T3'!D609</f>
        <v>0</v>
      </c>
      <c r="E17" s="15">
        <f>-'T3'!E609</f>
        <v>0</v>
      </c>
      <c r="F17" s="15">
        <f>-'T3'!F609</f>
        <v>0</v>
      </c>
      <c r="G17" s="15">
        <f>-'T3'!G609</f>
        <v>0</v>
      </c>
      <c r="H17" s="15">
        <f>-'T3'!H609</f>
        <v>0</v>
      </c>
      <c r="I17" s="15">
        <f>-'T3'!I609</f>
        <v>0</v>
      </c>
      <c r="J17" s="15">
        <f>-'T3'!J609</f>
        <v>-980316</v>
      </c>
      <c r="K17" s="15">
        <f>-'T3'!K609</f>
        <v>-980316</v>
      </c>
      <c r="L17" s="15">
        <f>-'T3'!L609</f>
        <v>-980316</v>
      </c>
      <c r="M17" s="15">
        <f>-'T3'!M609</f>
        <v>-980316</v>
      </c>
      <c r="N17" s="15">
        <f>-'T3'!N609</f>
        <v>-1301454</v>
      </c>
      <c r="O17" s="6">
        <f>SUM(C17:N17)</f>
        <v>-5222718</v>
      </c>
      <c r="P17" s="15">
        <f>-'T3'!P609</f>
        <v>-1301454</v>
      </c>
      <c r="Q17" s="15">
        <f>-'T3'!Q609</f>
        <v>-1932462</v>
      </c>
      <c r="R17" s="15">
        <f>-'T3'!R609</f>
        <v>-1932462</v>
      </c>
      <c r="S17" s="15">
        <f>-'T3'!S609</f>
        <v>-1932462</v>
      </c>
      <c r="T17" s="15">
        <f>-'T3'!T609</f>
        <v>-1932462</v>
      </c>
      <c r="U17" s="15">
        <f>-'T3'!U609</f>
        <v>-1988802</v>
      </c>
      <c r="V17" s="15">
        <f>-'T3'!V609</f>
        <v>-1988802</v>
      </c>
      <c r="W17" s="15">
        <f>-'T3'!W609</f>
        <v>-2704320</v>
      </c>
      <c r="X17" s="15">
        <f>-'T3'!X609</f>
        <v>-2704320</v>
      </c>
      <c r="Y17" s="15">
        <f>-'T3'!Y609</f>
        <v>-2704320</v>
      </c>
      <c r="Z17" s="15">
        <f>-'T3'!Z609</f>
        <v>-2704320</v>
      </c>
      <c r="AA17" s="15">
        <f>-'T3'!AA609</f>
        <v>-2760660</v>
      </c>
      <c r="AB17" s="6">
        <f>SUM(P17:AA17)</f>
        <v>-26586846</v>
      </c>
      <c r="AC17" s="15">
        <f>-'T3'!AC609</f>
        <v>-2760660</v>
      </c>
      <c r="AD17" s="15">
        <f>-'T3'!AD609</f>
        <v>-3126870</v>
      </c>
      <c r="AE17" s="15">
        <f>-'T3'!AE609</f>
        <v>-3126870</v>
      </c>
      <c r="AF17" s="15">
        <f>-'T3'!AF609</f>
        <v>-3126870</v>
      </c>
      <c r="AG17" s="15">
        <f>-'T3'!AG609</f>
        <v>-3126870</v>
      </c>
      <c r="AH17" s="15">
        <f>-'T3'!AH609</f>
        <v>-3183210</v>
      </c>
      <c r="AI17" s="15">
        <f>-'T3'!AI609</f>
        <v>-3183210</v>
      </c>
      <c r="AJ17" s="15">
        <f>-'T3'!AJ609</f>
        <v>-3549420</v>
      </c>
      <c r="AK17" s="15">
        <f>-'T3'!AK609</f>
        <v>-3549420</v>
      </c>
      <c r="AL17" s="15">
        <f>-'T3'!AL609</f>
        <v>-3549420</v>
      </c>
      <c r="AM17" s="15">
        <f>-'T3'!AM609</f>
        <v>-3549420</v>
      </c>
      <c r="AN17" s="15">
        <f>-'T3'!AN609</f>
        <v>-3605760</v>
      </c>
      <c r="AO17" s="6">
        <f>SUM(AC17:AN17)</f>
        <v>-39438000</v>
      </c>
      <c r="AP17" s="55"/>
      <c r="AQ17" s="6">
        <f>O17+AB17+AO17</f>
        <v>-71247564</v>
      </c>
    </row>
    <row r="18" spans="1:43" s="12" customFormat="1" ht="12" hidden="1" customHeight="1" outlineLevel="1">
      <c r="A18" s="51" t="s">
        <v>485</v>
      </c>
      <c r="B18" s="55"/>
      <c r="C18" s="15">
        <f>-'T3'!C611</f>
        <v>0</v>
      </c>
      <c r="D18" s="15">
        <f>-'T3'!D611</f>
        <v>0</v>
      </c>
      <c r="E18" s="15">
        <f>-'T3'!E611</f>
        <v>0</v>
      </c>
      <c r="F18" s="15">
        <f>-'T3'!F611</f>
        <v>0</v>
      </c>
      <c r="G18" s="15">
        <f>-'T3'!G611</f>
        <v>0</v>
      </c>
      <c r="H18" s="15">
        <f>-'T3'!H611</f>
        <v>0</v>
      </c>
      <c r="I18" s="15">
        <f>-'T3'!I611</f>
        <v>0</v>
      </c>
      <c r="J18" s="15">
        <f>-'T3'!J611</f>
        <v>0</v>
      </c>
      <c r="K18" s="15">
        <f>-'T3'!K611</f>
        <v>-208458</v>
      </c>
      <c r="L18" s="15">
        <f>-'T3'!L611</f>
        <v>-208458</v>
      </c>
      <c r="M18" s="15">
        <f>-'T3'!M611</f>
        <v>-208458</v>
      </c>
      <c r="N18" s="15">
        <f>-'T3'!N611</f>
        <v>-208458</v>
      </c>
      <c r="O18" s="6">
        <f t="shared" si="7"/>
        <v>-833832</v>
      </c>
      <c r="P18" s="15">
        <f>-'T3'!P611</f>
        <v>-208458</v>
      </c>
      <c r="Q18" s="15">
        <f>-'T3'!Q611</f>
        <v>-208458</v>
      </c>
      <c r="R18" s="15">
        <f>-'T3'!R611</f>
        <v>-445086</v>
      </c>
      <c r="S18" s="15">
        <f>-'T3'!S611</f>
        <v>-445086</v>
      </c>
      <c r="T18" s="15">
        <f>-'T3'!T611</f>
        <v>-445086</v>
      </c>
      <c r="U18" s="15">
        <f>-'T3'!U611</f>
        <v>-445086</v>
      </c>
      <c r="V18" s="15">
        <f>-'T3'!V611</f>
        <v>-445086</v>
      </c>
      <c r="W18" s="15">
        <f>-'T3'!W611</f>
        <v>-445086</v>
      </c>
      <c r="X18" s="15">
        <f>-'T3'!X611</f>
        <v>-501426</v>
      </c>
      <c r="Y18" s="15">
        <f>-'T3'!Y611</f>
        <v>-501426</v>
      </c>
      <c r="Z18" s="15">
        <f>-'T3'!Z611</f>
        <v>-501426</v>
      </c>
      <c r="AA18" s="15">
        <f>-'T3'!AA611</f>
        <v>-501426</v>
      </c>
      <c r="AB18" s="6">
        <f t="shared" si="18"/>
        <v>-5093136</v>
      </c>
      <c r="AC18" s="15">
        <f>-'T3'!AC611</f>
        <v>-501426</v>
      </c>
      <c r="AD18" s="15">
        <f>-'T3'!AD611</f>
        <v>-501426</v>
      </c>
      <c r="AE18" s="15">
        <f>-'T3'!AE611</f>
        <v>-557766</v>
      </c>
      <c r="AF18" s="15">
        <f>-'T3'!AF611</f>
        <v>-557766</v>
      </c>
      <c r="AG18" s="15">
        <f>-'T3'!AG611</f>
        <v>-557766</v>
      </c>
      <c r="AH18" s="15">
        <f>-'T3'!AH611</f>
        <v>-557766</v>
      </c>
      <c r="AI18" s="15">
        <f>-'T3'!AI611</f>
        <v>-557766</v>
      </c>
      <c r="AJ18" s="15">
        <f>-'T3'!AJ611</f>
        <v>-557766</v>
      </c>
      <c r="AK18" s="15">
        <f>-'T3'!AK611</f>
        <v>-614106</v>
      </c>
      <c r="AL18" s="15">
        <f>-'T3'!AL611</f>
        <v>-614106</v>
      </c>
      <c r="AM18" s="15">
        <f>-'T3'!AM611</f>
        <v>-614106</v>
      </c>
      <c r="AN18" s="15">
        <f>-'T3'!AN611</f>
        <v>-614106</v>
      </c>
      <c r="AO18" s="6">
        <f t="shared" si="34"/>
        <v>-6805872</v>
      </c>
      <c r="AP18" s="55"/>
      <c r="AQ18" s="6">
        <f t="shared" si="30"/>
        <v>-12732840</v>
      </c>
    </row>
    <row r="19" spans="1:43" s="12" customFormat="1" ht="12" hidden="1" customHeight="1" outlineLevel="1">
      <c r="A19" s="51" t="s">
        <v>186</v>
      </c>
      <c r="B19" s="55"/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-50000</v>
      </c>
      <c r="K19" s="98">
        <v>0</v>
      </c>
      <c r="L19" s="98">
        <v>0</v>
      </c>
      <c r="M19" s="98">
        <v>0</v>
      </c>
      <c r="N19" s="98">
        <v>0</v>
      </c>
      <c r="O19" s="6">
        <f>SUM(C19:N19)</f>
        <v>-50000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-50000</v>
      </c>
      <c r="X19" s="98">
        <v>0</v>
      </c>
      <c r="Y19" s="98">
        <v>0</v>
      </c>
      <c r="Z19" s="98">
        <v>0</v>
      </c>
      <c r="AA19" s="98">
        <v>0</v>
      </c>
      <c r="AB19" s="6">
        <f t="shared" si="18"/>
        <v>-50000</v>
      </c>
      <c r="AC19" s="98">
        <v>0</v>
      </c>
      <c r="AD19" s="98">
        <v>0</v>
      </c>
      <c r="AE19" s="98">
        <v>0</v>
      </c>
      <c r="AF19" s="98">
        <v>0</v>
      </c>
      <c r="AG19" s="98">
        <v>0</v>
      </c>
      <c r="AH19" s="98">
        <v>0</v>
      </c>
      <c r="AI19" s="98">
        <v>0</v>
      </c>
      <c r="AJ19" s="98">
        <v>-50000</v>
      </c>
      <c r="AK19" s="98">
        <v>0</v>
      </c>
      <c r="AL19" s="98">
        <v>0</v>
      </c>
      <c r="AM19" s="98">
        <v>0</v>
      </c>
      <c r="AN19" s="98">
        <v>0</v>
      </c>
      <c r="AO19" s="6">
        <f t="shared" si="34"/>
        <v>-50000</v>
      </c>
      <c r="AP19" s="55"/>
      <c r="AQ19" s="6">
        <f>O19+AB19+AO19</f>
        <v>-150000</v>
      </c>
    </row>
    <row r="20" spans="1:43" s="12" customFormat="1" ht="12" customHeight="1" collapsed="1">
      <c r="A20" s="51"/>
      <c r="B20" s="5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6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6"/>
      <c r="AP20" s="55"/>
      <c r="AQ20" s="6"/>
    </row>
    <row r="21" spans="1:43" s="4" customFormat="1" ht="12" customHeight="1">
      <c r="A21" s="92" t="s">
        <v>137</v>
      </c>
      <c r="B21" s="9"/>
      <c r="C21" s="45">
        <f t="shared" ref="C21:N21" si="56">C7+C9</f>
        <v>0</v>
      </c>
      <c r="D21" s="45">
        <f t="shared" si="56"/>
        <v>0</v>
      </c>
      <c r="E21" s="45">
        <f t="shared" si="56"/>
        <v>0</v>
      </c>
      <c r="F21" s="45">
        <f t="shared" si="56"/>
        <v>0</v>
      </c>
      <c r="G21" s="45">
        <f t="shared" si="56"/>
        <v>0</v>
      </c>
      <c r="H21" s="45">
        <f t="shared" si="56"/>
        <v>-95778</v>
      </c>
      <c r="I21" s="45">
        <f t="shared" si="56"/>
        <v>-93596</v>
      </c>
      <c r="J21" s="45">
        <f t="shared" si="56"/>
        <v>-1157444</v>
      </c>
      <c r="K21" s="45">
        <f t="shared" si="56"/>
        <v>-376632</v>
      </c>
      <c r="L21" s="45">
        <f t="shared" si="56"/>
        <v>1188220</v>
      </c>
      <c r="M21" s="45">
        <f t="shared" si="56"/>
        <v>3311793</v>
      </c>
      <c r="N21" s="45">
        <f t="shared" si="56"/>
        <v>5563822</v>
      </c>
      <c r="O21" s="14">
        <f t="shared" si="7"/>
        <v>8340385</v>
      </c>
      <c r="P21" s="45">
        <f t="shared" ref="P21:AA21" si="57">P7+P9</f>
        <v>9168294</v>
      </c>
      <c r="Q21" s="45">
        <f t="shared" si="57"/>
        <v>11968758</v>
      </c>
      <c r="R21" s="45">
        <f t="shared" si="57"/>
        <v>15410370</v>
      </c>
      <c r="S21" s="45">
        <f t="shared" si="57"/>
        <v>19284162</v>
      </c>
      <c r="T21" s="45">
        <f t="shared" si="57"/>
        <v>23313930</v>
      </c>
      <c r="U21" s="45">
        <f t="shared" si="57"/>
        <v>27413070</v>
      </c>
      <c r="V21" s="45">
        <f t="shared" si="57"/>
        <v>31668654</v>
      </c>
      <c r="W21" s="45">
        <f>W7+W9</f>
        <v>35162872</v>
      </c>
      <c r="X21" s="45">
        <f t="shared" si="57"/>
        <v>39631452</v>
      </c>
      <c r="Y21" s="45">
        <f t="shared" si="57"/>
        <v>44082588</v>
      </c>
      <c r="Z21" s="45">
        <f t="shared" si="57"/>
        <v>48573300</v>
      </c>
      <c r="AA21" s="45">
        <f t="shared" si="57"/>
        <v>53040264</v>
      </c>
      <c r="AB21" s="14">
        <f t="shared" si="18"/>
        <v>358717714</v>
      </c>
      <c r="AC21" s="45">
        <f t="shared" ref="AC21:AN21" si="58">AC7+AC9</f>
        <v>61400839</v>
      </c>
      <c r="AD21" s="45">
        <f t="shared" si="58"/>
        <v>65892583</v>
      </c>
      <c r="AE21" s="45">
        <f t="shared" si="58"/>
        <v>70711512</v>
      </c>
      <c r="AF21" s="45">
        <f t="shared" si="58"/>
        <v>65781163</v>
      </c>
      <c r="AG21" s="45">
        <f t="shared" si="58"/>
        <v>70074981</v>
      </c>
      <c r="AH21" s="45">
        <f t="shared" si="58"/>
        <v>74321128</v>
      </c>
      <c r="AI21" s="45">
        <f t="shared" si="58"/>
        <v>78630118</v>
      </c>
      <c r="AJ21" s="45">
        <f t="shared" si="58"/>
        <v>82504401</v>
      </c>
      <c r="AK21" s="45">
        <f t="shared" si="58"/>
        <v>86840721</v>
      </c>
      <c r="AL21" s="45">
        <f t="shared" si="58"/>
        <v>90295716</v>
      </c>
      <c r="AM21" s="45">
        <f t="shared" si="58"/>
        <v>93059278</v>
      </c>
      <c r="AN21" s="45">
        <f t="shared" si="58"/>
        <v>95213788</v>
      </c>
      <c r="AO21" s="14">
        <f t="shared" si="34"/>
        <v>934726228</v>
      </c>
      <c r="AP21" s="9"/>
      <c r="AQ21" s="89">
        <f t="shared" si="30"/>
        <v>1301784327</v>
      </c>
    </row>
    <row r="22" spans="1:43" s="12" customFormat="1" ht="12" customHeight="1">
      <c r="A22" s="54" t="s">
        <v>140</v>
      </c>
      <c r="B22" s="55"/>
      <c r="C22" s="94" t="e">
        <f>C21/C3</f>
        <v>#DIV/0!</v>
      </c>
      <c r="D22" s="94" t="e">
        <f t="shared" ref="D22:N22" si="59">D21/D3</f>
        <v>#DIV/0!</v>
      </c>
      <c r="E22" s="94" t="e">
        <f t="shared" si="59"/>
        <v>#DIV/0!</v>
      </c>
      <c r="F22" s="94" t="e">
        <f t="shared" si="59"/>
        <v>#DIV/0!</v>
      </c>
      <c r="G22" s="94" t="e">
        <f t="shared" si="59"/>
        <v>#DIV/0!</v>
      </c>
      <c r="H22" s="94" t="e">
        <f t="shared" si="59"/>
        <v>#DIV/0!</v>
      </c>
      <c r="I22" s="94">
        <f t="shared" si="59"/>
        <v>-41.598222222222219</v>
      </c>
      <c r="J22" s="94">
        <f t="shared" si="59"/>
        <v>-25.720977777777779</v>
      </c>
      <c r="K22" s="94">
        <f t="shared" si="59"/>
        <v>-0.4023846153846154</v>
      </c>
      <c r="L22" s="94">
        <f t="shared" si="59"/>
        <v>0.46610571736785328</v>
      </c>
      <c r="M22" s="94">
        <f t="shared" si="59"/>
        <v>0.69891168091168088</v>
      </c>
      <c r="N22" s="94">
        <f t="shared" si="59"/>
        <v>0.75275792322002366</v>
      </c>
      <c r="O22" s="6"/>
      <c r="P22" s="94">
        <f t="shared" ref="P22:AA22" si="60">P21/P3</f>
        <v>0.8254370138288678</v>
      </c>
      <c r="Q22" s="94">
        <f t="shared" si="60"/>
        <v>0.81727015732546704</v>
      </c>
      <c r="R22" s="94">
        <f t="shared" si="60"/>
        <v>0.83584841187190839</v>
      </c>
      <c r="S22" s="94">
        <f t="shared" si="60"/>
        <v>0.85973330836721595</v>
      </c>
      <c r="T22" s="94">
        <f t="shared" si="60"/>
        <v>0.87696465649544098</v>
      </c>
      <c r="U22" s="94">
        <f t="shared" si="60"/>
        <v>0.88805104182864247</v>
      </c>
      <c r="V22" s="94">
        <f t="shared" si="60"/>
        <v>0.89824863852961201</v>
      </c>
      <c r="W22" s="94">
        <f t="shared" si="60"/>
        <v>0.88516171258256804</v>
      </c>
      <c r="X22" s="94">
        <f t="shared" si="60"/>
        <v>0.89540749376423379</v>
      </c>
      <c r="Y22" s="94">
        <f t="shared" si="60"/>
        <v>0.90241451311781473</v>
      </c>
      <c r="Z22" s="94">
        <f t="shared" si="60"/>
        <v>0.9082652694879505</v>
      </c>
      <c r="AA22" s="94">
        <f t="shared" si="60"/>
        <v>0.9122475852389994</v>
      </c>
      <c r="AB22" s="15"/>
      <c r="AC22" s="94">
        <f t="shared" ref="AC22:AN22" si="61">AC21/AC3</f>
        <v>0.91970361682735047</v>
      </c>
      <c r="AD22" s="94">
        <f t="shared" si="61"/>
        <v>0.91811080573640014</v>
      </c>
      <c r="AE22" s="94">
        <f t="shared" si="61"/>
        <v>0.92077316728258574</v>
      </c>
      <c r="AF22" s="94">
        <f t="shared" si="61"/>
        <v>0.80380564328058834</v>
      </c>
      <c r="AG22" s="94">
        <f t="shared" si="61"/>
        <v>0.80649130439286121</v>
      </c>
      <c r="AH22" s="94">
        <f t="shared" si="61"/>
        <v>0.80827367348392531</v>
      </c>
      <c r="AI22" s="94">
        <f t="shared" si="61"/>
        <v>0.8104539225735764</v>
      </c>
      <c r="AJ22" s="94">
        <f t="shared" si="61"/>
        <v>0.80809898243727285</v>
      </c>
      <c r="AK22" s="94">
        <f t="shared" si="61"/>
        <v>0.81025897468194985</v>
      </c>
      <c r="AL22" s="94">
        <f t="shared" si="61"/>
        <v>0.81171109265272223</v>
      </c>
      <c r="AM22" s="94">
        <f t="shared" si="61"/>
        <v>0.81279838102861801</v>
      </c>
      <c r="AN22" s="94">
        <f t="shared" si="61"/>
        <v>0.81314358745087789</v>
      </c>
      <c r="AO22" s="15"/>
      <c r="AP22" s="55"/>
      <c r="AQ22" s="15"/>
    </row>
    <row r="23" spans="1:43" s="12" customFormat="1" ht="12" customHeight="1">
      <c r="A23" s="54" t="s">
        <v>558</v>
      </c>
      <c r="B23" s="55"/>
      <c r="C23" s="172" t="e">
        <f>C21/C3</f>
        <v>#DIV/0!</v>
      </c>
      <c r="D23" s="172" t="e">
        <f t="shared" ref="D23:N23" si="62">D21/D3</f>
        <v>#DIV/0!</v>
      </c>
      <c r="E23" s="172" t="e">
        <f t="shared" si="62"/>
        <v>#DIV/0!</v>
      </c>
      <c r="F23" s="172" t="e">
        <f t="shared" si="62"/>
        <v>#DIV/0!</v>
      </c>
      <c r="G23" s="172" t="e">
        <f t="shared" si="62"/>
        <v>#DIV/0!</v>
      </c>
      <c r="H23" s="172" t="e">
        <f t="shared" si="62"/>
        <v>#DIV/0!</v>
      </c>
      <c r="I23" s="172">
        <f t="shared" si="62"/>
        <v>-41.598222222222219</v>
      </c>
      <c r="J23" s="172">
        <f t="shared" si="62"/>
        <v>-25.720977777777779</v>
      </c>
      <c r="K23" s="172">
        <f t="shared" si="62"/>
        <v>-0.4023846153846154</v>
      </c>
      <c r="L23" s="172">
        <f t="shared" si="62"/>
        <v>0.46610571736785328</v>
      </c>
      <c r="M23" s="172">
        <f t="shared" si="62"/>
        <v>0.69891168091168088</v>
      </c>
      <c r="N23" s="172">
        <f t="shared" si="62"/>
        <v>0.75275792322002366</v>
      </c>
      <c r="O23" s="6"/>
      <c r="P23" s="172">
        <f>P21/P3</f>
        <v>0.8254370138288678</v>
      </c>
      <c r="Q23" s="172">
        <f t="shared" ref="Q23:AA23" si="63">Q21/Q3</f>
        <v>0.81727015732546704</v>
      </c>
      <c r="R23" s="172">
        <f t="shared" si="63"/>
        <v>0.83584841187190839</v>
      </c>
      <c r="S23" s="172">
        <f t="shared" si="63"/>
        <v>0.85973330836721595</v>
      </c>
      <c r="T23" s="172">
        <f t="shared" si="63"/>
        <v>0.87696465649544098</v>
      </c>
      <c r="U23" s="172">
        <f t="shared" si="63"/>
        <v>0.88805104182864247</v>
      </c>
      <c r="V23" s="172">
        <f t="shared" si="63"/>
        <v>0.89824863852961201</v>
      </c>
      <c r="W23" s="172">
        <f t="shared" si="63"/>
        <v>0.88516171258256804</v>
      </c>
      <c r="X23" s="172">
        <f t="shared" si="63"/>
        <v>0.89540749376423379</v>
      </c>
      <c r="Y23" s="172">
        <f t="shared" si="63"/>
        <v>0.90241451311781473</v>
      </c>
      <c r="Z23" s="172">
        <f t="shared" si="63"/>
        <v>0.9082652694879505</v>
      </c>
      <c r="AA23" s="172">
        <f t="shared" si="63"/>
        <v>0.9122475852389994</v>
      </c>
      <c r="AB23" s="15"/>
      <c r="AC23" s="172">
        <f>AC21/AC3</f>
        <v>0.91970361682735047</v>
      </c>
      <c r="AD23" s="172">
        <f t="shared" ref="AD23:AN23" si="64">AD21/AD3</f>
        <v>0.91811080573640014</v>
      </c>
      <c r="AE23" s="172">
        <f t="shared" si="64"/>
        <v>0.92077316728258574</v>
      </c>
      <c r="AF23" s="172">
        <f t="shared" si="64"/>
        <v>0.80380564328058834</v>
      </c>
      <c r="AG23" s="172">
        <f t="shared" si="64"/>
        <v>0.80649130439286121</v>
      </c>
      <c r="AH23" s="172">
        <f t="shared" si="64"/>
        <v>0.80827367348392531</v>
      </c>
      <c r="AI23" s="172">
        <f t="shared" si="64"/>
        <v>0.8104539225735764</v>
      </c>
      <c r="AJ23" s="172">
        <f t="shared" si="64"/>
        <v>0.80809898243727285</v>
      </c>
      <c r="AK23" s="172">
        <f t="shared" si="64"/>
        <v>0.81025897468194985</v>
      </c>
      <c r="AL23" s="172">
        <f t="shared" si="64"/>
        <v>0.81171109265272223</v>
      </c>
      <c r="AM23" s="172">
        <f t="shared" si="64"/>
        <v>0.81279838102861801</v>
      </c>
      <c r="AN23" s="172">
        <f t="shared" si="64"/>
        <v>0.81314358745087789</v>
      </c>
      <c r="AO23" s="15"/>
      <c r="AP23" s="55"/>
      <c r="AQ23" s="15"/>
    </row>
    <row r="24" spans="1:43" s="12" customFormat="1" ht="12" customHeight="1">
      <c r="A24" s="54"/>
      <c r="B24" s="55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6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15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15"/>
      <c r="AP24" s="55"/>
      <c r="AQ24" s="15"/>
    </row>
    <row r="25" spans="1:43" s="12" customFormat="1" ht="12" customHeight="1">
      <c r="A25" s="54"/>
      <c r="B25" s="55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6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15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15"/>
      <c r="AP25" s="55"/>
      <c r="AQ25" s="15"/>
    </row>
    <row r="26" spans="1:43" ht="12" customHeight="1">
      <c r="A26" s="4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6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6"/>
      <c r="AQ26" s="6"/>
    </row>
    <row r="27" spans="1:43" s="4" customFormat="1" ht="12" customHeight="1">
      <c r="A27" s="48" t="s">
        <v>142</v>
      </c>
      <c r="B27" s="9"/>
      <c r="C27" s="5">
        <f t="shared" ref="C27:N27" si="65">C28+C32+C36+C41</f>
        <v>0</v>
      </c>
      <c r="D27" s="5">
        <f t="shared" si="65"/>
        <v>0</v>
      </c>
      <c r="E27" s="5">
        <f t="shared" si="65"/>
        <v>0</v>
      </c>
      <c r="F27" s="5">
        <f t="shared" si="65"/>
        <v>0</v>
      </c>
      <c r="G27" s="5">
        <f t="shared" si="65"/>
        <v>0</v>
      </c>
      <c r="H27" s="5">
        <f t="shared" si="65"/>
        <v>-659178</v>
      </c>
      <c r="I27" s="5">
        <f t="shared" si="65"/>
        <v>-1639494</v>
      </c>
      <c r="J27" s="5">
        <f t="shared" si="65"/>
        <v>-5529303</v>
      </c>
      <c r="K27" s="5">
        <f t="shared" si="65"/>
        <v>-6321579</v>
      </c>
      <c r="L27" s="5">
        <f t="shared" si="65"/>
        <v>-6630037</v>
      </c>
      <c r="M27" s="5">
        <f t="shared" si="65"/>
        <v>-6630037</v>
      </c>
      <c r="N27" s="5">
        <f t="shared" si="65"/>
        <v>-7292025</v>
      </c>
      <c r="O27" s="14">
        <f t="shared" si="7"/>
        <v>-34701653</v>
      </c>
      <c r="P27" s="5">
        <f t="shared" ref="P27:AA27" si="66">P28+P32+P36+P41</f>
        <v>-9428709</v>
      </c>
      <c r="Q27" s="5">
        <f t="shared" si="66"/>
        <v>-10597757</v>
      </c>
      <c r="R27" s="5">
        <f t="shared" si="66"/>
        <v>-11318895</v>
      </c>
      <c r="S27" s="5">
        <f t="shared" si="66"/>
        <v>-11347065</v>
      </c>
      <c r="T27" s="5">
        <f t="shared" si="66"/>
        <v>-11347065</v>
      </c>
      <c r="U27" s="5">
        <f t="shared" si="66"/>
        <v>-11544255</v>
      </c>
      <c r="V27" s="5">
        <f t="shared" si="66"/>
        <v>-12725983</v>
      </c>
      <c r="W27" s="5">
        <f>W28+W32+W36+W41</f>
        <v>-14129541</v>
      </c>
      <c r="X27" s="5">
        <f t="shared" si="66"/>
        <v>-14520391</v>
      </c>
      <c r="Y27" s="5">
        <f t="shared" si="66"/>
        <v>-14548561</v>
      </c>
      <c r="Z27" s="5">
        <f t="shared" si="66"/>
        <v>-14548561</v>
      </c>
      <c r="AA27" s="5">
        <f t="shared" si="66"/>
        <v>-14745751</v>
      </c>
      <c r="AB27" s="14">
        <f t="shared" si="18"/>
        <v>-150802534</v>
      </c>
      <c r="AC27" s="5">
        <f t="shared" ref="AC27:AN27" si="67">AC28+AC32+AC36+AC41</f>
        <v>-15393661</v>
      </c>
      <c r="AD27" s="5">
        <f t="shared" si="67"/>
        <v>-16097911</v>
      </c>
      <c r="AE27" s="5">
        <f t="shared" si="67"/>
        <v>-16438761</v>
      </c>
      <c r="AF27" s="5">
        <f t="shared" si="67"/>
        <v>-16466931</v>
      </c>
      <c r="AG27" s="5">
        <f t="shared" si="67"/>
        <v>-16466931</v>
      </c>
      <c r="AH27" s="5">
        <f t="shared" si="67"/>
        <v>-16664121</v>
      </c>
      <c r="AI27" s="5">
        <f t="shared" si="67"/>
        <v>-17312031</v>
      </c>
      <c r="AJ27" s="5">
        <f t="shared" si="67"/>
        <v>-18166281</v>
      </c>
      <c r="AK27" s="5">
        <f t="shared" si="67"/>
        <v>-18157131</v>
      </c>
      <c r="AL27" s="5">
        <f t="shared" si="67"/>
        <v>-18185301</v>
      </c>
      <c r="AM27" s="5">
        <f t="shared" si="67"/>
        <v>-18185301</v>
      </c>
      <c r="AN27" s="5">
        <f t="shared" si="67"/>
        <v>-18382491</v>
      </c>
      <c r="AO27" s="14">
        <f t="shared" si="34"/>
        <v>-205916852</v>
      </c>
      <c r="AP27" s="9"/>
      <c r="AQ27" s="14">
        <f t="shared" si="30"/>
        <v>-391421039</v>
      </c>
    </row>
    <row r="28" spans="1:43" ht="12" hidden="1" customHeight="1" outlineLevel="1">
      <c r="A28" s="8" t="s">
        <v>135</v>
      </c>
      <c r="C28" s="2">
        <f t="shared" ref="C28:N28" si="68">SUM(C29:C30)</f>
        <v>0</v>
      </c>
      <c r="D28" s="2">
        <f t="shared" si="68"/>
        <v>0</v>
      </c>
      <c r="E28" s="2">
        <f t="shared" si="68"/>
        <v>0</v>
      </c>
      <c r="F28" s="2">
        <f t="shared" si="68"/>
        <v>0</v>
      </c>
      <c r="G28" s="2">
        <f t="shared" si="68"/>
        <v>0</v>
      </c>
      <c r="H28" s="2">
        <f t="shared" si="68"/>
        <v>0</v>
      </c>
      <c r="I28" s="2">
        <f t="shared" si="68"/>
        <v>-433818</v>
      </c>
      <c r="J28" s="2">
        <f t="shared" si="68"/>
        <v>-1576814</v>
      </c>
      <c r="K28" s="2">
        <f t="shared" si="68"/>
        <v>-1960632</v>
      </c>
      <c r="L28" s="2">
        <f t="shared" si="68"/>
        <v>-2169090</v>
      </c>
      <c r="M28" s="2">
        <f t="shared" si="68"/>
        <v>-2169090</v>
      </c>
      <c r="N28" s="2">
        <f t="shared" si="68"/>
        <v>-2169090</v>
      </c>
      <c r="O28" s="6">
        <f t="shared" si="7"/>
        <v>-10478534</v>
      </c>
      <c r="P28" s="2">
        <f t="shared" ref="P28:AA28" si="69">SUM(P29:P30)</f>
        <v>-2253600</v>
      </c>
      <c r="Q28" s="2">
        <f t="shared" si="69"/>
        <v>-2478960</v>
      </c>
      <c r="R28" s="2">
        <f t="shared" si="69"/>
        <v>-2563470</v>
      </c>
      <c r="S28" s="2">
        <f t="shared" si="69"/>
        <v>-2591640</v>
      </c>
      <c r="T28" s="2">
        <f t="shared" si="69"/>
        <v>-2591640</v>
      </c>
      <c r="U28" s="2">
        <f t="shared" si="69"/>
        <v>-2591640</v>
      </c>
      <c r="V28" s="2">
        <f t="shared" si="69"/>
        <v>-2676150</v>
      </c>
      <c r="W28" s="2">
        <f t="shared" si="69"/>
        <v>-2951510</v>
      </c>
      <c r="X28" s="2">
        <f t="shared" si="69"/>
        <v>-2986020</v>
      </c>
      <c r="Y28" s="2">
        <f t="shared" si="69"/>
        <v>-3014190</v>
      </c>
      <c r="Z28" s="2">
        <f t="shared" si="69"/>
        <v>-3014190</v>
      </c>
      <c r="AA28" s="2">
        <f t="shared" si="69"/>
        <v>-3014190</v>
      </c>
      <c r="AB28" s="6">
        <f t="shared" si="18"/>
        <v>-32727200</v>
      </c>
      <c r="AC28" s="2">
        <f t="shared" ref="AC28:AN28" si="70">SUM(AC29:AC30)</f>
        <v>-3098700</v>
      </c>
      <c r="AD28" s="2">
        <f t="shared" si="70"/>
        <v>-3324060</v>
      </c>
      <c r="AE28" s="2">
        <f t="shared" si="70"/>
        <v>-3408570</v>
      </c>
      <c r="AF28" s="2">
        <f t="shared" si="70"/>
        <v>-3436740</v>
      </c>
      <c r="AG28" s="2">
        <f t="shared" si="70"/>
        <v>-3436740</v>
      </c>
      <c r="AH28" s="2">
        <f t="shared" si="70"/>
        <v>-3436740</v>
      </c>
      <c r="AI28" s="2">
        <f t="shared" si="70"/>
        <v>-3521250</v>
      </c>
      <c r="AJ28" s="2">
        <f t="shared" si="70"/>
        <v>-3796610</v>
      </c>
      <c r="AK28" s="2">
        <f t="shared" si="70"/>
        <v>-3831120</v>
      </c>
      <c r="AL28" s="2">
        <f t="shared" si="70"/>
        <v>-3859290</v>
      </c>
      <c r="AM28" s="2">
        <f t="shared" si="70"/>
        <v>-3859290</v>
      </c>
      <c r="AN28" s="2">
        <f t="shared" si="70"/>
        <v>-3859290</v>
      </c>
      <c r="AO28" s="6">
        <f t="shared" si="34"/>
        <v>-42868400</v>
      </c>
      <c r="AQ28" s="6">
        <f t="shared" si="30"/>
        <v>-86074134</v>
      </c>
    </row>
    <row r="29" spans="1:43" s="12" customFormat="1" ht="12" hidden="1" customHeight="1" outlineLevel="1">
      <c r="A29" s="51" t="s">
        <v>126</v>
      </c>
      <c r="B29" s="55"/>
      <c r="C29" s="15">
        <f>-'T3'!C607</f>
        <v>0</v>
      </c>
      <c r="D29" s="15">
        <f>-'T3'!D607</f>
        <v>0</v>
      </c>
      <c r="E29" s="15">
        <f>-'T3'!E607</f>
        <v>0</v>
      </c>
      <c r="F29" s="15">
        <f>-'T3'!F607</f>
        <v>0</v>
      </c>
      <c r="G29" s="15">
        <f>-'T3'!G607</f>
        <v>0</v>
      </c>
      <c r="H29" s="15">
        <f>-'T3'!H607</f>
        <v>0</v>
      </c>
      <c r="I29" s="15">
        <f>-'T3'!I607</f>
        <v>-433818</v>
      </c>
      <c r="J29" s="15">
        <f>-'T3'!J607</f>
        <v>-1526814</v>
      </c>
      <c r="K29" s="15">
        <f>-'T3'!K607</f>
        <v>-1960632</v>
      </c>
      <c r="L29" s="15">
        <f>-'T3'!L607</f>
        <v>-2169090</v>
      </c>
      <c r="M29" s="15">
        <f>-'T3'!M607</f>
        <v>-2169090</v>
      </c>
      <c r="N29" s="15">
        <f>-'T3'!N607</f>
        <v>-2169090</v>
      </c>
      <c r="O29" s="6">
        <f t="shared" si="7"/>
        <v>-10428534</v>
      </c>
      <c r="P29" s="15">
        <f>-'T3'!P607</f>
        <v>-2253600</v>
      </c>
      <c r="Q29" s="15">
        <f>-'T3'!Q607</f>
        <v>-2478960</v>
      </c>
      <c r="R29" s="15">
        <f>-'T3'!R607</f>
        <v>-2563470</v>
      </c>
      <c r="S29" s="15">
        <f>-'T3'!S607</f>
        <v>-2591640</v>
      </c>
      <c r="T29" s="15">
        <f>-'T3'!T607</f>
        <v>-2591640</v>
      </c>
      <c r="U29" s="15">
        <f>-'T3'!U607</f>
        <v>-2591640</v>
      </c>
      <c r="V29" s="15">
        <f>-'T3'!V607</f>
        <v>-2676150</v>
      </c>
      <c r="W29" s="15">
        <f>-'T3'!W607</f>
        <v>-2901510</v>
      </c>
      <c r="X29" s="15">
        <f>-'T3'!X607</f>
        <v>-2986020</v>
      </c>
      <c r="Y29" s="15">
        <f>-'T3'!Y607</f>
        <v>-3014190</v>
      </c>
      <c r="Z29" s="15">
        <f>-'T3'!Z607</f>
        <v>-3014190</v>
      </c>
      <c r="AA29" s="15">
        <f>-'T3'!AA607</f>
        <v>-3014190</v>
      </c>
      <c r="AB29" s="6">
        <f t="shared" si="18"/>
        <v>-32677200</v>
      </c>
      <c r="AC29" s="15">
        <f>-'T3'!AC607</f>
        <v>-3098700</v>
      </c>
      <c r="AD29" s="15">
        <f>-'T3'!AD607</f>
        <v>-3324060</v>
      </c>
      <c r="AE29" s="15">
        <f>-'T3'!AE607</f>
        <v>-3408570</v>
      </c>
      <c r="AF29" s="15">
        <f>-'T3'!AF607</f>
        <v>-3436740</v>
      </c>
      <c r="AG29" s="15">
        <f>-'T3'!AG607</f>
        <v>-3436740</v>
      </c>
      <c r="AH29" s="15">
        <f>-'T3'!AH607</f>
        <v>-3436740</v>
      </c>
      <c r="AI29" s="15">
        <f>-'T3'!AI607</f>
        <v>-3521250</v>
      </c>
      <c r="AJ29" s="15">
        <f>-'T3'!AJ607</f>
        <v>-3746610</v>
      </c>
      <c r="AK29" s="15">
        <f>-'T3'!AK607</f>
        <v>-3831120</v>
      </c>
      <c r="AL29" s="15">
        <f>-'T3'!AL607</f>
        <v>-3859290</v>
      </c>
      <c r="AM29" s="15">
        <f>-'T3'!AM607</f>
        <v>-3859290</v>
      </c>
      <c r="AN29" s="15">
        <f>-'T3'!AN607</f>
        <v>-3859290</v>
      </c>
      <c r="AO29" s="6">
        <f t="shared" si="34"/>
        <v>-42818400</v>
      </c>
      <c r="AP29" s="55"/>
      <c r="AQ29" s="6">
        <f t="shared" si="30"/>
        <v>-85924134</v>
      </c>
    </row>
    <row r="30" spans="1:43" s="12" customFormat="1" ht="12" hidden="1" customHeight="1" outlineLevel="1">
      <c r="A30" s="51" t="s">
        <v>186</v>
      </c>
      <c r="B30" s="55"/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-50000</v>
      </c>
      <c r="K30" s="98">
        <v>0</v>
      </c>
      <c r="L30" s="98">
        <v>0</v>
      </c>
      <c r="M30" s="98">
        <v>0</v>
      </c>
      <c r="N30" s="98">
        <v>0</v>
      </c>
      <c r="O30" s="6">
        <f t="shared" si="7"/>
        <v>-50000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-50000</v>
      </c>
      <c r="X30" s="98">
        <v>0</v>
      </c>
      <c r="Y30" s="98">
        <v>0</v>
      </c>
      <c r="Z30" s="98">
        <v>0</v>
      </c>
      <c r="AA30" s="98">
        <v>0</v>
      </c>
      <c r="AB30" s="6">
        <f t="shared" si="18"/>
        <v>-50000</v>
      </c>
      <c r="AC30" s="98">
        <v>0</v>
      </c>
      <c r="AD30" s="98">
        <v>0</v>
      </c>
      <c r="AE30" s="98">
        <v>0</v>
      </c>
      <c r="AF30" s="98">
        <v>0</v>
      </c>
      <c r="AG30" s="98">
        <v>0</v>
      </c>
      <c r="AH30" s="98">
        <v>0</v>
      </c>
      <c r="AI30" s="98">
        <v>0</v>
      </c>
      <c r="AJ30" s="98">
        <v>-50000</v>
      </c>
      <c r="AK30" s="98">
        <v>0</v>
      </c>
      <c r="AL30" s="98">
        <v>0</v>
      </c>
      <c r="AM30" s="98">
        <v>0</v>
      </c>
      <c r="AN30" s="98">
        <v>0</v>
      </c>
      <c r="AO30" s="6">
        <f t="shared" si="34"/>
        <v>-50000</v>
      </c>
      <c r="AP30" s="55"/>
      <c r="AQ30" s="6">
        <f t="shared" si="30"/>
        <v>-150000</v>
      </c>
    </row>
    <row r="31" spans="1:43" s="12" customFormat="1" ht="12" hidden="1" customHeight="1" outlineLevel="1">
      <c r="A31" s="51"/>
      <c r="B31" s="5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6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6"/>
      <c r="AP31" s="55"/>
      <c r="AQ31" s="6"/>
    </row>
    <row r="32" spans="1:43" s="12" customFormat="1" ht="12" hidden="1" customHeight="1" outlineLevel="1">
      <c r="A32" s="8" t="s">
        <v>136</v>
      </c>
      <c r="B32" s="55"/>
      <c r="C32" s="2">
        <f t="shared" ref="C32:N32" si="71">SUM(C33:C34)</f>
        <v>0</v>
      </c>
      <c r="D32" s="2">
        <f t="shared" si="71"/>
        <v>0</v>
      </c>
      <c r="E32" s="2">
        <f t="shared" si="71"/>
        <v>0</v>
      </c>
      <c r="F32" s="2">
        <f t="shared" si="71"/>
        <v>0</v>
      </c>
      <c r="G32" s="2">
        <f t="shared" si="71"/>
        <v>0</v>
      </c>
      <c r="H32" s="2">
        <f t="shared" si="71"/>
        <v>-659178</v>
      </c>
      <c r="I32" s="2">
        <f t="shared" si="71"/>
        <v>-1205676</v>
      </c>
      <c r="J32" s="2">
        <f t="shared" si="71"/>
        <v>-1802174</v>
      </c>
      <c r="K32" s="2">
        <f t="shared" si="71"/>
        <v>-1752174</v>
      </c>
      <c r="L32" s="2">
        <f t="shared" si="71"/>
        <v>-1752174</v>
      </c>
      <c r="M32" s="2">
        <f t="shared" si="71"/>
        <v>-1752174</v>
      </c>
      <c r="N32" s="2">
        <f t="shared" si="71"/>
        <v>-1893024</v>
      </c>
      <c r="O32" s="6">
        <f t="shared" si="7"/>
        <v>-10816574</v>
      </c>
      <c r="P32" s="2">
        <f t="shared" ref="P32:AA32" si="72">SUM(P33:P34)</f>
        <v>-3645198</v>
      </c>
      <c r="Q32" s="2">
        <f t="shared" si="72"/>
        <v>-3757878</v>
      </c>
      <c r="R32" s="2">
        <f t="shared" si="72"/>
        <v>-3757878</v>
      </c>
      <c r="S32" s="2">
        <f t="shared" si="72"/>
        <v>-3757878</v>
      </c>
      <c r="T32" s="2">
        <f t="shared" si="72"/>
        <v>-3757878</v>
      </c>
      <c r="U32" s="2">
        <f t="shared" si="72"/>
        <v>-3898728</v>
      </c>
      <c r="V32" s="2">
        <f t="shared" si="72"/>
        <v>-4895946</v>
      </c>
      <c r="W32" s="2">
        <f t="shared" si="72"/>
        <v>-5058626</v>
      </c>
      <c r="X32" s="2">
        <f t="shared" si="72"/>
        <v>-5008626</v>
      </c>
      <c r="Y32" s="2">
        <f t="shared" si="72"/>
        <v>-5008626</v>
      </c>
      <c r="Z32" s="2">
        <f t="shared" si="72"/>
        <v>-5008626</v>
      </c>
      <c r="AA32" s="2">
        <f t="shared" si="72"/>
        <v>-5149476</v>
      </c>
      <c r="AB32" s="6">
        <f t="shared" si="18"/>
        <v>-52705364</v>
      </c>
      <c r="AC32" s="2">
        <f t="shared" ref="AC32:AN32" si="73">SUM(AC33:AC34)</f>
        <v>-5712876</v>
      </c>
      <c r="AD32" s="2">
        <f t="shared" si="73"/>
        <v>-5825556</v>
      </c>
      <c r="AE32" s="2">
        <f t="shared" si="73"/>
        <v>-5825556</v>
      </c>
      <c r="AF32" s="2">
        <f t="shared" si="73"/>
        <v>-5825556</v>
      </c>
      <c r="AG32" s="2">
        <f t="shared" si="73"/>
        <v>-5825556</v>
      </c>
      <c r="AH32" s="2">
        <f t="shared" si="73"/>
        <v>-5966406</v>
      </c>
      <c r="AI32" s="2">
        <f t="shared" si="73"/>
        <v>-6529806</v>
      </c>
      <c r="AJ32" s="2">
        <f t="shared" si="73"/>
        <v>-6692486</v>
      </c>
      <c r="AK32" s="2">
        <f t="shared" si="73"/>
        <v>-6642486</v>
      </c>
      <c r="AL32" s="2">
        <f t="shared" si="73"/>
        <v>-6642486</v>
      </c>
      <c r="AM32" s="2">
        <f t="shared" si="73"/>
        <v>-6642486</v>
      </c>
      <c r="AN32" s="2">
        <f t="shared" si="73"/>
        <v>-6783336</v>
      </c>
      <c r="AO32" s="6">
        <f t="shared" si="34"/>
        <v>-74914592</v>
      </c>
      <c r="AP32" s="55"/>
      <c r="AQ32" s="6">
        <f t="shared" si="30"/>
        <v>-138436530</v>
      </c>
    </row>
    <row r="33" spans="1:43" s="12" customFormat="1" ht="12" hidden="1" customHeight="1" outlineLevel="1">
      <c r="A33" s="51" t="s">
        <v>128</v>
      </c>
      <c r="B33" s="55"/>
      <c r="C33" s="15">
        <f>-'T3'!C608</f>
        <v>0</v>
      </c>
      <c r="D33" s="15">
        <f>-'T3'!D608</f>
        <v>0</v>
      </c>
      <c r="E33" s="15">
        <f>-'T3'!E608</f>
        <v>0</v>
      </c>
      <c r="F33" s="15">
        <f>-'T3'!F608</f>
        <v>0</v>
      </c>
      <c r="G33" s="15">
        <f>-'T3'!G608</f>
        <v>0</v>
      </c>
      <c r="H33" s="15">
        <f>-'T3'!H608</f>
        <v>-659178</v>
      </c>
      <c r="I33" s="15">
        <f>-'T3'!I608</f>
        <v>-1205676</v>
      </c>
      <c r="J33" s="15">
        <f>-'T3'!J608</f>
        <v>-1752174</v>
      </c>
      <c r="K33" s="15">
        <f>-'T3'!K608</f>
        <v>-1752174</v>
      </c>
      <c r="L33" s="15">
        <f>-'T3'!L608</f>
        <v>-1752174</v>
      </c>
      <c r="M33" s="15">
        <f>-'T3'!M608</f>
        <v>-1752174</v>
      </c>
      <c r="N33" s="15">
        <f>-'T3'!N608</f>
        <v>-1893024</v>
      </c>
      <c r="O33" s="6">
        <f t="shared" si="7"/>
        <v>-10766574</v>
      </c>
      <c r="P33" s="15">
        <f>-'T3'!P608</f>
        <v>-3645198</v>
      </c>
      <c r="Q33" s="15">
        <f>-'T3'!Q608</f>
        <v>-3757878</v>
      </c>
      <c r="R33" s="15">
        <f>-'T3'!R608</f>
        <v>-3757878</v>
      </c>
      <c r="S33" s="15">
        <f>-'T3'!S608</f>
        <v>-3757878</v>
      </c>
      <c r="T33" s="15">
        <f>-'T3'!T608</f>
        <v>-3757878</v>
      </c>
      <c r="U33" s="15">
        <f>-'T3'!U608</f>
        <v>-3898728</v>
      </c>
      <c r="V33" s="15">
        <f>-'T3'!V608</f>
        <v>-4895946</v>
      </c>
      <c r="W33" s="15">
        <f>-'T3'!W608</f>
        <v>-5008626</v>
      </c>
      <c r="X33" s="15">
        <f>-'T3'!X608</f>
        <v>-5008626</v>
      </c>
      <c r="Y33" s="15">
        <f>-'T3'!Y608</f>
        <v>-5008626</v>
      </c>
      <c r="Z33" s="15">
        <f>-'T3'!Z608</f>
        <v>-5008626</v>
      </c>
      <c r="AA33" s="15">
        <f>-'T3'!AA608</f>
        <v>-5149476</v>
      </c>
      <c r="AB33" s="6">
        <f t="shared" si="18"/>
        <v>-52655364</v>
      </c>
      <c r="AC33" s="15">
        <f>-'T3'!AC608</f>
        <v>-5712876</v>
      </c>
      <c r="AD33" s="15">
        <f>-'T3'!AD608</f>
        <v>-5825556</v>
      </c>
      <c r="AE33" s="15">
        <f>-'T3'!AE608</f>
        <v>-5825556</v>
      </c>
      <c r="AF33" s="15">
        <f>-'T3'!AF608</f>
        <v>-5825556</v>
      </c>
      <c r="AG33" s="15">
        <f>-'T3'!AG608</f>
        <v>-5825556</v>
      </c>
      <c r="AH33" s="15">
        <f>-'T3'!AH608</f>
        <v>-5966406</v>
      </c>
      <c r="AI33" s="15">
        <f>-'T3'!AI608</f>
        <v>-6529806</v>
      </c>
      <c r="AJ33" s="15">
        <f>-'T3'!AJ608</f>
        <v>-6642486</v>
      </c>
      <c r="AK33" s="15">
        <f>-'T3'!AK608</f>
        <v>-6642486</v>
      </c>
      <c r="AL33" s="15">
        <f>-'T3'!AL608</f>
        <v>-6642486</v>
      </c>
      <c r="AM33" s="15">
        <f>-'T3'!AM608</f>
        <v>-6642486</v>
      </c>
      <c r="AN33" s="15">
        <f>-'T3'!AN608</f>
        <v>-6783336</v>
      </c>
      <c r="AO33" s="6">
        <f t="shared" si="34"/>
        <v>-74864592</v>
      </c>
      <c r="AP33" s="55"/>
      <c r="AQ33" s="6">
        <f t="shared" si="30"/>
        <v>-138286530</v>
      </c>
    </row>
    <row r="34" spans="1:43" s="12" customFormat="1" ht="12" hidden="1" customHeight="1" outlineLevel="1">
      <c r="A34" s="51" t="s">
        <v>186</v>
      </c>
      <c r="B34" s="55"/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-50000</v>
      </c>
      <c r="K34" s="98">
        <v>0</v>
      </c>
      <c r="L34" s="98">
        <v>0</v>
      </c>
      <c r="M34" s="98">
        <v>0</v>
      </c>
      <c r="N34" s="98">
        <v>0</v>
      </c>
      <c r="O34" s="6">
        <f t="shared" si="7"/>
        <v>-50000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-50000</v>
      </c>
      <c r="X34" s="98">
        <v>0</v>
      </c>
      <c r="Y34" s="98">
        <v>0</v>
      </c>
      <c r="Z34" s="98">
        <v>0</v>
      </c>
      <c r="AA34" s="98">
        <v>0</v>
      </c>
      <c r="AB34" s="6">
        <f t="shared" si="18"/>
        <v>-50000</v>
      </c>
      <c r="AC34" s="98">
        <v>0</v>
      </c>
      <c r="AD34" s="98">
        <v>0</v>
      </c>
      <c r="AE34" s="98">
        <v>0</v>
      </c>
      <c r="AF34" s="98">
        <v>0</v>
      </c>
      <c r="AG34" s="98">
        <v>0</v>
      </c>
      <c r="AH34" s="98">
        <v>0</v>
      </c>
      <c r="AI34" s="98">
        <v>0</v>
      </c>
      <c r="AJ34" s="98">
        <v>-50000</v>
      </c>
      <c r="AK34" s="98">
        <v>0</v>
      </c>
      <c r="AL34" s="98">
        <v>0</v>
      </c>
      <c r="AM34" s="98">
        <v>0</v>
      </c>
      <c r="AN34" s="98">
        <v>0</v>
      </c>
      <c r="AO34" s="6">
        <f t="shared" si="34"/>
        <v>-50000</v>
      </c>
      <c r="AP34" s="55"/>
      <c r="AQ34" s="6">
        <f t="shared" si="30"/>
        <v>-150000</v>
      </c>
    </row>
    <row r="35" spans="1:43" s="12" customFormat="1" ht="12" hidden="1" customHeight="1" outlineLevel="1">
      <c r="A35" s="51"/>
      <c r="B35" s="5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6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6"/>
      <c r="AP35" s="55"/>
      <c r="AQ35" s="6"/>
    </row>
    <row r="36" spans="1:43" s="12" customFormat="1" ht="12" hidden="1" customHeight="1" outlineLevel="1">
      <c r="A36" s="8" t="s">
        <v>511</v>
      </c>
      <c r="B36" s="55"/>
      <c r="C36" s="2">
        <f t="shared" ref="C36:N36" si="74">SUM(C37:C39)</f>
        <v>0</v>
      </c>
      <c r="D36" s="2">
        <f t="shared" si="74"/>
        <v>0</v>
      </c>
      <c r="E36" s="2">
        <f t="shared" si="74"/>
        <v>0</v>
      </c>
      <c r="F36" s="2">
        <f t="shared" si="74"/>
        <v>0</v>
      </c>
      <c r="G36" s="2">
        <f t="shared" si="74"/>
        <v>0</v>
      </c>
      <c r="H36" s="2">
        <f t="shared" si="74"/>
        <v>0</v>
      </c>
      <c r="I36" s="2">
        <f t="shared" si="74"/>
        <v>0</v>
      </c>
      <c r="J36" s="2">
        <f t="shared" si="74"/>
        <v>-1030316</v>
      </c>
      <c r="K36" s="2">
        <f t="shared" si="74"/>
        <v>-1188774</v>
      </c>
      <c r="L36" s="2">
        <f t="shared" si="74"/>
        <v>-1188774</v>
      </c>
      <c r="M36" s="2">
        <f t="shared" si="74"/>
        <v>-1188774</v>
      </c>
      <c r="N36" s="2">
        <f t="shared" si="74"/>
        <v>-1509912</v>
      </c>
      <c r="O36" s="6">
        <f t="shared" si="7"/>
        <v>-6106550</v>
      </c>
      <c r="P36" s="2">
        <f t="shared" ref="P36:AA36" si="75">SUM(P37:P39)</f>
        <v>-1509912</v>
      </c>
      <c r="Q36" s="2">
        <f t="shared" si="75"/>
        <v>-2140920</v>
      </c>
      <c r="R36" s="2">
        <f t="shared" si="75"/>
        <v>-2377548</v>
      </c>
      <c r="S36" s="2">
        <f t="shared" si="75"/>
        <v>-2377548</v>
      </c>
      <c r="T36" s="2">
        <f t="shared" si="75"/>
        <v>-2377548</v>
      </c>
      <c r="U36" s="2">
        <f t="shared" si="75"/>
        <v>-2433888</v>
      </c>
      <c r="V36" s="2">
        <f t="shared" si="75"/>
        <v>-2433888</v>
      </c>
      <c r="W36" s="2">
        <f t="shared" si="75"/>
        <v>-3199406</v>
      </c>
      <c r="X36" s="2">
        <f t="shared" si="75"/>
        <v>-3205746</v>
      </c>
      <c r="Y36" s="2">
        <f t="shared" si="75"/>
        <v>-3205746</v>
      </c>
      <c r="Z36" s="2">
        <f t="shared" si="75"/>
        <v>-3205746</v>
      </c>
      <c r="AA36" s="2">
        <f t="shared" si="75"/>
        <v>-3262086</v>
      </c>
      <c r="AB36" s="6">
        <f t="shared" si="18"/>
        <v>-31729982</v>
      </c>
      <c r="AC36" s="2">
        <f t="shared" ref="AC36:AN36" si="76">SUM(AC37:AC39)</f>
        <v>-3262086</v>
      </c>
      <c r="AD36" s="2">
        <f t="shared" si="76"/>
        <v>-3628296</v>
      </c>
      <c r="AE36" s="2">
        <f t="shared" si="76"/>
        <v>-3684636</v>
      </c>
      <c r="AF36" s="2">
        <f t="shared" si="76"/>
        <v>-3684636</v>
      </c>
      <c r="AG36" s="2">
        <f t="shared" si="76"/>
        <v>-3684636</v>
      </c>
      <c r="AH36" s="2">
        <f t="shared" si="76"/>
        <v>-3740976</v>
      </c>
      <c r="AI36" s="2">
        <f t="shared" si="76"/>
        <v>-3740976</v>
      </c>
      <c r="AJ36" s="2">
        <f t="shared" si="76"/>
        <v>-4157186</v>
      </c>
      <c r="AK36" s="2">
        <f t="shared" si="76"/>
        <v>-4163526</v>
      </c>
      <c r="AL36" s="2">
        <f t="shared" si="76"/>
        <v>-4163526</v>
      </c>
      <c r="AM36" s="2">
        <f t="shared" si="76"/>
        <v>-4163526</v>
      </c>
      <c r="AN36" s="2">
        <f t="shared" si="76"/>
        <v>-4219866</v>
      </c>
      <c r="AO36" s="6">
        <f t="shared" si="34"/>
        <v>-46293872</v>
      </c>
      <c r="AP36" s="55"/>
      <c r="AQ36" s="6">
        <f t="shared" si="30"/>
        <v>-84130404</v>
      </c>
    </row>
    <row r="37" spans="1:43" s="12" customFormat="1" ht="12" hidden="1" customHeight="1" outlineLevel="1">
      <c r="A37" s="51" t="s">
        <v>486</v>
      </c>
      <c r="B37" s="55"/>
      <c r="C37" s="15">
        <f>-'T3'!C610</f>
        <v>0</v>
      </c>
      <c r="D37" s="15">
        <f>-'T3'!D610</f>
        <v>0</v>
      </c>
      <c r="E37" s="15">
        <f>-'T3'!E610</f>
        <v>0</v>
      </c>
      <c r="F37" s="15">
        <f>-'T3'!F610</f>
        <v>0</v>
      </c>
      <c r="G37" s="15">
        <f>-'T3'!G610</f>
        <v>0</v>
      </c>
      <c r="H37" s="15">
        <f>-'T3'!H610</f>
        <v>0</v>
      </c>
      <c r="I37" s="15">
        <f>-'T3'!I610</f>
        <v>0</v>
      </c>
      <c r="J37" s="15">
        <f>-'T3'!J610</f>
        <v>-980316</v>
      </c>
      <c r="K37" s="15">
        <f>-'T3'!K610</f>
        <v>-980316</v>
      </c>
      <c r="L37" s="15">
        <f>-'T3'!L610</f>
        <v>-980316</v>
      </c>
      <c r="M37" s="15">
        <f>-'T3'!M610</f>
        <v>-980316</v>
      </c>
      <c r="N37" s="15">
        <f>-'T3'!N610</f>
        <v>-1301454</v>
      </c>
      <c r="O37" s="6">
        <f t="shared" si="7"/>
        <v>-5222718</v>
      </c>
      <c r="P37" s="15">
        <f>-'T3'!P610</f>
        <v>-1301454</v>
      </c>
      <c r="Q37" s="15">
        <f>-'T3'!Q610</f>
        <v>-1932462</v>
      </c>
      <c r="R37" s="15">
        <f>-'T3'!R610</f>
        <v>-1932462</v>
      </c>
      <c r="S37" s="15">
        <f>-'T3'!S610</f>
        <v>-1932462</v>
      </c>
      <c r="T37" s="15">
        <f>-'T3'!T610</f>
        <v>-1932462</v>
      </c>
      <c r="U37" s="15">
        <f>-'T3'!U610</f>
        <v>-1988802</v>
      </c>
      <c r="V37" s="15">
        <f>-'T3'!V610</f>
        <v>-1988802</v>
      </c>
      <c r="W37" s="15">
        <f>-'T3'!W610</f>
        <v>-2704320</v>
      </c>
      <c r="X37" s="15">
        <f>-'T3'!X610</f>
        <v>-2704320</v>
      </c>
      <c r="Y37" s="15">
        <f>-'T3'!Y610</f>
        <v>-2704320</v>
      </c>
      <c r="Z37" s="15">
        <f>-'T3'!Z610</f>
        <v>-2704320</v>
      </c>
      <c r="AA37" s="15">
        <f>-'T3'!AA610</f>
        <v>-2760660</v>
      </c>
      <c r="AB37" s="6">
        <f t="shared" si="18"/>
        <v>-26586846</v>
      </c>
      <c r="AC37" s="15">
        <f>-'T3'!AC610</f>
        <v>-2760660</v>
      </c>
      <c r="AD37" s="15">
        <f>-'T3'!AD610</f>
        <v>-3126870</v>
      </c>
      <c r="AE37" s="15">
        <f>-'T3'!AE610</f>
        <v>-3126870</v>
      </c>
      <c r="AF37" s="15">
        <f>-'T3'!AF610</f>
        <v>-3126870</v>
      </c>
      <c r="AG37" s="15">
        <f>-'T3'!AG610</f>
        <v>-3126870</v>
      </c>
      <c r="AH37" s="15">
        <f>-'T3'!AH610</f>
        <v>-3183210</v>
      </c>
      <c r="AI37" s="15">
        <f>-'T3'!AI610</f>
        <v>-3183210</v>
      </c>
      <c r="AJ37" s="15">
        <f>-'T3'!AJ610</f>
        <v>-3549420</v>
      </c>
      <c r="AK37" s="15">
        <f>-'T3'!AK610</f>
        <v>-3549420</v>
      </c>
      <c r="AL37" s="15">
        <f>-'T3'!AL610</f>
        <v>-3549420</v>
      </c>
      <c r="AM37" s="15">
        <f>-'T3'!AM610</f>
        <v>-3549420</v>
      </c>
      <c r="AN37" s="15">
        <f>-'T3'!AN610</f>
        <v>-3605760</v>
      </c>
      <c r="AO37" s="6">
        <f t="shared" si="34"/>
        <v>-39438000</v>
      </c>
      <c r="AP37" s="55"/>
      <c r="AQ37" s="6">
        <f t="shared" si="30"/>
        <v>-71247564</v>
      </c>
    </row>
    <row r="38" spans="1:43" s="12" customFormat="1" ht="12" hidden="1" customHeight="1" outlineLevel="1">
      <c r="A38" s="51" t="s">
        <v>134</v>
      </c>
      <c r="B38" s="55"/>
      <c r="C38" s="15">
        <f>-'T3'!C612</f>
        <v>0</v>
      </c>
      <c r="D38" s="15">
        <f>-'T3'!D612</f>
        <v>0</v>
      </c>
      <c r="E38" s="15">
        <f>-'T3'!E612</f>
        <v>0</v>
      </c>
      <c r="F38" s="15">
        <f>-'T3'!F612</f>
        <v>0</v>
      </c>
      <c r="G38" s="15">
        <f>-'T3'!G612</f>
        <v>0</v>
      </c>
      <c r="H38" s="15">
        <f>-'T3'!H612</f>
        <v>0</v>
      </c>
      <c r="I38" s="15">
        <f>-'T3'!I612</f>
        <v>0</v>
      </c>
      <c r="J38" s="15">
        <f>-'T3'!J612</f>
        <v>0</v>
      </c>
      <c r="K38" s="15">
        <f>-'T3'!K612</f>
        <v>-208458</v>
      </c>
      <c r="L38" s="15">
        <f>-'T3'!L612</f>
        <v>-208458</v>
      </c>
      <c r="M38" s="15">
        <f>-'T3'!M612</f>
        <v>-208458</v>
      </c>
      <c r="N38" s="15">
        <f>-'T3'!N612</f>
        <v>-208458</v>
      </c>
      <c r="O38" s="6">
        <f>SUM(C38:N38)</f>
        <v>-833832</v>
      </c>
      <c r="P38" s="15">
        <f>-'T3'!P612</f>
        <v>-208458</v>
      </c>
      <c r="Q38" s="15">
        <f>-'T3'!Q612</f>
        <v>-208458</v>
      </c>
      <c r="R38" s="15">
        <f>-'T3'!R612</f>
        <v>-445086</v>
      </c>
      <c r="S38" s="15">
        <f>-'T3'!S612</f>
        <v>-445086</v>
      </c>
      <c r="T38" s="15">
        <f>-'T3'!T612</f>
        <v>-445086</v>
      </c>
      <c r="U38" s="15">
        <f>-'T3'!U612</f>
        <v>-445086</v>
      </c>
      <c r="V38" s="15">
        <f>-'T3'!V612</f>
        <v>-445086</v>
      </c>
      <c r="W38" s="15">
        <f>-'T3'!W612</f>
        <v>-445086</v>
      </c>
      <c r="X38" s="15">
        <f>-'T3'!X612</f>
        <v>-501426</v>
      </c>
      <c r="Y38" s="15">
        <f>-'T3'!Y612</f>
        <v>-501426</v>
      </c>
      <c r="Z38" s="15">
        <f>-'T3'!Z612</f>
        <v>-501426</v>
      </c>
      <c r="AA38" s="15">
        <f>-'T3'!AA612</f>
        <v>-501426</v>
      </c>
      <c r="AB38" s="6">
        <f>SUM(P38:AA38)</f>
        <v>-5093136</v>
      </c>
      <c r="AC38" s="15">
        <f>-'T3'!AC612</f>
        <v>-501426</v>
      </c>
      <c r="AD38" s="15">
        <f>-'T3'!AD612</f>
        <v>-501426</v>
      </c>
      <c r="AE38" s="15">
        <f>-'T3'!AE612</f>
        <v>-557766</v>
      </c>
      <c r="AF38" s="15">
        <f>-'T3'!AF612</f>
        <v>-557766</v>
      </c>
      <c r="AG38" s="15">
        <f>-'T3'!AG612</f>
        <v>-557766</v>
      </c>
      <c r="AH38" s="15">
        <f>-'T3'!AH612</f>
        <v>-557766</v>
      </c>
      <c r="AI38" s="15">
        <f>-'T3'!AI612</f>
        <v>-557766</v>
      </c>
      <c r="AJ38" s="15">
        <f>-'T3'!AJ612</f>
        <v>-557766</v>
      </c>
      <c r="AK38" s="15">
        <f>-'T3'!AK612</f>
        <v>-614106</v>
      </c>
      <c r="AL38" s="15">
        <f>-'T3'!AL612</f>
        <v>-614106</v>
      </c>
      <c r="AM38" s="15">
        <f>-'T3'!AM612</f>
        <v>-614106</v>
      </c>
      <c r="AN38" s="15">
        <f>-'T3'!AN612</f>
        <v>-614106</v>
      </c>
      <c r="AO38" s="6">
        <f>SUM(AC38:AN38)</f>
        <v>-6805872</v>
      </c>
      <c r="AP38" s="55"/>
      <c r="AQ38" s="6">
        <f>O38+AB38+AO38</f>
        <v>-12732840</v>
      </c>
    </row>
    <row r="39" spans="1:43" s="12" customFormat="1" ht="12" hidden="1" customHeight="1" outlineLevel="1">
      <c r="A39" s="51" t="s">
        <v>186</v>
      </c>
      <c r="B39" s="55"/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-50000</v>
      </c>
      <c r="K39" s="98">
        <v>0</v>
      </c>
      <c r="L39" s="98">
        <v>0</v>
      </c>
      <c r="M39" s="98">
        <v>0</v>
      </c>
      <c r="N39" s="98">
        <v>0</v>
      </c>
      <c r="O39" s="6">
        <f t="shared" si="7"/>
        <v>-50000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-50000</v>
      </c>
      <c r="X39" s="98">
        <v>0</v>
      </c>
      <c r="Y39" s="98">
        <v>0</v>
      </c>
      <c r="Z39" s="98">
        <v>0</v>
      </c>
      <c r="AA39" s="98">
        <v>0</v>
      </c>
      <c r="AB39" s="6">
        <f t="shared" si="18"/>
        <v>-50000</v>
      </c>
      <c r="AC39" s="98">
        <v>0</v>
      </c>
      <c r="AD39" s="98">
        <v>0</v>
      </c>
      <c r="AE39" s="98">
        <v>0</v>
      </c>
      <c r="AF39" s="98">
        <v>0</v>
      </c>
      <c r="AG39" s="98">
        <v>0</v>
      </c>
      <c r="AH39" s="98">
        <v>0</v>
      </c>
      <c r="AI39" s="98">
        <v>0</v>
      </c>
      <c r="AJ39" s="98">
        <v>-50000</v>
      </c>
      <c r="AK39" s="98">
        <v>0</v>
      </c>
      <c r="AL39" s="98">
        <v>0</v>
      </c>
      <c r="AM39" s="98">
        <v>0</v>
      </c>
      <c r="AN39" s="98">
        <v>0</v>
      </c>
      <c r="AO39" s="6">
        <f t="shared" si="34"/>
        <v>-50000</v>
      </c>
      <c r="AP39" s="55"/>
      <c r="AQ39" s="6">
        <f t="shared" si="30"/>
        <v>-150000</v>
      </c>
    </row>
    <row r="40" spans="1:43" s="12" customFormat="1" ht="12" hidden="1" customHeight="1" outlineLevel="1">
      <c r="A40" s="51"/>
      <c r="B40" s="5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6"/>
      <c r="AP40" s="55"/>
      <c r="AQ40" s="6"/>
    </row>
    <row r="41" spans="1:43" ht="12" hidden="1" customHeight="1" outlineLevel="1">
      <c r="A41" s="8" t="s">
        <v>141</v>
      </c>
      <c r="C41" s="2">
        <f>SUM(C42:C44)</f>
        <v>0</v>
      </c>
      <c r="D41" s="2">
        <f t="shared" ref="D41:P41" si="77">SUM(D42:D44)</f>
        <v>0</v>
      </c>
      <c r="E41" s="2">
        <f t="shared" si="77"/>
        <v>0</v>
      </c>
      <c r="F41" s="2">
        <f t="shared" si="77"/>
        <v>0</v>
      </c>
      <c r="G41" s="2">
        <f t="shared" si="77"/>
        <v>0</v>
      </c>
      <c r="H41" s="2">
        <f>SUM(H42:H44)</f>
        <v>0</v>
      </c>
      <c r="I41" s="2">
        <f t="shared" si="77"/>
        <v>0</v>
      </c>
      <c r="J41" s="2">
        <f t="shared" si="77"/>
        <v>-1119999</v>
      </c>
      <c r="K41" s="2">
        <f t="shared" si="77"/>
        <v>-1419999</v>
      </c>
      <c r="L41" s="2">
        <f t="shared" si="77"/>
        <v>-1519999</v>
      </c>
      <c r="M41" s="2">
        <f t="shared" si="77"/>
        <v>-1519999</v>
      </c>
      <c r="N41" s="2">
        <f t="shared" si="77"/>
        <v>-1719999</v>
      </c>
      <c r="O41" s="6">
        <f t="shared" si="7"/>
        <v>-7299995</v>
      </c>
      <c r="P41" s="2">
        <f t="shared" si="77"/>
        <v>-2019999</v>
      </c>
      <c r="Q41" s="2">
        <f t="shared" ref="Q41" si="78">SUM(Q42:Q44)</f>
        <v>-2219999</v>
      </c>
      <c r="R41" s="2">
        <f t="shared" ref="R41" si="79">SUM(R42:R44)</f>
        <v>-2619999</v>
      </c>
      <c r="S41" s="2">
        <f t="shared" ref="S41" si="80">SUM(S42:S44)</f>
        <v>-2619999</v>
      </c>
      <c r="T41" s="2">
        <f t="shared" ref="T41" si="81">SUM(T42:T44)</f>
        <v>-2619999</v>
      </c>
      <c r="U41" s="2">
        <f t="shared" ref="U41" si="82">SUM(U42:U44)</f>
        <v>-2619999</v>
      </c>
      <c r="V41" s="2">
        <f t="shared" ref="V41" si="83">SUM(V42:V44)</f>
        <v>-2719999</v>
      </c>
      <c r="W41" s="2">
        <f t="shared" ref="W41" si="84">SUM(W42:W44)</f>
        <v>-2919999</v>
      </c>
      <c r="X41" s="2">
        <f t="shared" ref="X41" si="85">SUM(X42:X44)</f>
        <v>-3319999</v>
      </c>
      <c r="Y41" s="2">
        <f t="shared" ref="Y41" si="86">SUM(Y42:Y44)</f>
        <v>-3319999</v>
      </c>
      <c r="Z41" s="2">
        <f t="shared" ref="Z41" si="87">SUM(Z42:Z44)</f>
        <v>-3319999</v>
      </c>
      <c r="AA41" s="2">
        <f t="shared" ref="AA41" si="88">SUM(AA42:AA44)</f>
        <v>-3319999</v>
      </c>
      <c r="AB41" s="6">
        <f t="shared" si="18"/>
        <v>-33639988</v>
      </c>
      <c r="AC41" s="2">
        <f t="shared" ref="AC41" si="89">SUM(AC42:AC44)</f>
        <v>-3319999</v>
      </c>
      <c r="AD41" s="2">
        <f t="shared" ref="AD41" si="90">SUM(AD42:AD44)</f>
        <v>-3319999</v>
      </c>
      <c r="AE41" s="2">
        <f t="shared" ref="AE41" si="91">SUM(AE42:AE44)</f>
        <v>-3519999</v>
      </c>
      <c r="AF41" s="2">
        <f t="shared" ref="AF41" si="92">SUM(AF42:AF44)</f>
        <v>-3519999</v>
      </c>
      <c r="AG41" s="2">
        <f t="shared" ref="AG41" si="93">SUM(AG42:AG44)</f>
        <v>-3519999</v>
      </c>
      <c r="AH41" s="2">
        <f t="shared" ref="AH41" si="94">SUM(AH42:AH44)</f>
        <v>-3519999</v>
      </c>
      <c r="AI41" s="2">
        <f t="shared" ref="AI41" si="95">SUM(AI42:AI44)</f>
        <v>-3519999</v>
      </c>
      <c r="AJ41" s="2">
        <f t="shared" ref="AJ41" si="96">SUM(AJ42:AJ44)</f>
        <v>-3519999</v>
      </c>
      <c r="AK41" s="2">
        <f t="shared" ref="AK41" si="97">SUM(AK42:AK44)</f>
        <v>-3519999</v>
      </c>
      <c r="AL41" s="2">
        <f t="shared" ref="AL41" si="98">SUM(AL42:AL44)</f>
        <v>-3519999</v>
      </c>
      <c r="AM41" s="2">
        <f t="shared" ref="AM41" si="99">SUM(AM42:AM44)</f>
        <v>-3519999</v>
      </c>
      <c r="AN41" s="2">
        <f t="shared" ref="AN41" si="100">SUM(AN42:AN44)</f>
        <v>-3519999</v>
      </c>
      <c r="AO41" s="6">
        <f t="shared" si="34"/>
        <v>-41839988</v>
      </c>
      <c r="AQ41" s="6">
        <f>O41+AB41+AO41</f>
        <v>-82779971</v>
      </c>
    </row>
    <row r="42" spans="1:43" s="12" customFormat="1" ht="12" hidden="1" customHeight="1" outlineLevel="1">
      <c r="A42" s="51" t="s">
        <v>187</v>
      </c>
      <c r="B42" s="55"/>
      <c r="C42" s="98">
        <v>0</v>
      </c>
      <c r="D42" s="98">
        <v>0</v>
      </c>
      <c r="E42" s="98">
        <v>0</v>
      </c>
      <c r="F42" s="98">
        <v>0</v>
      </c>
      <c r="G42" s="98">
        <v>0</v>
      </c>
      <c r="H42" s="98">
        <v>0</v>
      </c>
      <c r="I42" s="98">
        <v>0</v>
      </c>
      <c r="J42" s="98">
        <v>-19999</v>
      </c>
      <c r="K42" s="98">
        <v>-19999</v>
      </c>
      <c r="L42" s="98">
        <v>-19999</v>
      </c>
      <c r="M42" s="98">
        <v>-19999</v>
      </c>
      <c r="N42" s="98">
        <v>-19999</v>
      </c>
      <c r="O42" s="6">
        <f>SUM(C42:N42)</f>
        <v>-99995</v>
      </c>
      <c r="P42" s="98">
        <v>-19999</v>
      </c>
      <c r="Q42" s="98">
        <v>-19999</v>
      </c>
      <c r="R42" s="98">
        <v>-19999</v>
      </c>
      <c r="S42" s="98">
        <v>-19999</v>
      </c>
      <c r="T42" s="98">
        <v>-19999</v>
      </c>
      <c r="U42" s="98">
        <v>-19999</v>
      </c>
      <c r="V42" s="98">
        <v>-19999</v>
      </c>
      <c r="W42" s="98">
        <v>-19999</v>
      </c>
      <c r="X42" s="98">
        <v>-19999</v>
      </c>
      <c r="Y42" s="98">
        <v>-19999</v>
      </c>
      <c r="Z42" s="98">
        <v>-19999</v>
      </c>
      <c r="AA42" s="98">
        <v>-19999</v>
      </c>
      <c r="AB42" s="6">
        <f>SUM(P42:AA42)</f>
        <v>-239988</v>
      </c>
      <c r="AC42" s="98">
        <v>-19999</v>
      </c>
      <c r="AD42" s="98">
        <v>-19999</v>
      </c>
      <c r="AE42" s="98">
        <v>-19999</v>
      </c>
      <c r="AF42" s="98">
        <v>-19999</v>
      </c>
      <c r="AG42" s="98">
        <v>-19999</v>
      </c>
      <c r="AH42" s="98">
        <v>-19999</v>
      </c>
      <c r="AI42" s="98">
        <v>-19999</v>
      </c>
      <c r="AJ42" s="98">
        <v>-19999</v>
      </c>
      <c r="AK42" s="98">
        <v>-19999</v>
      </c>
      <c r="AL42" s="98">
        <v>-19999</v>
      </c>
      <c r="AM42" s="98">
        <v>-19999</v>
      </c>
      <c r="AN42" s="98">
        <v>-19999</v>
      </c>
      <c r="AO42" s="6">
        <f>SUM(AC42:AN42)</f>
        <v>-239988</v>
      </c>
      <c r="AP42" s="55"/>
      <c r="AQ42" s="6">
        <f>O42+AB42+AO42</f>
        <v>-579971</v>
      </c>
    </row>
    <row r="43" spans="1:43" s="12" customFormat="1" ht="12" hidden="1" customHeight="1" outlineLevel="1">
      <c r="A43" s="51" t="s">
        <v>188</v>
      </c>
      <c r="B43" s="55"/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f>'T3'!J$3*(-100000)</f>
        <v>-1100000</v>
      </c>
      <c r="K43" s="98">
        <f>'T3'!K$3*(-100000)</f>
        <v>-1400000</v>
      </c>
      <c r="L43" s="98">
        <f>'T3'!L$3*(-100000)</f>
        <v>-1500000</v>
      </c>
      <c r="M43" s="98">
        <f>'T3'!M$3*(-100000)</f>
        <v>-1500000</v>
      </c>
      <c r="N43" s="98">
        <f>'T3'!N$3*(-100000)</f>
        <v>-1700000</v>
      </c>
      <c r="O43" s="6">
        <f>SUM(C43:N43)</f>
        <v>-7200000</v>
      </c>
      <c r="P43" s="98">
        <f>'T3'!P$3*(-100000)</f>
        <v>-2000000</v>
      </c>
      <c r="Q43" s="98">
        <f>'T3'!Q$3*(-100000)</f>
        <v>-2200000</v>
      </c>
      <c r="R43" s="98">
        <f>'T3'!R$3*(-100000)</f>
        <v>-2600000</v>
      </c>
      <c r="S43" s="98">
        <f>'T3'!S$3*(-100000)</f>
        <v>-2600000</v>
      </c>
      <c r="T43" s="98">
        <f>'T3'!T$3*(-100000)</f>
        <v>-2600000</v>
      </c>
      <c r="U43" s="98">
        <f>'T3'!U$3*(-100000)</f>
        <v>-2600000</v>
      </c>
      <c r="V43" s="98">
        <f>'T3'!V$3*(-100000)</f>
        <v>-2700000</v>
      </c>
      <c r="W43" s="98">
        <f>'T3'!W$3*(-100000)</f>
        <v>-2900000</v>
      </c>
      <c r="X43" s="98">
        <f>'T3'!X$3*(-100000)</f>
        <v>-3300000</v>
      </c>
      <c r="Y43" s="98">
        <f>'T3'!Y$3*(-100000)</f>
        <v>-3300000</v>
      </c>
      <c r="Z43" s="98">
        <f>'T3'!Z$3*(-100000)</f>
        <v>-3300000</v>
      </c>
      <c r="AA43" s="98">
        <f>'T3'!AA$3*(-100000)</f>
        <v>-3300000</v>
      </c>
      <c r="AB43" s="6">
        <f t="shared" si="18"/>
        <v>-33400000</v>
      </c>
      <c r="AC43" s="98">
        <f>'T3'!AC$3*(-100000)</f>
        <v>-3300000</v>
      </c>
      <c r="AD43" s="98">
        <f>'T3'!AD$3*(-100000)</f>
        <v>-3300000</v>
      </c>
      <c r="AE43" s="98">
        <f>'T3'!AE$3*(-100000)</f>
        <v>-3500000</v>
      </c>
      <c r="AF43" s="98">
        <f>'T3'!AF$3*(-100000)</f>
        <v>-3500000</v>
      </c>
      <c r="AG43" s="98">
        <f>'T3'!AG$3*(-100000)</f>
        <v>-3500000</v>
      </c>
      <c r="AH43" s="98">
        <f>'T3'!AH$3*(-100000)</f>
        <v>-3500000</v>
      </c>
      <c r="AI43" s="98">
        <f>'T3'!AI$3*(-100000)</f>
        <v>-3500000</v>
      </c>
      <c r="AJ43" s="98">
        <f>'T3'!AJ$3*(-100000)</f>
        <v>-3500000</v>
      </c>
      <c r="AK43" s="98">
        <f>'T3'!AK$3*(-100000)</f>
        <v>-3500000</v>
      </c>
      <c r="AL43" s="98">
        <f>'T3'!AL$3*(-100000)</f>
        <v>-3500000</v>
      </c>
      <c r="AM43" s="98">
        <f>'T3'!AM$3*(-100000)</f>
        <v>-3500000</v>
      </c>
      <c r="AN43" s="98">
        <f>'T3'!AN$3*(-100000)</f>
        <v>-3500000</v>
      </c>
      <c r="AO43" s="6">
        <f t="shared" si="34"/>
        <v>-41600000</v>
      </c>
      <c r="AP43" s="55"/>
      <c r="AQ43" s="6">
        <f>O43+AB43+AO43</f>
        <v>-82200000</v>
      </c>
    </row>
    <row r="44" spans="1:43" s="12" customFormat="1" ht="12" hidden="1" customHeight="1" outlineLevel="1">
      <c r="A44" s="51" t="s">
        <v>156</v>
      </c>
      <c r="B44" s="55"/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6">
        <f t="shared" si="7"/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  <c r="AB44" s="6">
        <f t="shared" ref="AB44" si="101">SUM(P44:AA44)</f>
        <v>0</v>
      </c>
      <c r="AC44" s="98">
        <v>0</v>
      </c>
      <c r="AD44" s="98">
        <v>0</v>
      </c>
      <c r="AE44" s="98">
        <v>0</v>
      </c>
      <c r="AF44" s="98">
        <v>0</v>
      </c>
      <c r="AG44" s="98">
        <v>0</v>
      </c>
      <c r="AH44" s="98">
        <v>0</v>
      </c>
      <c r="AI44" s="98">
        <v>0</v>
      </c>
      <c r="AJ44" s="98">
        <v>0</v>
      </c>
      <c r="AK44" s="98">
        <v>0</v>
      </c>
      <c r="AL44" s="98">
        <v>0</v>
      </c>
      <c r="AM44" s="98">
        <v>0</v>
      </c>
      <c r="AN44" s="98">
        <v>0</v>
      </c>
      <c r="AO44" s="6">
        <f t="shared" ref="AO44" si="102">SUM(AC44:AN44)</f>
        <v>0</v>
      </c>
      <c r="AP44" s="55"/>
      <c r="AQ44" s="6">
        <f t="shared" si="30"/>
        <v>0</v>
      </c>
    </row>
    <row r="45" spans="1:43" ht="12" customHeight="1" collapsed="1">
      <c r="A45" s="4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6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6"/>
      <c r="AQ45" s="6"/>
    </row>
    <row r="46" spans="1:43" s="4" customFormat="1" ht="12" customHeight="1">
      <c r="A46" s="61" t="s">
        <v>138</v>
      </c>
      <c r="B46" s="9"/>
      <c r="C46" s="45">
        <f t="shared" ref="C46:N46" si="103">C21+C27</f>
        <v>0</v>
      </c>
      <c r="D46" s="45">
        <f t="shared" si="103"/>
        <v>0</v>
      </c>
      <c r="E46" s="45">
        <f t="shared" si="103"/>
        <v>0</v>
      </c>
      <c r="F46" s="45">
        <f t="shared" si="103"/>
        <v>0</v>
      </c>
      <c r="G46" s="45">
        <f t="shared" si="103"/>
        <v>0</v>
      </c>
      <c r="H46" s="45">
        <f t="shared" si="103"/>
        <v>-754956</v>
      </c>
      <c r="I46" s="45">
        <f t="shared" si="103"/>
        <v>-1733090</v>
      </c>
      <c r="J46" s="45">
        <f t="shared" si="103"/>
        <v>-6686747</v>
      </c>
      <c r="K46" s="45">
        <f t="shared" si="103"/>
        <v>-6698211</v>
      </c>
      <c r="L46" s="45">
        <f t="shared" si="103"/>
        <v>-5441817</v>
      </c>
      <c r="M46" s="45">
        <f t="shared" si="103"/>
        <v>-3318244</v>
      </c>
      <c r="N46" s="45">
        <f t="shared" si="103"/>
        <v>-1728203</v>
      </c>
      <c r="O46" s="14">
        <f t="shared" si="7"/>
        <v>-26361268</v>
      </c>
      <c r="P46" s="45">
        <f t="shared" ref="P46:AA46" si="104">P21+P27</f>
        <v>-260415</v>
      </c>
      <c r="Q46" s="45">
        <f t="shared" si="104"/>
        <v>1371001</v>
      </c>
      <c r="R46" s="45">
        <f t="shared" si="104"/>
        <v>4091475</v>
      </c>
      <c r="S46" s="45">
        <f t="shared" si="104"/>
        <v>7937097</v>
      </c>
      <c r="T46" s="45">
        <f t="shared" si="104"/>
        <v>11966865</v>
      </c>
      <c r="U46" s="45">
        <f t="shared" si="104"/>
        <v>15868815</v>
      </c>
      <c r="V46" s="45">
        <f t="shared" si="104"/>
        <v>18942671</v>
      </c>
      <c r="W46" s="45">
        <f>W21+W27</f>
        <v>21033331</v>
      </c>
      <c r="X46" s="45">
        <f t="shared" si="104"/>
        <v>25111061</v>
      </c>
      <c r="Y46" s="45">
        <f t="shared" si="104"/>
        <v>29534027</v>
      </c>
      <c r="Z46" s="45">
        <f t="shared" si="104"/>
        <v>34024739</v>
      </c>
      <c r="AA46" s="45">
        <f t="shared" si="104"/>
        <v>38294513</v>
      </c>
      <c r="AB46" s="14">
        <f t="shared" si="18"/>
        <v>207915180</v>
      </c>
      <c r="AC46" s="45">
        <f t="shared" ref="AC46:AN46" si="105">AC21+AC27</f>
        <v>46007178</v>
      </c>
      <c r="AD46" s="45">
        <f t="shared" si="105"/>
        <v>49794672</v>
      </c>
      <c r="AE46" s="45">
        <f t="shared" si="105"/>
        <v>54272751</v>
      </c>
      <c r="AF46" s="45">
        <f t="shared" si="105"/>
        <v>49314232</v>
      </c>
      <c r="AG46" s="45">
        <f t="shared" si="105"/>
        <v>53608050</v>
      </c>
      <c r="AH46" s="45">
        <f t="shared" si="105"/>
        <v>57657007</v>
      </c>
      <c r="AI46" s="45">
        <f t="shared" si="105"/>
        <v>61318087</v>
      </c>
      <c r="AJ46" s="45">
        <f t="shared" si="105"/>
        <v>64338120</v>
      </c>
      <c r="AK46" s="45">
        <f t="shared" si="105"/>
        <v>68683590</v>
      </c>
      <c r="AL46" s="45">
        <f t="shared" si="105"/>
        <v>72110415</v>
      </c>
      <c r="AM46" s="45">
        <f t="shared" si="105"/>
        <v>74873977</v>
      </c>
      <c r="AN46" s="45">
        <f t="shared" si="105"/>
        <v>76831297</v>
      </c>
      <c r="AO46" s="14">
        <f t="shared" si="34"/>
        <v>728809376</v>
      </c>
      <c r="AP46" s="9"/>
      <c r="AQ46" s="89">
        <f t="shared" si="30"/>
        <v>910363288</v>
      </c>
    </row>
    <row r="47" spans="1:43" s="12" customFormat="1" ht="12" customHeight="1">
      <c r="A47" s="51" t="s">
        <v>119</v>
      </c>
      <c r="B47" s="55"/>
      <c r="C47" s="93" t="e">
        <f t="shared" ref="C47:N47" si="106">C46/C3</f>
        <v>#DIV/0!</v>
      </c>
      <c r="D47" s="93" t="e">
        <f t="shared" si="106"/>
        <v>#DIV/0!</v>
      </c>
      <c r="E47" s="93" t="e">
        <f t="shared" si="106"/>
        <v>#DIV/0!</v>
      </c>
      <c r="F47" s="93" t="e">
        <f t="shared" si="106"/>
        <v>#DIV/0!</v>
      </c>
      <c r="G47" s="93" t="e">
        <f t="shared" si="106"/>
        <v>#DIV/0!</v>
      </c>
      <c r="H47" s="93" t="e">
        <f t="shared" si="106"/>
        <v>#DIV/0!</v>
      </c>
      <c r="I47" s="93">
        <f t="shared" si="106"/>
        <v>-770.26222222222225</v>
      </c>
      <c r="J47" s="93">
        <f t="shared" si="106"/>
        <v>-148.59437777777777</v>
      </c>
      <c r="K47" s="93">
        <f t="shared" si="106"/>
        <v>-7.1562083333333337</v>
      </c>
      <c r="L47" s="93">
        <f t="shared" si="106"/>
        <v>-2.1346737275669314</v>
      </c>
      <c r="M47" s="93">
        <f t="shared" si="106"/>
        <v>-0.70027308219900808</v>
      </c>
      <c r="N47" s="93">
        <f t="shared" si="106"/>
        <v>-0.23381741924572974</v>
      </c>
      <c r="O47" s="6"/>
      <c r="P47" s="93">
        <f t="shared" ref="P47:AA47" si="107">P46/P3</f>
        <v>-2.3445602852203977E-2</v>
      </c>
      <c r="Q47" s="93">
        <f t="shared" si="107"/>
        <v>9.3616915219053867E-2</v>
      </c>
      <c r="R47" s="93">
        <f t="shared" si="107"/>
        <v>0.22191893387138767</v>
      </c>
      <c r="S47" s="93">
        <f t="shared" si="107"/>
        <v>0.35385445645195807</v>
      </c>
      <c r="T47" s="93">
        <f t="shared" si="107"/>
        <v>0.45013936535162952</v>
      </c>
      <c r="U47" s="93">
        <f t="shared" si="107"/>
        <v>0.51407294744207743</v>
      </c>
      <c r="V47" s="93">
        <f t="shared" si="107"/>
        <v>0.53728928409348764</v>
      </c>
      <c r="W47" s="93">
        <f t="shared" si="107"/>
        <v>0.52947607036410504</v>
      </c>
      <c r="X47" s="93">
        <f t="shared" si="107"/>
        <v>0.56734313433105588</v>
      </c>
      <c r="Y47" s="93">
        <f t="shared" si="107"/>
        <v>0.60459096901509946</v>
      </c>
      <c r="Z47" s="93">
        <f t="shared" si="107"/>
        <v>0.63622378420021242</v>
      </c>
      <c r="AA47" s="93">
        <f t="shared" si="107"/>
        <v>0.65863316615757173</v>
      </c>
      <c r="AB47" s="15"/>
      <c r="AC47" s="93">
        <f t="shared" ref="AC47:AN47" si="108">AC46/AC3</f>
        <v>0.68912687018201346</v>
      </c>
      <c r="AD47" s="93">
        <f t="shared" si="108"/>
        <v>0.69381141776305477</v>
      </c>
      <c r="AE47" s="93">
        <f t="shared" si="108"/>
        <v>0.70671509379419184</v>
      </c>
      <c r="AF47" s="93">
        <f t="shared" si="108"/>
        <v>0.60258980181983368</v>
      </c>
      <c r="AG47" s="93">
        <f t="shared" si="108"/>
        <v>0.61697378370259881</v>
      </c>
      <c r="AH47" s="93">
        <f t="shared" si="108"/>
        <v>0.62704431571569252</v>
      </c>
      <c r="AI47" s="93">
        <f t="shared" si="108"/>
        <v>0.63201589159331828</v>
      </c>
      <c r="AJ47" s="93">
        <f t="shared" si="108"/>
        <v>0.63016722349062504</v>
      </c>
      <c r="AK47" s="93">
        <f t="shared" si="108"/>
        <v>0.64084561447705424</v>
      </c>
      <c r="AL47" s="93">
        <f t="shared" si="108"/>
        <v>0.6482347817175651</v>
      </c>
      <c r="AM47" s="93">
        <f t="shared" si="108"/>
        <v>0.65396431817119816</v>
      </c>
      <c r="AN47" s="93">
        <f t="shared" si="108"/>
        <v>0.65615367042306805</v>
      </c>
      <c r="AO47" s="15"/>
      <c r="AP47" s="55"/>
      <c r="AQ47" s="15"/>
    </row>
    <row r="48" spans="1:43" s="12" customFormat="1" ht="12" customHeight="1">
      <c r="A48" s="51" t="s">
        <v>568</v>
      </c>
      <c r="B48" s="55"/>
      <c r="C48" s="80" t="e">
        <f>C46/C3</f>
        <v>#DIV/0!</v>
      </c>
      <c r="D48" s="80" t="e">
        <f t="shared" ref="D48:N48" si="109">D46/D3</f>
        <v>#DIV/0!</v>
      </c>
      <c r="E48" s="80" t="e">
        <f t="shared" si="109"/>
        <v>#DIV/0!</v>
      </c>
      <c r="F48" s="80" t="e">
        <f t="shared" si="109"/>
        <v>#DIV/0!</v>
      </c>
      <c r="G48" s="80" t="e">
        <f t="shared" si="109"/>
        <v>#DIV/0!</v>
      </c>
      <c r="H48" s="80" t="e">
        <f t="shared" si="109"/>
        <v>#DIV/0!</v>
      </c>
      <c r="I48" s="80">
        <f t="shared" si="109"/>
        <v>-770.26222222222225</v>
      </c>
      <c r="J48" s="80">
        <f t="shared" si="109"/>
        <v>-148.59437777777777</v>
      </c>
      <c r="K48" s="80">
        <f t="shared" si="109"/>
        <v>-7.1562083333333337</v>
      </c>
      <c r="L48" s="80">
        <f t="shared" si="109"/>
        <v>-2.1346737275669314</v>
      </c>
      <c r="M48" s="80">
        <f t="shared" si="109"/>
        <v>-0.70027308219900808</v>
      </c>
      <c r="N48" s="80">
        <f t="shared" si="109"/>
        <v>-0.23381741924572974</v>
      </c>
      <c r="O48" s="6"/>
      <c r="P48" s="80">
        <f>P46/P3</f>
        <v>-2.3445602852203977E-2</v>
      </c>
      <c r="Q48" s="80">
        <f t="shared" ref="Q48:AA48" si="110">Q46/Q3</f>
        <v>9.3616915219053867E-2</v>
      </c>
      <c r="R48" s="80">
        <f t="shared" si="110"/>
        <v>0.22191893387138767</v>
      </c>
      <c r="S48" s="80">
        <f t="shared" si="110"/>
        <v>0.35385445645195807</v>
      </c>
      <c r="T48" s="80">
        <f t="shared" si="110"/>
        <v>0.45013936535162952</v>
      </c>
      <c r="U48" s="80">
        <f t="shared" si="110"/>
        <v>0.51407294744207743</v>
      </c>
      <c r="V48" s="80">
        <f t="shared" si="110"/>
        <v>0.53728928409348764</v>
      </c>
      <c r="W48" s="80">
        <f t="shared" si="110"/>
        <v>0.52947607036410504</v>
      </c>
      <c r="X48" s="80">
        <f t="shared" si="110"/>
        <v>0.56734313433105588</v>
      </c>
      <c r="Y48" s="80">
        <f t="shared" si="110"/>
        <v>0.60459096901509946</v>
      </c>
      <c r="Z48" s="80">
        <f t="shared" si="110"/>
        <v>0.63622378420021242</v>
      </c>
      <c r="AA48" s="80">
        <f t="shared" si="110"/>
        <v>0.65863316615757173</v>
      </c>
      <c r="AB48" s="15"/>
      <c r="AC48" s="80">
        <f>AC46/AC3</f>
        <v>0.68912687018201346</v>
      </c>
      <c r="AD48" s="80">
        <f t="shared" ref="AD48:AN48" si="111">AD46/AD3</f>
        <v>0.69381141776305477</v>
      </c>
      <c r="AE48" s="80">
        <f t="shared" si="111"/>
        <v>0.70671509379419184</v>
      </c>
      <c r="AF48" s="80">
        <f t="shared" si="111"/>
        <v>0.60258980181983368</v>
      </c>
      <c r="AG48" s="80">
        <f t="shared" si="111"/>
        <v>0.61697378370259881</v>
      </c>
      <c r="AH48" s="80">
        <f t="shared" si="111"/>
        <v>0.62704431571569252</v>
      </c>
      <c r="AI48" s="80">
        <f t="shared" si="111"/>
        <v>0.63201589159331828</v>
      </c>
      <c r="AJ48" s="80">
        <f t="shared" si="111"/>
        <v>0.63016722349062504</v>
      </c>
      <c r="AK48" s="80">
        <f t="shared" si="111"/>
        <v>0.64084561447705424</v>
      </c>
      <c r="AL48" s="80">
        <f t="shared" si="111"/>
        <v>0.6482347817175651</v>
      </c>
      <c r="AM48" s="80">
        <f t="shared" si="111"/>
        <v>0.65396431817119816</v>
      </c>
      <c r="AN48" s="80">
        <f t="shared" si="111"/>
        <v>0.65615367042306805</v>
      </c>
      <c r="AO48" s="15"/>
      <c r="AP48" s="55"/>
      <c r="AQ48" s="15"/>
    </row>
    <row r="49" spans="1:43" s="12" customFormat="1" ht="12" customHeight="1">
      <c r="A49" s="51"/>
      <c r="B49" s="55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6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15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15"/>
      <c r="AP49" s="55"/>
      <c r="AQ49" s="15"/>
    </row>
    <row r="50" spans="1:43" s="12" customFormat="1" ht="12" customHeight="1">
      <c r="A50" s="51"/>
      <c r="B50" s="55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6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15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15"/>
      <c r="AP50" s="55"/>
      <c r="AQ50" s="15"/>
    </row>
    <row r="51" spans="1:43" ht="12" customHeight="1">
      <c r="A51" s="5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6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6"/>
      <c r="AQ51" s="6"/>
    </row>
    <row r="52" spans="1:43" ht="12" customHeight="1">
      <c r="A52" s="8" t="s">
        <v>154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6">
        <f t="shared" si="7"/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6">
        <f t="shared" si="18"/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6">
        <f t="shared" si="34"/>
        <v>0</v>
      </c>
      <c r="AQ52" s="6">
        <f t="shared" si="30"/>
        <v>0</v>
      </c>
    </row>
    <row r="53" spans="1:43" ht="12" customHeight="1">
      <c r="A53" s="8" t="s">
        <v>148</v>
      </c>
      <c r="C53" s="2">
        <f>IF(C3&gt;0,-ROUND(C3*'T1'!$C$10,0),0)</f>
        <v>0</v>
      </c>
      <c r="D53" s="2">
        <f>IF(D3&gt;0,-ROUND(D3*'T1'!$C$10,0),0)</f>
        <v>0</v>
      </c>
      <c r="E53" s="2">
        <f>IF(E3&gt;0,-ROUND(E3*'T1'!$C$10,0),0)</f>
        <v>0</v>
      </c>
      <c r="F53" s="2">
        <f>IF(F3&gt;0,-ROUND(F3*'T1'!$C$10,0),0)</f>
        <v>0</v>
      </c>
      <c r="G53" s="2">
        <f>IF(G3&gt;0,-ROUND(G3*'T1'!$C$10,0),0)</f>
        <v>0</v>
      </c>
      <c r="H53" s="2">
        <f>IF(H3&gt;0,-ROUND(H3*'T1'!$C$10,0),0)</f>
        <v>0</v>
      </c>
      <c r="I53" s="2">
        <f>IF(I3&gt;0,-ROUND(I3*'T1'!$C$10,0),0)</f>
        <v>-450</v>
      </c>
      <c r="J53" s="2">
        <f>IF(J3&gt;0,-ROUND(J3*'T1'!$C$10,0),0)</f>
        <v>-9000</v>
      </c>
      <c r="K53" s="2">
        <f>IF(K3&gt;0,-ROUND(K3*'T1'!$C$10,0),0)</f>
        <v>-187200</v>
      </c>
      <c r="L53" s="2">
        <f>IF(L3&gt;0,-ROUND(L3*'T1'!$C$10,0),0)</f>
        <v>-509850</v>
      </c>
      <c r="M53" s="2">
        <f>IF(M3&gt;0,-ROUND(M3*'T1'!$C$10,0),0)</f>
        <v>-947700</v>
      </c>
      <c r="N53" s="2">
        <f>IF(N3&gt;0,-ROUND(N3*'T1'!$C$10,0),0)</f>
        <v>-1478250</v>
      </c>
      <c r="O53" s="6">
        <f>IF(O3&gt;0,-ROUND(O3*'T1'!$D$10,0),0)</f>
        <v>-3132450</v>
      </c>
      <c r="P53" s="2">
        <f>IF(P3&gt;0,-ROUND(P3*'T1'!$D$10,0),0)</f>
        <v>-2221440</v>
      </c>
      <c r="Q53" s="2">
        <f>IF(Q3&gt;0,-ROUND(Q3*'T1'!$D$10,0),0)</f>
        <v>-2928960</v>
      </c>
      <c r="R53" s="2">
        <f>IF(R3&gt;0,-ROUND(R3*'T1'!$D$10,0),0)</f>
        <v>-3687360</v>
      </c>
      <c r="S53" s="2">
        <f>IF(S3&gt;0,-ROUND(S3*'T1'!$D$10,0),0)</f>
        <v>-4486080</v>
      </c>
      <c r="T53" s="2">
        <f>IF(T3&gt;0,-ROUND(T3*'T1'!$D$10,0),0)</f>
        <v>-5316960</v>
      </c>
      <c r="U53" s="2">
        <f>IF(U3&gt;0,-ROUND(U3*'T1'!$D$10,0),0)</f>
        <v>-6173760</v>
      </c>
      <c r="V53" s="2">
        <f>IF(V3&gt;0,-ROUND(V3*'T1'!$D$10,0),0)</f>
        <v>-7051200</v>
      </c>
      <c r="W53" s="2">
        <f>IF(W3&gt;0,-ROUND(W3*'T1'!$D$10,0),0)</f>
        <v>-7944960</v>
      </c>
      <c r="X53" s="2">
        <f>IF(X3&gt;0,-ROUND(X3*'T1'!$D$10,0),0)</f>
        <v>-8852160</v>
      </c>
      <c r="Y53" s="2">
        <f>IF(Y3&gt;0,-ROUND(Y3*'T1'!$D$10,0),0)</f>
        <v>-9769920</v>
      </c>
      <c r="Z53" s="2">
        <f>IF(Z3&gt;0,-ROUND(Z3*'T1'!$D$10,0),0)</f>
        <v>-10695840</v>
      </c>
      <c r="AA53" s="2">
        <f>IF(AA3&gt;0,-ROUND(AA3*'T1'!$D$10,0),0)</f>
        <v>-11628480</v>
      </c>
      <c r="AB53" s="6">
        <f>SUM(P53:AA53)</f>
        <v>-80757120</v>
      </c>
      <c r="AC53" s="2">
        <f>IF(AC3&gt;0,-ROUND(AC3*'T1'!$E$10,0),0)</f>
        <v>-13352310</v>
      </c>
      <c r="AD53" s="2">
        <f>IF(AD3&gt;0,-ROUND(AD3*'T1'!$E$10,0),0)</f>
        <v>-14353950</v>
      </c>
      <c r="AE53" s="2">
        <f>IF(AE3&gt;0,-ROUND(AE3*'T1'!$E$10,0),0)</f>
        <v>-15359160</v>
      </c>
      <c r="AF53" s="2">
        <f>IF(AF3&gt;0,-ROUND(AF3*'T1'!$E$10,0),0)</f>
        <v>-16367430</v>
      </c>
      <c r="AG53" s="2">
        <f>IF(AG3&gt;0,-ROUND(AG3*'T1'!$E$10,0),0)</f>
        <v>-17377740</v>
      </c>
      <c r="AH53" s="2">
        <f>IF(AH3&gt;0,-ROUND(AH3*'T1'!$E$10,0),0)</f>
        <v>-18390090</v>
      </c>
      <c r="AI53" s="2">
        <f>IF(AI3&gt;0,-ROUND(AI3*'T1'!$E$10,0),0)</f>
        <v>-19403970</v>
      </c>
      <c r="AJ53" s="2">
        <f>IF(AJ3&gt;0,-ROUND(AJ3*'T1'!$E$10,0),0)</f>
        <v>-20419380</v>
      </c>
      <c r="AK53" s="2">
        <f>IF(AK3&gt;0,-ROUND(AK3*'T1'!$E$10,0),0)</f>
        <v>-21435300</v>
      </c>
      <c r="AL53" s="2">
        <f>IF(AL3&gt;0,-ROUND(AL3*'T1'!$E$10,0),0)</f>
        <v>-22248240</v>
      </c>
      <c r="AM53" s="2">
        <f>IF(AM3&gt;0,-ROUND(AM3*'T1'!$E$10,0),0)</f>
        <v>-22898490</v>
      </c>
      <c r="AN53" s="2">
        <f>IF(AN3&gt;0,-ROUND(AN3*'T1'!$E$10,0),0)</f>
        <v>-23418690</v>
      </c>
      <c r="AO53" s="6">
        <f t="shared" si="34"/>
        <v>-225024750</v>
      </c>
      <c r="AQ53" s="6">
        <f t="shared" si="30"/>
        <v>-308914320</v>
      </c>
    </row>
    <row r="54" spans="1:43" ht="12" customHeight="1">
      <c r="A54" s="4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6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6"/>
      <c r="AQ54" s="6"/>
    </row>
    <row r="55" spans="1:43" s="4" customFormat="1" ht="12" customHeight="1">
      <c r="A55" s="61" t="s">
        <v>139</v>
      </c>
      <c r="B55" s="9"/>
      <c r="C55" s="45">
        <f t="shared" ref="C55:N55" si="112">C46+C52+C53</f>
        <v>0</v>
      </c>
      <c r="D55" s="45">
        <f t="shared" si="112"/>
        <v>0</v>
      </c>
      <c r="E55" s="45">
        <f t="shared" si="112"/>
        <v>0</v>
      </c>
      <c r="F55" s="45">
        <f t="shared" si="112"/>
        <v>0</v>
      </c>
      <c r="G55" s="45">
        <f t="shared" si="112"/>
        <v>0</v>
      </c>
      <c r="H55" s="45">
        <f t="shared" si="112"/>
        <v>-754956</v>
      </c>
      <c r="I55" s="45">
        <f t="shared" si="112"/>
        <v>-1733540</v>
      </c>
      <c r="J55" s="45">
        <f t="shared" si="112"/>
        <v>-6695747</v>
      </c>
      <c r="K55" s="45">
        <f t="shared" si="112"/>
        <v>-6885411</v>
      </c>
      <c r="L55" s="45">
        <f t="shared" si="112"/>
        <v>-5951667</v>
      </c>
      <c r="M55" s="45">
        <f t="shared" si="112"/>
        <v>-4265944</v>
      </c>
      <c r="N55" s="45">
        <f t="shared" si="112"/>
        <v>-3206453</v>
      </c>
      <c r="O55" s="14">
        <f t="shared" si="7"/>
        <v>-29493718</v>
      </c>
      <c r="P55" s="45">
        <f t="shared" ref="P55:AA55" si="113">P46+P52+P53</f>
        <v>-2481855</v>
      </c>
      <c r="Q55" s="45">
        <f t="shared" si="113"/>
        <v>-1557959</v>
      </c>
      <c r="R55" s="45">
        <f t="shared" si="113"/>
        <v>404115</v>
      </c>
      <c r="S55" s="45">
        <f t="shared" si="113"/>
        <v>3451017</v>
      </c>
      <c r="T55" s="45">
        <f t="shared" si="113"/>
        <v>6649905</v>
      </c>
      <c r="U55" s="45">
        <f t="shared" si="113"/>
        <v>9695055</v>
      </c>
      <c r="V55" s="45">
        <f t="shared" si="113"/>
        <v>11891471</v>
      </c>
      <c r="W55" s="45">
        <f>W46+W52+W53</f>
        <v>13088371</v>
      </c>
      <c r="X55" s="45">
        <f t="shared" si="113"/>
        <v>16258901</v>
      </c>
      <c r="Y55" s="45">
        <f t="shared" si="113"/>
        <v>19764107</v>
      </c>
      <c r="Z55" s="45">
        <f t="shared" si="113"/>
        <v>23328899</v>
      </c>
      <c r="AA55" s="45">
        <f t="shared" si="113"/>
        <v>26666033</v>
      </c>
      <c r="AB55" s="14">
        <f>SUM(P55:AA55)</f>
        <v>127158060</v>
      </c>
      <c r="AC55" s="45">
        <f t="shared" ref="AC55:AN55" si="114">AC46+AC52+AC53</f>
        <v>32654868</v>
      </c>
      <c r="AD55" s="45">
        <f t="shared" si="114"/>
        <v>35440722</v>
      </c>
      <c r="AE55" s="45">
        <f t="shared" si="114"/>
        <v>38913591</v>
      </c>
      <c r="AF55" s="45">
        <f t="shared" si="114"/>
        <v>32946802</v>
      </c>
      <c r="AG55" s="45">
        <f t="shared" si="114"/>
        <v>36230310</v>
      </c>
      <c r="AH55" s="45">
        <f t="shared" si="114"/>
        <v>39266917</v>
      </c>
      <c r="AI55" s="45">
        <f t="shared" si="114"/>
        <v>41914117</v>
      </c>
      <c r="AJ55" s="45">
        <f t="shared" si="114"/>
        <v>43918740</v>
      </c>
      <c r="AK55" s="45">
        <f t="shared" si="114"/>
        <v>47248290</v>
      </c>
      <c r="AL55" s="45">
        <f t="shared" si="114"/>
        <v>49862175</v>
      </c>
      <c r="AM55" s="45">
        <f t="shared" si="114"/>
        <v>51975487</v>
      </c>
      <c r="AN55" s="45">
        <f t="shared" si="114"/>
        <v>53412607</v>
      </c>
      <c r="AO55" s="14">
        <f t="shared" si="34"/>
        <v>503784626</v>
      </c>
      <c r="AP55" s="9"/>
      <c r="AQ55" s="89">
        <f t="shared" si="30"/>
        <v>601448968</v>
      </c>
    </row>
    <row r="56" spans="1:43" s="12" customFormat="1" ht="12" customHeight="1">
      <c r="A56" s="51" t="s">
        <v>118</v>
      </c>
      <c r="B56" s="55"/>
      <c r="C56" s="93" t="e">
        <f t="shared" ref="C56:N56" si="115">C55/C3</f>
        <v>#DIV/0!</v>
      </c>
      <c r="D56" s="93" t="e">
        <f t="shared" si="115"/>
        <v>#DIV/0!</v>
      </c>
      <c r="E56" s="93" t="e">
        <f t="shared" si="115"/>
        <v>#DIV/0!</v>
      </c>
      <c r="F56" s="93" t="e">
        <f t="shared" si="115"/>
        <v>#DIV/0!</v>
      </c>
      <c r="G56" s="93" t="e">
        <f t="shared" si="115"/>
        <v>#DIV/0!</v>
      </c>
      <c r="H56" s="93" t="e">
        <f t="shared" si="115"/>
        <v>#DIV/0!</v>
      </c>
      <c r="I56" s="93">
        <f t="shared" si="115"/>
        <v>-770.46222222222218</v>
      </c>
      <c r="J56" s="93">
        <f t="shared" si="115"/>
        <v>-148.79437777777778</v>
      </c>
      <c r="K56" s="93">
        <f t="shared" si="115"/>
        <v>-7.356208333333333</v>
      </c>
      <c r="L56" s="93">
        <f t="shared" si="115"/>
        <v>-2.3346737275669316</v>
      </c>
      <c r="M56" s="93">
        <f t="shared" si="115"/>
        <v>-0.90027308219900815</v>
      </c>
      <c r="N56" s="93">
        <f t="shared" si="115"/>
        <v>-0.43381741924572975</v>
      </c>
      <c r="O56" s="161"/>
      <c r="P56" s="93">
        <f t="shared" ref="P56:AA56" si="116">P55/P3</f>
        <v>-0.22344560285220397</v>
      </c>
      <c r="Q56" s="93">
        <f t="shared" si="116"/>
        <v>-0.10638308478094614</v>
      </c>
      <c r="R56" s="93">
        <f t="shared" si="116"/>
        <v>2.1918933871387658E-2</v>
      </c>
      <c r="S56" s="93">
        <f t="shared" si="116"/>
        <v>0.15385445645195805</v>
      </c>
      <c r="T56" s="93">
        <f t="shared" si="116"/>
        <v>0.25013936535162951</v>
      </c>
      <c r="U56" s="93">
        <f t="shared" si="116"/>
        <v>0.31407294744207742</v>
      </c>
      <c r="V56" s="93">
        <f t="shared" si="116"/>
        <v>0.33728928409348763</v>
      </c>
      <c r="W56" s="93">
        <f t="shared" si="116"/>
        <v>0.32947607036410503</v>
      </c>
      <c r="X56" s="93">
        <f t="shared" si="116"/>
        <v>0.36734313433105592</v>
      </c>
      <c r="Y56" s="93">
        <f t="shared" si="116"/>
        <v>0.40459096901509939</v>
      </c>
      <c r="Z56" s="93">
        <f t="shared" si="116"/>
        <v>0.43622378420021241</v>
      </c>
      <c r="AA56" s="93">
        <f t="shared" si="116"/>
        <v>0.45863316615757177</v>
      </c>
      <c r="AB56" s="80"/>
      <c r="AC56" s="93">
        <f t="shared" ref="AC56:AN56" si="117">AC55/AC3</f>
        <v>0.48912687018201345</v>
      </c>
      <c r="AD56" s="93">
        <f t="shared" si="117"/>
        <v>0.49381141776305476</v>
      </c>
      <c r="AE56" s="93">
        <f t="shared" si="117"/>
        <v>0.50671509379419188</v>
      </c>
      <c r="AF56" s="93">
        <f t="shared" si="117"/>
        <v>0.40258980181983367</v>
      </c>
      <c r="AG56" s="93">
        <f t="shared" si="117"/>
        <v>0.41697378370259885</v>
      </c>
      <c r="AH56" s="93">
        <f t="shared" si="117"/>
        <v>0.42704431571569251</v>
      </c>
      <c r="AI56" s="93">
        <f t="shared" si="117"/>
        <v>0.43201589159331827</v>
      </c>
      <c r="AJ56" s="93">
        <f t="shared" si="117"/>
        <v>0.43016722349062508</v>
      </c>
      <c r="AK56" s="93">
        <f t="shared" si="117"/>
        <v>0.44084561447705423</v>
      </c>
      <c r="AL56" s="93">
        <f t="shared" si="117"/>
        <v>0.44823478171756509</v>
      </c>
      <c r="AM56" s="93">
        <f t="shared" si="117"/>
        <v>0.4539643181711982</v>
      </c>
      <c r="AN56" s="93">
        <f t="shared" si="117"/>
        <v>0.45615367042306809</v>
      </c>
      <c r="AO56" s="14"/>
      <c r="AP56" s="55"/>
      <c r="AQ56" s="80"/>
    </row>
    <row r="57" spans="1:43" s="12" customFormat="1" ht="12" customHeight="1">
      <c r="A57" s="51" t="s">
        <v>557</v>
      </c>
      <c r="B57" s="55"/>
      <c r="C57" s="80" t="e">
        <f t="shared" ref="C57:N57" si="118">C55/C3</f>
        <v>#DIV/0!</v>
      </c>
      <c r="D57" s="80" t="e">
        <f t="shared" si="118"/>
        <v>#DIV/0!</v>
      </c>
      <c r="E57" s="80" t="e">
        <f t="shared" si="118"/>
        <v>#DIV/0!</v>
      </c>
      <c r="F57" s="80" t="e">
        <f t="shared" si="118"/>
        <v>#DIV/0!</v>
      </c>
      <c r="G57" s="80" t="e">
        <f t="shared" si="118"/>
        <v>#DIV/0!</v>
      </c>
      <c r="H57" s="80" t="e">
        <f t="shared" si="118"/>
        <v>#DIV/0!</v>
      </c>
      <c r="I57" s="80">
        <f t="shared" si="118"/>
        <v>-770.46222222222218</v>
      </c>
      <c r="J57" s="80">
        <f t="shared" si="118"/>
        <v>-148.79437777777778</v>
      </c>
      <c r="K57" s="80">
        <f t="shared" si="118"/>
        <v>-7.356208333333333</v>
      </c>
      <c r="L57" s="80">
        <f t="shared" si="118"/>
        <v>-2.3346737275669316</v>
      </c>
      <c r="M57" s="80">
        <f t="shared" si="118"/>
        <v>-0.90027308219900815</v>
      </c>
      <c r="N57" s="80">
        <f t="shared" si="118"/>
        <v>-0.43381741924572975</v>
      </c>
      <c r="O57" s="161"/>
      <c r="P57" s="80">
        <f t="shared" ref="P57:AA57" si="119">P55/P3</f>
        <v>-0.22344560285220397</v>
      </c>
      <c r="Q57" s="80">
        <f t="shared" si="119"/>
        <v>-0.10638308478094614</v>
      </c>
      <c r="R57" s="80">
        <f t="shared" si="119"/>
        <v>2.1918933871387658E-2</v>
      </c>
      <c r="S57" s="80">
        <f t="shared" si="119"/>
        <v>0.15385445645195805</v>
      </c>
      <c r="T57" s="80">
        <f t="shared" si="119"/>
        <v>0.25013936535162951</v>
      </c>
      <c r="U57" s="80">
        <f t="shared" si="119"/>
        <v>0.31407294744207742</v>
      </c>
      <c r="V57" s="80">
        <f t="shared" si="119"/>
        <v>0.33728928409348763</v>
      </c>
      <c r="W57" s="80">
        <f t="shared" si="119"/>
        <v>0.32947607036410503</v>
      </c>
      <c r="X57" s="80">
        <f t="shared" si="119"/>
        <v>0.36734313433105592</v>
      </c>
      <c r="Y57" s="80">
        <f t="shared" si="119"/>
        <v>0.40459096901509939</v>
      </c>
      <c r="Z57" s="80">
        <f t="shared" si="119"/>
        <v>0.43622378420021241</v>
      </c>
      <c r="AA57" s="80">
        <f t="shared" si="119"/>
        <v>0.45863316615757177</v>
      </c>
      <c r="AB57" s="80"/>
      <c r="AC57" s="80">
        <f t="shared" ref="AC57:AN57" si="120">AC55/AC3</f>
        <v>0.48912687018201345</v>
      </c>
      <c r="AD57" s="80">
        <f t="shared" si="120"/>
        <v>0.49381141776305476</v>
      </c>
      <c r="AE57" s="80">
        <f t="shared" si="120"/>
        <v>0.50671509379419188</v>
      </c>
      <c r="AF57" s="80">
        <f t="shared" si="120"/>
        <v>0.40258980181983367</v>
      </c>
      <c r="AG57" s="80">
        <f t="shared" si="120"/>
        <v>0.41697378370259885</v>
      </c>
      <c r="AH57" s="80">
        <f t="shared" si="120"/>
        <v>0.42704431571569251</v>
      </c>
      <c r="AI57" s="80">
        <f t="shared" si="120"/>
        <v>0.43201589159331827</v>
      </c>
      <c r="AJ57" s="80">
        <f t="shared" si="120"/>
        <v>0.43016722349062508</v>
      </c>
      <c r="AK57" s="80">
        <f t="shared" si="120"/>
        <v>0.44084561447705423</v>
      </c>
      <c r="AL57" s="80">
        <f t="shared" si="120"/>
        <v>0.44823478171756509</v>
      </c>
      <c r="AM57" s="80">
        <f t="shared" si="120"/>
        <v>0.4539643181711982</v>
      </c>
      <c r="AN57" s="80">
        <f t="shared" si="120"/>
        <v>0.45615367042306809</v>
      </c>
      <c r="AO57" s="80"/>
      <c r="AP57" s="55"/>
      <c r="AQ57" s="80"/>
    </row>
    <row r="58" spans="1:43" ht="12" customHeight="1">
      <c r="O58" s="91"/>
      <c r="AB58" s="91"/>
      <c r="AO58" s="91"/>
      <c r="AQ58" s="91"/>
    </row>
    <row r="59" spans="1:43" ht="12" customHeight="1">
      <c r="O59" s="91"/>
      <c r="AB59" s="91"/>
      <c r="AO59" s="91"/>
      <c r="AQ59" s="91"/>
    </row>
    <row r="60" spans="1:43" ht="12" customHeight="1">
      <c r="O60" s="91"/>
      <c r="AB60" s="91"/>
      <c r="AO60" s="91"/>
      <c r="AQ60" s="91"/>
    </row>
    <row r="61" spans="1:43" s="10" customFormat="1" ht="12" customHeight="1">
      <c r="A61" s="10" t="s">
        <v>48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4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4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4"/>
      <c r="AP61" s="16"/>
      <c r="AQ61" s="14"/>
    </row>
    <row r="62" spans="1:43" s="11" customFormat="1" ht="12" customHeight="1">
      <c r="A62" s="11" t="s">
        <v>512</v>
      </c>
      <c r="B62" s="17"/>
      <c r="C62" s="183" t="s">
        <v>564</v>
      </c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6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6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6"/>
      <c r="AP62" s="17"/>
      <c r="AQ62" s="6"/>
    </row>
    <row r="63" spans="1:43" s="11" customFormat="1" ht="12" customHeight="1">
      <c r="A63" s="11" t="s">
        <v>146</v>
      </c>
      <c r="B63" s="17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6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6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6"/>
      <c r="AP63" s="17"/>
      <c r="AQ63" s="6"/>
    </row>
    <row r="64" spans="1:43" s="11" customFormat="1" ht="12" customHeight="1">
      <c r="B64" s="17"/>
      <c r="C64" s="183" t="s">
        <v>207</v>
      </c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6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6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6"/>
      <c r="AP64" s="17"/>
      <c r="AQ64" s="6"/>
    </row>
    <row r="65" spans="1:43" s="11" customFormat="1" ht="12" customHeight="1">
      <c r="A65" s="11" t="s">
        <v>556</v>
      </c>
      <c r="B65" s="17"/>
      <c r="C65" s="184" t="s">
        <v>208</v>
      </c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6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6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6"/>
      <c r="AP65" s="17"/>
      <c r="AQ65" s="6"/>
    </row>
    <row r="66" spans="1:43" s="11" customFormat="1" ht="12" customHeight="1">
      <c r="A66" s="11" t="s">
        <v>559</v>
      </c>
      <c r="B66" s="17"/>
      <c r="C66" s="184" t="s">
        <v>209</v>
      </c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6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6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6"/>
      <c r="AP66" s="17"/>
      <c r="AQ66" s="6"/>
    </row>
    <row r="67" spans="1:43" s="11" customFormat="1" ht="12" customHeight="1">
      <c r="A67" s="11" t="s">
        <v>560</v>
      </c>
      <c r="B67" s="17"/>
      <c r="C67" s="184" t="s">
        <v>210</v>
      </c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6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6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6"/>
      <c r="AP67" s="17"/>
      <c r="AQ67" s="6"/>
    </row>
    <row r="68" spans="1:43" s="11" customFormat="1" ht="12" customHeight="1">
      <c r="A68" s="11" t="s">
        <v>504</v>
      </c>
      <c r="B68" s="17"/>
      <c r="C68" s="184" t="s">
        <v>211</v>
      </c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6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6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6"/>
      <c r="AP68" s="17"/>
      <c r="AQ68" s="6"/>
    </row>
    <row r="69" spans="1:43" s="11" customFormat="1" ht="12" customHeight="1">
      <c r="B69" s="17"/>
      <c r="C69" s="184" t="s">
        <v>563</v>
      </c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6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6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6"/>
      <c r="AP69" s="17"/>
      <c r="AQ69" s="6"/>
    </row>
    <row r="70" spans="1:43" s="11" customFormat="1" ht="12" customHeight="1">
      <c r="A70" s="11" t="s">
        <v>505</v>
      </c>
      <c r="B70" s="17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6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6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6"/>
      <c r="AP70" s="17"/>
      <c r="AQ70" s="6"/>
    </row>
    <row r="71" spans="1:43" s="11" customFormat="1" ht="12" customHeight="1">
      <c r="A71" s="20"/>
      <c r="B71" s="17"/>
      <c r="C71" s="183" t="s">
        <v>214</v>
      </c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6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6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6"/>
      <c r="AP71" s="17"/>
      <c r="AQ71" s="6"/>
    </row>
    <row r="72" spans="1:43" s="11" customFormat="1" ht="12" customHeight="1">
      <c r="A72" s="11" t="s">
        <v>513</v>
      </c>
      <c r="B72" s="17"/>
      <c r="C72" s="184" t="s">
        <v>212</v>
      </c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6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6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6"/>
      <c r="AP72" s="17"/>
      <c r="AQ72" s="6"/>
    </row>
    <row r="73" spans="1:43" s="11" customFormat="1" ht="12" customHeight="1">
      <c r="A73" s="20" t="s">
        <v>506</v>
      </c>
      <c r="B73" s="17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6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6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6"/>
      <c r="AP73" s="17"/>
      <c r="AQ73" s="6"/>
    </row>
    <row r="74" spans="1:43" s="11" customFormat="1" ht="12" customHeight="1">
      <c r="A74" s="20" t="s">
        <v>507</v>
      </c>
      <c r="B74" s="17"/>
      <c r="C74" s="183" t="s">
        <v>213</v>
      </c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6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6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6"/>
      <c r="AP74" s="17"/>
      <c r="AQ74" s="6"/>
    </row>
    <row r="75" spans="1:43" s="11" customFormat="1" ht="12" customHeight="1">
      <c r="A75" s="20" t="s">
        <v>508</v>
      </c>
      <c r="B75" s="17"/>
      <c r="C75" s="184" t="s">
        <v>565</v>
      </c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6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6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6"/>
      <c r="AP75" s="17"/>
      <c r="AQ75" s="6"/>
    </row>
    <row r="76" spans="1:43" s="11" customFormat="1" ht="12" customHeight="1">
      <c r="A76" s="20" t="s">
        <v>509</v>
      </c>
      <c r="B76" s="17"/>
      <c r="C76" s="184" t="s">
        <v>566</v>
      </c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6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6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6"/>
      <c r="AP76" s="17"/>
      <c r="AQ76" s="6"/>
    </row>
    <row r="77" spans="1:43" s="11" customFormat="1" ht="12" customHeight="1">
      <c r="A77" s="20"/>
      <c r="B77" s="17"/>
      <c r="C77" s="184" t="s">
        <v>567</v>
      </c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6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6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6"/>
      <c r="AP77" s="17"/>
      <c r="AQ77" s="6"/>
    </row>
    <row r="78" spans="1:43" s="11" customFormat="1" ht="12" customHeight="1">
      <c r="A78" s="20" t="s">
        <v>514</v>
      </c>
      <c r="B78" s="17"/>
      <c r="C78" s="184" t="s">
        <v>215</v>
      </c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6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6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6"/>
      <c r="AP78" s="17"/>
      <c r="AQ78" s="6"/>
    </row>
    <row r="79" spans="1:43" s="11" customFormat="1" ht="12" customHeight="1">
      <c r="A79" s="20" t="s">
        <v>155</v>
      </c>
      <c r="B79" s="17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6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6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6"/>
      <c r="AP79" s="17"/>
      <c r="AQ79" s="6"/>
    </row>
    <row r="80" spans="1:43" s="11" customFormat="1" ht="12" customHeight="1">
      <c r="B80" s="17"/>
      <c r="C80" s="183" t="s">
        <v>561</v>
      </c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</row>
    <row r="81" spans="1:43" s="11" customFormat="1" ht="12" customHeight="1">
      <c r="A81" s="81" t="s">
        <v>153</v>
      </c>
      <c r="B81" s="17"/>
      <c r="C81" s="183" t="s">
        <v>562</v>
      </c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</row>
    <row r="82" spans="1:43" s="11" customFormat="1" ht="12" customHeight="1">
      <c r="A82" s="20"/>
      <c r="B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</row>
    <row r="83" spans="1:43" s="11" customFormat="1" ht="12" customHeight="1">
      <c r="B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</row>
    <row r="84" spans="1:43" s="11" customFormat="1" ht="12" customHeight="1">
      <c r="B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</row>
  </sheetData>
  <mergeCells count="20">
    <mergeCell ref="C81:N81"/>
    <mergeCell ref="C62:N62"/>
    <mergeCell ref="C77:N77"/>
    <mergeCell ref="C76:N76"/>
    <mergeCell ref="C75:N75"/>
    <mergeCell ref="C73:N73"/>
    <mergeCell ref="C72:N72"/>
    <mergeCell ref="C71:N71"/>
    <mergeCell ref="C68:N68"/>
    <mergeCell ref="C67:N67"/>
    <mergeCell ref="C66:N66"/>
    <mergeCell ref="C74:N74"/>
    <mergeCell ref="C65:N65"/>
    <mergeCell ref="C64:N64"/>
    <mergeCell ref="C63:N63"/>
    <mergeCell ref="C69:N69"/>
    <mergeCell ref="C70:N70"/>
    <mergeCell ref="C78:N78"/>
    <mergeCell ref="C79:N79"/>
    <mergeCell ref="C80:N80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9268-0A82-45E5-986E-0476AA649180}">
  <dimension ref="A1:AQ59"/>
  <sheetViews>
    <sheetView showGridLines="0" showRowColHeaders="0" tabSelected="1" zoomScaleNormal="100" workbookViewId="0">
      <pane xSplit="1" ySplit="1" topLeftCell="B2" activePane="bottomRight" state="frozen"/>
      <selection activeCell="A17" sqref="A17"/>
      <selection pane="topRight" activeCell="A17" sqref="A17"/>
      <selection pane="bottomLeft" activeCell="A17" sqref="A17"/>
      <selection pane="bottomRight"/>
    </sheetView>
  </sheetViews>
  <sheetFormatPr defaultColWidth="10.6328125" defaultRowHeight="12" customHeight="1" outlineLevelRow="1" outlineLevelCol="1"/>
  <cols>
    <col min="1" max="1" width="45.453125" style="8" customWidth="1"/>
    <col min="2" max="2" width="2.1796875" style="3" customWidth="1"/>
    <col min="3" max="14" width="11.36328125" style="3" hidden="1" customWidth="1" outlineLevel="1"/>
    <col min="15" max="15" width="13.6328125" style="17" customWidth="1" collapsed="1"/>
    <col min="16" max="27" width="11.36328125" style="3" hidden="1" customWidth="1" outlineLevel="1"/>
    <col min="28" max="28" width="13.6328125" style="17" customWidth="1" collapsed="1"/>
    <col min="29" max="40" width="11.36328125" style="3" hidden="1" customWidth="1" outlineLevel="1"/>
    <col min="41" max="41" width="13.6328125" style="17" customWidth="1" collapsed="1"/>
    <col min="42" max="42" width="2.1796875" style="3" customWidth="1"/>
    <col min="43" max="43" width="13.6328125" style="17" customWidth="1"/>
    <col min="44" max="16384" width="10.6328125" style="8"/>
  </cols>
  <sheetData>
    <row r="1" spans="1:43" s="4" customFormat="1" ht="24" customHeight="1">
      <c r="A1" s="4" t="s">
        <v>79</v>
      </c>
      <c r="B1" s="33"/>
      <c r="C1" s="33" t="s">
        <v>369</v>
      </c>
      <c r="D1" s="33" t="s">
        <v>370</v>
      </c>
      <c r="E1" s="33" t="s">
        <v>371</v>
      </c>
      <c r="F1" s="33" t="s">
        <v>378</v>
      </c>
      <c r="G1" s="33" t="s">
        <v>379</v>
      </c>
      <c r="H1" s="33" t="s">
        <v>380</v>
      </c>
      <c r="I1" s="33" t="s">
        <v>381</v>
      </c>
      <c r="J1" s="33" t="s">
        <v>382</v>
      </c>
      <c r="K1" s="33" t="s">
        <v>383</v>
      </c>
      <c r="L1" s="33" t="s">
        <v>384</v>
      </c>
      <c r="M1" s="33" t="s">
        <v>385</v>
      </c>
      <c r="N1" s="33" t="s">
        <v>386</v>
      </c>
      <c r="O1" s="83" t="s">
        <v>476</v>
      </c>
      <c r="P1" s="33" t="s">
        <v>372</v>
      </c>
      <c r="Q1" s="33" t="s">
        <v>373</v>
      </c>
      <c r="R1" s="33" t="s">
        <v>374</v>
      </c>
      <c r="S1" s="33" t="s">
        <v>388</v>
      </c>
      <c r="T1" s="33" t="s">
        <v>389</v>
      </c>
      <c r="U1" s="33" t="s">
        <v>390</v>
      </c>
      <c r="V1" s="33" t="s">
        <v>391</v>
      </c>
      <c r="W1" s="33" t="s">
        <v>392</v>
      </c>
      <c r="X1" s="33" t="s">
        <v>393</v>
      </c>
      <c r="Y1" s="33" t="s">
        <v>394</v>
      </c>
      <c r="Z1" s="33" t="s">
        <v>395</v>
      </c>
      <c r="AA1" s="33" t="s">
        <v>396</v>
      </c>
      <c r="AB1" s="83" t="s">
        <v>387</v>
      </c>
      <c r="AC1" s="33" t="s">
        <v>375</v>
      </c>
      <c r="AD1" s="33" t="s">
        <v>376</v>
      </c>
      <c r="AE1" s="33" t="s">
        <v>377</v>
      </c>
      <c r="AF1" s="33" t="s">
        <v>398</v>
      </c>
      <c r="AG1" s="33" t="s">
        <v>399</v>
      </c>
      <c r="AH1" s="33" t="s">
        <v>400</v>
      </c>
      <c r="AI1" s="33" t="s">
        <v>401</v>
      </c>
      <c r="AJ1" s="33" t="s">
        <v>402</v>
      </c>
      <c r="AK1" s="33" t="s">
        <v>403</v>
      </c>
      <c r="AL1" s="33" t="s">
        <v>404</v>
      </c>
      <c r="AM1" s="33" t="s">
        <v>405</v>
      </c>
      <c r="AN1" s="33" t="s">
        <v>406</v>
      </c>
      <c r="AO1" s="90" t="s">
        <v>397</v>
      </c>
      <c r="AP1" s="9"/>
      <c r="AQ1" s="16" t="s">
        <v>36</v>
      </c>
    </row>
    <row r="2" spans="1:43" ht="12" customHeigh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3" s="4" customFormat="1" ht="12" customHeight="1">
      <c r="A3" s="4" t="s">
        <v>81</v>
      </c>
      <c r="B3" s="9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6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1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16"/>
      <c r="AP3" s="9"/>
      <c r="AQ3" s="16"/>
    </row>
    <row r="4" spans="1:43" s="4" customFormat="1" ht="12" customHeight="1">
      <c r="A4" s="48" t="s">
        <v>158</v>
      </c>
      <c r="B4" s="9"/>
      <c r="C4" s="5">
        <f>SUM(C5)</f>
        <v>0</v>
      </c>
      <c r="D4" s="5">
        <f t="shared" ref="D4:N4" si="0">SUM(D5)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2250</v>
      </c>
      <c r="J4" s="5">
        <f t="shared" si="0"/>
        <v>45000</v>
      </c>
      <c r="K4" s="5">
        <f t="shared" si="0"/>
        <v>936000</v>
      </c>
      <c r="L4" s="5">
        <f t="shared" si="0"/>
        <v>2549250</v>
      </c>
      <c r="M4" s="5">
        <f t="shared" si="0"/>
        <v>4738500</v>
      </c>
      <c r="N4" s="5">
        <f t="shared" si="0"/>
        <v>7391250</v>
      </c>
      <c r="O4" s="14">
        <f>SUM(C4:N4)</f>
        <v>15662250</v>
      </c>
      <c r="P4" s="5">
        <f>SUM(P5)</f>
        <v>11107200</v>
      </c>
      <c r="Q4" s="5">
        <f t="shared" ref="Q4:AA4" si="1">SUM(Q5)</f>
        <v>14644800</v>
      </c>
      <c r="R4" s="5">
        <f t="shared" si="1"/>
        <v>18436800</v>
      </c>
      <c r="S4" s="5">
        <f t="shared" si="1"/>
        <v>22430400</v>
      </c>
      <c r="T4" s="5">
        <f t="shared" si="1"/>
        <v>26584800</v>
      </c>
      <c r="U4" s="5">
        <f t="shared" si="1"/>
        <v>30868800</v>
      </c>
      <c r="V4" s="5">
        <f t="shared" si="1"/>
        <v>35256000</v>
      </c>
      <c r="W4" s="5">
        <f t="shared" si="1"/>
        <v>39724800</v>
      </c>
      <c r="X4" s="5">
        <f t="shared" si="1"/>
        <v>44260800</v>
      </c>
      <c r="Y4" s="5">
        <f t="shared" si="1"/>
        <v>48849600</v>
      </c>
      <c r="Z4" s="5">
        <f t="shared" si="1"/>
        <v>53479200</v>
      </c>
      <c r="AA4" s="5">
        <f t="shared" si="1"/>
        <v>58142400</v>
      </c>
      <c r="AB4" s="14">
        <f>SUM(P4:AA4)</f>
        <v>403785600</v>
      </c>
      <c r="AC4" s="5">
        <f>SUM(AC5)</f>
        <v>66761550</v>
      </c>
      <c r="AD4" s="5">
        <f t="shared" ref="AD4:AN4" si="2">SUM(AD5)</f>
        <v>71769750</v>
      </c>
      <c r="AE4" s="5">
        <f t="shared" si="2"/>
        <v>76795800</v>
      </c>
      <c r="AF4" s="5">
        <f t="shared" si="2"/>
        <v>72016692</v>
      </c>
      <c r="AG4" s="5">
        <f t="shared" si="2"/>
        <v>76462056</v>
      </c>
      <c r="AH4" s="5">
        <f t="shared" si="2"/>
        <v>80916396</v>
      </c>
      <c r="AI4" s="5">
        <f t="shared" si="2"/>
        <v>85377468</v>
      </c>
      <c r="AJ4" s="5">
        <f t="shared" si="2"/>
        <v>89845272</v>
      </c>
      <c r="AK4" s="5">
        <f t="shared" si="2"/>
        <v>94315320</v>
      </c>
      <c r="AL4" s="5">
        <f t="shared" si="2"/>
        <v>97892256</v>
      </c>
      <c r="AM4" s="5">
        <f t="shared" si="2"/>
        <v>100753356</v>
      </c>
      <c r="AN4" s="5">
        <f t="shared" si="2"/>
        <v>103042236</v>
      </c>
      <c r="AO4" s="14">
        <f>SUM(AC4:AN4)</f>
        <v>1015948152</v>
      </c>
      <c r="AP4" s="9"/>
      <c r="AQ4" s="14">
        <f>O4+AB4+AO4</f>
        <v>1435396002</v>
      </c>
    </row>
    <row r="5" spans="1:43" ht="12" hidden="1" customHeight="1" outlineLevel="1">
      <c r="A5" s="101" t="s">
        <v>164</v>
      </c>
      <c r="C5" s="2">
        <f>PL!C7</f>
        <v>0</v>
      </c>
      <c r="D5" s="2">
        <f>PL!D7</f>
        <v>0</v>
      </c>
      <c r="E5" s="2">
        <f>PL!E7</f>
        <v>0</v>
      </c>
      <c r="F5" s="2">
        <f>PL!F7</f>
        <v>0</v>
      </c>
      <c r="G5" s="2">
        <f>PL!G7</f>
        <v>0</v>
      </c>
      <c r="H5" s="2">
        <f>PL!H7</f>
        <v>0</v>
      </c>
      <c r="I5" s="2">
        <f>PL!I7</f>
        <v>2250</v>
      </c>
      <c r="J5" s="2">
        <f>PL!J7</f>
        <v>45000</v>
      </c>
      <c r="K5" s="2">
        <f>PL!K7</f>
        <v>936000</v>
      </c>
      <c r="L5" s="2">
        <f>PL!L7</f>
        <v>2549250</v>
      </c>
      <c r="M5" s="2">
        <f>PL!M7</f>
        <v>4738500</v>
      </c>
      <c r="N5" s="2">
        <f>PL!N7</f>
        <v>7391250</v>
      </c>
      <c r="O5" s="6">
        <f t="shared" ref="O5:O45" si="3">SUM(C5:N5)</f>
        <v>15662250</v>
      </c>
      <c r="P5" s="2">
        <f>PL!P7</f>
        <v>11107200</v>
      </c>
      <c r="Q5" s="2">
        <f>PL!Q7</f>
        <v>14644800</v>
      </c>
      <c r="R5" s="2">
        <f>PL!R7</f>
        <v>18436800</v>
      </c>
      <c r="S5" s="2">
        <f>PL!S7</f>
        <v>22430400</v>
      </c>
      <c r="T5" s="2">
        <f>PL!T7</f>
        <v>26584800</v>
      </c>
      <c r="U5" s="2">
        <f>PL!U7</f>
        <v>30868800</v>
      </c>
      <c r="V5" s="2">
        <f>PL!V7</f>
        <v>35256000</v>
      </c>
      <c r="W5" s="2">
        <f>PL!W7</f>
        <v>39724800</v>
      </c>
      <c r="X5" s="2">
        <f>PL!X7</f>
        <v>44260800</v>
      </c>
      <c r="Y5" s="2">
        <f>PL!Y7</f>
        <v>48849600</v>
      </c>
      <c r="Z5" s="2">
        <f>PL!Z7</f>
        <v>53479200</v>
      </c>
      <c r="AA5" s="2">
        <f>PL!AA7</f>
        <v>58142400</v>
      </c>
      <c r="AB5" s="6">
        <f t="shared" ref="AB5:AB45" si="4">SUM(P5:AA5)</f>
        <v>403785600</v>
      </c>
      <c r="AC5" s="2">
        <f>PL!AC7</f>
        <v>66761550</v>
      </c>
      <c r="AD5" s="2">
        <f>PL!AD7</f>
        <v>71769750</v>
      </c>
      <c r="AE5" s="2">
        <f>PL!AE7</f>
        <v>76795800</v>
      </c>
      <c r="AF5" s="2">
        <f>PL!AF7</f>
        <v>72016692</v>
      </c>
      <c r="AG5" s="2">
        <f>PL!AG7</f>
        <v>76462056</v>
      </c>
      <c r="AH5" s="2">
        <f>PL!AH7</f>
        <v>80916396</v>
      </c>
      <c r="AI5" s="2">
        <f>PL!AI7</f>
        <v>85377468</v>
      </c>
      <c r="AJ5" s="2">
        <f>PL!AJ7</f>
        <v>89845272</v>
      </c>
      <c r="AK5" s="2">
        <f>PL!AK7</f>
        <v>94315320</v>
      </c>
      <c r="AL5" s="2">
        <f>PL!AL7</f>
        <v>97892256</v>
      </c>
      <c r="AM5" s="2">
        <f>PL!AM7</f>
        <v>100753356</v>
      </c>
      <c r="AN5" s="2">
        <f>PL!AN7</f>
        <v>103042236</v>
      </c>
      <c r="AO5" s="6">
        <f t="shared" ref="AO5:AO45" si="5">SUM(AC5:AN5)</f>
        <v>1015948152</v>
      </c>
      <c r="AQ5" s="6">
        <f t="shared" ref="AQ5:AQ45" si="6">O5+AB5+AO5</f>
        <v>1435396002</v>
      </c>
    </row>
    <row r="6" spans="1:43" ht="12" hidden="1" customHeight="1" outlineLevel="1">
      <c r="A6" s="10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6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6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6"/>
      <c r="AQ6" s="6"/>
    </row>
    <row r="7" spans="1:43" s="4" customFormat="1" ht="12" customHeight="1" collapsed="1">
      <c r="A7" s="48" t="s">
        <v>159</v>
      </c>
      <c r="B7" s="9"/>
      <c r="C7" s="5">
        <f t="shared" ref="C7:N7" si="7">SUM(C8:C23)</f>
        <v>0</v>
      </c>
      <c r="D7" s="5">
        <f t="shared" si="7"/>
        <v>0</v>
      </c>
      <c r="E7" s="5">
        <f>SUM(E8:E23)</f>
        <v>0</v>
      </c>
      <c r="F7" s="5">
        <f t="shared" si="7"/>
        <v>0</v>
      </c>
      <c r="G7" s="5">
        <f t="shared" si="7"/>
        <v>0</v>
      </c>
      <c r="H7" s="5">
        <f t="shared" si="7"/>
        <v>-754956</v>
      </c>
      <c r="I7" s="5">
        <f t="shared" si="7"/>
        <v>-1735790</v>
      </c>
      <c r="J7" s="5">
        <f t="shared" si="7"/>
        <v>-6740747</v>
      </c>
      <c r="K7" s="5">
        <f t="shared" si="7"/>
        <v>-7821411</v>
      </c>
      <c r="L7" s="5">
        <f t="shared" si="7"/>
        <v>-8500917</v>
      </c>
      <c r="M7" s="5">
        <f t="shared" si="7"/>
        <v>-9004444</v>
      </c>
      <c r="N7" s="5">
        <f t="shared" si="7"/>
        <v>-10597703</v>
      </c>
      <c r="O7" s="14">
        <f>SUM(C7:N7)</f>
        <v>-45155968</v>
      </c>
      <c r="P7" s="5">
        <f t="shared" ref="P7:AA7" si="8">SUM(P8:P23)</f>
        <v>-13589055</v>
      </c>
      <c r="Q7" s="5">
        <f t="shared" si="8"/>
        <v>-16202759</v>
      </c>
      <c r="R7" s="5">
        <f t="shared" si="8"/>
        <v>-18032685</v>
      </c>
      <c r="S7" s="5">
        <f t="shared" si="8"/>
        <v>-18979383</v>
      </c>
      <c r="T7" s="5">
        <f t="shared" si="8"/>
        <v>-19934895</v>
      </c>
      <c r="U7" s="5">
        <f t="shared" si="8"/>
        <v>-21173745</v>
      </c>
      <c r="V7" s="5">
        <f t="shared" si="8"/>
        <v>-23364529</v>
      </c>
      <c r="W7" s="5">
        <f t="shared" si="8"/>
        <v>-26636429</v>
      </c>
      <c r="X7" s="5">
        <f t="shared" si="8"/>
        <v>-28001899</v>
      </c>
      <c r="Y7" s="5">
        <f t="shared" si="8"/>
        <v>-29085493</v>
      </c>
      <c r="Z7" s="5">
        <f t="shared" si="8"/>
        <v>-30150301</v>
      </c>
      <c r="AA7" s="5">
        <f t="shared" si="8"/>
        <v>-31476367</v>
      </c>
      <c r="AB7" s="14">
        <f t="shared" si="4"/>
        <v>-276627540</v>
      </c>
      <c r="AC7" s="5">
        <f t="shared" ref="AC7:AN7" si="9">SUM(AC8:AC23)</f>
        <v>-34106682</v>
      </c>
      <c r="AD7" s="5">
        <f t="shared" si="9"/>
        <v>-36329028</v>
      </c>
      <c r="AE7" s="5">
        <f t="shared" si="9"/>
        <v>-37882209</v>
      </c>
      <c r="AF7" s="5">
        <f t="shared" si="9"/>
        <v>-39069890</v>
      </c>
      <c r="AG7" s="5">
        <f t="shared" si="9"/>
        <v>-40231746</v>
      </c>
      <c r="AH7" s="5">
        <f t="shared" si="9"/>
        <v>-41649479</v>
      </c>
      <c r="AI7" s="5">
        <f t="shared" si="9"/>
        <v>-43463351</v>
      </c>
      <c r="AJ7" s="5">
        <f t="shared" si="9"/>
        <v>-45976532</v>
      </c>
      <c r="AK7" s="5">
        <f t="shared" si="9"/>
        <v>-47067030</v>
      </c>
      <c r="AL7" s="5">
        <f t="shared" si="9"/>
        <v>-48030081</v>
      </c>
      <c r="AM7" s="5">
        <f t="shared" si="9"/>
        <v>-48777869</v>
      </c>
      <c r="AN7" s="5">
        <f t="shared" si="9"/>
        <v>-49629629</v>
      </c>
      <c r="AO7" s="14">
        <f t="shared" si="5"/>
        <v>-512213526</v>
      </c>
      <c r="AP7" s="9"/>
      <c r="AQ7" s="14">
        <f t="shared" si="6"/>
        <v>-833997034</v>
      </c>
    </row>
    <row r="8" spans="1:43" ht="12" hidden="1" customHeight="1" outlineLevel="1">
      <c r="A8" s="21" t="s">
        <v>165</v>
      </c>
      <c r="C8" s="2">
        <f>-'T3'!C605</f>
        <v>0</v>
      </c>
      <c r="D8" s="2">
        <f>-'T3'!D605</f>
        <v>0</v>
      </c>
      <c r="E8" s="2">
        <f>-'T3'!E605</f>
        <v>0</v>
      </c>
      <c r="F8" s="2">
        <f>-'T3'!F605</f>
        <v>0</v>
      </c>
      <c r="G8" s="2">
        <f>-'T3'!G605</f>
        <v>0</v>
      </c>
      <c r="H8" s="2">
        <f>-'T3'!H605</f>
        <v>-754956</v>
      </c>
      <c r="I8" s="2">
        <f>-'T3'!I605</f>
        <v>-1735272</v>
      </c>
      <c r="J8" s="2">
        <f>-'T3'!J605</f>
        <v>-5335398</v>
      </c>
      <c r="K8" s="2">
        <f>-'T3'!K605</f>
        <v>-6186132</v>
      </c>
      <c r="L8" s="2">
        <f>-'T3'!L605</f>
        <v>-6394590</v>
      </c>
      <c r="M8" s="2">
        <f>-'T3'!M605</f>
        <v>-6394590</v>
      </c>
      <c r="N8" s="2">
        <f>-'T3'!N605</f>
        <v>-7177716</v>
      </c>
      <c r="O8" s="6">
        <f t="shared" si="3"/>
        <v>-33978654</v>
      </c>
      <c r="P8" s="2">
        <f>-'T3'!P605</f>
        <v>-9014400</v>
      </c>
      <c r="Q8" s="2">
        <f>-'T3'!Q605</f>
        <v>-10614456</v>
      </c>
      <c r="R8" s="2">
        <f>-'T3'!R605</f>
        <v>-11172222</v>
      </c>
      <c r="S8" s="2">
        <f>-'T3'!S605</f>
        <v>-11200392</v>
      </c>
      <c r="T8" s="2">
        <f>-'T3'!T605</f>
        <v>-11200392</v>
      </c>
      <c r="U8" s="2">
        <f>-'T3'!U605</f>
        <v>-11453922</v>
      </c>
      <c r="V8" s="2">
        <f>-'T3'!V605</f>
        <v>-12535650</v>
      </c>
      <c r="W8" s="2">
        <f>-'T3'!W605</f>
        <v>-14304726</v>
      </c>
      <c r="X8" s="2">
        <f>-'T3'!X605</f>
        <v>-14501916</v>
      </c>
      <c r="Y8" s="2">
        <f>-'T3'!Y605</f>
        <v>-14530086</v>
      </c>
      <c r="Z8" s="2">
        <f>-'T3'!Z605</f>
        <v>-14530086</v>
      </c>
      <c r="AA8" s="2">
        <f>-'T3'!AA605</f>
        <v>-14783616</v>
      </c>
      <c r="AB8" s="6">
        <f t="shared" si="4"/>
        <v>-149841864</v>
      </c>
      <c r="AC8" s="2">
        <f>-'T3'!AC605</f>
        <v>-15431526</v>
      </c>
      <c r="AD8" s="2">
        <f>-'T3'!AD605</f>
        <v>-16501986</v>
      </c>
      <c r="AE8" s="2">
        <f>-'T3'!AE605</f>
        <v>-16699176</v>
      </c>
      <c r="AF8" s="2">
        <f>-'T3'!AF605</f>
        <v>-16727346</v>
      </c>
      <c r="AG8" s="2">
        <f>-'T3'!AG605</f>
        <v>-16727346</v>
      </c>
      <c r="AH8" s="2">
        <f>-'T3'!AH605</f>
        <v>-16980876</v>
      </c>
      <c r="AI8" s="2">
        <f>-'T3'!AI605</f>
        <v>-17628786</v>
      </c>
      <c r="AJ8" s="2">
        <f>-'T3'!AJ605</f>
        <v>-18699246</v>
      </c>
      <c r="AK8" s="2">
        <f>-'T3'!AK605</f>
        <v>-18896436</v>
      </c>
      <c r="AL8" s="2">
        <f>-'T3'!AL605</f>
        <v>-18924606</v>
      </c>
      <c r="AM8" s="2">
        <f>-'T3'!AM605</f>
        <v>-18924606</v>
      </c>
      <c r="AN8" s="2">
        <f>-'T3'!AN605</f>
        <v>-19178136</v>
      </c>
      <c r="AO8" s="6">
        <f t="shared" si="5"/>
        <v>-211320072</v>
      </c>
      <c r="AQ8" s="6">
        <f t="shared" si="6"/>
        <v>-395140590</v>
      </c>
    </row>
    <row r="9" spans="1:43" ht="12" hidden="1" customHeight="1" outlineLevel="1">
      <c r="A9" s="21" t="s">
        <v>166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6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6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6"/>
      <c r="AQ9" s="6"/>
    </row>
    <row r="10" spans="1:43" s="12" customFormat="1" ht="12" hidden="1" customHeight="1" outlineLevel="1">
      <c r="A10" s="100" t="s">
        <v>170</v>
      </c>
      <c r="B10" s="55"/>
      <c r="C10" s="15">
        <f>PL!C10</f>
        <v>0</v>
      </c>
      <c r="D10" s="15">
        <f>PL!D10</f>
        <v>0</v>
      </c>
      <c r="E10" s="15">
        <f>PL!E10</f>
        <v>0</v>
      </c>
      <c r="F10" s="15">
        <f>PL!F10</f>
        <v>0</v>
      </c>
      <c r="G10" s="15">
        <f>PL!G10</f>
        <v>0</v>
      </c>
      <c r="H10" s="15">
        <f>PL!H10</f>
        <v>0</v>
      </c>
      <c r="I10" s="15">
        <f>PL!I10</f>
        <v>-68</v>
      </c>
      <c r="J10" s="15">
        <f>PL!J10</f>
        <v>-1350</v>
      </c>
      <c r="K10" s="15">
        <f>PL!K10</f>
        <v>-28080</v>
      </c>
      <c r="L10" s="15">
        <f>PL!L10</f>
        <v>-76478</v>
      </c>
      <c r="M10" s="15">
        <f>PL!M10</f>
        <v>-142155</v>
      </c>
      <c r="N10" s="15">
        <f>PL!N10</f>
        <v>-221738</v>
      </c>
      <c r="O10" s="6">
        <f t="shared" si="3"/>
        <v>-469869</v>
      </c>
      <c r="P10" s="15">
        <f>PL!P10</f>
        <v>-333216</v>
      </c>
      <c r="Q10" s="15">
        <f>PL!Q10</f>
        <v>-439344</v>
      </c>
      <c r="R10" s="15">
        <f>PL!R10</f>
        <v>-553104</v>
      </c>
      <c r="S10" s="15">
        <f>PL!S10</f>
        <v>-672912</v>
      </c>
      <c r="T10" s="15">
        <f>PL!T10</f>
        <v>-797544</v>
      </c>
      <c r="U10" s="15">
        <f>PL!U10</f>
        <v>-926064</v>
      </c>
      <c r="V10" s="15">
        <f>PL!V10</f>
        <v>-1057680</v>
      </c>
      <c r="W10" s="15">
        <f>PL!W10</f>
        <v>-1191744</v>
      </c>
      <c r="X10" s="15">
        <f>PL!X10</f>
        <v>-1327824</v>
      </c>
      <c r="Y10" s="15">
        <f>PL!Y10</f>
        <v>-1465488</v>
      </c>
      <c r="Z10" s="15">
        <f>PL!Z10</f>
        <v>-1604376</v>
      </c>
      <c r="AA10" s="15">
        <f>PL!AA10</f>
        <v>-1744272</v>
      </c>
      <c r="AB10" s="6">
        <f t="shared" si="4"/>
        <v>-12113568</v>
      </c>
      <c r="AC10" s="15">
        <f>PL!AC10</f>
        <v>-2002847</v>
      </c>
      <c r="AD10" s="15">
        <f>PL!AD10</f>
        <v>-2153093</v>
      </c>
      <c r="AE10" s="15">
        <f>PL!AE10</f>
        <v>-2303874</v>
      </c>
      <c r="AF10" s="15">
        <f>PL!AF10</f>
        <v>-2455115</v>
      </c>
      <c r="AG10" s="15">
        <f>PL!AG10</f>
        <v>-2606661</v>
      </c>
      <c r="AH10" s="15">
        <f>PL!AH10</f>
        <v>-2758514</v>
      </c>
      <c r="AI10" s="15">
        <f>PL!AI10</f>
        <v>-2910596</v>
      </c>
      <c r="AJ10" s="15">
        <f>PL!AJ10</f>
        <v>-3062907</v>
      </c>
      <c r="AK10" s="15">
        <f>PL!AK10</f>
        <v>-3215295</v>
      </c>
      <c r="AL10" s="15">
        <f>PL!AL10</f>
        <v>-3337236</v>
      </c>
      <c r="AM10" s="15">
        <f>PL!AM10</f>
        <v>-3434774</v>
      </c>
      <c r="AN10" s="15">
        <f>PL!AN10</f>
        <v>-3512804</v>
      </c>
      <c r="AO10" s="6">
        <f t="shared" si="5"/>
        <v>-33753716</v>
      </c>
      <c r="AP10" s="55"/>
      <c r="AQ10" s="6">
        <f t="shared" si="6"/>
        <v>-46337153</v>
      </c>
    </row>
    <row r="11" spans="1:43" s="12" customFormat="1" ht="12" hidden="1" customHeight="1" outlineLevel="1">
      <c r="A11" s="100" t="s">
        <v>192</v>
      </c>
      <c r="B11" s="55"/>
      <c r="C11" s="15">
        <f>PL!C11</f>
        <v>0</v>
      </c>
      <c r="D11" s="15">
        <f>PL!D11</f>
        <v>0</v>
      </c>
      <c r="E11" s="15">
        <f>PL!E11</f>
        <v>0</v>
      </c>
      <c r="F11" s="15">
        <f>PL!F11</f>
        <v>0</v>
      </c>
      <c r="G11" s="15">
        <f>PL!G11</f>
        <v>0</v>
      </c>
      <c r="H11" s="15">
        <f>PL!H11</f>
        <v>0</v>
      </c>
      <c r="I11" s="15">
        <f>PL!I11</f>
        <v>0</v>
      </c>
      <c r="J11" s="15">
        <f>PL!J11</f>
        <v>-75000</v>
      </c>
      <c r="K11" s="15">
        <f>PL!K11</f>
        <v>0</v>
      </c>
      <c r="L11" s="15">
        <f>PL!L11</f>
        <v>0</v>
      </c>
      <c r="M11" s="15">
        <f>PL!M11</f>
        <v>0</v>
      </c>
      <c r="N11" s="15">
        <f>PL!N11</f>
        <v>0</v>
      </c>
      <c r="O11" s="6">
        <f t="shared" si="3"/>
        <v>-75000</v>
      </c>
      <c r="P11" s="15">
        <f>PL!P11</f>
        <v>0</v>
      </c>
      <c r="Q11" s="15">
        <f>PL!Q11</f>
        <v>0</v>
      </c>
      <c r="R11" s="15">
        <f>PL!R11</f>
        <v>0</v>
      </c>
      <c r="S11" s="15">
        <f>PL!S11</f>
        <v>0</v>
      </c>
      <c r="T11" s="15">
        <f>PL!T11</f>
        <v>0</v>
      </c>
      <c r="U11" s="15">
        <f>PL!U11</f>
        <v>0</v>
      </c>
      <c r="V11" s="15">
        <f>PL!V11</f>
        <v>0</v>
      </c>
      <c r="W11" s="15">
        <f>PL!W11</f>
        <v>-75000</v>
      </c>
      <c r="X11" s="15">
        <f>PL!X11</f>
        <v>0</v>
      </c>
      <c r="Y11" s="15">
        <f>PL!Y11</f>
        <v>0</v>
      </c>
      <c r="Z11" s="15">
        <f>PL!Z11</f>
        <v>0</v>
      </c>
      <c r="AA11" s="15">
        <f>PL!AA11</f>
        <v>0</v>
      </c>
      <c r="AB11" s="6">
        <f t="shared" si="4"/>
        <v>-75000</v>
      </c>
      <c r="AC11" s="15">
        <f>PL!AC11</f>
        <v>0</v>
      </c>
      <c r="AD11" s="15">
        <f>PL!AD11</f>
        <v>0</v>
      </c>
      <c r="AE11" s="15">
        <f>PL!AE11</f>
        <v>0</v>
      </c>
      <c r="AF11" s="15">
        <f>PL!AF11</f>
        <v>0</v>
      </c>
      <c r="AG11" s="15">
        <f>PL!AG11</f>
        <v>0</v>
      </c>
      <c r="AH11" s="15">
        <f>PL!AH11</f>
        <v>0</v>
      </c>
      <c r="AI11" s="15">
        <f>PL!AI11</f>
        <v>0</v>
      </c>
      <c r="AJ11" s="15">
        <f>PL!AJ11</f>
        <v>-75000</v>
      </c>
      <c r="AK11" s="15">
        <f>PL!AK11</f>
        <v>0</v>
      </c>
      <c r="AL11" s="15">
        <f>PL!AL11</f>
        <v>0</v>
      </c>
      <c r="AM11" s="15">
        <f>PL!AM11</f>
        <v>0</v>
      </c>
      <c r="AN11" s="15">
        <f>PL!AN11</f>
        <v>0</v>
      </c>
      <c r="AO11" s="6">
        <f t="shared" si="5"/>
        <v>-75000</v>
      </c>
      <c r="AP11" s="55"/>
      <c r="AQ11" s="6">
        <f t="shared" si="6"/>
        <v>-225000</v>
      </c>
    </row>
    <row r="12" spans="1:43" s="12" customFormat="1" ht="12" hidden="1" customHeight="1" outlineLevel="1">
      <c r="A12" s="100" t="s">
        <v>172</v>
      </c>
      <c r="B12" s="55"/>
      <c r="C12" s="15">
        <f>PL!C12</f>
        <v>0</v>
      </c>
      <c r="D12" s="15">
        <f>PL!D12</f>
        <v>0</v>
      </c>
      <c r="E12" s="15">
        <f>PL!E12</f>
        <v>0</v>
      </c>
      <c r="F12" s="15">
        <f>PL!F12</f>
        <v>0</v>
      </c>
      <c r="G12" s="15">
        <f>PL!G12</f>
        <v>0</v>
      </c>
      <c r="H12" s="15">
        <f>PL!H12</f>
        <v>0</v>
      </c>
      <c r="I12" s="15">
        <f>PL!I12</f>
        <v>0</v>
      </c>
      <c r="J12" s="15">
        <f>PL!J12</f>
        <v>0</v>
      </c>
      <c r="K12" s="15">
        <f>PL!K12</f>
        <v>0</v>
      </c>
      <c r="L12" s="15">
        <f>PL!L12</f>
        <v>0</v>
      </c>
      <c r="M12" s="15">
        <f>PL!M12</f>
        <v>0</v>
      </c>
      <c r="N12" s="15">
        <f>PL!N12</f>
        <v>0</v>
      </c>
      <c r="O12" s="6">
        <f t="shared" si="3"/>
        <v>0</v>
      </c>
      <c r="P12" s="15">
        <f>PL!P12</f>
        <v>0</v>
      </c>
      <c r="Q12" s="15">
        <f>PL!Q12</f>
        <v>0</v>
      </c>
      <c r="R12" s="15">
        <f>PL!R12</f>
        <v>0</v>
      </c>
      <c r="S12" s="15">
        <f>PL!S12</f>
        <v>0</v>
      </c>
      <c r="T12" s="15">
        <f>PL!T12</f>
        <v>0</v>
      </c>
      <c r="U12" s="15">
        <f>PL!U12</f>
        <v>0</v>
      </c>
      <c r="V12" s="15">
        <f>PL!V12</f>
        <v>0</v>
      </c>
      <c r="W12" s="15">
        <f>PL!W12</f>
        <v>0</v>
      </c>
      <c r="X12" s="15">
        <f>PL!X12</f>
        <v>0</v>
      </c>
      <c r="Y12" s="15">
        <f>PL!Y12</f>
        <v>0</v>
      </c>
      <c r="Z12" s="15">
        <f>PL!Z12</f>
        <v>0</v>
      </c>
      <c r="AA12" s="15">
        <f>PL!AA12</f>
        <v>0</v>
      </c>
      <c r="AB12" s="6">
        <f t="shared" si="4"/>
        <v>0</v>
      </c>
      <c r="AC12" s="15">
        <f>PL!AC12</f>
        <v>0</v>
      </c>
      <c r="AD12" s="15">
        <f>PL!AD12</f>
        <v>0</v>
      </c>
      <c r="AE12" s="15">
        <f>PL!AE12</f>
        <v>0</v>
      </c>
      <c r="AF12" s="15">
        <f>PL!AF12</f>
        <v>0</v>
      </c>
      <c r="AG12" s="15">
        <f>PL!AG12</f>
        <v>0</v>
      </c>
      <c r="AH12" s="15">
        <f>PL!AH12</f>
        <v>0</v>
      </c>
      <c r="AI12" s="15">
        <f>PL!AI12</f>
        <v>0</v>
      </c>
      <c r="AJ12" s="15">
        <f>PL!AJ12</f>
        <v>0</v>
      </c>
      <c r="AK12" s="15">
        <f>PL!AK12</f>
        <v>0</v>
      </c>
      <c r="AL12" s="15">
        <f>PL!AL12</f>
        <v>0</v>
      </c>
      <c r="AM12" s="15">
        <f>PL!AM12</f>
        <v>0</v>
      </c>
      <c r="AN12" s="15">
        <f>PL!AN12</f>
        <v>0</v>
      </c>
      <c r="AO12" s="6">
        <f t="shared" si="5"/>
        <v>0</v>
      </c>
      <c r="AP12" s="55"/>
      <c r="AQ12" s="6">
        <f t="shared" si="6"/>
        <v>0</v>
      </c>
    </row>
    <row r="13" spans="1:43" s="12" customFormat="1" ht="12" hidden="1" customHeight="1" outlineLevel="1">
      <c r="A13" s="100" t="s">
        <v>173</v>
      </c>
      <c r="B13" s="55"/>
      <c r="C13" s="15">
        <f>PL!C13</f>
        <v>0</v>
      </c>
      <c r="D13" s="15">
        <f>PL!D13</f>
        <v>0</v>
      </c>
      <c r="E13" s="15">
        <f>PL!E13</f>
        <v>0</v>
      </c>
      <c r="F13" s="15">
        <f>PL!F13</f>
        <v>0</v>
      </c>
      <c r="G13" s="15">
        <f>PL!G13</f>
        <v>0</v>
      </c>
      <c r="H13" s="15">
        <f>PL!H13</f>
        <v>0</v>
      </c>
      <c r="I13" s="15">
        <f>PL!I13</f>
        <v>0</v>
      </c>
      <c r="J13" s="15">
        <f>PL!J13</f>
        <v>0</v>
      </c>
      <c r="K13" s="15">
        <f>PL!K13</f>
        <v>0</v>
      </c>
      <c r="L13" s="15">
        <f>PL!L13</f>
        <v>0</v>
      </c>
      <c r="M13" s="15">
        <f>PL!M13</f>
        <v>0</v>
      </c>
      <c r="N13" s="15">
        <f>PL!N13</f>
        <v>0</v>
      </c>
      <c r="O13" s="6">
        <f t="shared" si="3"/>
        <v>0</v>
      </c>
      <c r="P13" s="15">
        <f>PL!P13</f>
        <v>0</v>
      </c>
      <c r="Q13" s="15">
        <f>PL!Q13</f>
        <v>0</v>
      </c>
      <c r="R13" s="15">
        <f>PL!R13</f>
        <v>0</v>
      </c>
      <c r="S13" s="15">
        <f>PL!S13</f>
        <v>0</v>
      </c>
      <c r="T13" s="15">
        <f>PL!T13</f>
        <v>0</v>
      </c>
      <c r="U13" s="15">
        <f>PL!U13</f>
        <v>0</v>
      </c>
      <c r="V13" s="15">
        <f>PL!V13</f>
        <v>0</v>
      </c>
      <c r="W13" s="15">
        <f>PL!W13</f>
        <v>0</v>
      </c>
      <c r="X13" s="15">
        <f>PL!X13</f>
        <v>0</v>
      </c>
      <c r="Y13" s="15">
        <f>PL!Y13</f>
        <v>0</v>
      </c>
      <c r="Z13" s="15">
        <f>PL!Z13</f>
        <v>0</v>
      </c>
      <c r="AA13" s="15">
        <f>PL!AA13</f>
        <v>0</v>
      </c>
      <c r="AB13" s="6">
        <f t="shared" si="4"/>
        <v>0</v>
      </c>
      <c r="AC13" s="15">
        <f>PL!AC13</f>
        <v>0</v>
      </c>
      <c r="AD13" s="15">
        <f>PL!AD13</f>
        <v>0</v>
      </c>
      <c r="AE13" s="15">
        <f>PL!AE13</f>
        <v>0</v>
      </c>
      <c r="AF13" s="15">
        <f>PL!AF13</f>
        <v>0</v>
      </c>
      <c r="AG13" s="15">
        <f>PL!AG13</f>
        <v>0</v>
      </c>
      <c r="AH13" s="15">
        <f>PL!AH13</f>
        <v>0</v>
      </c>
      <c r="AI13" s="15">
        <f>PL!AI13</f>
        <v>0</v>
      </c>
      <c r="AJ13" s="15">
        <f>PL!AJ13</f>
        <v>0</v>
      </c>
      <c r="AK13" s="15">
        <f>PL!AK13</f>
        <v>0</v>
      </c>
      <c r="AL13" s="15">
        <f>PL!AL13</f>
        <v>0</v>
      </c>
      <c r="AM13" s="15">
        <f>PL!AM13</f>
        <v>0</v>
      </c>
      <c r="AN13" s="15">
        <f>PL!AN13</f>
        <v>0</v>
      </c>
      <c r="AO13" s="6">
        <f t="shared" si="5"/>
        <v>0</v>
      </c>
      <c r="AP13" s="55"/>
      <c r="AQ13" s="6">
        <f t="shared" si="6"/>
        <v>0</v>
      </c>
    </row>
    <row r="14" spans="1:43" s="12" customFormat="1" ht="12" hidden="1" customHeight="1" outlineLevel="1">
      <c r="A14" s="100" t="s">
        <v>174</v>
      </c>
      <c r="B14" s="55"/>
      <c r="C14" s="15">
        <f>PL!C30</f>
        <v>0</v>
      </c>
      <c r="D14" s="15">
        <f>PL!D30</f>
        <v>0</v>
      </c>
      <c r="E14" s="15">
        <f>PL!E30</f>
        <v>0</v>
      </c>
      <c r="F14" s="15">
        <f>PL!F30</f>
        <v>0</v>
      </c>
      <c r="G14" s="15">
        <f>PL!G30</f>
        <v>0</v>
      </c>
      <c r="H14" s="15">
        <f>PL!H30</f>
        <v>0</v>
      </c>
      <c r="I14" s="15">
        <f>PL!I30</f>
        <v>0</v>
      </c>
      <c r="J14" s="15">
        <f>PL!J30</f>
        <v>-50000</v>
      </c>
      <c r="K14" s="15">
        <f>PL!K30</f>
        <v>0</v>
      </c>
      <c r="L14" s="15">
        <f>PL!L30</f>
        <v>0</v>
      </c>
      <c r="M14" s="15">
        <f>PL!M30</f>
        <v>0</v>
      </c>
      <c r="N14" s="15">
        <f>PL!N30</f>
        <v>0</v>
      </c>
      <c r="O14" s="6">
        <f t="shared" si="3"/>
        <v>-50000</v>
      </c>
      <c r="P14" s="15">
        <f>PL!P30</f>
        <v>0</v>
      </c>
      <c r="Q14" s="15">
        <f>PL!Q30</f>
        <v>0</v>
      </c>
      <c r="R14" s="15">
        <f>PL!R30</f>
        <v>0</v>
      </c>
      <c r="S14" s="15">
        <f>PL!S30</f>
        <v>0</v>
      </c>
      <c r="T14" s="15">
        <f>PL!T30</f>
        <v>0</v>
      </c>
      <c r="U14" s="15">
        <f>PL!U30</f>
        <v>0</v>
      </c>
      <c r="V14" s="15">
        <f>PL!V30</f>
        <v>0</v>
      </c>
      <c r="W14" s="15">
        <f>PL!W30</f>
        <v>-50000</v>
      </c>
      <c r="X14" s="15">
        <f>PL!X30</f>
        <v>0</v>
      </c>
      <c r="Y14" s="15">
        <f>PL!Y30</f>
        <v>0</v>
      </c>
      <c r="Z14" s="15">
        <f>PL!Z30</f>
        <v>0</v>
      </c>
      <c r="AA14" s="15">
        <f>PL!AA30</f>
        <v>0</v>
      </c>
      <c r="AB14" s="6">
        <f t="shared" si="4"/>
        <v>-50000</v>
      </c>
      <c r="AC14" s="15">
        <f>PL!AC30</f>
        <v>0</v>
      </c>
      <c r="AD14" s="15">
        <f>PL!AD30</f>
        <v>0</v>
      </c>
      <c r="AE14" s="15">
        <f>PL!AE30</f>
        <v>0</v>
      </c>
      <c r="AF14" s="15">
        <f>PL!AF30</f>
        <v>0</v>
      </c>
      <c r="AG14" s="15">
        <f>PL!AG30</f>
        <v>0</v>
      </c>
      <c r="AH14" s="15">
        <f>PL!AH30</f>
        <v>0</v>
      </c>
      <c r="AI14" s="15">
        <f>PL!AI30</f>
        <v>0</v>
      </c>
      <c r="AJ14" s="15">
        <f>PL!AJ30</f>
        <v>-50000</v>
      </c>
      <c r="AK14" s="15">
        <f>PL!AK30</f>
        <v>0</v>
      </c>
      <c r="AL14" s="15">
        <f>PL!AL30</f>
        <v>0</v>
      </c>
      <c r="AM14" s="15">
        <f>PL!AM30</f>
        <v>0</v>
      </c>
      <c r="AN14" s="15">
        <f>PL!AN30</f>
        <v>0</v>
      </c>
      <c r="AO14" s="6">
        <f t="shared" si="5"/>
        <v>-50000</v>
      </c>
      <c r="AP14" s="55"/>
      <c r="AQ14" s="6">
        <f t="shared" si="6"/>
        <v>-150000</v>
      </c>
    </row>
    <row r="15" spans="1:43" s="12" customFormat="1" ht="12" hidden="1" customHeight="1" outlineLevel="1">
      <c r="A15" s="100" t="s">
        <v>175</v>
      </c>
      <c r="B15" s="55"/>
      <c r="C15" s="15">
        <f>PL!C34</f>
        <v>0</v>
      </c>
      <c r="D15" s="15">
        <f>PL!D34</f>
        <v>0</v>
      </c>
      <c r="E15" s="15">
        <f>PL!E34</f>
        <v>0</v>
      </c>
      <c r="F15" s="15">
        <f>PL!F34</f>
        <v>0</v>
      </c>
      <c r="G15" s="15">
        <f>PL!G34</f>
        <v>0</v>
      </c>
      <c r="H15" s="15">
        <f>PL!H34</f>
        <v>0</v>
      </c>
      <c r="I15" s="15">
        <f>PL!I34</f>
        <v>0</v>
      </c>
      <c r="J15" s="15">
        <f>PL!J34</f>
        <v>-50000</v>
      </c>
      <c r="K15" s="15">
        <f>PL!K34</f>
        <v>0</v>
      </c>
      <c r="L15" s="15">
        <f>PL!L34</f>
        <v>0</v>
      </c>
      <c r="M15" s="15">
        <f>PL!M34</f>
        <v>0</v>
      </c>
      <c r="N15" s="15">
        <f>PL!N34</f>
        <v>0</v>
      </c>
      <c r="O15" s="6">
        <f t="shared" si="3"/>
        <v>-50000</v>
      </c>
      <c r="P15" s="15">
        <f>PL!P34</f>
        <v>0</v>
      </c>
      <c r="Q15" s="15">
        <f>PL!Q34</f>
        <v>0</v>
      </c>
      <c r="R15" s="15">
        <f>PL!R34</f>
        <v>0</v>
      </c>
      <c r="S15" s="15">
        <f>PL!S34</f>
        <v>0</v>
      </c>
      <c r="T15" s="15">
        <f>PL!T34</f>
        <v>0</v>
      </c>
      <c r="U15" s="15">
        <f>PL!U34</f>
        <v>0</v>
      </c>
      <c r="V15" s="15">
        <f>PL!V34</f>
        <v>0</v>
      </c>
      <c r="W15" s="15">
        <f>PL!W34</f>
        <v>-50000</v>
      </c>
      <c r="X15" s="15">
        <f>PL!X34</f>
        <v>0</v>
      </c>
      <c r="Y15" s="15">
        <f>PL!Y34</f>
        <v>0</v>
      </c>
      <c r="Z15" s="15">
        <f>PL!Z34</f>
        <v>0</v>
      </c>
      <c r="AA15" s="15">
        <f>PL!AA34</f>
        <v>0</v>
      </c>
      <c r="AB15" s="6">
        <f t="shared" si="4"/>
        <v>-50000</v>
      </c>
      <c r="AC15" s="15">
        <f>PL!AC34</f>
        <v>0</v>
      </c>
      <c r="AD15" s="15">
        <f>PL!AD34</f>
        <v>0</v>
      </c>
      <c r="AE15" s="15">
        <f>PL!AE34</f>
        <v>0</v>
      </c>
      <c r="AF15" s="15">
        <f>PL!AF34</f>
        <v>0</v>
      </c>
      <c r="AG15" s="15">
        <f>PL!AG34</f>
        <v>0</v>
      </c>
      <c r="AH15" s="15">
        <f>PL!AH34</f>
        <v>0</v>
      </c>
      <c r="AI15" s="15">
        <f>PL!AI34</f>
        <v>0</v>
      </c>
      <c r="AJ15" s="15">
        <f>PL!AJ34</f>
        <v>-50000</v>
      </c>
      <c r="AK15" s="15">
        <f>PL!AK34</f>
        <v>0</v>
      </c>
      <c r="AL15" s="15">
        <f>PL!AL34</f>
        <v>0</v>
      </c>
      <c r="AM15" s="15">
        <f>PL!AM34</f>
        <v>0</v>
      </c>
      <c r="AN15" s="15">
        <f>PL!AN34</f>
        <v>0</v>
      </c>
      <c r="AO15" s="6">
        <f t="shared" si="5"/>
        <v>-50000</v>
      </c>
      <c r="AP15" s="55"/>
      <c r="AQ15" s="6">
        <f t="shared" si="6"/>
        <v>-150000</v>
      </c>
    </row>
    <row r="16" spans="1:43" s="12" customFormat="1" ht="12" hidden="1" customHeight="1" outlineLevel="1">
      <c r="A16" s="100" t="s">
        <v>515</v>
      </c>
      <c r="B16" s="55"/>
      <c r="C16" s="15">
        <f>PL!C19</f>
        <v>0</v>
      </c>
      <c r="D16" s="15">
        <f>PL!D19</f>
        <v>0</v>
      </c>
      <c r="E16" s="15">
        <f>PL!E19</f>
        <v>0</v>
      </c>
      <c r="F16" s="15">
        <f>PL!F19</f>
        <v>0</v>
      </c>
      <c r="G16" s="15">
        <f>PL!G19</f>
        <v>0</v>
      </c>
      <c r="H16" s="15">
        <f>PL!H19</f>
        <v>0</v>
      </c>
      <c r="I16" s="15">
        <f>PL!I19</f>
        <v>0</v>
      </c>
      <c r="J16" s="15">
        <f>PL!J19</f>
        <v>-50000</v>
      </c>
      <c r="K16" s="15">
        <f>PL!K19</f>
        <v>0</v>
      </c>
      <c r="L16" s="15">
        <f>PL!L19</f>
        <v>0</v>
      </c>
      <c r="M16" s="15">
        <f>PL!M19</f>
        <v>0</v>
      </c>
      <c r="N16" s="15">
        <f>PL!N19</f>
        <v>0</v>
      </c>
      <c r="O16" s="6">
        <f t="shared" si="3"/>
        <v>-50000</v>
      </c>
      <c r="P16" s="15">
        <f>PL!P19</f>
        <v>0</v>
      </c>
      <c r="Q16" s="15">
        <f>PL!Q19</f>
        <v>0</v>
      </c>
      <c r="R16" s="15">
        <f>PL!R19</f>
        <v>0</v>
      </c>
      <c r="S16" s="15">
        <f>PL!S19</f>
        <v>0</v>
      </c>
      <c r="T16" s="15">
        <f>PL!T19</f>
        <v>0</v>
      </c>
      <c r="U16" s="15">
        <f>PL!U19</f>
        <v>0</v>
      </c>
      <c r="V16" s="15">
        <f>PL!V19</f>
        <v>0</v>
      </c>
      <c r="W16" s="15">
        <f>PL!W19</f>
        <v>-50000</v>
      </c>
      <c r="X16" s="15">
        <f>PL!X19</f>
        <v>0</v>
      </c>
      <c r="Y16" s="15">
        <f>PL!Y19</f>
        <v>0</v>
      </c>
      <c r="Z16" s="15">
        <f>PL!Z19</f>
        <v>0</v>
      </c>
      <c r="AA16" s="15">
        <f>PL!AA19</f>
        <v>0</v>
      </c>
      <c r="AB16" s="6">
        <f t="shared" si="4"/>
        <v>-50000</v>
      </c>
      <c r="AC16" s="15">
        <f>PL!AC19</f>
        <v>0</v>
      </c>
      <c r="AD16" s="15">
        <f>PL!AD19</f>
        <v>0</v>
      </c>
      <c r="AE16" s="15">
        <f>PL!AE19</f>
        <v>0</v>
      </c>
      <c r="AF16" s="15">
        <f>PL!AF19</f>
        <v>0</v>
      </c>
      <c r="AG16" s="15">
        <f>PL!AG19</f>
        <v>0</v>
      </c>
      <c r="AH16" s="15">
        <f>PL!AH19</f>
        <v>0</v>
      </c>
      <c r="AI16" s="15">
        <f>PL!AI19</f>
        <v>0</v>
      </c>
      <c r="AJ16" s="15">
        <f>PL!AJ19</f>
        <v>-50000</v>
      </c>
      <c r="AK16" s="15">
        <f>PL!AK19</f>
        <v>0</v>
      </c>
      <c r="AL16" s="15">
        <f>PL!AL19</f>
        <v>0</v>
      </c>
      <c r="AM16" s="15">
        <f>PL!AM19</f>
        <v>0</v>
      </c>
      <c r="AN16" s="15">
        <f>PL!AN19</f>
        <v>0</v>
      </c>
      <c r="AO16" s="6">
        <f t="shared" si="5"/>
        <v>-50000</v>
      </c>
      <c r="AP16" s="55"/>
      <c r="AQ16" s="6">
        <f t="shared" si="6"/>
        <v>-150000</v>
      </c>
    </row>
    <row r="17" spans="1:43" s="12" customFormat="1" ht="12" hidden="1" customHeight="1" outlineLevel="1">
      <c r="A17" s="100" t="s">
        <v>516</v>
      </c>
      <c r="B17" s="55"/>
      <c r="C17" s="15">
        <f>PL!C39</f>
        <v>0</v>
      </c>
      <c r="D17" s="15">
        <f>PL!D39</f>
        <v>0</v>
      </c>
      <c r="E17" s="15">
        <f>PL!E39</f>
        <v>0</v>
      </c>
      <c r="F17" s="15">
        <f>PL!F39</f>
        <v>0</v>
      </c>
      <c r="G17" s="15">
        <f>PL!G39</f>
        <v>0</v>
      </c>
      <c r="H17" s="15">
        <f>PL!H39</f>
        <v>0</v>
      </c>
      <c r="I17" s="15">
        <f>PL!I39</f>
        <v>0</v>
      </c>
      <c r="J17" s="15">
        <f>PL!J39</f>
        <v>-50000</v>
      </c>
      <c r="K17" s="15">
        <f>PL!K39</f>
        <v>0</v>
      </c>
      <c r="L17" s="15">
        <f>PL!L39</f>
        <v>0</v>
      </c>
      <c r="M17" s="15">
        <f>PL!M39</f>
        <v>0</v>
      </c>
      <c r="N17" s="15">
        <f>PL!N39</f>
        <v>0</v>
      </c>
      <c r="O17" s="6">
        <f t="shared" si="3"/>
        <v>-50000</v>
      </c>
      <c r="P17" s="15">
        <f>PL!P39</f>
        <v>0</v>
      </c>
      <c r="Q17" s="15">
        <f>PL!Q39</f>
        <v>0</v>
      </c>
      <c r="R17" s="15">
        <f>PL!R39</f>
        <v>0</v>
      </c>
      <c r="S17" s="15">
        <f>PL!S39</f>
        <v>0</v>
      </c>
      <c r="T17" s="15">
        <f>PL!T39</f>
        <v>0</v>
      </c>
      <c r="U17" s="15">
        <f>PL!U39</f>
        <v>0</v>
      </c>
      <c r="V17" s="15">
        <f>PL!V39</f>
        <v>0</v>
      </c>
      <c r="W17" s="15">
        <f>PL!W39</f>
        <v>-50000</v>
      </c>
      <c r="X17" s="15">
        <f>PL!X39</f>
        <v>0</v>
      </c>
      <c r="Y17" s="15">
        <f>PL!Y39</f>
        <v>0</v>
      </c>
      <c r="Z17" s="15">
        <f>PL!Z39</f>
        <v>0</v>
      </c>
      <c r="AA17" s="15">
        <f>PL!AA39</f>
        <v>0</v>
      </c>
      <c r="AB17" s="6">
        <f t="shared" si="4"/>
        <v>-50000</v>
      </c>
      <c r="AC17" s="15">
        <f>PL!AC39</f>
        <v>0</v>
      </c>
      <c r="AD17" s="15">
        <f>PL!AD39</f>
        <v>0</v>
      </c>
      <c r="AE17" s="15">
        <f>PL!AE39</f>
        <v>0</v>
      </c>
      <c r="AF17" s="15">
        <f>PL!AF39</f>
        <v>0</v>
      </c>
      <c r="AG17" s="15">
        <f>PL!AG39</f>
        <v>0</v>
      </c>
      <c r="AH17" s="15">
        <f>PL!AH39</f>
        <v>0</v>
      </c>
      <c r="AI17" s="15">
        <f>PL!AI39</f>
        <v>0</v>
      </c>
      <c r="AJ17" s="15">
        <f>PL!AJ39</f>
        <v>-50000</v>
      </c>
      <c r="AK17" s="15">
        <f>PL!AK39</f>
        <v>0</v>
      </c>
      <c r="AL17" s="15">
        <f>PL!AL39</f>
        <v>0</v>
      </c>
      <c r="AM17" s="15">
        <f>PL!AM39</f>
        <v>0</v>
      </c>
      <c r="AN17" s="15">
        <f>PL!AN39</f>
        <v>0</v>
      </c>
      <c r="AO17" s="6">
        <f t="shared" si="5"/>
        <v>-50000</v>
      </c>
      <c r="AP17" s="55"/>
      <c r="AQ17" s="6">
        <f t="shared" si="6"/>
        <v>-150000</v>
      </c>
    </row>
    <row r="18" spans="1:43" ht="12" hidden="1" customHeight="1" outlineLevel="1">
      <c r="A18" s="21" t="s">
        <v>167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6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6"/>
      <c r="AQ18" s="6"/>
    </row>
    <row r="19" spans="1:43" s="12" customFormat="1" ht="12" hidden="1" customHeight="1" outlineLevel="1">
      <c r="A19" s="100" t="s">
        <v>171</v>
      </c>
      <c r="B19" s="55"/>
      <c r="C19" s="15">
        <f>PL!C42</f>
        <v>0</v>
      </c>
      <c r="D19" s="15">
        <f>PL!D42</f>
        <v>0</v>
      </c>
      <c r="E19" s="15">
        <f>PL!E42</f>
        <v>0</v>
      </c>
      <c r="F19" s="15">
        <f>PL!F42</f>
        <v>0</v>
      </c>
      <c r="G19" s="15">
        <f>PL!G42</f>
        <v>0</v>
      </c>
      <c r="H19" s="15">
        <f>PL!H42</f>
        <v>0</v>
      </c>
      <c r="I19" s="15">
        <f>PL!I42</f>
        <v>0</v>
      </c>
      <c r="J19" s="15">
        <f>PL!J42</f>
        <v>-19999</v>
      </c>
      <c r="K19" s="15">
        <f>PL!K42</f>
        <v>-19999</v>
      </c>
      <c r="L19" s="15">
        <f>PL!L42</f>
        <v>-19999</v>
      </c>
      <c r="M19" s="15">
        <f>PL!M42</f>
        <v>-19999</v>
      </c>
      <c r="N19" s="15">
        <f>PL!N42</f>
        <v>-19999</v>
      </c>
      <c r="O19" s="6">
        <f t="shared" si="3"/>
        <v>-99995</v>
      </c>
      <c r="P19" s="15">
        <f>PL!P42</f>
        <v>-19999</v>
      </c>
      <c r="Q19" s="15">
        <f>PL!Q42</f>
        <v>-19999</v>
      </c>
      <c r="R19" s="15">
        <f>PL!R42</f>
        <v>-19999</v>
      </c>
      <c r="S19" s="15">
        <f>PL!S42</f>
        <v>-19999</v>
      </c>
      <c r="T19" s="15">
        <f>PL!T42</f>
        <v>-19999</v>
      </c>
      <c r="U19" s="15">
        <f>PL!U42</f>
        <v>-19999</v>
      </c>
      <c r="V19" s="15">
        <f>PL!V42</f>
        <v>-19999</v>
      </c>
      <c r="W19" s="15">
        <f>PL!W42</f>
        <v>-19999</v>
      </c>
      <c r="X19" s="15">
        <f>PL!X42</f>
        <v>-19999</v>
      </c>
      <c r="Y19" s="15">
        <f>PL!Y42</f>
        <v>-19999</v>
      </c>
      <c r="Z19" s="15">
        <f>PL!Z42</f>
        <v>-19999</v>
      </c>
      <c r="AA19" s="15">
        <f>PL!AA42</f>
        <v>-19999</v>
      </c>
      <c r="AB19" s="6">
        <f t="shared" si="4"/>
        <v>-239988</v>
      </c>
      <c r="AC19" s="15">
        <f>PL!AC42</f>
        <v>-19999</v>
      </c>
      <c r="AD19" s="15">
        <f>PL!AD42</f>
        <v>-19999</v>
      </c>
      <c r="AE19" s="15">
        <f>PL!AE42</f>
        <v>-19999</v>
      </c>
      <c r="AF19" s="15">
        <f>PL!AF42</f>
        <v>-19999</v>
      </c>
      <c r="AG19" s="15">
        <f>PL!AG42</f>
        <v>-19999</v>
      </c>
      <c r="AH19" s="15">
        <f>PL!AH42</f>
        <v>-19999</v>
      </c>
      <c r="AI19" s="15">
        <f>PL!AI42</f>
        <v>-19999</v>
      </c>
      <c r="AJ19" s="15">
        <f>PL!AJ42</f>
        <v>-19999</v>
      </c>
      <c r="AK19" s="15">
        <f>PL!AK42</f>
        <v>-19999</v>
      </c>
      <c r="AL19" s="15">
        <f>PL!AL42</f>
        <v>-19999</v>
      </c>
      <c r="AM19" s="15">
        <f>PL!AM42</f>
        <v>-19999</v>
      </c>
      <c r="AN19" s="15">
        <f>PL!AN42</f>
        <v>-19999</v>
      </c>
      <c r="AO19" s="6">
        <f t="shared" si="5"/>
        <v>-239988</v>
      </c>
      <c r="AP19" s="55"/>
      <c r="AQ19" s="6">
        <f t="shared" si="6"/>
        <v>-579971</v>
      </c>
    </row>
    <row r="20" spans="1:43" s="12" customFormat="1" ht="12" hidden="1" customHeight="1" outlineLevel="1">
      <c r="A20" s="100" t="s">
        <v>190</v>
      </c>
      <c r="B20" s="55"/>
      <c r="C20" s="15">
        <f>PL!C43</f>
        <v>0</v>
      </c>
      <c r="D20" s="15">
        <f>PL!D43</f>
        <v>0</v>
      </c>
      <c r="E20" s="15">
        <f>PL!E43</f>
        <v>0</v>
      </c>
      <c r="F20" s="15">
        <f>PL!F43</f>
        <v>0</v>
      </c>
      <c r="G20" s="15">
        <f>PL!G43</f>
        <v>0</v>
      </c>
      <c r="H20" s="15">
        <f>PL!H43</f>
        <v>0</v>
      </c>
      <c r="I20" s="15">
        <f>PL!I43</f>
        <v>0</v>
      </c>
      <c r="J20" s="15">
        <f>PL!J43</f>
        <v>-1100000</v>
      </c>
      <c r="K20" s="15">
        <f>PL!K43</f>
        <v>-1400000</v>
      </c>
      <c r="L20" s="15">
        <f>PL!L43</f>
        <v>-1500000</v>
      </c>
      <c r="M20" s="15">
        <f>PL!M43</f>
        <v>-1500000</v>
      </c>
      <c r="N20" s="15">
        <f>PL!N43</f>
        <v>-1700000</v>
      </c>
      <c r="O20" s="6">
        <f t="shared" si="3"/>
        <v>-7200000</v>
      </c>
      <c r="P20" s="15">
        <f>PL!P43</f>
        <v>-2000000</v>
      </c>
      <c r="Q20" s="15">
        <f>PL!Q43</f>
        <v>-2200000</v>
      </c>
      <c r="R20" s="15">
        <f>PL!R43</f>
        <v>-2600000</v>
      </c>
      <c r="S20" s="15">
        <f>PL!S43</f>
        <v>-2600000</v>
      </c>
      <c r="T20" s="15">
        <f>PL!T43</f>
        <v>-2600000</v>
      </c>
      <c r="U20" s="15">
        <f>PL!U43</f>
        <v>-2600000</v>
      </c>
      <c r="V20" s="15">
        <f>PL!V43</f>
        <v>-2700000</v>
      </c>
      <c r="W20" s="15">
        <f>PL!W43</f>
        <v>-2900000</v>
      </c>
      <c r="X20" s="15">
        <f>PL!X43</f>
        <v>-3300000</v>
      </c>
      <c r="Y20" s="15">
        <f>PL!Y43</f>
        <v>-3300000</v>
      </c>
      <c r="Z20" s="15">
        <f>PL!Z43</f>
        <v>-3300000</v>
      </c>
      <c r="AA20" s="15">
        <f>PL!AA43</f>
        <v>-3300000</v>
      </c>
      <c r="AB20" s="6">
        <f t="shared" si="4"/>
        <v>-33400000</v>
      </c>
      <c r="AC20" s="15">
        <f>PL!AC43</f>
        <v>-3300000</v>
      </c>
      <c r="AD20" s="15">
        <f>PL!AD43</f>
        <v>-3300000</v>
      </c>
      <c r="AE20" s="15">
        <f>PL!AE43</f>
        <v>-3500000</v>
      </c>
      <c r="AF20" s="15">
        <f>PL!AF43</f>
        <v>-3500000</v>
      </c>
      <c r="AG20" s="15">
        <f>PL!AG43</f>
        <v>-3500000</v>
      </c>
      <c r="AH20" s="15">
        <f>PL!AH43</f>
        <v>-3500000</v>
      </c>
      <c r="AI20" s="15">
        <f>PL!AI43</f>
        <v>-3500000</v>
      </c>
      <c r="AJ20" s="15">
        <f>PL!AJ43</f>
        <v>-3500000</v>
      </c>
      <c r="AK20" s="15">
        <f>PL!AK43</f>
        <v>-3500000</v>
      </c>
      <c r="AL20" s="15">
        <f>PL!AL43</f>
        <v>-3500000</v>
      </c>
      <c r="AM20" s="15">
        <f>PL!AM43</f>
        <v>-3500000</v>
      </c>
      <c r="AN20" s="15">
        <f>PL!AN43</f>
        <v>-3500000</v>
      </c>
      <c r="AO20" s="6">
        <f t="shared" si="5"/>
        <v>-41600000</v>
      </c>
      <c r="AP20" s="55"/>
      <c r="AQ20" s="6">
        <f t="shared" si="6"/>
        <v>-82200000</v>
      </c>
    </row>
    <row r="21" spans="1:43" s="12" customFormat="1" ht="12" hidden="1" customHeight="1" outlineLevel="1">
      <c r="A21" s="100" t="s">
        <v>191</v>
      </c>
      <c r="B21" s="55"/>
      <c r="C21" s="15">
        <f>PL!C44</f>
        <v>0</v>
      </c>
      <c r="D21" s="15">
        <f>PL!D44</f>
        <v>0</v>
      </c>
      <c r="E21" s="15">
        <f>PL!E44</f>
        <v>0</v>
      </c>
      <c r="F21" s="15">
        <f>PL!F44</f>
        <v>0</v>
      </c>
      <c r="G21" s="15">
        <f>PL!G44</f>
        <v>0</v>
      </c>
      <c r="H21" s="15">
        <f>PL!H44</f>
        <v>0</v>
      </c>
      <c r="I21" s="15">
        <f>PL!I44</f>
        <v>0</v>
      </c>
      <c r="J21" s="15">
        <f>PL!J44</f>
        <v>0</v>
      </c>
      <c r="K21" s="15">
        <f>PL!K44</f>
        <v>0</v>
      </c>
      <c r="L21" s="15">
        <f>PL!L44</f>
        <v>0</v>
      </c>
      <c r="M21" s="15">
        <f>PL!M44</f>
        <v>0</v>
      </c>
      <c r="N21" s="15">
        <f>PL!N44</f>
        <v>0</v>
      </c>
      <c r="O21" s="6">
        <f t="shared" si="3"/>
        <v>0</v>
      </c>
      <c r="P21" s="15">
        <f>PL!P44</f>
        <v>0</v>
      </c>
      <c r="Q21" s="15">
        <f>PL!Q44</f>
        <v>0</v>
      </c>
      <c r="R21" s="15">
        <f>PL!R44</f>
        <v>0</v>
      </c>
      <c r="S21" s="15">
        <f>PL!S44</f>
        <v>0</v>
      </c>
      <c r="T21" s="15">
        <f>PL!T44</f>
        <v>0</v>
      </c>
      <c r="U21" s="15">
        <f>PL!U44</f>
        <v>0</v>
      </c>
      <c r="V21" s="15">
        <f>PL!V44</f>
        <v>0</v>
      </c>
      <c r="W21" s="15">
        <f>PL!W44</f>
        <v>0</v>
      </c>
      <c r="X21" s="15">
        <f>PL!X44</f>
        <v>0</v>
      </c>
      <c r="Y21" s="15">
        <f>PL!Y44</f>
        <v>0</v>
      </c>
      <c r="Z21" s="15">
        <f>PL!Z44</f>
        <v>0</v>
      </c>
      <c r="AA21" s="15">
        <f>PL!AA44</f>
        <v>0</v>
      </c>
      <c r="AB21" s="6">
        <f t="shared" si="4"/>
        <v>0</v>
      </c>
      <c r="AC21" s="15">
        <f>PL!AC44</f>
        <v>0</v>
      </c>
      <c r="AD21" s="15">
        <f>PL!AD44</f>
        <v>0</v>
      </c>
      <c r="AE21" s="15">
        <f>PL!AE44</f>
        <v>0</v>
      </c>
      <c r="AF21" s="15">
        <f>PL!AF44</f>
        <v>0</v>
      </c>
      <c r="AG21" s="15">
        <f>PL!AG44</f>
        <v>0</v>
      </c>
      <c r="AH21" s="15">
        <f>PL!AH44</f>
        <v>0</v>
      </c>
      <c r="AI21" s="15">
        <f>PL!AI44</f>
        <v>0</v>
      </c>
      <c r="AJ21" s="15">
        <f>PL!AJ44</f>
        <v>0</v>
      </c>
      <c r="AK21" s="15">
        <f>PL!AK44</f>
        <v>0</v>
      </c>
      <c r="AL21" s="15">
        <f>PL!AL44</f>
        <v>0</v>
      </c>
      <c r="AM21" s="15">
        <f>PL!AM44</f>
        <v>0</v>
      </c>
      <c r="AN21" s="15">
        <f>PL!AN44</f>
        <v>0</v>
      </c>
      <c r="AO21" s="6">
        <f t="shared" si="5"/>
        <v>0</v>
      </c>
      <c r="AP21" s="55"/>
      <c r="AQ21" s="6">
        <f t="shared" si="6"/>
        <v>0</v>
      </c>
    </row>
    <row r="22" spans="1:43" ht="12" hidden="1" customHeight="1" outlineLevel="1">
      <c r="A22" s="21" t="s">
        <v>168</v>
      </c>
      <c r="C22" s="2">
        <f>PL!C52</f>
        <v>0</v>
      </c>
      <c r="D22" s="2">
        <f>PL!D52</f>
        <v>0</v>
      </c>
      <c r="E22" s="2">
        <f>PL!E52</f>
        <v>0</v>
      </c>
      <c r="F22" s="2">
        <f>PL!F52</f>
        <v>0</v>
      </c>
      <c r="G22" s="2">
        <f>PL!G52</f>
        <v>0</v>
      </c>
      <c r="H22" s="2">
        <f>PL!H52</f>
        <v>0</v>
      </c>
      <c r="I22" s="2">
        <f>PL!I52</f>
        <v>0</v>
      </c>
      <c r="J22" s="2">
        <f>PL!J52</f>
        <v>0</v>
      </c>
      <c r="K22" s="2">
        <f>PL!K52</f>
        <v>0</v>
      </c>
      <c r="L22" s="2">
        <f>PL!L52</f>
        <v>0</v>
      </c>
      <c r="M22" s="2">
        <f>PL!M52</f>
        <v>0</v>
      </c>
      <c r="N22" s="2">
        <f>PL!N52</f>
        <v>0</v>
      </c>
      <c r="O22" s="6">
        <f t="shared" si="3"/>
        <v>0</v>
      </c>
      <c r="P22" s="2">
        <f>PL!P52</f>
        <v>0</v>
      </c>
      <c r="Q22" s="2">
        <f>PL!Q52</f>
        <v>0</v>
      </c>
      <c r="R22" s="2">
        <f>PL!R52</f>
        <v>0</v>
      </c>
      <c r="S22" s="2">
        <f>PL!S52</f>
        <v>0</v>
      </c>
      <c r="T22" s="2">
        <f>PL!T52</f>
        <v>0</v>
      </c>
      <c r="U22" s="2">
        <f>PL!U52</f>
        <v>0</v>
      </c>
      <c r="V22" s="2">
        <f>PL!V52</f>
        <v>0</v>
      </c>
      <c r="W22" s="2">
        <f>PL!W52</f>
        <v>0</v>
      </c>
      <c r="X22" s="2">
        <f>PL!X52</f>
        <v>0</v>
      </c>
      <c r="Y22" s="2">
        <f>PL!Y52</f>
        <v>0</v>
      </c>
      <c r="Z22" s="2">
        <f>PL!Z52</f>
        <v>0</v>
      </c>
      <c r="AA22" s="2">
        <f>PL!AA52</f>
        <v>0</v>
      </c>
      <c r="AB22" s="6">
        <f t="shared" si="4"/>
        <v>0</v>
      </c>
      <c r="AC22" s="2">
        <f>PL!AC52</f>
        <v>0</v>
      </c>
      <c r="AD22" s="2">
        <f>PL!AD52</f>
        <v>0</v>
      </c>
      <c r="AE22" s="2">
        <f>PL!AE52</f>
        <v>0</v>
      </c>
      <c r="AF22" s="2">
        <f>PL!AF52</f>
        <v>0</v>
      </c>
      <c r="AG22" s="2">
        <f>PL!AG52</f>
        <v>0</v>
      </c>
      <c r="AH22" s="2">
        <f>PL!AH52</f>
        <v>0</v>
      </c>
      <c r="AI22" s="2">
        <f>PL!AI52</f>
        <v>0</v>
      </c>
      <c r="AJ22" s="2">
        <f>PL!AJ52</f>
        <v>0</v>
      </c>
      <c r="AK22" s="2">
        <f>PL!AK52</f>
        <v>0</v>
      </c>
      <c r="AL22" s="2">
        <f>PL!AL52</f>
        <v>0</v>
      </c>
      <c r="AM22" s="2">
        <f>PL!AM52</f>
        <v>0</v>
      </c>
      <c r="AN22" s="2">
        <f>PL!AN52</f>
        <v>0</v>
      </c>
      <c r="AO22" s="6">
        <f t="shared" si="5"/>
        <v>0</v>
      </c>
      <c r="AQ22" s="6">
        <f t="shared" si="6"/>
        <v>0</v>
      </c>
    </row>
    <row r="23" spans="1:43" ht="12" hidden="1" customHeight="1" outlineLevel="1">
      <c r="A23" s="21" t="s">
        <v>169</v>
      </c>
      <c r="C23" s="2">
        <f>PL!C53</f>
        <v>0</v>
      </c>
      <c r="D23" s="2">
        <f>PL!D53</f>
        <v>0</v>
      </c>
      <c r="E23" s="2">
        <f>PL!E53</f>
        <v>0</v>
      </c>
      <c r="F23" s="2">
        <f>PL!F53</f>
        <v>0</v>
      </c>
      <c r="G23" s="2">
        <f>PL!G53</f>
        <v>0</v>
      </c>
      <c r="H23" s="2">
        <f>PL!H53</f>
        <v>0</v>
      </c>
      <c r="I23" s="2">
        <f>PL!I53</f>
        <v>-450</v>
      </c>
      <c r="J23" s="2">
        <f>PL!J53</f>
        <v>-9000</v>
      </c>
      <c r="K23" s="2">
        <f>PL!K53</f>
        <v>-187200</v>
      </c>
      <c r="L23" s="2">
        <f>PL!L53</f>
        <v>-509850</v>
      </c>
      <c r="M23" s="2">
        <f>PL!M53</f>
        <v>-947700</v>
      </c>
      <c r="N23" s="2">
        <f>PL!N53</f>
        <v>-1478250</v>
      </c>
      <c r="O23" s="6">
        <f t="shared" si="3"/>
        <v>-3132450</v>
      </c>
      <c r="P23" s="2">
        <f>PL!P53</f>
        <v>-2221440</v>
      </c>
      <c r="Q23" s="2">
        <f>PL!Q53</f>
        <v>-2928960</v>
      </c>
      <c r="R23" s="2">
        <f>PL!R53</f>
        <v>-3687360</v>
      </c>
      <c r="S23" s="2">
        <f>PL!S53</f>
        <v>-4486080</v>
      </c>
      <c r="T23" s="2">
        <f>PL!T53</f>
        <v>-5316960</v>
      </c>
      <c r="U23" s="2">
        <f>PL!U53</f>
        <v>-6173760</v>
      </c>
      <c r="V23" s="2">
        <f>PL!V53</f>
        <v>-7051200</v>
      </c>
      <c r="W23" s="2">
        <f>PL!W53</f>
        <v>-7944960</v>
      </c>
      <c r="X23" s="2">
        <f>PL!X53</f>
        <v>-8852160</v>
      </c>
      <c r="Y23" s="2">
        <f>PL!Y53</f>
        <v>-9769920</v>
      </c>
      <c r="Z23" s="2">
        <f>PL!Z53</f>
        <v>-10695840</v>
      </c>
      <c r="AA23" s="2">
        <f>PL!AA53</f>
        <v>-11628480</v>
      </c>
      <c r="AB23" s="6">
        <f t="shared" si="4"/>
        <v>-80757120</v>
      </c>
      <c r="AC23" s="2">
        <f>PL!AC53</f>
        <v>-13352310</v>
      </c>
      <c r="AD23" s="2">
        <f>PL!AD53</f>
        <v>-14353950</v>
      </c>
      <c r="AE23" s="2">
        <f>PL!AE53</f>
        <v>-15359160</v>
      </c>
      <c r="AF23" s="2">
        <f>PL!AF53</f>
        <v>-16367430</v>
      </c>
      <c r="AG23" s="2">
        <f>PL!AG53</f>
        <v>-17377740</v>
      </c>
      <c r="AH23" s="2">
        <f>PL!AH53</f>
        <v>-18390090</v>
      </c>
      <c r="AI23" s="2">
        <f>PL!AI53</f>
        <v>-19403970</v>
      </c>
      <c r="AJ23" s="2">
        <f>PL!AJ53</f>
        <v>-20419380</v>
      </c>
      <c r="AK23" s="2">
        <f>PL!AK53</f>
        <v>-21435300</v>
      </c>
      <c r="AL23" s="2">
        <f>PL!AL53</f>
        <v>-22248240</v>
      </c>
      <c r="AM23" s="2">
        <f>PL!AM53</f>
        <v>-22898490</v>
      </c>
      <c r="AN23" s="2">
        <f>PL!AN53</f>
        <v>-23418690</v>
      </c>
      <c r="AO23" s="6">
        <f t="shared" si="5"/>
        <v>-225024750</v>
      </c>
      <c r="AQ23" s="6">
        <f t="shared" si="6"/>
        <v>-308914320</v>
      </c>
    </row>
    <row r="24" spans="1:43" ht="12" hidden="1" customHeight="1" outlineLevel="1">
      <c r="A24" s="2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6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6"/>
      <c r="AQ24" s="6"/>
    </row>
    <row r="25" spans="1:43" s="4" customFormat="1" ht="12" customHeight="1" collapsed="1">
      <c r="A25" s="46" t="s">
        <v>149</v>
      </c>
      <c r="B25" s="9"/>
      <c r="C25" s="45">
        <f t="shared" ref="C25:N25" si="10">C4+C7</f>
        <v>0</v>
      </c>
      <c r="D25" s="45">
        <f t="shared" si="10"/>
        <v>0</v>
      </c>
      <c r="E25" s="45">
        <f t="shared" si="10"/>
        <v>0</v>
      </c>
      <c r="F25" s="45">
        <f t="shared" si="10"/>
        <v>0</v>
      </c>
      <c r="G25" s="45">
        <f t="shared" si="10"/>
        <v>0</v>
      </c>
      <c r="H25" s="45">
        <f t="shared" si="10"/>
        <v>-754956</v>
      </c>
      <c r="I25" s="45">
        <f t="shared" si="10"/>
        <v>-1733540</v>
      </c>
      <c r="J25" s="45">
        <f t="shared" si="10"/>
        <v>-6695747</v>
      </c>
      <c r="K25" s="45">
        <f t="shared" si="10"/>
        <v>-6885411</v>
      </c>
      <c r="L25" s="45">
        <f t="shared" si="10"/>
        <v>-5951667</v>
      </c>
      <c r="M25" s="45">
        <f t="shared" si="10"/>
        <v>-4265944</v>
      </c>
      <c r="N25" s="45">
        <f t="shared" si="10"/>
        <v>-3206453</v>
      </c>
      <c r="O25" s="14">
        <f t="shared" si="3"/>
        <v>-29493718</v>
      </c>
      <c r="P25" s="45">
        <f t="shared" ref="P25:AA25" si="11">P4+P7</f>
        <v>-2481855</v>
      </c>
      <c r="Q25" s="45">
        <f t="shared" si="11"/>
        <v>-1557959</v>
      </c>
      <c r="R25" s="45">
        <f t="shared" si="11"/>
        <v>404115</v>
      </c>
      <c r="S25" s="45">
        <f t="shared" si="11"/>
        <v>3451017</v>
      </c>
      <c r="T25" s="45">
        <f t="shared" si="11"/>
        <v>6649905</v>
      </c>
      <c r="U25" s="45">
        <f t="shared" si="11"/>
        <v>9695055</v>
      </c>
      <c r="V25" s="45">
        <f t="shared" si="11"/>
        <v>11891471</v>
      </c>
      <c r="W25" s="45">
        <f t="shared" si="11"/>
        <v>13088371</v>
      </c>
      <c r="X25" s="45">
        <f t="shared" si="11"/>
        <v>16258901</v>
      </c>
      <c r="Y25" s="45">
        <f t="shared" si="11"/>
        <v>19764107</v>
      </c>
      <c r="Z25" s="45">
        <f t="shared" si="11"/>
        <v>23328899</v>
      </c>
      <c r="AA25" s="45">
        <f t="shared" si="11"/>
        <v>26666033</v>
      </c>
      <c r="AB25" s="14">
        <f t="shared" si="4"/>
        <v>127158060</v>
      </c>
      <c r="AC25" s="45">
        <f t="shared" ref="AC25:AN25" si="12">AC4+AC7</f>
        <v>32654868</v>
      </c>
      <c r="AD25" s="45">
        <f t="shared" si="12"/>
        <v>35440722</v>
      </c>
      <c r="AE25" s="45">
        <f t="shared" si="12"/>
        <v>38913591</v>
      </c>
      <c r="AF25" s="45">
        <f t="shared" si="12"/>
        <v>32946802</v>
      </c>
      <c r="AG25" s="45">
        <f t="shared" si="12"/>
        <v>36230310</v>
      </c>
      <c r="AH25" s="45">
        <f t="shared" si="12"/>
        <v>39266917</v>
      </c>
      <c r="AI25" s="45">
        <f t="shared" si="12"/>
        <v>41914117</v>
      </c>
      <c r="AJ25" s="45">
        <f t="shared" si="12"/>
        <v>43868740</v>
      </c>
      <c r="AK25" s="45">
        <f t="shared" si="12"/>
        <v>47248290</v>
      </c>
      <c r="AL25" s="45">
        <f t="shared" si="12"/>
        <v>49862175</v>
      </c>
      <c r="AM25" s="45">
        <f t="shared" si="12"/>
        <v>51975487</v>
      </c>
      <c r="AN25" s="45">
        <f t="shared" si="12"/>
        <v>53412607</v>
      </c>
      <c r="AO25" s="14">
        <f t="shared" si="5"/>
        <v>503734626</v>
      </c>
      <c r="AP25" s="9"/>
      <c r="AQ25" s="89">
        <f t="shared" si="6"/>
        <v>601398968</v>
      </c>
    </row>
    <row r="26" spans="1:43" ht="12" customHeight="1">
      <c r="A26" s="5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6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6"/>
      <c r="AQ26" s="6"/>
    </row>
    <row r="27" spans="1:43" s="4" customFormat="1" ht="12" customHeight="1">
      <c r="A27" s="4" t="s">
        <v>82</v>
      </c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14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4"/>
      <c r="AP27" s="9"/>
      <c r="AQ27" s="14"/>
    </row>
    <row r="28" spans="1:43" s="4" customFormat="1" ht="12" customHeight="1">
      <c r="A28" s="48" t="s">
        <v>158</v>
      </c>
      <c r="B28" s="9"/>
      <c r="C28" s="5">
        <f>SUM(C29)</f>
        <v>0</v>
      </c>
      <c r="D28" s="5">
        <f t="shared" ref="D28:N28" si="13">SUM(D29)</f>
        <v>0</v>
      </c>
      <c r="E28" s="5">
        <f t="shared" si="13"/>
        <v>0</v>
      </c>
      <c r="F28" s="5">
        <f t="shared" si="13"/>
        <v>0</v>
      </c>
      <c r="G28" s="5">
        <f t="shared" si="13"/>
        <v>0</v>
      </c>
      <c r="H28" s="5">
        <f t="shared" si="13"/>
        <v>0</v>
      </c>
      <c r="I28" s="5">
        <f t="shared" si="13"/>
        <v>0</v>
      </c>
      <c r="J28" s="5">
        <f t="shared" si="13"/>
        <v>0</v>
      </c>
      <c r="K28" s="5">
        <f t="shared" si="13"/>
        <v>0</v>
      </c>
      <c r="L28" s="5">
        <f t="shared" si="13"/>
        <v>0</v>
      </c>
      <c r="M28" s="5">
        <f t="shared" si="13"/>
        <v>0</v>
      </c>
      <c r="N28" s="5">
        <f t="shared" si="13"/>
        <v>0</v>
      </c>
      <c r="O28" s="14">
        <f t="shared" si="3"/>
        <v>0</v>
      </c>
      <c r="P28" s="5">
        <f>SUM(P29)</f>
        <v>0</v>
      </c>
      <c r="Q28" s="5">
        <f t="shared" ref="Q28:AA28" si="14">SUM(Q29)</f>
        <v>0</v>
      </c>
      <c r="R28" s="5">
        <f t="shared" si="14"/>
        <v>0</v>
      </c>
      <c r="S28" s="5">
        <f t="shared" si="14"/>
        <v>0</v>
      </c>
      <c r="T28" s="5">
        <f t="shared" si="14"/>
        <v>0</v>
      </c>
      <c r="U28" s="5">
        <f t="shared" si="14"/>
        <v>0</v>
      </c>
      <c r="V28" s="5">
        <f t="shared" si="14"/>
        <v>0</v>
      </c>
      <c r="W28" s="5">
        <f t="shared" si="14"/>
        <v>0</v>
      </c>
      <c r="X28" s="5">
        <f t="shared" si="14"/>
        <v>0</v>
      </c>
      <c r="Y28" s="5">
        <f t="shared" si="14"/>
        <v>0</v>
      </c>
      <c r="Z28" s="5">
        <f t="shared" si="14"/>
        <v>0</v>
      </c>
      <c r="AA28" s="5">
        <f t="shared" si="14"/>
        <v>0</v>
      </c>
      <c r="AB28" s="14">
        <f t="shared" si="4"/>
        <v>0</v>
      </c>
      <c r="AC28" s="5">
        <f>SUM(AC29)</f>
        <v>0</v>
      </c>
      <c r="AD28" s="5">
        <f t="shared" ref="AD28:AN28" si="15">SUM(AD29)</f>
        <v>0</v>
      </c>
      <c r="AE28" s="5">
        <f t="shared" si="15"/>
        <v>0</v>
      </c>
      <c r="AF28" s="5">
        <f t="shared" si="15"/>
        <v>0</v>
      </c>
      <c r="AG28" s="5">
        <f t="shared" si="15"/>
        <v>0</v>
      </c>
      <c r="AH28" s="5">
        <f t="shared" si="15"/>
        <v>0</v>
      </c>
      <c r="AI28" s="5">
        <f t="shared" si="15"/>
        <v>0</v>
      </c>
      <c r="AJ28" s="5">
        <f t="shared" si="15"/>
        <v>0</v>
      </c>
      <c r="AK28" s="5">
        <f t="shared" si="15"/>
        <v>0</v>
      </c>
      <c r="AL28" s="5">
        <f t="shared" si="15"/>
        <v>0</v>
      </c>
      <c r="AM28" s="5">
        <f t="shared" si="15"/>
        <v>0</v>
      </c>
      <c r="AN28" s="5">
        <f t="shared" si="15"/>
        <v>0</v>
      </c>
      <c r="AO28" s="14">
        <f t="shared" si="5"/>
        <v>0</v>
      </c>
      <c r="AP28" s="9"/>
      <c r="AQ28" s="14">
        <f t="shared" si="6"/>
        <v>0</v>
      </c>
    </row>
    <row r="29" spans="1:43" ht="12" hidden="1" customHeight="1" outlineLevel="1">
      <c r="A29" s="21" t="s">
        <v>160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6">
        <f t="shared" si="3"/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6">
        <f t="shared" si="4"/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6">
        <f t="shared" si="5"/>
        <v>0</v>
      </c>
      <c r="AQ29" s="6">
        <f t="shared" si="6"/>
        <v>0</v>
      </c>
    </row>
    <row r="30" spans="1:43" ht="12" hidden="1" customHeight="1" outlineLevel="1">
      <c r="A30" s="2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6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6"/>
      <c r="AQ30" s="6"/>
    </row>
    <row r="31" spans="1:43" s="4" customFormat="1" ht="12" customHeight="1" collapsed="1">
      <c r="A31" s="48" t="s">
        <v>159</v>
      </c>
      <c r="B31" s="9"/>
      <c r="C31" s="5">
        <f t="shared" ref="C31:AN31" si="16">SUM(C32:C32)</f>
        <v>0</v>
      </c>
      <c r="D31" s="5">
        <f t="shared" si="16"/>
        <v>0</v>
      </c>
      <c r="E31" s="5">
        <f t="shared" si="16"/>
        <v>0</v>
      </c>
      <c r="F31" s="5">
        <f t="shared" si="16"/>
        <v>0</v>
      </c>
      <c r="G31" s="5">
        <f t="shared" si="16"/>
        <v>0</v>
      </c>
      <c r="H31" s="5">
        <f t="shared" si="16"/>
        <v>0</v>
      </c>
      <c r="I31" s="5">
        <f t="shared" si="16"/>
        <v>0</v>
      </c>
      <c r="J31" s="5">
        <f t="shared" si="16"/>
        <v>0</v>
      </c>
      <c r="K31" s="5">
        <f t="shared" si="16"/>
        <v>0</v>
      </c>
      <c r="L31" s="5">
        <f t="shared" si="16"/>
        <v>0</v>
      </c>
      <c r="M31" s="5">
        <f t="shared" si="16"/>
        <v>0</v>
      </c>
      <c r="N31" s="5">
        <f t="shared" si="16"/>
        <v>0</v>
      </c>
      <c r="O31" s="14">
        <f t="shared" si="3"/>
        <v>0</v>
      </c>
      <c r="P31" s="5">
        <f t="shared" si="16"/>
        <v>0</v>
      </c>
      <c r="Q31" s="5">
        <f t="shared" si="16"/>
        <v>0</v>
      </c>
      <c r="R31" s="5">
        <f t="shared" si="16"/>
        <v>0</v>
      </c>
      <c r="S31" s="5">
        <f t="shared" si="16"/>
        <v>0</v>
      </c>
      <c r="T31" s="5">
        <f t="shared" si="16"/>
        <v>0</v>
      </c>
      <c r="U31" s="5">
        <f t="shared" si="16"/>
        <v>0</v>
      </c>
      <c r="V31" s="5">
        <f t="shared" si="16"/>
        <v>0</v>
      </c>
      <c r="W31" s="5">
        <f t="shared" si="16"/>
        <v>0</v>
      </c>
      <c r="X31" s="5">
        <f t="shared" si="16"/>
        <v>0</v>
      </c>
      <c r="Y31" s="5">
        <f t="shared" si="16"/>
        <v>0</v>
      </c>
      <c r="Z31" s="5">
        <f t="shared" si="16"/>
        <v>0</v>
      </c>
      <c r="AA31" s="5">
        <f t="shared" si="16"/>
        <v>0</v>
      </c>
      <c r="AB31" s="14">
        <f t="shared" si="4"/>
        <v>0</v>
      </c>
      <c r="AC31" s="5">
        <f t="shared" si="16"/>
        <v>0</v>
      </c>
      <c r="AD31" s="5">
        <f t="shared" si="16"/>
        <v>0</v>
      </c>
      <c r="AE31" s="5">
        <f t="shared" si="16"/>
        <v>0</v>
      </c>
      <c r="AF31" s="5">
        <f t="shared" si="16"/>
        <v>0</v>
      </c>
      <c r="AG31" s="5">
        <f t="shared" si="16"/>
        <v>0</v>
      </c>
      <c r="AH31" s="5">
        <f t="shared" si="16"/>
        <v>0</v>
      </c>
      <c r="AI31" s="5">
        <f t="shared" si="16"/>
        <v>0</v>
      </c>
      <c r="AJ31" s="5">
        <f t="shared" si="16"/>
        <v>0</v>
      </c>
      <c r="AK31" s="5">
        <f t="shared" si="16"/>
        <v>0</v>
      </c>
      <c r="AL31" s="5">
        <f t="shared" si="16"/>
        <v>0</v>
      </c>
      <c r="AM31" s="5">
        <f t="shared" si="16"/>
        <v>0</v>
      </c>
      <c r="AN31" s="5">
        <f t="shared" si="16"/>
        <v>0</v>
      </c>
      <c r="AO31" s="14">
        <f t="shared" si="5"/>
        <v>0</v>
      </c>
      <c r="AP31" s="9"/>
      <c r="AQ31" s="14">
        <f t="shared" si="6"/>
        <v>0</v>
      </c>
    </row>
    <row r="32" spans="1:43" ht="12" hidden="1" customHeight="1" outlineLevel="1">
      <c r="A32" s="21" t="s">
        <v>161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6">
        <f t="shared" si="3"/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6">
        <f t="shared" si="4"/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6">
        <f t="shared" si="5"/>
        <v>0</v>
      </c>
      <c r="AQ32" s="6">
        <f t="shared" si="6"/>
        <v>0</v>
      </c>
    </row>
    <row r="33" spans="1:43" ht="12" hidden="1" customHeight="1" outlineLevel="1">
      <c r="A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6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6"/>
      <c r="AQ33" s="6"/>
    </row>
    <row r="34" spans="1:43" s="4" customFormat="1" ht="12" customHeight="1" collapsed="1">
      <c r="A34" s="46" t="s">
        <v>150</v>
      </c>
      <c r="B34" s="9"/>
      <c r="C34" s="45">
        <f>C28-C31</f>
        <v>0</v>
      </c>
      <c r="D34" s="45">
        <f t="shared" ref="D34:N34" si="17">D28-D31</f>
        <v>0</v>
      </c>
      <c r="E34" s="45">
        <f t="shared" si="17"/>
        <v>0</v>
      </c>
      <c r="F34" s="45">
        <f t="shared" si="17"/>
        <v>0</v>
      </c>
      <c r="G34" s="45">
        <f t="shared" si="17"/>
        <v>0</v>
      </c>
      <c r="H34" s="45">
        <f t="shared" si="17"/>
        <v>0</v>
      </c>
      <c r="I34" s="45">
        <f t="shared" si="17"/>
        <v>0</v>
      </c>
      <c r="J34" s="45">
        <f t="shared" si="17"/>
        <v>0</v>
      </c>
      <c r="K34" s="45">
        <f t="shared" si="17"/>
        <v>0</v>
      </c>
      <c r="L34" s="45">
        <f t="shared" si="17"/>
        <v>0</v>
      </c>
      <c r="M34" s="45">
        <f t="shared" si="17"/>
        <v>0</v>
      </c>
      <c r="N34" s="45">
        <f t="shared" si="17"/>
        <v>0</v>
      </c>
      <c r="O34" s="14">
        <f t="shared" si="3"/>
        <v>0</v>
      </c>
      <c r="P34" s="45">
        <f>P28-P31</f>
        <v>0</v>
      </c>
      <c r="Q34" s="45">
        <f t="shared" ref="Q34:AA34" si="18">Q28-Q31</f>
        <v>0</v>
      </c>
      <c r="R34" s="45">
        <f t="shared" si="18"/>
        <v>0</v>
      </c>
      <c r="S34" s="45">
        <f t="shared" si="18"/>
        <v>0</v>
      </c>
      <c r="T34" s="45">
        <f t="shared" si="18"/>
        <v>0</v>
      </c>
      <c r="U34" s="45">
        <f t="shared" si="18"/>
        <v>0</v>
      </c>
      <c r="V34" s="45">
        <f t="shared" si="18"/>
        <v>0</v>
      </c>
      <c r="W34" s="45">
        <f t="shared" si="18"/>
        <v>0</v>
      </c>
      <c r="X34" s="45">
        <f t="shared" si="18"/>
        <v>0</v>
      </c>
      <c r="Y34" s="45">
        <f t="shared" si="18"/>
        <v>0</v>
      </c>
      <c r="Z34" s="45">
        <f t="shared" si="18"/>
        <v>0</v>
      </c>
      <c r="AA34" s="45">
        <f t="shared" si="18"/>
        <v>0</v>
      </c>
      <c r="AB34" s="14">
        <f t="shared" si="4"/>
        <v>0</v>
      </c>
      <c r="AC34" s="45">
        <f>AC28-AC31</f>
        <v>0</v>
      </c>
      <c r="AD34" s="45">
        <f t="shared" ref="AD34:AN34" si="19">AD28-AD31</f>
        <v>0</v>
      </c>
      <c r="AE34" s="45">
        <f t="shared" si="19"/>
        <v>0</v>
      </c>
      <c r="AF34" s="45">
        <f t="shared" si="19"/>
        <v>0</v>
      </c>
      <c r="AG34" s="45">
        <f t="shared" si="19"/>
        <v>0</v>
      </c>
      <c r="AH34" s="45">
        <f t="shared" si="19"/>
        <v>0</v>
      </c>
      <c r="AI34" s="45">
        <f t="shared" si="19"/>
        <v>0</v>
      </c>
      <c r="AJ34" s="45">
        <f t="shared" si="19"/>
        <v>0</v>
      </c>
      <c r="AK34" s="45">
        <f t="shared" si="19"/>
        <v>0</v>
      </c>
      <c r="AL34" s="45">
        <f t="shared" si="19"/>
        <v>0</v>
      </c>
      <c r="AM34" s="45">
        <f t="shared" si="19"/>
        <v>0</v>
      </c>
      <c r="AN34" s="45">
        <f t="shared" si="19"/>
        <v>0</v>
      </c>
      <c r="AO34" s="14">
        <f t="shared" si="5"/>
        <v>0</v>
      </c>
      <c r="AP34" s="9"/>
      <c r="AQ34" s="89">
        <f t="shared" si="6"/>
        <v>0</v>
      </c>
    </row>
    <row r="35" spans="1:43" ht="12" customHeight="1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6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6"/>
      <c r="AQ35" s="6"/>
    </row>
    <row r="36" spans="1:43" s="4" customFormat="1" ht="12" customHeight="1">
      <c r="A36" s="4" t="s">
        <v>83</v>
      </c>
      <c r="B36" s="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1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14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4"/>
      <c r="AP36" s="9"/>
      <c r="AQ36" s="14"/>
    </row>
    <row r="37" spans="1:43" s="4" customFormat="1" ht="12" customHeight="1">
      <c r="A37" s="48" t="s">
        <v>158</v>
      </c>
      <c r="B37" s="9"/>
      <c r="C37" s="5">
        <f>SUM(C38:C40)</f>
        <v>0</v>
      </c>
      <c r="D37" s="5">
        <f t="shared" ref="D37:N37" si="20">SUM(D38:D40)</f>
        <v>0</v>
      </c>
      <c r="E37" s="5">
        <f>SUM(E38:E40)</f>
        <v>0</v>
      </c>
      <c r="F37" s="5">
        <f t="shared" si="20"/>
        <v>0</v>
      </c>
      <c r="G37" s="5">
        <f t="shared" si="20"/>
        <v>0</v>
      </c>
      <c r="H37" s="5">
        <f t="shared" si="20"/>
        <v>3000000</v>
      </c>
      <c r="I37" s="5">
        <f t="shared" si="20"/>
        <v>0</v>
      </c>
      <c r="J37" s="5">
        <f t="shared" si="20"/>
        <v>32000000</v>
      </c>
      <c r="K37" s="5">
        <f t="shared" si="20"/>
        <v>0</v>
      </c>
      <c r="L37" s="5">
        <f t="shared" si="20"/>
        <v>0</v>
      </c>
      <c r="M37" s="5">
        <f t="shared" si="20"/>
        <v>0</v>
      </c>
      <c r="N37" s="5">
        <f t="shared" si="20"/>
        <v>0</v>
      </c>
      <c r="O37" s="14">
        <f t="shared" si="3"/>
        <v>35000000</v>
      </c>
      <c r="P37" s="5">
        <f>SUM(P38:P40)</f>
        <v>0</v>
      </c>
      <c r="Q37" s="5">
        <f t="shared" ref="Q37:AA37" si="21">SUM(Q38:Q40)</f>
        <v>0</v>
      </c>
      <c r="R37" s="5">
        <f t="shared" si="21"/>
        <v>0</v>
      </c>
      <c r="S37" s="5">
        <f t="shared" si="21"/>
        <v>0</v>
      </c>
      <c r="T37" s="5">
        <f t="shared" si="21"/>
        <v>0</v>
      </c>
      <c r="U37" s="5">
        <f t="shared" si="21"/>
        <v>0</v>
      </c>
      <c r="V37" s="5">
        <f t="shared" si="21"/>
        <v>0</v>
      </c>
      <c r="W37" s="5">
        <f t="shared" si="21"/>
        <v>0</v>
      </c>
      <c r="X37" s="5">
        <f t="shared" si="21"/>
        <v>0</v>
      </c>
      <c r="Y37" s="5">
        <f t="shared" si="21"/>
        <v>0</v>
      </c>
      <c r="Z37" s="5">
        <f t="shared" si="21"/>
        <v>0</v>
      </c>
      <c r="AA37" s="5">
        <f t="shared" si="21"/>
        <v>0</v>
      </c>
      <c r="AB37" s="14">
        <f t="shared" si="4"/>
        <v>0</v>
      </c>
      <c r="AC37" s="5">
        <f>SUM(AC38:AC40)</f>
        <v>0</v>
      </c>
      <c r="AD37" s="5">
        <f t="shared" ref="AD37:AN37" si="22">SUM(AD38:AD40)</f>
        <v>0</v>
      </c>
      <c r="AE37" s="5">
        <f t="shared" si="22"/>
        <v>0</v>
      </c>
      <c r="AF37" s="5">
        <f t="shared" si="22"/>
        <v>0</v>
      </c>
      <c r="AG37" s="5">
        <f t="shared" si="22"/>
        <v>0</v>
      </c>
      <c r="AH37" s="5">
        <f t="shared" si="22"/>
        <v>0</v>
      </c>
      <c r="AI37" s="5">
        <f t="shared" si="22"/>
        <v>0</v>
      </c>
      <c r="AJ37" s="5">
        <f t="shared" si="22"/>
        <v>0</v>
      </c>
      <c r="AK37" s="5">
        <f t="shared" si="22"/>
        <v>0</v>
      </c>
      <c r="AL37" s="5">
        <f t="shared" si="22"/>
        <v>0</v>
      </c>
      <c r="AM37" s="5">
        <f t="shared" si="22"/>
        <v>0</v>
      </c>
      <c r="AN37" s="5">
        <f t="shared" si="22"/>
        <v>0</v>
      </c>
      <c r="AO37" s="14">
        <f t="shared" si="5"/>
        <v>0</v>
      </c>
      <c r="AP37" s="9"/>
      <c r="AQ37" s="14">
        <f t="shared" si="6"/>
        <v>35000000</v>
      </c>
    </row>
    <row r="38" spans="1:43" ht="12" hidden="1" customHeight="1" outlineLevel="1">
      <c r="A38" s="21" t="s">
        <v>517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175">
        <v>3000000</v>
      </c>
      <c r="I38" s="7">
        <v>0</v>
      </c>
      <c r="J38" s="175">
        <v>32000000</v>
      </c>
      <c r="K38" s="7">
        <v>0</v>
      </c>
      <c r="L38" s="7">
        <v>0</v>
      </c>
      <c r="M38" s="7">
        <v>0</v>
      </c>
      <c r="N38" s="7">
        <v>0</v>
      </c>
      <c r="O38" s="6">
        <f t="shared" si="3"/>
        <v>35000000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6">
        <f t="shared" si="4"/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6">
        <f t="shared" si="5"/>
        <v>0</v>
      </c>
      <c r="AQ38" s="6">
        <f t="shared" si="6"/>
        <v>35000000</v>
      </c>
    </row>
    <row r="39" spans="1:43" ht="12" hidden="1" customHeight="1" outlineLevel="1">
      <c r="A39" s="21" t="s">
        <v>162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6">
        <f t="shared" si="3"/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6">
        <f t="shared" si="4"/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6">
        <f t="shared" si="5"/>
        <v>0</v>
      </c>
      <c r="AQ39" s="6">
        <f t="shared" si="6"/>
        <v>0</v>
      </c>
    </row>
    <row r="40" spans="1:43" ht="12" hidden="1" customHeight="1" outlineLevel="1">
      <c r="A40" s="21" t="s">
        <v>163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6">
        <f t="shared" si="3"/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6">
        <f t="shared" si="4"/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6">
        <f t="shared" si="5"/>
        <v>0</v>
      </c>
      <c r="AQ40" s="6">
        <f t="shared" si="6"/>
        <v>0</v>
      </c>
    </row>
    <row r="41" spans="1:43" ht="12" hidden="1" customHeight="1" outlineLevel="1">
      <c r="A41" s="2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6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6"/>
      <c r="AQ41" s="6"/>
    </row>
    <row r="42" spans="1:43" s="4" customFormat="1" ht="12" customHeight="1" collapsed="1">
      <c r="A42" s="48" t="s">
        <v>159</v>
      </c>
      <c r="B42" s="9"/>
      <c r="C42" s="5">
        <f>SUM(C43)</f>
        <v>0</v>
      </c>
      <c r="D42" s="5">
        <f t="shared" ref="D42:N42" si="23">SUM(D43)</f>
        <v>0</v>
      </c>
      <c r="E42" s="5">
        <f t="shared" si="23"/>
        <v>0</v>
      </c>
      <c r="F42" s="5">
        <f t="shared" si="23"/>
        <v>0</v>
      </c>
      <c r="G42" s="5">
        <f t="shared" si="23"/>
        <v>0</v>
      </c>
      <c r="H42" s="5">
        <f t="shared" si="23"/>
        <v>0</v>
      </c>
      <c r="I42" s="5">
        <f t="shared" si="23"/>
        <v>0</v>
      </c>
      <c r="J42" s="5">
        <f t="shared" si="23"/>
        <v>0</v>
      </c>
      <c r="K42" s="5">
        <f t="shared" si="23"/>
        <v>0</v>
      </c>
      <c r="L42" s="5">
        <f t="shared" si="23"/>
        <v>0</v>
      </c>
      <c r="M42" s="5">
        <f t="shared" si="23"/>
        <v>0</v>
      </c>
      <c r="N42" s="5">
        <f t="shared" si="23"/>
        <v>0</v>
      </c>
      <c r="O42" s="14">
        <f t="shared" si="3"/>
        <v>0</v>
      </c>
      <c r="P42" s="5">
        <f>SUM(P43)</f>
        <v>0</v>
      </c>
      <c r="Q42" s="5">
        <f t="shared" ref="Q42:AA42" si="24">SUM(Q43)</f>
        <v>0</v>
      </c>
      <c r="R42" s="5">
        <f t="shared" si="24"/>
        <v>0</v>
      </c>
      <c r="S42" s="5">
        <f t="shared" si="24"/>
        <v>0</v>
      </c>
      <c r="T42" s="5">
        <f t="shared" si="24"/>
        <v>0</v>
      </c>
      <c r="U42" s="5">
        <f t="shared" si="24"/>
        <v>0</v>
      </c>
      <c r="V42" s="5">
        <f t="shared" si="24"/>
        <v>0</v>
      </c>
      <c r="W42" s="5">
        <f t="shared" si="24"/>
        <v>0</v>
      </c>
      <c r="X42" s="5">
        <f t="shared" si="24"/>
        <v>0</v>
      </c>
      <c r="Y42" s="5">
        <f t="shared" si="24"/>
        <v>0</v>
      </c>
      <c r="Z42" s="5">
        <f t="shared" si="24"/>
        <v>0</v>
      </c>
      <c r="AA42" s="5">
        <f t="shared" si="24"/>
        <v>0</v>
      </c>
      <c r="AB42" s="14">
        <f t="shared" si="4"/>
        <v>0</v>
      </c>
      <c r="AC42" s="5">
        <f>SUM(AC43)</f>
        <v>0</v>
      </c>
      <c r="AD42" s="5">
        <f t="shared" ref="AD42:AN42" si="25">SUM(AD43)</f>
        <v>0</v>
      </c>
      <c r="AE42" s="5">
        <f t="shared" si="25"/>
        <v>0</v>
      </c>
      <c r="AF42" s="5">
        <f t="shared" si="25"/>
        <v>0</v>
      </c>
      <c r="AG42" s="5">
        <f t="shared" si="25"/>
        <v>0</v>
      </c>
      <c r="AH42" s="5">
        <f t="shared" si="25"/>
        <v>0</v>
      </c>
      <c r="AI42" s="5">
        <f t="shared" si="25"/>
        <v>0</v>
      </c>
      <c r="AJ42" s="5">
        <f t="shared" si="25"/>
        <v>0</v>
      </c>
      <c r="AK42" s="5">
        <f t="shared" si="25"/>
        <v>0</v>
      </c>
      <c r="AL42" s="5">
        <f t="shared" si="25"/>
        <v>0</v>
      </c>
      <c r="AM42" s="5">
        <f t="shared" si="25"/>
        <v>0</v>
      </c>
      <c r="AN42" s="5">
        <f t="shared" si="25"/>
        <v>0</v>
      </c>
      <c r="AO42" s="14">
        <f t="shared" si="5"/>
        <v>0</v>
      </c>
      <c r="AP42" s="9"/>
      <c r="AQ42" s="14">
        <f t="shared" si="6"/>
        <v>0</v>
      </c>
    </row>
    <row r="43" spans="1:43" ht="12" hidden="1" customHeight="1" outlineLevel="1">
      <c r="A43" s="21" t="s">
        <v>80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6">
        <f t="shared" si="3"/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6">
        <f t="shared" si="4"/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6">
        <f t="shared" si="5"/>
        <v>0</v>
      </c>
      <c r="AQ43" s="6">
        <f t="shared" si="6"/>
        <v>0</v>
      </c>
    </row>
    <row r="44" spans="1:43" ht="12" hidden="1" customHeight="1" outlineLevel="1">
      <c r="A44" s="2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6"/>
      <c r="AQ44" s="6"/>
    </row>
    <row r="45" spans="1:43" s="4" customFormat="1" ht="12" customHeight="1" collapsed="1">
      <c r="A45" s="46" t="s">
        <v>151</v>
      </c>
      <c r="B45" s="9"/>
      <c r="C45" s="45">
        <f>C37-C42</f>
        <v>0</v>
      </c>
      <c r="D45" s="45">
        <f t="shared" ref="D45:N45" si="26">D37-D42</f>
        <v>0</v>
      </c>
      <c r="E45" s="45">
        <f t="shared" si="26"/>
        <v>0</v>
      </c>
      <c r="F45" s="45">
        <f t="shared" si="26"/>
        <v>0</v>
      </c>
      <c r="G45" s="45">
        <f t="shared" si="26"/>
        <v>0</v>
      </c>
      <c r="H45" s="45">
        <f t="shared" si="26"/>
        <v>3000000</v>
      </c>
      <c r="I45" s="45">
        <f t="shared" si="26"/>
        <v>0</v>
      </c>
      <c r="J45" s="45">
        <f t="shared" si="26"/>
        <v>32000000</v>
      </c>
      <c r="K45" s="45">
        <f t="shared" si="26"/>
        <v>0</v>
      </c>
      <c r="L45" s="45">
        <f t="shared" si="26"/>
        <v>0</v>
      </c>
      <c r="M45" s="45">
        <f t="shared" si="26"/>
        <v>0</v>
      </c>
      <c r="N45" s="45">
        <f t="shared" si="26"/>
        <v>0</v>
      </c>
      <c r="O45" s="14">
        <f t="shared" si="3"/>
        <v>35000000</v>
      </c>
      <c r="P45" s="45">
        <f>P37-P42</f>
        <v>0</v>
      </c>
      <c r="Q45" s="45">
        <f t="shared" ref="Q45:AA45" si="27">Q37-Q42</f>
        <v>0</v>
      </c>
      <c r="R45" s="45">
        <f t="shared" si="27"/>
        <v>0</v>
      </c>
      <c r="S45" s="45">
        <f t="shared" si="27"/>
        <v>0</v>
      </c>
      <c r="T45" s="45">
        <f t="shared" si="27"/>
        <v>0</v>
      </c>
      <c r="U45" s="45">
        <f t="shared" si="27"/>
        <v>0</v>
      </c>
      <c r="V45" s="45">
        <f t="shared" si="27"/>
        <v>0</v>
      </c>
      <c r="W45" s="45">
        <f t="shared" si="27"/>
        <v>0</v>
      </c>
      <c r="X45" s="45">
        <f t="shared" si="27"/>
        <v>0</v>
      </c>
      <c r="Y45" s="45">
        <f t="shared" si="27"/>
        <v>0</v>
      </c>
      <c r="Z45" s="45">
        <f t="shared" si="27"/>
        <v>0</v>
      </c>
      <c r="AA45" s="45">
        <f t="shared" si="27"/>
        <v>0</v>
      </c>
      <c r="AB45" s="14">
        <f t="shared" si="4"/>
        <v>0</v>
      </c>
      <c r="AC45" s="45">
        <f>AC37-AC42</f>
        <v>0</v>
      </c>
      <c r="AD45" s="45">
        <f t="shared" ref="AD45:AN45" si="28">AD37-AD42</f>
        <v>0</v>
      </c>
      <c r="AE45" s="45">
        <f t="shared" si="28"/>
        <v>0</v>
      </c>
      <c r="AF45" s="45">
        <f t="shared" si="28"/>
        <v>0</v>
      </c>
      <c r="AG45" s="45">
        <f t="shared" si="28"/>
        <v>0</v>
      </c>
      <c r="AH45" s="45">
        <f t="shared" si="28"/>
        <v>0</v>
      </c>
      <c r="AI45" s="45">
        <f t="shared" si="28"/>
        <v>0</v>
      </c>
      <c r="AJ45" s="45">
        <f t="shared" si="28"/>
        <v>0</v>
      </c>
      <c r="AK45" s="45">
        <f t="shared" si="28"/>
        <v>0</v>
      </c>
      <c r="AL45" s="45">
        <f t="shared" si="28"/>
        <v>0</v>
      </c>
      <c r="AM45" s="45">
        <f t="shared" si="28"/>
        <v>0</v>
      </c>
      <c r="AN45" s="45">
        <f t="shared" si="28"/>
        <v>0</v>
      </c>
      <c r="AO45" s="14">
        <f t="shared" si="5"/>
        <v>0</v>
      </c>
      <c r="AP45" s="9"/>
      <c r="AQ45" s="89">
        <f t="shared" si="6"/>
        <v>35000000</v>
      </c>
    </row>
    <row r="46" spans="1:43" ht="12" customHeight="1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6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6"/>
      <c r="AQ46" s="6"/>
    </row>
    <row r="47" spans="1:43" s="4" customFormat="1" ht="12" customHeight="1">
      <c r="A47" s="46" t="s">
        <v>84</v>
      </c>
      <c r="B47" s="9"/>
      <c r="C47" s="45">
        <f>B48</f>
        <v>0</v>
      </c>
      <c r="D47" s="45">
        <f>C48</f>
        <v>0</v>
      </c>
      <c r="E47" s="45">
        <f>D48</f>
        <v>0</v>
      </c>
      <c r="F47" s="45">
        <f>E48</f>
        <v>0</v>
      </c>
      <c r="G47" s="45">
        <f t="shared" ref="G47" si="29">F48</f>
        <v>0</v>
      </c>
      <c r="H47" s="45">
        <f>G48</f>
        <v>0</v>
      </c>
      <c r="I47" s="45">
        <f t="shared" ref="I47" si="30">H48</f>
        <v>2245044</v>
      </c>
      <c r="J47" s="45">
        <f t="shared" ref="J47" si="31">I48</f>
        <v>511504</v>
      </c>
      <c r="K47" s="45">
        <f t="shared" ref="K47" si="32">J48</f>
        <v>25815757</v>
      </c>
      <c r="L47" s="45">
        <f t="shared" ref="L47" si="33">K48</f>
        <v>18930346</v>
      </c>
      <c r="M47" s="45">
        <f t="shared" ref="M47" si="34">L48</f>
        <v>12978679</v>
      </c>
      <c r="N47" s="45">
        <f>M48</f>
        <v>8712735</v>
      </c>
      <c r="O47" s="14">
        <f>C47</f>
        <v>0</v>
      </c>
      <c r="P47" s="45">
        <f>O48</f>
        <v>5506282</v>
      </c>
      <c r="Q47" s="45">
        <f>P48</f>
        <v>3024427</v>
      </c>
      <c r="R47" s="45">
        <f>Q48</f>
        <v>1466468</v>
      </c>
      <c r="S47" s="45">
        <f>R48</f>
        <v>1870583</v>
      </c>
      <c r="T47" s="45">
        <f t="shared" ref="T47" si="35">S48</f>
        <v>5321600</v>
      </c>
      <c r="U47" s="45">
        <f>T48</f>
        <v>11971505</v>
      </c>
      <c r="V47" s="45">
        <f t="shared" ref="V47" si="36">U48</f>
        <v>21666560</v>
      </c>
      <c r="W47" s="45">
        <f t="shared" ref="W47" si="37">V48</f>
        <v>33558031</v>
      </c>
      <c r="X47" s="45">
        <f t="shared" ref="X47" si="38">W48</f>
        <v>46646402</v>
      </c>
      <c r="Y47" s="45">
        <f t="shared" ref="Y47" si="39">X48</f>
        <v>62905303</v>
      </c>
      <c r="Z47" s="45">
        <f t="shared" ref="Z47" si="40">Y48</f>
        <v>82669410</v>
      </c>
      <c r="AA47" s="45">
        <f>Z48</f>
        <v>105998309</v>
      </c>
      <c r="AB47" s="14">
        <f>P47</f>
        <v>5506282</v>
      </c>
      <c r="AC47" s="45">
        <f>AB48</f>
        <v>132664342</v>
      </c>
      <c r="AD47" s="45">
        <f>AC48</f>
        <v>165319210</v>
      </c>
      <c r="AE47" s="45">
        <f>AD48</f>
        <v>200759932</v>
      </c>
      <c r="AF47" s="45">
        <f>AE48</f>
        <v>239673523</v>
      </c>
      <c r="AG47" s="45">
        <f t="shared" ref="AG47" si="41">AF48</f>
        <v>272620325</v>
      </c>
      <c r="AH47" s="45">
        <f>AG48</f>
        <v>308850635</v>
      </c>
      <c r="AI47" s="45">
        <f t="shared" ref="AI47" si="42">AH48</f>
        <v>348117552</v>
      </c>
      <c r="AJ47" s="45">
        <f t="shared" ref="AJ47" si="43">AI48</f>
        <v>390031669</v>
      </c>
      <c r="AK47" s="45">
        <f t="shared" ref="AK47" si="44">AJ48</f>
        <v>433900409</v>
      </c>
      <c r="AL47" s="45">
        <f t="shared" ref="AL47" si="45">AK48</f>
        <v>481148699</v>
      </c>
      <c r="AM47" s="45">
        <f t="shared" ref="AM47" si="46">AL48</f>
        <v>531010874</v>
      </c>
      <c r="AN47" s="45">
        <f>AM48</f>
        <v>582986361</v>
      </c>
      <c r="AO47" s="14">
        <f>AC47</f>
        <v>132664342</v>
      </c>
      <c r="AP47" s="9"/>
      <c r="AQ47" s="89">
        <f>O47</f>
        <v>0</v>
      </c>
    </row>
    <row r="48" spans="1:43" s="4" customFormat="1" ht="12" customHeight="1">
      <c r="A48" s="46" t="s">
        <v>85</v>
      </c>
      <c r="B48" s="9"/>
      <c r="C48" s="45">
        <f t="shared" ref="C48:N48" si="47">C47+C45+C34+C25</f>
        <v>0</v>
      </c>
      <c r="D48" s="45">
        <f t="shared" si="47"/>
        <v>0</v>
      </c>
      <c r="E48" s="45">
        <f t="shared" si="47"/>
        <v>0</v>
      </c>
      <c r="F48" s="45">
        <f t="shared" si="47"/>
        <v>0</v>
      </c>
      <c r="G48" s="45">
        <f t="shared" si="47"/>
        <v>0</v>
      </c>
      <c r="H48" s="45">
        <f t="shared" si="47"/>
        <v>2245044</v>
      </c>
      <c r="I48" s="45">
        <f t="shared" si="47"/>
        <v>511504</v>
      </c>
      <c r="J48" s="45">
        <f t="shared" si="47"/>
        <v>25815757</v>
      </c>
      <c r="K48" s="45">
        <f t="shared" si="47"/>
        <v>18930346</v>
      </c>
      <c r="L48" s="45">
        <f t="shared" si="47"/>
        <v>12978679</v>
      </c>
      <c r="M48" s="45">
        <f t="shared" si="47"/>
        <v>8712735</v>
      </c>
      <c r="N48" s="45">
        <f t="shared" si="47"/>
        <v>5506282</v>
      </c>
      <c r="O48" s="14">
        <f>N48</f>
        <v>5506282</v>
      </c>
      <c r="P48" s="45">
        <f t="shared" ref="P48:AA48" si="48">P47+P45+P34+P25</f>
        <v>3024427</v>
      </c>
      <c r="Q48" s="45">
        <f t="shared" si="48"/>
        <v>1466468</v>
      </c>
      <c r="R48" s="45">
        <f t="shared" si="48"/>
        <v>1870583</v>
      </c>
      <c r="S48" s="45">
        <f t="shared" si="48"/>
        <v>5321600</v>
      </c>
      <c r="T48" s="45">
        <f t="shared" si="48"/>
        <v>11971505</v>
      </c>
      <c r="U48" s="45">
        <f t="shared" si="48"/>
        <v>21666560</v>
      </c>
      <c r="V48" s="45">
        <f t="shared" si="48"/>
        <v>33558031</v>
      </c>
      <c r="W48" s="45">
        <f t="shared" si="48"/>
        <v>46646402</v>
      </c>
      <c r="X48" s="45">
        <f t="shared" si="48"/>
        <v>62905303</v>
      </c>
      <c r="Y48" s="45">
        <f t="shared" si="48"/>
        <v>82669410</v>
      </c>
      <c r="Z48" s="45">
        <f t="shared" si="48"/>
        <v>105998309</v>
      </c>
      <c r="AA48" s="45">
        <f t="shared" si="48"/>
        <v>132664342</v>
      </c>
      <c r="AB48" s="14">
        <f>AA48</f>
        <v>132664342</v>
      </c>
      <c r="AC48" s="45">
        <f t="shared" ref="AC48:AN48" si="49">AC47+AC45+AC34+AC25</f>
        <v>165319210</v>
      </c>
      <c r="AD48" s="45">
        <f t="shared" si="49"/>
        <v>200759932</v>
      </c>
      <c r="AE48" s="45">
        <f t="shared" si="49"/>
        <v>239673523</v>
      </c>
      <c r="AF48" s="45">
        <f t="shared" si="49"/>
        <v>272620325</v>
      </c>
      <c r="AG48" s="45">
        <f t="shared" si="49"/>
        <v>308850635</v>
      </c>
      <c r="AH48" s="45">
        <f t="shared" si="49"/>
        <v>348117552</v>
      </c>
      <c r="AI48" s="45">
        <f t="shared" si="49"/>
        <v>390031669</v>
      </c>
      <c r="AJ48" s="45">
        <f t="shared" si="49"/>
        <v>433900409</v>
      </c>
      <c r="AK48" s="45">
        <f t="shared" si="49"/>
        <v>481148699</v>
      </c>
      <c r="AL48" s="45">
        <f t="shared" si="49"/>
        <v>531010874</v>
      </c>
      <c r="AM48" s="45">
        <f t="shared" si="49"/>
        <v>582986361</v>
      </c>
      <c r="AN48" s="45">
        <f t="shared" si="49"/>
        <v>636398968</v>
      </c>
      <c r="AO48" s="14">
        <f>AN48</f>
        <v>636398968</v>
      </c>
      <c r="AP48" s="9"/>
      <c r="AQ48" s="89">
        <f>AO48</f>
        <v>636398968</v>
      </c>
    </row>
    <row r="50" spans="1:43" s="10" customFormat="1" ht="12" customHeight="1">
      <c r="A50" s="10" t="s">
        <v>48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 spans="1:43" s="11" customFormat="1" ht="12" customHeight="1">
      <c r="A51" s="81" t="s">
        <v>181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</row>
    <row r="52" spans="1:43" ht="12" customHeight="1">
      <c r="A52" s="11"/>
    </row>
    <row r="53" spans="1:43" ht="12" customHeight="1">
      <c r="A53" s="11" t="s">
        <v>518</v>
      </c>
    </row>
    <row r="54" spans="1:43" ht="12" customHeight="1">
      <c r="A54" s="20" t="s">
        <v>555</v>
      </c>
    </row>
    <row r="55" spans="1:43" ht="12" customHeight="1">
      <c r="A55" s="20" t="s">
        <v>569</v>
      </c>
    </row>
    <row r="56" spans="1:43" ht="12" customHeight="1">
      <c r="A56" s="20" t="s">
        <v>570</v>
      </c>
    </row>
    <row r="57" spans="1:43" ht="12" customHeight="1">
      <c r="A57" s="11"/>
    </row>
    <row r="58" spans="1:43" ht="12" customHeight="1">
      <c r="A58" s="11"/>
    </row>
    <row r="59" spans="1:43" ht="12" customHeight="1">
      <c r="A59" s="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1393-6975-4FF5-AD30-3E63C818921B}">
  <dimension ref="A1:AS29"/>
  <sheetViews>
    <sheetView showGridLines="0" showRowColHeaders="0" zoomScaleNormal="100" workbookViewId="0">
      <pane xSplit="1" ySplit="1" topLeftCell="B2" activePane="bottomRight" state="frozen"/>
      <selection activeCell="A17" sqref="A17"/>
      <selection pane="topRight" activeCell="A17" sqref="A17"/>
      <selection pane="bottomLeft" activeCell="A17" sqref="A17"/>
      <selection pane="bottomRight"/>
    </sheetView>
  </sheetViews>
  <sheetFormatPr defaultColWidth="10.6328125" defaultRowHeight="12" customHeight="1" outlineLevelCol="1"/>
  <cols>
    <col min="1" max="1" width="45.453125" style="4" customWidth="1"/>
    <col min="2" max="2" width="2.1796875" style="8" customWidth="1"/>
    <col min="3" max="14" width="11.36328125" style="8" customWidth="1" outlineLevel="1"/>
    <col min="15" max="15" width="11.36328125" style="8" customWidth="1"/>
    <col min="16" max="27" width="11.36328125" style="8" customWidth="1" outlineLevel="1"/>
    <col min="28" max="28" width="11.36328125" style="8" customWidth="1"/>
    <col min="29" max="40" width="11.36328125" style="8" customWidth="1" outlineLevel="1"/>
    <col min="41" max="41" width="11.36328125" style="8" customWidth="1"/>
    <col min="42" max="42" width="11.36328125" style="3" customWidth="1"/>
    <col min="43" max="43" width="13.6328125" style="9" customWidth="1"/>
    <col min="44" max="44" width="11.36328125" style="19" customWidth="1"/>
    <col min="45" max="45" width="10.6328125" style="19"/>
    <col min="46" max="16384" width="10.6328125" style="8"/>
  </cols>
  <sheetData>
    <row r="1" spans="1:45" s="4" customFormat="1" ht="24" customHeight="1">
      <c r="A1" s="4" t="s">
        <v>204</v>
      </c>
      <c r="B1" s="33"/>
      <c r="C1" s="33" t="s">
        <v>369</v>
      </c>
      <c r="D1" s="33" t="s">
        <v>370</v>
      </c>
      <c r="E1" s="33" t="s">
        <v>371</v>
      </c>
      <c r="F1" s="33" t="s">
        <v>378</v>
      </c>
      <c r="G1" s="33" t="s">
        <v>379</v>
      </c>
      <c r="H1" s="33" t="s">
        <v>380</v>
      </c>
      <c r="I1" s="33" t="s">
        <v>381</v>
      </c>
      <c r="J1" s="33" t="s">
        <v>382</v>
      </c>
      <c r="K1" s="33" t="s">
        <v>383</v>
      </c>
      <c r="L1" s="33" t="s">
        <v>384</v>
      </c>
      <c r="M1" s="33" t="s">
        <v>385</v>
      </c>
      <c r="N1" s="33" t="s">
        <v>386</v>
      </c>
      <c r="O1" s="52" t="s">
        <v>476</v>
      </c>
      <c r="P1" s="33" t="s">
        <v>372</v>
      </c>
      <c r="Q1" s="33" t="s">
        <v>373</v>
      </c>
      <c r="R1" s="33" t="s">
        <v>374</v>
      </c>
      <c r="S1" s="33" t="s">
        <v>388</v>
      </c>
      <c r="T1" s="33" t="s">
        <v>389</v>
      </c>
      <c r="U1" s="33" t="s">
        <v>390</v>
      </c>
      <c r="V1" s="33" t="s">
        <v>391</v>
      </c>
      <c r="W1" s="33" t="s">
        <v>392</v>
      </c>
      <c r="X1" s="33" t="s">
        <v>393</v>
      </c>
      <c r="Y1" s="33" t="s">
        <v>394</v>
      </c>
      <c r="Z1" s="33" t="s">
        <v>395</v>
      </c>
      <c r="AA1" s="33" t="s">
        <v>396</v>
      </c>
      <c r="AB1" s="52" t="s">
        <v>387</v>
      </c>
      <c r="AC1" s="33" t="s">
        <v>375</v>
      </c>
      <c r="AD1" s="33" t="s">
        <v>376</v>
      </c>
      <c r="AE1" s="33" t="s">
        <v>377</v>
      </c>
      <c r="AF1" s="33" t="s">
        <v>398</v>
      </c>
      <c r="AG1" s="33" t="s">
        <v>399</v>
      </c>
      <c r="AH1" s="33" t="s">
        <v>400</v>
      </c>
      <c r="AI1" s="33" t="s">
        <v>401</v>
      </c>
      <c r="AJ1" s="33" t="s">
        <v>402</v>
      </c>
      <c r="AK1" s="33" t="s">
        <v>403</v>
      </c>
      <c r="AL1" s="33" t="s">
        <v>404</v>
      </c>
      <c r="AM1" s="33" t="s">
        <v>405</v>
      </c>
      <c r="AN1" s="33" t="s">
        <v>406</v>
      </c>
      <c r="AO1" s="33" t="s">
        <v>397</v>
      </c>
      <c r="AP1" s="3"/>
      <c r="AQ1" s="16" t="s">
        <v>36</v>
      </c>
      <c r="AR1" s="19"/>
      <c r="AS1" s="19"/>
    </row>
    <row r="2" spans="1:45" ht="11.4" customHeight="1">
      <c r="A2" s="8"/>
      <c r="AQ2" s="17"/>
    </row>
    <row r="3" spans="1:45" s="3" customFormat="1" ht="12" customHeight="1">
      <c r="A3" s="8" t="s">
        <v>149</v>
      </c>
      <c r="B3" s="1"/>
      <c r="C3" s="2">
        <f>CF!C25</f>
        <v>0</v>
      </c>
      <c r="D3" s="2">
        <f>CF!D25</f>
        <v>0</v>
      </c>
      <c r="E3" s="2">
        <f>CF!E25</f>
        <v>0</v>
      </c>
      <c r="F3" s="2">
        <f>CF!F25</f>
        <v>0</v>
      </c>
      <c r="G3" s="2">
        <f>CF!G25</f>
        <v>0</v>
      </c>
      <c r="H3" s="2">
        <f>CF!H25</f>
        <v>-754956</v>
      </c>
      <c r="I3" s="2">
        <f>CF!I25</f>
        <v>-1733540</v>
      </c>
      <c r="J3" s="2">
        <f>CF!J25</f>
        <v>-6695747</v>
      </c>
      <c r="K3" s="2">
        <f>CF!K25</f>
        <v>-6885411</v>
      </c>
      <c r="L3" s="2">
        <f>CF!L25</f>
        <v>-5951667</v>
      </c>
      <c r="M3" s="2">
        <f>CF!M25</f>
        <v>-4265944</v>
      </c>
      <c r="N3" s="2">
        <f>CF!N25</f>
        <v>-3206453</v>
      </c>
      <c r="O3" s="2"/>
      <c r="P3" s="2">
        <f>CF!P25</f>
        <v>-2481855</v>
      </c>
      <c r="Q3" s="2">
        <f>CF!Q25</f>
        <v>-1557959</v>
      </c>
      <c r="R3" s="2">
        <f>CF!R25</f>
        <v>404115</v>
      </c>
      <c r="S3" s="2">
        <f>CF!S25</f>
        <v>3451017</v>
      </c>
      <c r="T3" s="2">
        <f>CF!T25</f>
        <v>6649905</v>
      </c>
      <c r="U3" s="2">
        <f>CF!U25</f>
        <v>9695055</v>
      </c>
      <c r="V3" s="2">
        <f>CF!V25</f>
        <v>11891471</v>
      </c>
      <c r="W3" s="2">
        <f>CF!W25</f>
        <v>13088371</v>
      </c>
      <c r="X3" s="2">
        <f>CF!X25</f>
        <v>16258901</v>
      </c>
      <c r="Y3" s="2">
        <f>CF!Y25</f>
        <v>19764107</v>
      </c>
      <c r="Z3" s="2">
        <f>CF!Z25</f>
        <v>23328899</v>
      </c>
      <c r="AA3" s="2">
        <f>CF!AA25</f>
        <v>26666033</v>
      </c>
      <c r="AB3" s="2"/>
      <c r="AC3" s="2">
        <f>CF!AC25</f>
        <v>32654868</v>
      </c>
      <c r="AD3" s="2">
        <f>CF!AD25</f>
        <v>35440722</v>
      </c>
      <c r="AE3" s="2">
        <f>CF!AE25</f>
        <v>38913591</v>
      </c>
      <c r="AF3" s="2">
        <f>CF!AF25</f>
        <v>32946802</v>
      </c>
      <c r="AG3" s="2">
        <f>CF!AG25</f>
        <v>36230310</v>
      </c>
      <c r="AH3" s="2">
        <f>CF!AH25</f>
        <v>39266917</v>
      </c>
      <c r="AI3" s="2">
        <f>CF!AI25</f>
        <v>41914117</v>
      </c>
      <c r="AJ3" s="2">
        <f>CF!AJ25</f>
        <v>43868740</v>
      </c>
      <c r="AK3" s="2">
        <f>CF!AK25</f>
        <v>47248290</v>
      </c>
      <c r="AL3" s="2">
        <f>CF!AL25</f>
        <v>49862175</v>
      </c>
      <c r="AM3" s="2">
        <f>CF!AM25</f>
        <v>51975487</v>
      </c>
      <c r="AN3" s="2">
        <f>CF!AN25</f>
        <v>53412607</v>
      </c>
      <c r="AO3" s="1"/>
      <c r="AQ3" s="6">
        <f>CF!AQ25</f>
        <v>601398968</v>
      </c>
      <c r="AR3" s="13" t="s">
        <v>56</v>
      </c>
      <c r="AS3" s="74"/>
    </row>
    <row r="4" spans="1:45" s="3" customFormat="1" ht="12" customHeight="1">
      <c r="A4" s="8" t="s">
        <v>150</v>
      </c>
      <c r="B4" s="1"/>
      <c r="C4" s="2">
        <f>CF!C34</f>
        <v>0</v>
      </c>
      <c r="D4" s="2">
        <f>CF!D34</f>
        <v>0</v>
      </c>
      <c r="E4" s="2">
        <f>CF!E34</f>
        <v>0</v>
      </c>
      <c r="F4" s="2">
        <f>CF!F34</f>
        <v>0</v>
      </c>
      <c r="G4" s="2">
        <f>CF!G34</f>
        <v>0</v>
      </c>
      <c r="H4" s="2">
        <f>CF!H34</f>
        <v>0</v>
      </c>
      <c r="I4" s="2">
        <f>CF!I34</f>
        <v>0</v>
      </c>
      <c r="J4" s="2">
        <f>CF!J34</f>
        <v>0</v>
      </c>
      <c r="K4" s="2">
        <f>CF!K34</f>
        <v>0</v>
      </c>
      <c r="L4" s="2">
        <f>CF!L34</f>
        <v>0</v>
      </c>
      <c r="M4" s="2">
        <f>CF!M34</f>
        <v>0</v>
      </c>
      <c r="N4" s="2">
        <f>CF!N34</f>
        <v>0</v>
      </c>
      <c r="O4" s="2"/>
      <c r="P4" s="2">
        <f>CF!P34</f>
        <v>0</v>
      </c>
      <c r="Q4" s="2">
        <f>CF!Q34</f>
        <v>0</v>
      </c>
      <c r="R4" s="2">
        <f>CF!R34</f>
        <v>0</v>
      </c>
      <c r="S4" s="2">
        <f>CF!S34</f>
        <v>0</v>
      </c>
      <c r="T4" s="2">
        <f>CF!T34</f>
        <v>0</v>
      </c>
      <c r="U4" s="2">
        <f>CF!U34</f>
        <v>0</v>
      </c>
      <c r="V4" s="2">
        <f>CF!V34</f>
        <v>0</v>
      </c>
      <c r="W4" s="2">
        <f>CF!W34</f>
        <v>0</v>
      </c>
      <c r="X4" s="2">
        <f>CF!X34</f>
        <v>0</v>
      </c>
      <c r="Y4" s="2">
        <f>CF!Y34</f>
        <v>0</v>
      </c>
      <c r="Z4" s="2">
        <f>CF!Z34</f>
        <v>0</v>
      </c>
      <c r="AA4" s="2">
        <f>CF!AA34</f>
        <v>0</v>
      </c>
      <c r="AB4" s="2"/>
      <c r="AC4" s="2">
        <f>CF!AC34</f>
        <v>0</v>
      </c>
      <c r="AD4" s="2">
        <f>CF!AD34</f>
        <v>0</v>
      </c>
      <c r="AE4" s="2">
        <f>CF!AE34</f>
        <v>0</v>
      </c>
      <c r="AF4" s="2">
        <f>CF!AF34</f>
        <v>0</v>
      </c>
      <c r="AG4" s="2">
        <f>CF!AG34</f>
        <v>0</v>
      </c>
      <c r="AH4" s="2">
        <f>CF!AH34</f>
        <v>0</v>
      </c>
      <c r="AI4" s="2">
        <f>CF!AI34</f>
        <v>0</v>
      </c>
      <c r="AJ4" s="2">
        <f>CF!AJ34</f>
        <v>0</v>
      </c>
      <c r="AK4" s="2">
        <f>CF!AK34</f>
        <v>0</v>
      </c>
      <c r="AL4" s="2">
        <f>CF!AL34</f>
        <v>0</v>
      </c>
      <c r="AM4" s="2">
        <f>CF!AM34</f>
        <v>0</v>
      </c>
      <c r="AN4" s="2">
        <f>CF!AN34</f>
        <v>0</v>
      </c>
      <c r="AO4" s="1"/>
      <c r="AQ4" s="6">
        <f>CF!AQ34</f>
        <v>0</v>
      </c>
      <c r="AR4" s="13" t="s">
        <v>56</v>
      </c>
      <c r="AS4" s="74"/>
    </row>
    <row r="5" spans="1:45" s="3" customFormat="1" ht="12" customHeight="1">
      <c r="A5" s="8" t="s">
        <v>151</v>
      </c>
      <c r="B5" s="1"/>
      <c r="C5" s="2">
        <f>CF!C45</f>
        <v>0</v>
      </c>
      <c r="D5" s="2">
        <f>CF!D45</f>
        <v>0</v>
      </c>
      <c r="E5" s="2">
        <f>CF!E45</f>
        <v>0</v>
      </c>
      <c r="F5" s="2">
        <f>CF!F45</f>
        <v>0</v>
      </c>
      <c r="G5" s="2">
        <f>CF!G45</f>
        <v>0</v>
      </c>
      <c r="H5" s="2">
        <f>CF!H45</f>
        <v>3000000</v>
      </c>
      <c r="I5" s="2">
        <f>CF!I45</f>
        <v>0</v>
      </c>
      <c r="J5" s="2">
        <f>CF!J45</f>
        <v>32000000</v>
      </c>
      <c r="K5" s="2">
        <f>CF!K45</f>
        <v>0</v>
      </c>
      <c r="L5" s="2">
        <f>CF!L45</f>
        <v>0</v>
      </c>
      <c r="M5" s="2">
        <f>CF!M45</f>
        <v>0</v>
      </c>
      <c r="N5" s="2">
        <f>CF!N45</f>
        <v>0</v>
      </c>
      <c r="O5" s="2"/>
      <c r="P5" s="2">
        <f>CF!P45</f>
        <v>0</v>
      </c>
      <c r="Q5" s="2">
        <f>CF!Q45</f>
        <v>0</v>
      </c>
      <c r="R5" s="2">
        <f>CF!R45</f>
        <v>0</v>
      </c>
      <c r="S5" s="2">
        <f>CF!S45</f>
        <v>0</v>
      </c>
      <c r="T5" s="2">
        <f>CF!T45</f>
        <v>0</v>
      </c>
      <c r="U5" s="2">
        <f>CF!U45</f>
        <v>0</v>
      </c>
      <c r="V5" s="2">
        <f>CF!V45</f>
        <v>0</v>
      </c>
      <c r="W5" s="2">
        <f>CF!W45</f>
        <v>0</v>
      </c>
      <c r="X5" s="2">
        <f>CF!X45</f>
        <v>0</v>
      </c>
      <c r="Y5" s="2">
        <f>CF!Y45</f>
        <v>0</v>
      </c>
      <c r="Z5" s="2">
        <f>CF!Z45</f>
        <v>0</v>
      </c>
      <c r="AA5" s="2">
        <f>CF!AA45</f>
        <v>0</v>
      </c>
      <c r="AB5" s="2"/>
      <c r="AC5" s="2">
        <f>CF!AC45</f>
        <v>0</v>
      </c>
      <c r="AD5" s="2">
        <f>CF!AD45</f>
        <v>0</v>
      </c>
      <c r="AE5" s="2">
        <f>CF!AE45</f>
        <v>0</v>
      </c>
      <c r="AF5" s="2">
        <f>CF!AF45</f>
        <v>0</v>
      </c>
      <c r="AG5" s="2">
        <f>CF!AG45</f>
        <v>0</v>
      </c>
      <c r="AH5" s="2">
        <f>CF!AH45</f>
        <v>0</v>
      </c>
      <c r="AI5" s="2">
        <f>CF!AI45</f>
        <v>0</v>
      </c>
      <c r="AJ5" s="2">
        <f>CF!AJ45</f>
        <v>0</v>
      </c>
      <c r="AK5" s="2">
        <f>CF!AK45</f>
        <v>0</v>
      </c>
      <c r="AL5" s="2">
        <f>CF!AL45</f>
        <v>0</v>
      </c>
      <c r="AM5" s="2">
        <f>CF!AM45</f>
        <v>0</v>
      </c>
      <c r="AN5" s="2">
        <f>CF!AN45</f>
        <v>0</v>
      </c>
      <c r="AO5" s="1"/>
      <c r="AQ5" s="6">
        <f>CF!AQ45</f>
        <v>35000000</v>
      </c>
      <c r="AR5" s="13" t="s">
        <v>56</v>
      </c>
      <c r="AS5" s="74"/>
    </row>
    <row r="6" spans="1:45" s="3" customFormat="1" ht="12" customHeight="1">
      <c r="A6" s="8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1"/>
      <c r="AQ6" s="6"/>
      <c r="AR6" s="74"/>
      <c r="AS6" s="74"/>
    </row>
    <row r="7" spans="1:45" s="9" customFormat="1" ht="12" customHeight="1">
      <c r="A7" s="4" t="s">
        <v>84</v>
      </c>
      <c r="B7" s="5"/>
      <c r="C7" s="5">
        <f>CF!C47</f>
        <v>0</v>
      </c>
      <c r="D7" s="5">
        <f>CF!D47</f>
        <v>0</v>
      </c>
      <c r="E7" s="5">
        <f>CF!E47</f>
        <v>0</v>
      </c>
      <c r="F7" s="5">
        <f>CF!F47</f>
        <v>0</v>
      </c>
      <c r="G7" s="5">
        <f>CF!G47</f>
        <v>0</v>
      </c>
      <c r="H7" s="5">
        <f>CF!H47</f>
        <v>0</v>
      </c>
      <c r="I7" s="5">
        <f>CF!I47</f>
        <v>2245044</v>
      </c>
      <c r="J7" s="5">
        <f>CF!J47</f>
        <v>511504</v>
      </c>
      <c r="K7" s="5">
        <f>CF!K47</f>
        <v>25815757</v>
      </c>
      <c r="L7" s="5">
        <f>CF!L47</f>
        <v>18930346</v>
      </c>
      <c r="M7" s="5">
        <f>CF!M47</f>
        <v>12978679</v>
      </c>
      <c r="N7" s="5">
        <f>CF!N47</f>
        <v>8712735</v>
      </c>
      <c r="O7" s="5"/>
      <c r="P7" s="5">
        <f>CF!P47</f>
        <v>5506282</v>
      </c>
      <c r="Q7" s="5">
        <f>CF!Q47</f>
        <v>3024427</v>
      </c>
      <c r="R7" s="5">
        <f>CF!R47</f>
        <v>1466468</v>
      </c>
      <c r="S7" s="5">
        <f>CF!S47</f>
        <v>1870583</v>
      </c>
      <c r="T7" s="5">
        <f>CF!T47</f>
        <v>5321600</v>
      </c>
      <c r="U7" s="5">
        <f>CF!U47</f>
        <v>11971505</v>
      </c>
      <c r="V7" s="5">
        <f>CF!V47</f>
        <v>21666560</v>
      </c>
      <c r="W7" s="5">
        <f>CF!W47</f>
        <v>33558031</v>
      </c>
      <c r="X7" s="5">
        <f>CF!X47</f>
        <v>46646402</v>
      </c>
      <c r="Y7" s="5">
        <f>CF!Y47</f>
        <v>62905303</v>
      </c>
      <c r="Z7" s="5">
        <f>CF!Z47</f>
        <v>82669410</v>
      </c>
      <c r="AA7" s="5">
        <f>CF!AA47</f>
        <v>105998309</v>
      </c>
      <c r="AB7" s="5"/>
      <c r="AC7" s="5">
        <f>CF!AC47</f>
        <v>132664342</v>
      </c>
      <c r="AD7" s="5">
        <f>CF!AD47</f>
        <v>165319210</v>
      </c>
      <c r="AE7" s="5">
        <f>CF!AE47</f>
        <v>200759932</v>
      </c>
      <c r="AF7" s="5">
        <f>CF!AF47</f>
        <v>239673523</v>
      </c>
      <c r="AG7" s="5">
        <f>CF!AG47</f>
        <v>272620325</v>
      </c>
      <c r="AH7" s="5">
        <f>CF!AH47</f>
        <v>308850635</v>
      </c>
      <c r="AI7" s="5">
        <f>CF!AI47</f>
        <v>348117552</v>
      </c>
      <c r="AJ7" s="5">
        <f>CF!AJ47</f>
        <v>390031669</v>
      </c>
      <c r="AK7" s="5">
        <f>CF!AK47</f>
        <v>433900409</v>
      </c>
      <c r="AL7" s="5">
        <f>CF!AL47</f>
        <v>481148699</v>
      </c>
      <c r="AM7" s="5">
        <f>CF!AM47</f>
        <v>531010874</v>
      </c>
      <c r="AN7" s="5">
        <f>CF!AN47</f>
        <v>582986361</v>
      </c>
      <c r="AO7" s="5"/>
      <c r="AQ7" s="14">
        <f>CF!AQ47</f>
        <v>0</v>
      </c>
      <c r="AR7" s="13" t="s">
        <v>56</v>
      </c>
      <c r="AS7" s="105"/>
    </row>
    <row r="8" spans="1:45" s="9" customFormat="1" ht="12" customHeight="1">
      <c r="A8" s="4" t="s">
        <v>85</v>
      </c>
      <c r="B8" s="5"/>
      <c r="C8" s="5">
        <f>CF!C48</f>
        <v>0</v>
      </c>
      <c r="D8" s="5">
        <f>CF!D48</f>
        <v>0</v>
      </c>
      <c r="E8" s="5">
        <f>CF!E48</f>
        <v>0</v>
      </c>
      <c r="F8" s="5">
        <f>CF!F48</f>
        <v>0</v>
      </c>
      <c r="G8" s="5">
        <f>CF!G48</f>
        <v>0</v>
      </c>
      <c r="H8" s="5">
        <f>CF!H48</f>
        <v>2245044</v>
      </c>
      <c r="I8" s="5">
        <f>CF!I48</f>
        <v>511504</v>
      </c>
      <c r="J8" s="5">
        <f>CF!J48</f>
        <v>25815757</v>
      </c>
      <c r="K8" s="5">
        <f>CF!K48</f>
        <v>18930346</v>
      </c>
      <c r="L8" s="5">
        <f>CF!L48</f>
        <v>12978679</v>
      </c>
      <c r="M8" s="5">
        <f>CF!M48</f>
        <v>8712735</v>
      </c>
      <c r="N8" s="5">
        <f>CF!N48</f>
        <v>5506282</v>
      </c>
      <c r="O8" s="5"/>
      <c r="P8" s="5">
        <f>CF!P48</f>
        <v>3024427</v>
      </c>
      <c r="Q8" s="5">
        <f>CF!Q48</f>
        <v>1466468</v>
      </c>
      <c r="R8" s="5">
        <f>CF!R48</f>
        <v>1870583</v>
      </c>
      <c r="S8" s="5">
        <f>CF!S48</f>
        <v>5321600</v>
      </c>
      <c r="T8" s="5">
        <f>CF!T48</f>
        <v>11971505</v>
      </c>
      <c r="U8" s="5">
        <f>CF!U48</f>
        <v>21666560</v>
      </c>
      <c r="V8" s="5">
        <f>CF!V48</f>
        <v>33558031</v>
      </c>
      <c r="W8" s="5">
        <f>CF!W48</f>
        <v>46646402</v>
      </c>
      <c r="X8" s="5">
        <f>CF!X48</f>
        <v>62905303</v>
      </c>
      <c r="Y8" s="5">
        <f>CF!Y48</f>
        <v>82669410</v>
      </c>
      <c r="Z8" s="5">
        <f>CF!Z48</f>
        <v>105998309</v>
      </c>
      <c r="AA8" s="5">
        <f>CF!AA48</f>
        <v>132664342</v>
      </c>
      <c r="AB8" s="5"/>
      <c r="AC8" s="5">
        <f>CF!AC48</f>
        <v>165319210</v>
      </c>
      <c r="AD8" s="5">
        <f>CF!AD48</f>
        <v>200759932</v>
      </c>
      <c r="AE8" s="5">
        <f>CF!AE48</f>
        <v>239673523</v>
      </c>
      <c r="AF8" s="5">
        <f>CF!AF48</f>
        <v>272620325</v>
      </c>
      <c r="AG8" s="5">
        <f>CF!AG48</f>
        <v>308850635</v>
      </c>
      <c r="AH8" s="5">
        <f>CF!AH48</f>
        <v>348117552</v>
      </c>
      <c r="AI8" s="5">
        <f>CF!AI48</f>
        <v>390031669</v>
      </c>
      <c r="AJ8" s="5">
        <f>CF!AJ48</f>
        <v>433900409</v>
      </c>
      <c r="AK8" s="5">
        <f>CF!AK48</f>
        <v>481148699</v>
      </c>
      <c r="AL8" s="5">
        <f>CF!AL48</f>
        <v>531010874</v>
      </c>
      <c r="AM8" s="5">
        <f>CF!AM48</f>
        <v>582986361</v>
      </c>
      <c r="AN8" s="5">
        <f>CF!AN48</f>
        <v>636398968</v>
      </c>
      <c r="AO8" s="5"/>
      <c r="AQ8" s="14">
        <f>CF!AQ48</f>
        <v>636398968</v>
      </c>
      <c r="AR8" s="13" t="s">
        <v>56</v>
      </c>
      <c r="AS8" s="105"/>
    </row>
    <row r="9" spans="1:45" s="3" customFormat="1" ht="12" customHeight="1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Q9" s="5"/>
      <c r="AR9" s="13"/>
      <c r="AS9" s="13"/>
    </row>
    <row r="10" spans="1:45" s="55" customFormat="1" ht="12" customHeight="1">
      <c r="A10" s="70"/>
      <c r="B10" s="15"/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64">
        <v>6</v>
      </c>
      <c r="I10" s="64">
        <v>7</v>
      </c>
      <c r="J10" s="64">
        <v>8</v>
      </c>
      <c r="K10" s="64">
        <v>9</v>
      </c>
      <c r="L10" s="64">
        <v>10</v>
      </c>
      <c r="M10" s="64">
        <v>11</v>
      </c>
      <c r="N10" s="64">
        <v>12</v>
      </c>
      <c r="O10" s="15"/>
      <c r="P10" s="64">
        <v>13</v>
      </c>
      <c r="Q10" s="64">
        <v>14</v>
      </c>
      <c r="R10" s="64">
        <v>15</v>
      </c>
      <c r="S10" s="64">
        <v>16</v>
      </c>
      <c r="T10" s="64">
        <v>17</v>
      </c>
      <c r="U10" s="64">
        <v>18</v>
      </c>
      <c r="V10" s="64">
        <v>19</v>
      </c>
      <c r="W10" s="64">
        <v>20</v>
      </c>
      <c r="X10" s="64">
        <v>21</v>
      </c>
      <c r="Y10" s="64">
        <v>22</v>
      </c>
      <c r="Z10" s="64">
        <v>23</v>
      </c>
      <c r="AA10" s="64">
        <v>24</v>
      </c>
      <c r="AB10" s="15"/>
      <c r="AC10" s="64">
        <v>25</v>
      </c>
      <c r="AD10" s="64">
        <v>26</v>
      </c>
      <c r="AE10" s="64">
        <v>27</v>
      </c>
      <c r="AF10" s="64">
        <v>28</v>
      </c>
      <c r="AG10" s="64">
        <v>29</v>
      </c>
      <c r="AH10" s="64">
        <v>30</v>
      </c>
      <c r="AI10" s="64">
        <v>31</v>
      </c>
      <c r="AJ10" s="64">
        <v>32</v>
      </c>
      <c r="AK10" s="64">
        <v>33</v>
      </c>
      <c r="AL10" s="64">
        <v>34</v>
      </c>
      <c r="AM10" s="64">
        <v>35</v>
      </c>
      <c r="AN10" s="64">
        <v>36</v>
      </c>
      <c r="AO10" s="15"/>
      <c r="AQ10" s="71"/>
      <c r="AR10" s="13"/>
      <c r="AS10" s="13"/>
    </row>
    <row r="11" spans="1:45" s="3" customFormat="1" ht="12" customHeight="1">
      <c r="A11" s="46" t="s">
        <v>111</v>
      </c>
      <c r="B11" s="1"/>
      <c r="C11" s="43">
        <f t="shared" ref="C11:N11" si="0">C3+C4</f>
        <v>0</v>
      </c>
      <c r="D11" s="43">
        <f t="shared" si="0"/>
        <v>0</v>
      </c>
      <c r="E11" s="43">
        <f t="shared" si="0"/>
        <v>0</v>
      </c>
      <c r="F11" s="43">
        <f t="shared" si="0"/>
        <v>0</v>
      </c>
      <c r="G11" s="43">
        <f t="shared" si="0"/>
        <v>0</v>
      </c>
      <c r="H11" s="43">
        <f t="shared" si="0"/>
        <v>-754956</v>
      </c>
      <c r="I11" s="43">
        <f t="shared" si="0"/>
        <v>-1733540</v>
      </c>
      <c r="J11" s="43">
        <f t="shared" si="0"/>
        <v>-6695747</v>
      </c>
      <c r="K11" s="43">
        <f t="shared" si="0"/>
        <v>-6885411</v>
      </c>
      <c r="L11" s="43">
        <f t="shared" si="0"/>
        <v>-5951667</v>
      </c>
      <c r="M11" s="43">
        <f t="shared" si="0"/>
        <v>-4265944</v>
      </c>
      <c r="N11" s="43">
        <f t="shared" si="0"/>
        <v>-3206453</v>
      </c>
      <c r="O11" s="1"/>
      <c r="P11" s="43">
        <f t="shared" ref="P11:AA11" si="1">P3+P4</f>
        <v>-2481855</v>
      </c>
      <c r="Q11" s="43">
        <f t="shared" si="1"/>
        <v>-1557959</v>
      </c>
      <c r="R11" s="43">
        <f t="shared" si="1"/>
        <v>404115</v>
      </c>
      <c r="S11" s="43">
        <f t="shared" si="1"/>
        <v>3451017</v>
      </c>
      <c r="T11" s="43">
        <f t="shared" si="1"/>
        <v>6649905</v>
      </c>
      <c r="U11" s="43">
        <f t="shared" si="1"/>
        <v>9695055</v>
      </c>
      <c r="V11" s="43">
        <f t="shared" si="1"/>
        <v>11891471</v>
      </c>
      <c r="W11" s="43">
        <f t="shared" si="1"/>
        <v>13088371</v>
      </c>
      <c r="X11" s="43">
        <f t="shared" si="1"/>
        <v>16258901</v>
      </c>
      <c r="Y11" s="43">
        <f t="shared" si="1"/>
        <v>19764107</v>
      </c>
      <c r="Z11" s="43">
        <f t="shared" si="1"/>
        <v>23328899</v>
      </c>
      <c r="AA11" s="43">
        <f t="shared" si="1"/>
        <v>26666033</v>
      </c>
      <c r="AB11" s="1"/>
      <c r="AC11" s="43">
        <f t="shared" ref="AC11:AN11" si="2">AC3+AC4</f>
        <v>32654868</v>
      </c>
      <c r="AD11" s="43">
        <f t="shared" si="2"/>
        <v>35440722</v>
      </c>
      <c r="AE11" s="43">
        <f t="shared" si="2"/>
        <v>38913591</v>
      </c>
      <c r="AF11" s="43">
        <f t="shared" si="2"/>
        <v>32946802</v>
      </c>
      <c r="AG11" s="43">
        <f t="shared" si="2"/>
        <v>36230310</v>
      </c>
      <c r="AH11" s="43">
        <f t="shared" si="2"/>
        <v>39266917</v>
      </c>
      <c r="AI11" s="43">
        <f t="shared" si="2"/>
        <v>41914117</v>
      </c>
      <c r="AJ11" s="43">
        <f t="shared" si="2"/>
        <v>43868740</v>
      </c>
      <c r="AK11" s="43">
        <f t="shared" si="2"/>
        <v>47248290</v>
      </c>
      <c r="AL11" s="43">
        <f t="shared" si="2"/>
        <v>49862175</v>
      </c>
      <c r="AM11" s="43">
        <f t="shared" si="2"/>
        <v>51975487</v>
      </c>
      <c r="AN11" s="43">
        <f t="shared" si="2"/>
        <v>53412607</v>
      </c>
      <c r="AO11" s="1"/>
      <c r="AQ11" s="179"/>
      <c r="AR11" s="74"/>
      <c r="AS11" s="74"/>
    </row>
    <row r="12" spans="1:45" s="3" customFormat="1" ht="12" customHeight="1">
      <c r="A12" s="46" t="s">
        <v>112</v>
      </c>
      <c r="B12" s="2"/>
      <c r="C12" s="72">
        <f t="shared" ref="C12:N12" si="3">C11/(1+$AQ$20/12)^C10</f>
        <v>0</v>
      </c>
      <c r="D12" s="72">
        <f t="shared" si="3"/>
        <v>0</v>
      </c>
      <c r="E12" s="72">
        <f t="shared" si="3"/>
        <v>0</v>
      </c>
      <c r="F12" s="72">
        <f t="shared" si="3"/>
        <v>0</v>
      </c>
      <c r="G12" s="72">
        <f t="shared" si="3"/>
        <v>0</v>
      </c>
      <c r="H12" s="72">
        <f t="shared" si="3"/>
        <v>-667102.52596105996</v>
      </c>
      <c r="I12" s="72">
        <f t="shared" si="3"/>
        <v>-1500548.2632537724</v>
      </c>
      <c r="J12" s="72">
        <f t="shared" si="3"/>
        <v>-5677541.1966708153</v>
      </c>
      <c r="K12" s="72">
        <f t="shared" si="3"/>
        <v>-5719213.1833026493</v>
      </c>
      <c r="L12" s="72">
        <f t="shared" si="3"/>
        <v>-4842729.3465149095</v>
      </c>
      <c r="M12" s="72">
        <f t="shared" si="3"/>
        <v>-3400258.0767971012</v>
      </c>
      <c r="N12" s="72">
        <f t="shared" si="3"/>
        <v>-2503610.5133185163</v>
      </c>
      <c r="O12" s="2"/>
      <c r="P12" s="72">
        <f t="shared" ref="P12:AA12" si="4">P11/(1+$AQ$20/12)^P10</f>
        <v>-1898293.8912755256</v>
      </c>
      <c r="Q12" s="72">
        <f t="shared" si="4"/>
        <v>-1167315.4327395658</v>
      </c>
      <c r="R12" s="72">
        <f t="shared" si="4"/>
        <v>296607.63849021657</v>
      </c>
      <c r="S12" s="72">
        <f t="shared" si="4"/>
        <v>2481244.8129894533</v>
      </c>
      <c r="T12" s="72">
        <f t="shared" si="4"/>
        <v>4683635.7894563163</v>
      </c>
      <c r="U12" s="72">
        <f t="shared" si="4"/>
        <v>6689029.4712661188</v>
      </c>
      <c r="V12" s="72">
        <f t="shared" si="4"/>
        <v>8036992.6411441592</v>
      </c>
      <c r="W12" s="72">
        <f t="shared" si="4"/>
        <v>8665402.5749693643</v>
      </c>
      <c r="X12" s="72">
        <f t="shared" si="4"/>
        <v>10544827.774891682</v>
      </c>
      <c r="Y12" s="72">
        <f t="shared" si="4"/>
        <v>12556559.47533926</v>
      </c>
      <c r="Z12" s="72">
        <f t="shared" si="4"/>
        <v>14518871.511762708</v>
      </c>
      <c r="AA12" s="72">
        <f t="shared" si="4"/>
        <v>16257066.736840324</v>
      </c>
      <c r="AB12" s="2"/>
      <c r="AC12" s="72">
        <f t="shared" ref="AC12:AN12" si="5">AC11/(1+$AQ$20/12)^AC10</f>
        <v>19501897.353543635</v>
      </c>
      <c r="AD12" s="72">
        <f t="shared" si="5"/>
        <v>20733692.430347871</v>
      </c>
      <c r="AE12" s="72">
        <f t="shared" si="5"/>
        <v>22300805.929824922</v>
      </c>
      <c r="AF12" s="72">
        <f t="shared" si="5"/>
        <v>18495993.820968799</v>
      </c>
      <c r="AG12" s="72">
        <f t="shared" si="5"/>
        <v>19924233.056872882</v>
      </c>
      <c r="AH12" s="72">
        <f t="shared" si="5"/>
        <v>21153465.418803178</v>
      </c>
      <c r="AI12" s="72">
        <f t="shared" si="5"/>
        <v>22118730.602472734</v>
      </c>
      <c r="AJ12" s="72">
        <f t="shared" si="5"/>
        <v>22677762.143195927</v>
      </c>
      <c r="AK12" s="72">
        <f t="shared" si="5"/>
        <v>23926340.980700772</v>
      </c>
      <c r="AL12" s="72">
        <f t="shared" si="5"/>
        <v>24734695.506932929</v>
      </c>
      <c r="AM12" s="72">
        <f t="shared" si="5"/>
        <v>25256843.570501454</v>
      </c>
      <c r="AN12" s="72">
        <f t="shared" si="5"/>
        <v>25425496.377410706</v>
      </c>
      <c r="AO12" s="2"/>
      <c r="AQ12" s="5"/>
      <c r="AR12" s="13"/>
      <c r="AS12" s="13"/>
    </row>
    <row r="13" spans="1:45" s="3" customFormat="1" ht="12" customHeight="1">
      <c r="A13" s="4"/>
      <c r="B13" s="2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2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2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2"/>
      <c r="AQ13" s="5"/>
      <c r="AR13" s="13"/>
      <c r="AS13" s="13"/>
    </row>
    <row r="14" spans="1:45" s="3" customFormat="1" ht="12" customHeight="1">
      <c r="A14" s="46" t="s">
        <v>110</v>
      </c>
      <c r="B14" s="2"/>
      <c r="C14" s="43">
        <f>C11</f>
        <v>0</v>
      </c>
      <c r="D14" s="43">
        <f t="shared" ref="D14:N14" si="6">C14+D11</f>
        <v>0</v>
      </c>
      <c r="E14" s="43">
        <f t="shared" si="6"/>
        <v>0</v>
      </c>
      <c r="F14" s="43">
        <f t="shared" si="6"/>
        <v>0</v>
      </c>
      <c r="G14" s="43">
        <f t="shared" si="6"/>
        <v>0</v>
      </c>
      <c r="H14" s="43">
        <f t="shared" si="6"/>
        <v>-754956</v>
      </c>
      <c r="I14" s="43">
        <f t="shared" si="6"/>
        <v>-2488496</v>
      </c>
      <c r="J14" s="43">
        <f t="shared" si="6"/>
        <v>-9184243</v>
      </c>
      <c r="K14" s="43">
        <f t="shared" si="6"/>
        <v>-16069654</v>
      </c>
      <c r="L14" s="43">
        <f t="shared" si="6"/>
        <v>-22021321</v>
      </c>
      <c r="M14" s="43">
        <f t="shared" si="6"/>
        <v>-26287265</v>
      </c>
      <c r="N14" s="43">
        <f t="shared" si="6"/>
        <v>-29493718</v>
      </c>
      <c r="O14" s="2"/>
      <c r="P14" s="43">
        <f>N14+P11</f>
        <v>-31975573</v>
      </c>
      <c r="Q14" s="43">
        <f t="shared" ref="Q14:AA14" si="7">P14+Q11</f>
        <v>-33533532</v>
      </c>
      <c r="R14" s="43">
        <f t="shared" si="7"/>
        <v>-33129417</v>
      </c>
      <c r="S14" s="43">
        <f t="shared" si="7"/>
        <v>-29678400</v>
      </c>
      <c r="T14" s="43">
        <f t="shared" si="7"/>
        <v>-23028495</v>
      </c>
      <c r="U14" s="43">
        <f t="shared" si="7"/>
        <v>-13333440</v>
      </c>
      <c r="V14" s="43">
        <f t="shared" si="7"/>
        <v>-1441969</v>
      </c>
      <c r="W14" s="43">
        <f t="shared" si="7"/>
        <v>11646402</v>
      </c>
      <c r="X14" s="43">
        <f t="shared" si="7"/>
        <v>27905303</v>
      </c>
      <c r="Y14" s="43">
        <f t="shared" si="7"/>
        <v>47669410</v>
      </c>
      <c r="Z14" s="43">
        <f t="shared" si="7"/>
        <v>70998309</v>
      </c>
      <c r="AA14" s="43">
        <f t="shared" si="7"/>
        <v>97664342</v>
      </c>
      <c r="AB14" s="2"/>
      <c r="AC14" s="43">
        <f>AA14+AC11</f>
        <v>130319210</v>
      </c>
      <c r="AD14" s="43">
        <f t="shared" ref="AD14:AN14" si="8">AC14+AD11</f>
        <v>165759932</v>
      </c>
      <c r="AE14" s="43">
        <f t="shared" si="8"/>
        <v>204673523</v>
      </c>
      <c r="AF14" s="43">
        <f t="shared" si="8"/>
        <v>237620325</v>
      </c>
      <c r="AG14" s="43">
        <f t="shared" si="8"/>
        <v>273850635</v>
      </c>
      <c r="AH14" s="43">
        <f t="shared" si="8"/>
        <v>313117552</v>
      </c>
      <c r="AI14" s="43">
        <f t="shared" si="8"/>
        <v>355031669</v>
      </c>
      <c r="AJ14" s="43">
        <f t="shared" si="8"/>
        <v>398900409</v>
      </c>
      <c r="AK14" s="43">
        <f t="shared" si="8"/>
        <v>446148699</v>
      </c>
      <c r="AL14" s="43">
        <f t="shared" si="8"/>
        <v>496010874</v>
      </c>
      <c r="AM14" s="43">
        <f t="shared" si="8"/>
        <v>547986361</v>
      </c>
      <c r="AN14" s="43">
        <f t="shared" si="8"/>
        <v>601398968</v>
      </c>
      <c r="AO14" s="2"/>
      <c r="AQ14" s="5"/>
      <c r="AR14" s="13"/>
      <c r="AS14" s="13"/>
    </row>
    <row r="15" spans="1:45" s="3" customFormat="1" ht="12" customHeight="1">
      <c r="A15" s="46" t="s">
        <v>109</v>
      </c>
      <c r="B15" s="2"/>
      <c r="C15" s="43">
        <f>C12</f>
        <v>0</v>
      </c>
      <c r="D15" s="43">
        <f t="shared" ref="D15:N15" si="9">C15+D12</f>
        <v>0</v>
      </c>
      <c r="E15" s="43">
        <f t="shared" si="9"/>
        <v>0</v>
      </c>
      <c r="F15" s="43">
        <f t="shared" si="9"/>
        <v>0</v>
      </c>
      <c r="G15" s="43">
        <f t="shared" si="9"/>
        <v>0</v>
      </c>
      <c r="H15" s="43">
        <f t="shared" si="9"/>
        <v>-667102.52596105996</v>
      </c>
      <c r="I15" s="43">
        <f t="shared" si="9"/>
        <v>-2167650.7892148322</v>
      </c>
      <c r="J15" s="43">
        <f t="shared" si="9"/>
        <v>-7845191.9858856481</v>
      </c>
      <c r="K15" s="43">
        <f t="shared" si="9"/>
        <v>-13564405.169188298</v>
      </c>
      <c r="L15" s="43">
        <f t="shared" si="9"/>
        <v>-18407134.515703209</v>
      </c>
      <c r="M15" s="43">
        <f t="shared" si="9"/>
        <v>-21807392.59250031</v>
      </c>
      <c r="N15" s="43">
        <f t="shared" si="9"/>
        <v>-24311003.105818827</v>
      </c>
      <c r="O15" s="2"/>
      <c r="P15" s="43">
        <f>N15+P12</f>
        <v>-26209296.997094352</v>
      </c>
      <c r="Q15" s="43">
        <f t="shared" ref="Q15:AA15" si="10">P15+Q12</f>
        <v>-27376612.429833919</v>
      </c>
      <c r="R15" s="43">
        <f t="shared" si="10"/>
        <v>-27080004.791343704</v>
      </c>
      <c r="S15" s="43">
        <f t="shared" si="10"/>
        <v>-24598759.978354249</v>
      </c>
      <c r="T15" s="43">
        <f t="shared" si="10"/>
        <v>-19915124.188897934</v>
      </c>
      <c r="U15" s="43">
        <f t="shared" si="10"/>
        <v>-13226094.717631815</v>
      </c>
      <c r="V15" s="43">
        <f t="shared" si="10"/>
        <v>-5189102.0764876558</v>
      </c>
      <c r="W15" s="43">
        <f t="shared" si="10"/>
        <v>3476300.4984817086</v>
      </c>
      <c r="X15" s="43">
        <f t="shared" si="10"/>
        <v>14021128.273373391</v>
      </c>
      <c r="Y15" s="43">
        <f t="shared" si="10"/>
        <v>26577687.748712651</v>
      </c>
      <c r="Z15" s="43">
        <f t="shared" si="10"/>
        <v>41096559.26047536</v>
      </c>
      <c r="AA15" s="43">
        <f t="shared" si="10"/>
        <v>57353625.997315682</v>
      </c>
      <c r="AB15" s="2"/>
      <c r="AC15" s="43">
        <f>AA15+AC12</f>
        <v>76855523.350859314</v>
      </c>
      <c r="AD15" s="43">
        <f t="shared" ref="AD15:AN15" si="11">AC15+AD12</f>
        <v>97589215.781207189</v>
      </c>
      <c r="AE15" s="43">
        <f t="shared" si="11"/>
        <v>119890021.71103211</v>
      </c>
      <c r="AF15" s="43">
        <f t="shared" si="11"/>
        <v>138386015.5320009</v>
      </c>
      <c r="AG15" s="43">
        <f t="shared" si="11"/>
        <v>158310248.58887377</v>
      </c>
      <c r="AH15" s="43">
        <f t="shared" si="11"/>
        <v>179463714.00767696</v>
      </c>
      <c r="AI15" s="43">
        <f t="shared" si="11"/>
        <v>201582444.61014968</v>
      </c>
      <c r="AJ15" s="43">
        <f t="shared" si="11"/>
        <v>224260206.75334561</v>
      </c>
      <c r="AK15" s="43">
        <f t="shared" si="11"/>
        <v>248186547.73404637</v>
      </c>
      <c r="AL15" s="43">
        <f t="shared" si="11"/>
        <v>272921243.24097931</v>
      </c>
      <c r="AM15" s="43">
        <f t="shared" si="11"/>
        <v>298178086.81148076</v>
      </c>
      <c r="AN15" s="43">
        <f t="shared" si="11"/>
        <v>323603583.18889147</v>
      </c>
      <c r="AO15" s="2"/>
      <c r="AQ15" s="5"/>
      <c r="AR15" s="13"/>
      <c r="AS15" s="13"/>
    </row>
    <row r="16" spans="1:45" s="103" customFormat="1" ht="12" customHeight="1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03" t="s">
        <v>193</v>
      </c>
      <c r="AQ16" s="18" t="s">
        <v>104</v>
      </c>
      <c r="AR16" s="13"/>
      <c r="AS16" s="13"/>
    </row>
    <row r="17" spans="1:45" s="9" customFormat="1" ht="12" customHeight="1">
      <c r="A17" s="46" t="s">
        <v>102</v>
      </c>
      <c r="B17" s="5"/>
      <c r="C17" s="73">
        <f>IF(C$14&gt;0,IF(SUM($B$17:B$17)=0,$C$10:$AN$10,0),0)</f>
        <v>0</v>
      </c>
      <c r="D17" s="73">
        <f>IF(D$14&gt;0,IF(SUM($B$17:C$17)=0,$C$10:$AN$10,0),0)</f>
        <v>0</v>
      </c>
      <c r="E17" s="73">
        <f>IF(E$14&gt;0,IF(SUM($B$17:D$17)=0,$C$10:$AN$10,0),0)</f>
        <v>0</v>
      </c>
      <c r="F17" s="73">
        <f>IF(F$14&gt;0,IF(SUM($B$17:E$17)=0,$C$10:$AN$10,0),0)</f>
        <v>0</v>
      </c>
      <c r="G17" s="73">
        <f>IF(G$14&gt;0,IF(SUM($B$17:F$17)=0,$C$10:$AN$10,0),0)</f>
        <v>0</v>
      </c>
      <c r="H17" s="73">
        <f>IF(H$14&gt;0,IF(SUM($B$17:G$17)=0,$C$10:$AN$10,0),0)</f>
        <v>0</v>
      </c>
      <c r="I17" s="73">
        <f>IF(I$14&gt;0,IF(SUM($B$17:H$17)=0,$C$10:$AN$10,0),0)</f>
        <v>0</v>
      </c>
      <c r="J17" s="73">
        <f>IF(J$14&gt;0,IF(SUM($B$17:I$17)=0,$C$10:$AN$10,0),0)</f>
        <v>0</v>
      </c>
      <c r="K17" s="73">
        <f>IF(K$14&gt;0,IF(SUM($B$17:J$17)=0,$C$10:$AN$10,0),0)</f>
        <v>0</v>
      </c>
      <c r="L17" s="73">
        <f>IF(L$14&gt;0,IF(SUM($B$17:K$17)=0,$C$10:$AN$10,0),0)</f>
        <v>0</v>
      </c>
      <c r="M17" s="73">
        <f>IF(M$14&gt;0,IF(SUM($B$17:L$17)=0,$C$10:$AN$10,0),0)</f>
        <v>0</v>
      </c>
      <c r="N17" s="73">
        <f>IF(N$14&gt;0,IF(SUM($B$17:M$17)=0,$C$10:$AN$10,0),0)</f>
        <v>0</v>
      </c>
      <c r="O17" s="68"/>
      <c r="P17" s="73">
        <f>IF(P14&gt;0,IF(SUM($B$17:O17)=0,$C$10:$AN$10,0),0)</f>
        <v>0</v>
      </c>
      <c r="Q17" s="73">
        <f>IF(Q14&gt;0,IF(SUM($B$17:P17)=0,$C$10:$AN$10,0),0)</f>
        <v>0</v>
      </c>
      <c r="R17" s="73">
        <f>IF(R14&gt;0,IF(SUM($B$17:Q17)=0,$C$10:$AN$10,0),0)</f>
        <v>0</v>
      </c>
      <c r="S17" s="73">
        <f>IF(S14&gt;0,IF(SUM($B$17:R17)=0,$C$10:$AN$10,0),0)</f>
        <v>0</v>
      </c>
      <c r="T17" s="73">
        <f>IF(T14&gt;0,IF(SUM($B$17:S17)=0,$C$10:$AN$10,0),0)</f>
        <v>0</v>
      </c>
      <c r="U17" s="73">
        <f>IF(U14&gt;0,IF(SUM($B$17:T17)=0,$C$10:$AN$10,0),0)</f>
        <v>0</v>
      </c>
      <c r="V17" s="73">
        <f>IF(V14&gt;0,IF(SUM($B$17:U17)=0,$C$10:$AN$10,0),0)</f>
        <v>0</v>
      </c>
      <c r="W17" s="73">
        <f>IF(W14&gt;0,IF(SUM($B$17:V17)=0,$C$10:$AN$10,0),0)</f>
        <v>20</v>
      </c>
      <c r="X17" s="73">
        <f>IF(X14&gt;0,IF(SUM($B$17:W17)=0,$C$10:$AN$10,0),0)</f>
        <v>0</v>
      </c>
      <c r="Y17" s="73">
        <f>IF(Y14&gt;0,IF(SUM($B$17:X17)=0,$C$10:$AN$10,0),0)</f>
        <v>0</v>
      </c>
      <c r="Z17" s="73">
        <f>IF(Z14&gt;0,IF(SUM($B$17:Y17)=0,$C$10:$AN$10,0),0)</f>
        <v>0</v>
      </c>
      <c r="AA17" s="73">
        <f>IF(AA14&gt;0,IF(SUM($B$17:Z17)=0,$C$10:$AN$10,0),0)</f>
        <v>0</v>
      </c>
      <c r="AB17" s="68"/>
      <c r="AC17" s="73">
        <f>IF(AC14&gt;0,IF(SUM($B$17:AB17)=0,$C$10:$AN$10,0),0)</f>
        <v>0</v>
      </c>
      <c r="AD17" s="73">
        <f>IF(AD14&gt;0,IF(SUM($B$17:AC17)=0,$C$10:$AN$10,0),0)</f>
        <v>0</v>
      </c>
      <c r="AE17" s="73">
        <f>IF(AE14&gt;0,IF(SUM($B$17:AD17)=0,$C$10:$AN$10,0),0)</f>
        <v>0</v>
      </c>
      <c r="AF17" s="73">
        <f>IF(AF14&gt;0,IF(SUM($B$17:AE17)=0,$C$10:$AN$10,0),0)</f>
        <v>0</v>
      </c>
      <c r="AG17" s="73">
        <f>IF(AG14&gt;0,IF(SUM($B$17:AF17)=0,$C$10:$AN$10,0),0)</f>
        <v>0</v>
      </c>
      <c r="AH17" s="73">
        <f>IF(AH14&gt;0,IF(SUM($B$17:AG17)=0,$C$10:$AN$10,0),0)</f>
        <v>0</v>
      </c>
      <c r="AI17" s="73">
        <f>IF(AI14&gt;0,IF(SUM($B$17:AH17)=0,$C$10:$AN$10,0),0)</f>
        <v>0</v>
      </c>
      <c r="AJ17" s="73">
        <f>IF(AJ14&gt;0,IF(SUM($B$17:AI17)=0,$C$10:$AN$10,0),0)</f>
        <v>0</v>
      </c>
      <c r="AK17" s="73">
        <f>IF(AK14&gt;0,IF(SUM($B$17:AJ17)=0,$C$10:$AN$10,0),0)</f>
        <v>0</v>
      </c>
      <c r="AL17" s="73">
        <f>IF(AL14&gt;0,IF(SUM($B$17:AK17)=0,$C$10:$AN$10,0),0)</f>
        <v>0</v>
      </c>
      <c r="AM17" s="73">
        <f>IF(AM14&gt;0,IF(SUM($B$17:AL17)=0,$C$10:$AN$10,0),0)</f>
        <v>0</v>
      </c>
      <c r="AN17" s="73">
        <f>IF(AN14&gt;0,IF(SUM($B$17:AM17)=0,$C$10:$AN$10,0),0)</f>
        <v>0</v>
      </c>
      <c r="AO17" s="5"/>
      <c r="AP17" s="60">
        <f>SUM(C17:AN17)</f>
        <v>20</v>
      </c>
      <c r="AQ17" s="178">
        <f>(AP17-INDEX(C$14:AN$14,AP17-1)/INDEX(C$11:AN$11,AP17))/12</f>
        <v>1.7601050646579663</v>
      </c>
      <c r="AR17" s="104"/>
      <c r="AS17" s="104"/>
    </row>
    <row r="18" spans="1:45" s="9" customFormat="1" ht="12" customHeight="1">
      <c r="A18" s="46" t="s">
        <v>103</v>
      </c>
      <c r="B18" s="5"/>
      <c r="C18" s="73">
        <f>IF(C$15&gt;0,IF(SUM($B$18:B$18)=0,$C$10:$AN$10,0),0)</f>
        <v>0</v>
      </c>
      <c r="D18" s="73">
        <f>IF(D$15&gt;0,IF(SUM($B$18:C$18)=0,$C$10:$AN$10,0),0)</f>
        <v>0</v>
      </c>
      <c r="E18" s="73">
        <f>IF(E$15&gt;0,IF(SUM($B$18:D$18)=0,$C$10:$AN$10,0),0)</f>
        <v>0</v>
      </c>
      <c r="F18" s="73">
        <f>IF(F$15&gt;0,IF(SUM($B$18:E$18)=0,$C$10:$AN$10,0),0)</f>
        <v>0</v>
      </c>
      <c r="G18" s="73">
        <f>IF(G$15&gt;0,IF(SUM($B$18:F$18)=0,$C$10:$AN$10,0),0)</f>
        <v>0</v>
      </c>
      <c r="H18" s="73">
        <f>IF(H$15&gt;0,IF(SUM($B$18:G$18)=0,$C$10:$AN$10,0),0)</f>
        <v>0</v>
      </c>
      <c r="I18" s="73">
        <f>IF(I$15&gt;0,IF(SUM($B$18:H$18)=0,$C$10:$AN$10,0),0)</f>
        <v>0</v>
      </c>
      <c r="J18" s="73">
        <f>IF(J$15&gt;0,IF(SUM($B$18:I$18)=0,$C$10:$AN$10,0),0)</f>
        <v>0</v>
      </c>
      <c r="K18" s="73">
        <f>IF(K$15&gt;0,IF(SUM($B$18:J$18)=0,$C$10:$AN$10,0),0)</f>
        <v>0</v>
      </c>
      <c r="L18" s="73">
        <f>IF(L$15&gt;0,IF(SUM($B$18:K$18)=0,$C$10:$AN$10,0),0)</f>
        <v>0</v>
      </c>
      <c r="M18" s="73">
        <f>IF(M$15&gt;0,IF(SUM($B$18:L$18)=0,$C$10:$AN$10,0),0)</f>
        <v>0</v>
      </c>
      <c r="N18" s="73">
        <f>IF(N$15&gt;0,IF(SUM($B$18:M$18)=0,$C$10:$AN$10,0),0)</f>
        <v>0</v>
      </c>
      <c r="O18" s="68"/>
      <c r="P18" s="73">
        <f>IF(P15&gt;0,IF(SUM($B$18:O18)=0,$C$10:$AN$10,0),0)</f>
        <v>0</v>
      </c>
      <c r="Q18" s="73">
        <f>IF(Q15&gt;0,IF(SUM($B$18:P18)=0,$C$10:$AN$10,0),0)</f>
        <v>0</v>
      </c>
      <c r="R18" s="73">
        <f>IF(R15&gt;0,IF(SUM($B$18:Q18)=0,$C$10:$AN$10,0),0)</f>
        <v>0</v>
      </c>
      <c r="S18" s="73">
        <f>IF(S15&gt;0,IF(SUM($B$18:R18)=0,$C$10:$AN$10,0),0)</f>
        <v>0</v>
      </c>
      <c r="T18" s="73">
        <f>IF(T15&gt;0,IF(SUM($B$18:S18)=0,$C$10:$AN$10,0),0)</f>
        <v>0</v>
      </c>
      <c r="U18" s="73">
        <f>IF(U15&gt;0,IF(SUM($B$18:T18)=0,$C$10:$AN$10,0),0)</f>
        <v>0</v>
      </c>
      <c r="V18" s="73">
        <f>IF(V15&gt;0,IF(SUM($B$18:U18)=0,$C$10:$AN$10,0),0)</f>
        <v>0</v>
      </c>
      <c r="W18" s="73">
        <f>IF(W15&gt;0,IF(SUM($B$18:V18)=0,$C$10:$AN$10,0),0)</f>
        <v>20</v>
      </c>
      <c r="X18" s="73">
        <f>IF(X15&gt;0,IF(SUM($B$18:W18)=0,$C$10:$AN$10,0),0)</f>
        <v>0</v>
      </c>
      <c r="Y18" s="73">
        <f>IF(Y15&gt;0,IF(SUM($B$18:X18)=0,$C$10:$AN$10,0),0)</f>
        <v>0</v>
      </c>
      <c r="Z18" s="73">
        <f>IF(Z15&gt;0,IF(SUM($B$18:Y18)=0,$C$10:$AN$10,0),0)</f>
        <v>0</v>
      </c>
      <c r="AA18" s="73">
        <f>IF(AA15&gt;0,IF(SUM($B$18:Z18)=0,$C$10:$AN$10,0),0)</f>
        <v>0</v>
      </c>
      <c r="AB18" s="68"/>
      <c r="AC18" s="73">
        <f>IF(AC15&gt;0,IF(SUM($B$18:AB18)=0,$C$10:$AN$10,0),0)</f>
        <v>0</v>
      </c>
      <c r="AD18" s="73">
        <f>IF(AD15&gt;0,IF(SUM($B$18:AC18)=0,$C$10:$AN$10,0),0)</f>
        <v>0</v>
      </c>
      <c r="AE18" s="73">
        <f>IF(AE15&gt;0,IF(SUM($B$18:AD18)=0,$C$10:$AN$10,0),0)</f>
        <v>0</v>
      </c>
      <c r="AF18" s="73">
        <f>IF(AF15&gt;0,IF(SUM($B$18:AE18)=0,$C$10:$AN$10,0),0)</f>
        <v>0</v>
      </c>
      <c r="AG18" s="73">
        <f>IF(AG15&gt;0,IF(SUM($B$18:AF18)=0,$C$10:$AN$10,0),0)</f>
        <v>0</v>
      </c>
      <c r="AH18" s="73">
        <f>IF(AH15&gt;0,IF(SUM($B$18:AG18)=0,$C$10:$AN$10,0),0)</f>
        <v>0</v>
      </c>
      <c r="AI18" s="73">
        <f>IF(AI15&gt;0,IF(SUM($B$18:AH18)=0,$C$10:$AN$10,0),0)</f>
        <v>0</v>
      </c>
      <c r="AJ18" s="73">
        <f>IF(AJ15&gt;0,IF(SUM($B$18:AI18)=0,$C$10:$AN$10,0),0)</f>
        <v>0</v>
      </c>
      <c r="AK18" s="73">
        <f>IF(AK15&gt;0,IF(SUM($B$18:AJ18)=0,$C$10:$AN$10,0),0)</f>
        <v>0</v>
      </c>
      <c r="AL18" s="73">
        <f>IF(AL15&gt;0,IF(SUM($B$18:AK18)=0,$C$10:$AN$10,0),0)</f>
        <v>0</v>
      </c>
      <c r="AM18" s="73">
        <f>IF(AM15&gt;0,IF(SUM($B$18:AL18)=0,$C$10:$AN$10,0),0)</f>
        <v>0</v>
      </c>
      <c r="AN18" s="73">
        <f>IF(AN15&gt;0,IF(SUM($B$18:AM18)=0,$C$10:$AN$10,0),0)</f>
        <v>0</v>
      </c>
      <c r="AO18" s="5"/>
      <c r="AP18" s="60">
        <f>SUM(C18:AN18)</f>
        <v>20</v>
      </c>
      <c r="AQ18" s="178">
        <f>(AP18-INDEX(C$15:AN$15,AP18-1)/INDEX(C$12:AN$12,AP18))/12</f>
        <v>1.8038043509990171</v>
      </c>
      <c r="AR18" s="104"/>
      <c r="AS18" s="104"/>
    </row>
    <row r="19" spans="1:45" s="3" customFormat="1" ht="12" customHeight="1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Q19" s="5"/>
      <c r="AR19" s="13"/>
      <c r="AS19" s="13"/>
    </row>
    <row r="20" spans="1:45" s="3" customFormat="1" ht="12" customHeight="1">
      <c r="A20" s="4" t="s">
        <v>100</v>
      </c>
      <c r="B20" s="2"/>
      <c r="C20" s="6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Q20" s="79">
        <v>0.25</v>
      </c>
      <c r="AR20" s="13"/>
      <c r="AS20" s="13"/>
    </row>
    <row r="21" spans="1:45" s="3" customFormat="1" ht="12" customHeight="1">
      <c r="A21" s="4" t="s">
        <v>101</v>
      </c>
      <c r="B21" s="2"/>
      <c r="C21" s="3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Q21" s="177">
        <f>IRR(C$11:AN$11)</f>
        <v>0.1889287819317369</v>
      </c>
      <c r="AR21" s="13"/>
      <c r="AS21" s="13"/>
    </row>
    <row r="22" spans="1:45" s="3" customFormat="1" ht="12" customHeight="1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Q22" s="66"/>
      <c r="AR22" s="13"/>
      <c r="AS22" s="13"/>
    </row>
    <row r="23" spans="1:45" s="3" customFormat="1" ht="12" customHeight="1">
      <c r="A23" s="4" t="s">
        <v>108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Q23" s="5">
        <f>NPV($AQ$20/12,C$11:AN$11)</f>
        <v>323603583.18889111</v>
      </c>
      <c r="AR23" s="13" t="s">
        <v>56</v>
      </c>
      <c r="AS23" s="13"/>
    </row>
    <row r="24" spans="1:45" s="3" customFormat="1" ht="12" customHeight="1">
      <c r="A24" s="4" t="s">
        <v>105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O24" s="2"/>
      <c r="AQ24" s="67">
        <f>$AN$11*12/$AQ$20</f>
        <v>2563805136</v>
      </c>
      <c r="AR24" s="13" t="s">
        <v>56</v>
      </c>
      <c r="AS24" s="13"/>
    </row>
    <row r="25" spans="1:45" s="3" customFormat="1" ht="12" customHeight="1">
      <c r="A25" s="4" t="s">
        <v>106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O25" s="2"/>
      <c r="AQ25" s="5">
        <f>AQ24/(1+$AQ$20)^3</f>
        <v>1312668229.632</v>
      </c>
      <c r="AR25" s="13" t="s">
        <v>56</v>
      </c>
      <c r="AS25" s="13"/>
    </row>
    <row r="26" spans="1:45" s="3" customFormat="1" ht="12" customHeight="1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O26" s="2"/>
      <c r="AQ26" s="5"/>
      <c r="AR26" s="13"/>
      <c r="AS26" s="13"/>
    </row>
    <row r="27" spans="1:45" s="3" customFormat="1" ht="12" customHeight="1">
      <c r="A27" s="46" t="s">
        <v>196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O27" s="2"/>
      <c r="AQ27" s="176">
        <f>ROUND(AQ23+AQ25,0)</f>
        <v>1636271813</v>
      </c>
      <c r="AR27" s="13" t="s">
        <v>56</v>
      </c>
      <c r="AS27" s="13"/>
    </row>
    <row r="28" spans="1:45" s="3" customFormat="1" ht="12" customHeight="1">
      <c r="A28" s="4"/>
      <c r="AQ28" s="176">
        <f>ROUND(AQ27/'T2'!$B$13,0)</f>
        <v>3272544</v>
      </c>
      <c r="AR28" s="19" t="s">
        <v>107</v>
      </c>
      <c r="AS28" s="19"/>
    </row>
    <row r="29" spans="1:45" s="3" customFormat="1" ht="12" customHeight="1">
      <c r="A29" s="4"/>
      <c r="AQ29" s="9"/>
      <c r="AR29" s="19"/>
      <c r="AS29" s="19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7AA8-D3E6-499C-86A6-91FF754AF31A}">
  <dimension ref="A1:G24"/>
  <sheetViews>
    <sheetView showGridLines="0" showRowColHeaders="0" zoomScaleNormal="100" workbookViewId="0">
      <pane ySplit="1" topLeftCell="A2" activePane="bottomLeft" state="frozen"/>
      <selection activeCell="A17" sqref="A17"/>
      <selection pane="bottomLeft"/>
    </sheetView>
  </sheetViews>
  <sheetFormatPr defaultColWidth="10.6328125" defaultRowHeight="12" customHeight="1"/>
  <cols>
    <col min="1" max="1" width="45.453125" style="107" customWidth="1"/>
    <col min="2" max="2" width="2.1796875" style="106" customWidth="1"/>
    <col min="3" max="4" width="13.6328125" style="106" customWidth="1"/>
    <col min="5" max="5" width="2.1796875" style="106" customWidth="1"/>
    <col min="6" max="7" width="13.6328125" style="106" customWidth="1"/>
    <col min="8" max="8" width="2.1796875" style="106" customWidth="1"/>
    <col min="9" max="16384" width="10.6328125" style="106"/>
  </cols>
  <sheetData>
    <row r="1" spans="1:7" s="9" customFormat="1" ht="24" customHeight="1">
      <c r="A1" s="4" t="s">
        <v>203</v>
      </c>
      <c r="C1" s="9" t="s">
        <v>194</v>
      </c>
      <c r="F1" s="9" t="s">
        <v>195</v>
      </c>
    </row>
    <row r="2" spans="1:7" s="9" customFormat="1" ht="12" customHeight="1">
      <c r="A2" s="4"/>
    </row>
    <row r="3" spans="1:7" s="9" customFormat="1" ht="24" customHeight="1">
      <c r="A3" s="4" t="s">
        <v>522</v>
      </c>
      <c r="C3" s="9">
        <v>2024</v>
      </c>
      <c r="D3" s="9">
        <v>2027</v>
      </c>
      <c r="F3" s="9">
        <v>2024</v>
      </c>
      <c r="G3" s="9">
        <v>2027</v>
      </c>
    </row>
    <row r="4" spans="1:7" ht="12" customHeight="1">
      <c r="A4" s="162" t="s">
        <v>523</v>
      </c>
      <c r="B4" s="108"/>
      <c r="C4" s="113">
        <v>5.6</v>
      </c>
      <c r="D4" s="113"/>
      <c r="E4" s="111"/>
      <c r="F4" s="113">
        <v>26.9</v>
      </c>
      <c r="G4" s="113"/>
    </row>
    <row r="5" spans="1:7" ht="12" customHeight="1">
      <c r="A5" s="163" t="s">
        <v>524</v>
      </c>
      <c r="B5" s="108"/>
      <c r="C5" s="111">
        <v>1.2</v>
      </c>
      <c r="D5" s="111"/>
      <c r="E5" s="111"/>
      <c r="F5" s="111">
        <v>42.2</v>
      </c>
      <c r="G5" s="111"/>
    </row>
    <row r="6" spans="1:7" ht="12" customHeight="1">
      <c r="A6" s="162" t="s">
        <v>525</v>
      </c>
      <c r="B6" s="108"/>
      <c r="C6" s="113">
        <v>0.7</v>
      </c>
      <c r="D6" s="113"/>
      <c r="E6" s="111"/>
      <c r="F6" s="113">
        <v>7.5</v>
      </c>
      <c r="G6" s="113"/>
    </row>
    <row r="7" spans="1:7" ht="12" customHeight="1">
      <c r="A7" s="163" t="s">
        <v>526</v>
      </c>
      <c r="B7" s="108"/>
      <c r="C7" s="111">
        <v>0.2</v>
      </c>
      <c r="D7" s="111"/>
      <c r="E7" s="111"/>
      <c r="F7" s="111">
        <v>4</v>
      </c>
      <c r="G7" s="111"/>
    </row>
    <row r="8" spans="1:7" ht="12" customHeight="1">
      <c r="A8" s="162" t="s">
        <v>527</v>
      </c>
      <c r="B8" s="108"/>
      <c r="C8" s="113">
        <v>0.7</v>
      </c>
      <c r="D8" s="113"/>
      <c r="E8" s="111"/>
      <c r="F8" s="113">
        <v>11.8</v>
      </c>
      <c r="G8" s="113"/>
    </row>
    <row r="9" spans="1:7" s="24" customFormat="1" ht="12" customHeight="1">
      <c r="A9" s="23" t="s">
        <v>200</v>
      </c>
      <c r="B9" s="109"/>
      <c r="C9" s="110">
        <v>0.7</v>
      </c>
      <c r="D9" s="114">
        <v>0.7</v>
      </c>
      <c r="E9" s="110"/>
      <c r="F9" s="110">
        <v>11.8</v>
      </c>
      <c r="G9" s="114">
        <v>11.8</v>
      </c>
    </row>
    <row r="10" spans="1:7" s="24" customFormat="1" ht="12" customHeight="1">
      <c r="A10" s="23"/>
      <c r="B10" s="109"/>
      <c r="C10" s="110"/>
      <c r="D10" s="110"/>
      <c r="E10" s="110"/>
      <c r="F10" s="110"/>
      <c r="G10" s="110"/>
    </row>
    <row r="11" spans="1:7" s="24" customFormat="1" ht="12" customHeight="1">
      <c r="A11" s="23"/>
      <c r="B11" s="109"/>
      <c r="C11" s="110"/>
      <c r="D11" s="110"/>
      <c r="E11" s="110"/>
      <c r="F11" s="110"/>
      <c r="G11" s="110"/>
    </row>
    <row r="12" spans="1:7" s="24" customFormat="1" ht="12" customHeight="1">
      <c r="A12" s="23"/>
      <c r="B12" s="109"/>
      <c r="C12" s="110"/>
      <c r="D12" s="110"/>
      <c r="E12" s="110"/>
      <c r="F12" s="110"/>
      <c r="G12" s="110"/>
    </row>
    <row r="13" spans="1:7" s="24" customFormat="1" ht="24" customHeight="1">
      <c r="A13" s="23" t="s">
        <v>519</v>
      </c>
      <c r="C13" s="9">
        <v>2024</v>
      </c>
      <c r="D13" s="9">
        <v>2027</v>
      </c>
      <c r="E13" s="9"/>
      <c r="F13" s="9">
        <v>2024</v>
      </c>
      <c r="G13" s="9">
        <v>2027</v>
      </c>
    </row>
    <row r="14" spans="1:7" ht="12" customHeight="1">
      <c r="A14" s="170" t="s">
        <v>197</v>
      </c>
      <c r="C14" s="171"/>
      <c r="D14" s="171">
        <f>PL!AO7</f>
        <v>1015948152</v>
      </c>
      <c r="E14" s="108"/>
      <c r="F14" s="171"/>
      <c r="G14" s="171"/>
    </row>
    <row r="15" spans="1:7" ht="12" customHeight="1">
      <c r="A15" s="107" t="s">
        <v>198</v>
      </c>
      <c r="C15" s="108"/>
      <c r="D15" s="108"/>
      <c r="E15" s="108"/>
      <c r="F15" s="108"/>
      <c r="G15" s="108">
        <f>PL!AO46</f>
        <v>728809376</v>
      </c>
    </row>
    <row r="16" spans="1:7" s="24" customFormat="1" ht="12" customHeight="1">
      <c r="A16" s="96" t="s">
        <v>550</v>
      </c>
      <c r="C16" s="97"/>
      <c r="D16" s="97">
        <f>D9*D14</f>
        <v>711163706.39999998</v>
      </c>
      <c r="E16" s="109"/>
      <c r="F16" s="97"/>
      <c r="G16" s="97">
        <f>G9*G15</f>
        <v>8599950636.8000011</v>
      </c>
    </row>
    <row r="17" spans="1:7" ht="12" customHeight="1">
      <c r="A17" s="163" t="s">
        <v>528</v>
      </c>
      <c r="C17" s="108"/>
      <c r="D17" s="108">
        <f>'V1'!$AQ$27</f>
        <v>1636271813</v>
      </c>
      <c r="F17" s="108"/>
      <c r="G17" s="108">
        <f>'V1'!$AQ$27</f>
        <v>1636271813</v>
      </c>
    </row>
    <row r="20" spans="1:7" s="16" customFormat="1" ht="12" customHeight="1">
      <c r="A20" s="10" t="s">
        <v>48</v>
      </c>
    </row>
    <row r="21" spans="1:7" s="17" customFormat="1" ht="12" customHeight="1">
      <c r="A21" s="11" t="s">
        <v>521</v>
      </c>
    </row>
    <row r="22" spans="1:7" s="17" customFormat="1" ht="12" customHeight="1">
      <c r="A22" s="11" t="s">
        <v>199</v>
      </c>
    </row>
    <row r="23" spans="1:7" s="17" customFormat="1" ht="12" customHeight="1">
      <c r="A23" s="11" t="s">
        <v>520</v>
      </c>
    </row>
    <row r="24" spans="1:7" s="17" customFormat="1" ht="12" customHeight="1">
      <c r="A24" s="112" t="s">
        <v>49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B13E-F1A3-4630-80D4-5435FBF95C8B}">
  <dimension ref="A1:L165"/>
  <sheetViews>
    <sheetView showGridLines="0" showRowColHeaders="0" zoomScaleNormal="100" workbookViewId="0">
      <pane xSplit="1" ySplit="1" topLeftCell="B2" activePane="bottomRight" state="frozen"/>
      <selection activeCell="A17" sqref="A17"/>
      <selection pane="topRight" activeCell="A17" sqref="A17"/>
      <selection pane="bottomLeft" activeCell="A17" sqref="A17"/>
      <selection pane="bottomRight"/>
    </sheetView>
  </sheetViews>
  <sheetFormatPr defaultColWidth="13.6328125" defaultRowHeight="12" customHeight="1" outlineLevelRow="1"/>
  <cols>
    <col min="1" max="1" width="40.90625" style="35" customWidth="1"/>
    <col min="2" max="12" width="13.6328125" style="2"/>
    <col min="13" max="16384" width="13.6328125" style="35"/>
  </cols>
  <sheetData>
    <row r="1" spans="1:12" ht="24" customHeight="1">
      <c r="A1" s="34" t="s">
        <v>218</v>
      </c>
      <c r="B1" s="60">
        <v>2014</v>
      </c>
      <c r="C1" s="60">
        <v>2015</v>
      </c>
      <c r="D1" s="60">
        <v>2016</v>
      </c>
      <c r="E1" s="60">
        <v>2017</v>
      </c>
      <c r="F1" s="60">
        <v>2018</v>
      </c>
      <c r="G1" s="60">
        <v>2019</v>
      </c>
      <c r="H1" s="60">
        <v>2020</v>
      </c>
      <c r="I1" s="60">
        <v>2021</v>
      </c>
      <c r="J1" s="60">
        <v>2022</v>
      </c>
      <c r="K1" s="60">
        <v>2023</v>
      </c>
      <c r="L1" s="60">
        <v>2024</v>
      </c>
    </row>
    <row r="2" spans="1:12" s="149" customFormat="1" ht="24" customHeight="1"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/>
    </row>
    <row r="3" spans="1:12" ht="12" customHeight="1">
      <c r="A3" s="34" t="s">
        <v>306</v>
      </c>
    </row>
    <row r="4" spans="1:12" s="120" customFormat="1" ht="12" customHeight="1">
      <c r="A4" s="120" t="s">
        <v>40</v>
      </c>
      <c r="B4" s="128">
        <f>SUM(B5:B14)</f>
        <v>215194</v>
      </c>
      <c r="C4" s="128">
        <f t="shared" ref="C4" si="0">SUM(C5:C14)</f>
        <v>214595</v>
      </c>
      <c r="D4" s="128">
        <f t="shared" ref="D4" si="1">SUM(D5:D14)</f>
        <v>206077</v>
      </c>
      <c r="E4" s="128">
        <f t="shared" ref="E4" si="2">SUM(E5:E14)</f>
        <v>206220</v>
      </c>
      <c r="F4" s="128">
        <f t="shared" ref="F4" si="3">SUM(F5:F14)</f>
        <v>198144</v>
      </c>
      <c r="G4" s="128">
        <f t="shared" ref="G4" si="4">SUM(G5:G14)</f>
        <v>189459</v>
      </c>
      <c r="H4" s="128">
        <f t="shared" ref="H4" si="5">SUM(H5:H14)</f>
        <v>186161</v>
      </c>
      <c r="I4" s="128">
        <f t="shared" ref="I4" si="6">SUM(I5:I14)</f>
        <v>183675</v>
      </c>
      <c r="J4" s="128">
        <f t="shared" ref="J4" si="7">SUM(J5:J14)</f>
        <v>223923</v>
      </c>
      <c r="K4" s="128">
        <f t="shared" ref="K4" si="8">SUM(K5:K14)</f>
        <v>231464</v>
      </c>
      <c r="L4" s="128">
        <f t="shared" ref="L4" si="9">SUM(L5:L14)</f>
        <v>240905</v>
      </c>
    </row>
    <row r="5" spans="1:12" s="120" customFormat="1" ht="12" customHeight="1" outlineLevel="1">
      <c r="A5" s="122">
        <v>17</v>
      </c>
      <c r="B5" s="6">
        <f>B17+B29</f>
        <v>12119</v>
      </c>
      <c r="C5" s="6">
        <f t="shared" ref="C5:L5" si="10">C17+C29</f>
        <v>12192</v>
      </c>
      <c r="D5" s="6">
        <f t="shared" si="10"/>
        <v>12108</v>
      </c>
      <c r="E5" s="6">
        <f t="shared" si="10"/>
        <v>13934</v>
      </c>
      <c r="F5" s="6">
        <f t="shared" si="10"/>
        <v>14142</v>
      </c>
      <c r="G5" s="6">
        <f t="shared" si="10"/>
        <v>13729</v>
      </c>
      <c r="H5" s="6">
        <f t="shared" si="10"/>
        <v>14688</v>
      </c>
      <c r="I5" s="6">
        <f t="shared" si="10"/>
        <v>15851</v>
      </c>
      <c r="J5" s="6">
        <f t="shared" si="10"/>
        <v>22370</v>
      </c>
      <c r="K5" s="6">
        <f t="shared" si="10"/>
        <v>22245</v>
      </c>
      <c r="L5" s="6">
        <f t="shared" si="10"/>
        <v>23819</v>
      </c>
    </row>
    <row r="6" spans="1:12" s="120" customFormat="1" ht="12" customHeight="1" outlineLevel="1">
      <c r="A6" s="122">
        <v>18</v>
      </c>
      <c r="B6" s="6">
        <f>B18+B30</f>
        <v>14274</v>
      </c>
      <c r="C6" s="6">
        <f t="shared" ref="C6:L6" si="11">C18+C30</f>
        <v>13961</v>
      </c>
      <c r="D6" s="6">
        <f t="shared" si="11"/>
        <v>13296</v>
      </c>
      <c r="E6" s="6">
        <f t="shared" si="11"/>
        <v>14630</v>
      </c>
      <c r="F6" s="6">
        <f t="shared" si="11"/>
        <v>14541</v>
      </c>
      <c r="G6" s="6">
        <f t="shared" si="11"/>
        <v>14681</v>
      </c>
      <c r="H6" s="6">
        <f t="shared" si="11"/>
        <v>14588</v>
      </c>
      <c r="I6" s="6">
        <f t="shared" si="11"/>
        <v>15237</v>
      </c>
      <c r="J6" s="6">
        <f t="shared" si="11"/>
        <v>24273</v>
      </c>
      <c r="K6" s="6">
        <f t="shared" si="11"/>
        <v>24024</v>
      </c>
      <c r="L6" s="6">
        <f t="shared" si="11"/>
        <v>23607</v>
      </c>
    </row>
    <row r="7" spans="1:12" s="120" customFormat="1" ht="12" customHeight="1" outlineLevel="1">
      <c r="A7" s="122">
        <v>19</v>
      </c>
      <c r="B7" s="6">
        <f>B19+B31</f>
        <v>15790</v>
      </c>
      <c r="C7" s="6">
        <f t="shared" ref="C7:L7" si="12">C19+C31</f>
        <v>15809</v>
      </c>
      <c r="D7" s="6">
        <f t="shared" si="12"/>
        <v>15887</v>
      </c>
      <c r="E7" s="6">
        <f t="shared" si="12"/>
        <v>15458</v>
      </c>
      <c r="F7" s="6">
        <f t="shared" si="12"/>
        <v>15438</v>
      </c>
      <c r="G7" s="6">
        <f t="shared" si="12"/>
        <v>14905</v>
      </c>
      <c r="H7" s="6">
        <f t="shared" si="12"/>
        <v>15232</v>
      </c>
      <c r="I7" s="6">
        <f t="shared" si="12"/>
        <v>15115</v>
      </c>
      <c r="J7" s="6">
        <f t="shared" si="12"/>
        <v>24413</v>
      </c>
      <c r="K7" s="6">
        <f t="shared" si="12"/>
        <v>25751</v>
      </c>
      <c r="L7" s="6">
        <f t="shared" si="12"/>
        <v>25332</v>
      </c>
    </row>
    <row r="8" spans="1:12" s="120" customFormat="1" ht="12" customHeight="1" outlineLevel="1">
      <c r="A8" s="122">
        <v>20</v>
      </c>
      <c r="B8" s="6">
        <f>B20+B32</f>
        <v>17570</v>
      </c>
      <c r="C8" s="6">
        <f t="shared" ref="C8:L8" si="13">C20+C32</f>
        <v>17154</v>
      </c>
      <c r="D8" s="6">
        <f t="shared" si="13"/>
        <v>17617</v>
      </c>
      <c r="E8" s="6">
        <f t="shared" si="13"/>
        <v>17705</v>
      </c>
      <c r="F8" s="6">
        <f t="shared" si="13"/>
        <v>16337</v>
      </c>
      <c r="G8" s="6">
        <f t="shared" si="13"/>
        <v>15771</v>
      </c>
      <c r="H8" s="6">
        <f t="shared" si="13"/>
        <v>15537</v>
      </c>
      <c r="I8" s="6">
        <f t="shared" si="13"/>
        <v>15673</v>
      </c>
      <c r="J8" s="6">
        <f t="shared" si="13"/>
        <v>22571</v>
      </c>
      <c r="K8" s="6">
        <f t="shared" si="13"/>
        <v>25596</v>
      </c>
      <c r="L8" s="6">
        <f t="shared" si="13"/>
        <v>26843</v>
      </c>
    </row>
    <row r="9" spans="1:12" s="120" customFormat="1" ht="12" customHeight="1" outlineLevel="1">
      <c r="A9" s="122">
        <v>21</v>
      </c>
      <c r="B9" s="6">
        <f t="shared" ref="B9:L9" si="14">B21+B33</f>
        <v>21280</v>
      </c>
      <c r="C9" s="6">
        <f t="shared" si="14"/>
        <v>18966</v>
      </c>
      <c r="D9" s="6">
        <f t="shared" si="14"/>
        <v>18662</v>
      </c>
      <c r="E9" s="6">
        <f t="shared" si="14"/>
        <v>19328</v>
      </c>
      <c r="F9" s="6">
        <f t="shared" si="14"/>
        <v>18752</v>
      </c>
      <c r="G9" s="6">
        <f t="shared" si="14"/>
        <v>16941</v>
      </c>
      <c r="H9" s="6">
        <f t="shared" si="14"/>
        <v>16621</v>
      </c>
      <c r="I9" s="6">
        <f t="shared" si="14"/>
        <v>16128</v>
      </c>
      <c r="J9" s="6">
        <f t="shared" si="14"/>
        <v>22227</v>
      </c>
      <c r="K9" s="6">
        <f t="shared" si="14"/>
        <v>23453</v>
      </c>
      <c r="L9" s="6">
        <f t="shared" si="14"/>
        <v>26564</v>
      </c>
    </row>
    <row r="10" spans="1:12" s="120" customFormat="1" ht="12" customHeight="1" outlineLevel="1">
      <c r="A10" s="122">
        <v>22</v>
      </c>
      <c r="B10" s="6">
        <f t="shared" ref="B10:L10" si="15">B22+B34</f>
        <v>22824</v>
      </c>
      <c r="C10" s="6">
        <f t="shared" si="15"/>
        <v>22787</v>
      </c>
      <c r="D10" s="6">
        <f t="shared" si="15"/>
        <v>19853</v>
      </c>
      <c r="E10" s="6">
        <f t="shared" si="15"/>
        <v>20539</v>
      </c>
      <c r="F10" s="6">
        <f t="shared" si="15"/>
        <v>20475</v>
      </c>
      <c r="G10" s="6">
        <f t="shared" si="15"/>
        <v>19521</v>
      </c>
      <c r="H10" s="6">
        <f t="shared" si="15"/>
        <v>18113</v>
      </c>
      <c r="I10" s="6">
        <f t="shared" si="15"/>
        <v>17298</v>
      </c>
      <c r="J10" s="6">
        <f t="shared" si="15"/>
        <v>20011</v>
      </c>
      <c r="K10" s="6">
        <f t="shared" si="15"/>
        <v>23123</v>
      </c>
      <c r="L10" s="6">
        <f t="shared" si="15"/>
        <v>24337</v>
      </c>
    </row>
    <row r="11" spans="1:12" s="120" customFormat="1" ht="12" customHeight="1" outlineLevel="1">
      <c r="A11" s="122">
        <v>23</v>
      </c>
      <c r="B11" s="6">
        <f t="shared" ref="B11:L11" si="16">B23+B35</f>
        <v>27296</v>
      </c>
      <c r="C11" s="6">
        <f t="shared" si="16"/>
        <v>24427</v>
      </c>
      <c r="D11" s="6">
        <f t="shared" si="16"/>
        <v>23468</v>
      </c>
      <c r="E11" s="6">
        <f t="shared" si="16"/>
        <v>21776</v>
      </c>
      <c r="F11" s="6">
        <f t="shared" si="16"/>
        <v>21697</v>
      </c>
      <c r="G11" s="6">
        <f t="shared" si="16"/>
        <v>21290</v>
      </c>
      <c r="H11" s="6">
        <f t="shared" si="16"/>
        <v>20753</v>
      </c>
      <c r="I11" s="6">
        <f t="shared" si="16"/>
        <v>18870</v>
      </c>
      <c r="J11" s="6">
        <f t="shared" si="16"/>
        <v>20081</v>
      </c>
      <c r="K11" s="6">
        <f t="shared" si="16"/>
        <v>20851</v>
      </c>
      <c r="L11" s="6">
        <f t="shared" si="16"/>
        <v>24144</v>
      </c>
    </row>
    <row r="12" spans="1:12" s="120" customFormat="1" ht="12" customHeight="1" outlineLevel="1">
      <c r="A12" s="122">
        <v>24</v>
      </c>
      <c r="B12" s="6">
        <f t="shared" ref="B12:L12" si="17">B24+B36</f>
        <v>28759</v>
      </c>
      <c r="C12" s="6">
        <f t="shared" si="17"/>
        <v>28940</v>
      </c>
      <c r="D12" s="6">
        <f t="shared" si="17"/>
        <v>24968</v>
      </c>
      <c r="E12" s="6">
        <f t="shared" si="17"/>
        <v>25223</v>
      </c>
      <c r="F12" s="6">
        <f t="shared" si="17"/>
        <v>22813</v>
      </c>
      <c r="G12" s="6">
        <f t="shared" si="17"/>
        <v>22383</v>
      </c>
      <c r="H12" s="6">
        <f t="shared" si="17"/>
        <v>22508</v>
      </c>
      <c r="I12" s="6">
        <f t="shared" si="17"/>
        <v>21664</v>
      </c>
      <c r="J12" s="6">
        <f t="shared" si="17"/>
        <v>21135</v>
      </c>
      <c r="K12" s="6">
        <f t="shared" si="17"/>
        <v>20923</v>
      </c>
      <c r="L12" s="6">
        <f t="shared" si="17"/>
        <v>21614</v>
      </c>
    </row>
    <row r="13" spans="1:12" s="120" customFormat="1" ht="12" customHeight="1" outlineLevel="1">
      <c r="A13" s="122">
        <v>25</v>
      </c>
      <c r="B13" s="6">
        <f t="shared" ref="B13:L13" si="18">B25+B37</f>
        <v>28341</v>
      </c>
      <c r="C13" s="6">
        <f t="shared" si="18"/>
        <v>30396</v>
      </c>
      <c r="D13" s="6">
        <f t="shared" si="18"/>
        <v>29420</v>
      </c>
      <c r="E13" s="6">
        <f t="shared" si="18"/>
        <v>26796</v>
      </c>
      <c r="F13" s="6">
        <f t="shared" si="18"/>
        <v>26237</v>
      </c>
      <c r="G13" s="6">
        <f t="shared" si="18"/>
        <v>23405</v>
      </c>
      <c r="H13" s="6">
        <f t="shared" si="18"/>
        <v>23556</v>
      </c>
      <c r="I13" s="6">
        <f t="shared" si="18"/>
        <v>23371</v>
      </c>
      <c r="J13" s="6">
        <f t="shared" si="18"/>
        <v>22520</v>
      </c>
      <c r="K13" s="6">
        <f t="shared" si="18"/>
        <v>22055</v>
      </c>
      <c r="L13" s="6">
        <f t="shared" si="18"/>
        <v>21785</v>
      </c>
    </row>
    <row r="14" spans="1:12" s="120" customFormat="1" ht="12" customHeight="1" outlineLevel="1">
      <c r="A14" s="122">
        <v>26</v>
      </c>
      <c r="B14" s="6">
        <f>B26+B38</f>
        <v>26941</v>
      </c>
      <c r="C14" s="6">
        <f t="shared" ref="C14:K14" si="19">C26+C38</f>
        <v>29963</v>
      </c>
      <c r="D14" s="6">
        <f t="shared" si="19"/>
        <v>30798</v>
      </c>
      <c r="E14" s="6">
        <f t="shared" si="19"/>
        <v>30831</v>
      </c>
      <c r="F14" s="6">
        <f t="shared" si="19"/>
        <v>27712</v>
      </c>
      <c r="G14" s="6">
        <f t="shared" si="19"/>
        <v>26833</v>
      </c>
      <c r="H14" s="6">
        <f t="shared" si="19"/>
        <v>24565</v>
      </c>
      <c r="I14" s="6">
        <f t="shared" si="19"/>
        <v>24468</v>
      </c>
      <c r="J14" s="6">
        <f t="shared" si="19"/>
        <v>24322</v>
      </c>
      <c r="K14" s="6">
        <f t="shared" si="19"/>
        <v>23443</v>
      </c>
      <c r="L14" s="6">
        <f>L26+L38</f>
        <v>22860</v>
      </c>
    </row>
    <row r="15" spans="1:12" s="120" customFormat="1" ht="12" customHeight="1" outlineLevel="1">
      <c r="A15" s="122" t="s">
        <v>305</v>
      </c>
      <c r="B15" s="6">
        <f>B27+B39</f>
        <v>25460</v>
      </c>
      <c r="C15" s="6">
        <f t="shared" ref="C15:L15" si="20">C27+C39</f>
        <v>28440</v>
      </c>
      <c r="D15" s="6">
        <f t="shared" si="20"/>
        <v>30283</v>
      </c>
      <c r="E15" s="6">
        <f t="shared" si="20"/>
        <v>32075</v>
      </c>
      <c r="F15" s="6">
        <f t="shared" si="20"/>
        <v>31593</v>
      </c>
      <c r="G15" s="6">
        <f t="shared" si="20"/>
        <v>28310</v>
      </c>
      <c r="H15" s="6">
        <f t="shared" si="20"/>
        <v>27843</v>
      </c>
      <c r="I15" s="6">
        <f t="shared" si="20"/>
        <v>25432</v>
      </c>
      <c r="J15" s="6">
        <f t="shared" si="20"/>
        <v>26820</v>
      </c>
      <c r="K15" s="6">
        <f t="shared" si="20"/>
        <v>25224</v>
      </c>
      <c r="L15" s="6">
        <f t="shared" si="20"/>
        <v>24428</v>
      </c>
    </row>
    <row r="16" spans="1:12" ht="12" customHeight="1">
      <c r="A16" s="129" t="s">
        <v>52</v>
      </c>
      <c r="B16" s="117">
        <f>SUM(B17:B26)</f>
        <v>142630</v>
      </c>
      <c r="C16" s="117">
        <f t="shared" ref="C16" si="21">SUM(C17:C26)</f>
        <v>145369</v>
      </c>
      <c r="D16" s="117">
        <f t="shared" ref="D16" si="22">SUM(D17:D26)</f>
        <v>143244</v>
      </c>
      <c r="E16" s="117">
        <f t="shared" ref="E16" si="23">SUM(E17:E26)</f>
        <v>135575</v>
      </c>
      <c r="F16" s="117">
        <f t="shared" ref="F16" si="24">SUM(F17:F26)</f>
        <v>127128</v>
      </c>
      <c r="G16" s="117">
        <f t="shared" ref="G16" si="25">SUM(G17:G26)</f>
        <v>120613</v>
      </c>
      <c r="H16" s="117">
        <f t="shared" ref="H16" si="26">SUM(H17:H26)</f>
        <v>116291</v>
      </c>
      <c r="I16" s="117">
        <f t="shared" ref="I16" si="27">SUM(I17:I26)</f>
        <v>113890</v>
      </c>
      <c r="J16" s="117">
        <f t="shared" ref="J16" si="28">SUM(J17:J26)</f>
        <v>141099</v>
      </c>
      <c r="K16" s="117">
        <f t="shared" ref="K16" si="29">SUM(K17:K26)</f>
        <v>146332</v>
      </c>
      <c r="L16" s="117">
        <f t="shared" ref="L16" si="30">SUM(L17:L26)</f>
        <v>151936</v>
      </c>
    </row>
    <row r="17" spans="1:12" ht="12" customHeight="1" outlineLevel="1">
      <c r="A17" s="123">
        <v>17</v>
      </c>
      <c r="B17" s="130">
        <v>7992</v>
      </c>
      <c r="C17" s="130">
        <v>8111</v>
      </c>
      <c r="D17" s="130">
        <v>8039</v>
      </c>
      <c r="E17" s="130">
        <v>8565</v>
      </c>
      <c r="F17" s="130">
        <v>8680</v>
      </c>
      <c r="G17" s="130">
        <v>8471</v>
      </c>
      <c r="H17" s="130">
        <v>8939</v>
      </c>
      <c r="I17" s="130">
        <v>9925</v>
      </c>
      <c r="J17" s="130">
        <v>14745</v>
      </c>
      <c r="K17" s="130">
        <v>14148</v>
      </c>
      <c r="L17" s="130">
        <v>14777</v>
      </c>
    </row>
    <row r="18" spans="1:12" ht="12" customHeight="1" outlineLevel="1">
      <c r="A18" s="123">
        <v>18</v>
      </c>
      <c r="B18" s="130">
        <v>9464</v>
      </c>
      <c r="C18" s="130">
        <v>9713</v>
      </c>
      <c r="D18" s="130">
        <v>9247</v>
      </c>
      <c r="E18" s="130">
        <v>8683</v>
      </c>
      <c r="F18" s="130">
        <v>8799</v>
      </c>
      <c r="G18" s="130">
        <v>8962</v>
      </c>
      <c r="H18" s="130">
        <v>9005</v>
      </c>
      <c r="I18" s="130">
        <v>9319</v>
      </c>
      <c r="J18" s="130">
        <v>16420</v>
      </c>
      <c r="K18" s="130">
        <v>15517</v>
      </c>
      <c r="L18" s="130">
        <v>14793</v>
      </c>
    </row>
    <row r="19" spans="1:12" ht="12" customHeight="1" outlineLevel="1">
      <c r="A19" s="123">
        <v>19</v>
      </c>
      <c r="B19" s="130">
        <v>10457</v>
      </c>
      <c r="C19" s="130">
        <v>10788</v>
      </c>
      <c r="D19" s="130">
        <v>11637</v>
      </c>
      <c r="E19" s="130">
        <v>9941</v>
      </c>
      <c r="F19" s="130">
        <v>9054</v>
      </c>
      <c r="G19" s="130">
        <v>9099</v>
      </c>
      <c r="H19" s="130">
        <v>9343</v>
      </c>
      <c r="I19" s="130">
        <v>9326</v>
      </c>
      <c r="J19" s="130">
        <v>16514</v>
      </c>
      <c r="K19" s="130">
        <v>17204</v>
      </c>
      <c r="L19" s="130">
        <v>16124</v>
      </c>
    </row>
    <row r="20" spans="1:12" ht="12" customHeight="1" outlineLevel="1">
      <c r="A20" s="123">
        <v>20</v>
      </c>
      <c r="B20" s="130">
        <v>11531</v>
      </c>
      <c r="C20" s="130">
        <v>11529</v>
      </c>
      <c r="D20" s="130">
        <v>12547</v>
      </c>
      <c r="E20" s="130">
        <v>12159</v>
      </c>
      <c r="F20" s="130">
        <v>10281</v>
      </c>
      <c r="G20" s="130">
        <v>9328</v>
      </c>
      <c r="H20" s="130">
        <v>9447</v>
      </c>
      <c r="I20" s="130">
        <v>9595</v>
      </c>
      <c r="J20" s="130">
        <v>15344</v>
      </c>
      <c r="K20" s="130">
        <v>17153</v>
      </c>
      <c r="L20" s="130">
        <v>17745</v>
      </c>
    </row>
    <row r="21" spans="1:12" ht="12" customHeight="1" outlineLevel="1">
      <c r="A21" s="123">
        <v>21</v>
      </c>
      <c r="B21" s="130">
        <v>14764</v>
      </c>
      <c r="C21" s="130">
        <v>12597</v>
      </c>
      <c r="D21" s="130">
        <v>13001</v>
      </c>
      <c r="E21" s="130">
        <v>12977</v>
      </c>
      <c r="F21" s="130">
        <v>12506</v>
      </c>
      <c r="G21" s="130">
        <v>10643</v>
      </c>
      <c r="H21" s="130">
        <v>9791</v>
      </c>
      <c r="I21" s="130">
        <v>9680</v>
      </c>
      <c r="J21" s="130">
        <v>14811</v>
      </c>
      <c r="K21" s="130">
        <v>15789</v>
      </c>
      <c r="L21" s="130">
        <v>17544</v>
      </c>
    </row>
    <row r="22" spans="1:12" ht="12" customHeight="1" outlineLevel="1">
      <c r="A22" s="123">
        <v>22</v>
      </c>
      <c r="B22" s="130">
        <v>15521</v>
      </c>
      <c r="C22" s="130">
        <v>15909</v>
      </c>
      <c r="D22" s="130">
        <v>13552</v>
      </c>
      <c r="E22" s="130">
        <v>13587</v>
      </c>
      <c r="F22" s="130">
        <v>13384</v>
      </c>
      <c r="G22" s="130">
        <v>12899</v>
      </c>
      <c r="H22" s="130">
        <v>11187</v>
      </c>
      <c r="I22" s="130">
        <v>10120</v>
      </c>
      <c r="J22" s="130">
        <v>12262</v>
      </c>
      <c r="K22" s="130">
        <v>15184</v>
      </c>
      <c r="L22" s="130">
        <v>16116</v>
      </c>
    </row>
    <row r="23" spans="1:12" ht="12" customHeight="1" outlineLevel="1">
      <c r="A23" s="123">
        <v>23</v>
      </c>
      <c r="B23" s="130">
        <v>18428</v>
      </c>
      <c r="C23" s="130">
        <v>16712</v>
      </c>
      <c r="D23" s="130">
        <v>16622</v>
      </c>
      <c r="E23" s="130">
        <v>14093</v>
      </c>
      <c r="F23" s="130">
        <v>14029</v>
      </c>
      <c r="G23" s="130">
        <v>13828</v>
      </c>
      <c r="H23" s="130">
        <v>13459</v>
      </c>
      <c r="I23" s="130">
        <v>11571</v>
      </c>
      <c r="J23" s="130">
        <v>11920</v>
      </c>
      <c r="K23" s="130">
        <v>12695</v>
      </c>
      <c r="L23" s="130">
        <v>15643</v>
      </c>
    </row>
    <row r="24" spans="1:12" ht="12" customHeight="1" outlineLevel="1">
      <c r="A24" s="123">
        <v>24</v>
      </c>
      <c r="B24" s="130">
        <v>19232</v>
      </c>
      <c r="C24" s="130">
        <v>19740</v>
      </c>
      <c r="D24" s="130">
        <v>17246</v>
      </c>
      <c r="E24" s="130">
        <v>17098</v>
      </c>
      <c r="F24" s="130">
        <v>14527</v>
      </c>
      <c r="G24" s="130">
        <v>14461</v>
      </c>
      <c r="H24" s="130">
        <v>14453</v>
      </c>
      <c r="I24" s="130">
        <v>13890</v>
      </c>
      <c r="J24" s="130">
        <v>12347</v>
      </c>
      <c r="K24" s="130">
        <v>12409</v>
      </c>
      <c r="L24" s="130">
        <v>13070</v>
      </c>
    </row>
    <row r="25" spans="1:12" ht="12" customHeight="1" outlineLevel="1">
      <c r="A25" s="123">
        <v>25</v>
      </c>
      <c r="B25" s="130">
        <v>18329</v>
      </c>
      <c r="C25" s="130">
        <v>20588</v>
      </c>
      <c r="D25" s="130">
        <v>20325</v>
      </c>
      <c r="E25" s="130">
        <v>17782</v>
      </c>
      <c r="F25" s="130">
        <v>17596</v>
      </c>
      <c r="G25" s="130">
        <v>14913</v>
      </c>
      <c r="H25" s="130">
        <v>15041</v>
      </c>
      <c r="I25" s="130">
        <v>14904</v>
      </c>
      <c r="J25" s="130">
        <v>12894</v>
      </c>
      <c r="K25" s="130">
        <v>12835</v>
      </c>
      <c r="L25" s="130">
        <v>12840</v>
      </c>
    </row>
    <row r="26" spans="1:12" ht="12" customHeight="1" outlineLevel="1">
      <c r="A26" s="123">
        <v>26</v>
      </c>
      <c r="B26" s="130">
        <v>16912</v>
      </c>
      <c r="C26" s="130">
        <v>19682</v>
      </c>
      <c r="D26" s="130">
        <v>21028</v>
      </c>
      <c r="E26" s="130">
        <v>20690</v>
      </c>
      <c r="F26" s="130">
        <v>18272</v>
      </c>
      <c r="G26" s="130">
        <v>18009</v>
      </c>
      <c r="H26" s="130">
        <v>15626</v>
      </c>
      <c r="I26" s="130">
        <v>15560</v>
      </c>
      <c r="J26" s="130">
        <v>13842</v>
      </c>
      <c r="K26" s="130">
        <v>13398</v>
      </c>
      <c r="L26" s="130">
        <v>13284</v>
      </c>
    </row>
    <row r="27" spans="1:12" ht="12" customHeight="1" outlineLevel="1">
      <c r="A27" s="123" t="s">
        <v>305</v>
      </c>
      <c r="B27" s="130">
        <v>15520</v>
      </c>
      <c r="C27" s="130">
        <v>18159</v>
      </c>
      <c r="D27" s="130">
        <v>20078</v>
      </c>
      <c r="E27" s="130">
        <v>21366</v>
      </c>
      <c r="F27" s="130">
        <v>21104</v>
      </c>
      <c r="G27" s="130">
        <v>18697</v>
      </c>
      <c r="H27" s="130">
        <v>18651</v>
      </c>
      <c r="I27" s="130">
        <v>16104</v>
      </c>
      <c r="J27" s="130">
        <v>15374</v>
      </c>
      <c r="K27" s="130">
        <v>14358</v>
      </c>
      <c r="L27" s="130">
        <v>13881</v>
      </c>
    </row>
    <row r="28" spans="1:12" ht="12" customHeight="1">
      <c r="A28" s="129" t="s">
        <v>42</v>
      </c>
      <c r="B28" s="117">
        <f>SUM(B29:B38)</f>
        <v>72564</v>
      </c>
      <c r="C28" s="117">
        <f t="shared" ref="C28" si="31">SUM(C29:C38)</f>
        <v>69226</v>
      </c>
      <c r="D28" s="117">
        <f t="shared" ref="D28" si="32">SUM(D29:D38)</f>
        <v>62833</v>
      </c>
      <c r="E28" s="117">
        <f t="shared" ref="E28" si="33">SUM(E29:E38)</f>
        <v>70645</v>
      </c>
      <c r="F28" s="117">
        <f t="shared" ref="F28" si="34">SUM(F29:F38)</f>
        <v>71016</v>
      </c>
      <c r="G28" s="117">
        <f t="shared" ref="G28" si="35">SUM(G29:G38)</f>
        <v>68846</v>
      </c>
      <c r="H28" s="117">
        <f t="shared" ref="H28" si="36">SUM(H29:H38)</f>
        <v>69870</v>
      </c>
      <c r="I28" s="117">
        <f t="shared" ref="I28" si="37">SUM(I29:I38)</f>
        <v>69785</v>
      </c>
      <c r="J28" s="117">
        <f t="shared" ref="J28" si="38">SUM(J29:J38)</f>
        <v>82824</v>
      </c>
      <c r="K28" s="117">
        <f t="shared" ref="K28" si="39">SUM(K29:K38)</f>
        <v>85132</v>
      </c>
      <c r="L28" s="117">
        <f t="shared" ref="L28" si="40">SUM(L29:L38)</f>
        <v>88969</v>
      </c>
    </row>
    <row r="29" spans="1:12" ht="12" customHeight="1" outlineLevel="1">
      <c r="A29" s="123">
        <v>17</v>
      </c>
      <c r="B29" s="117">
        <v>4127</v>
      </c>
      <c r="C29" s="2">
        <v>4081</v>
      </c>
      <c r="D29" s="118">
        <v>4069</v>
      </c>
      <c r="E29" s="118">
        <v>5369</v>
      </c>
      <c r="F29" s="118">
        <v>5462</v>
      </c>
      <c r="G29" s="2">
        <v>5258</v>
      </c>
      <c r="H29" s="2">
        <v>5749</v>
      </c>
      <c r="I29" s="117">
        <v>5926</v>
      </c>
      <c r="J29" s="117">
        <v>7625</v>
      </c>
      <c r="K29" s="117">
        <v>8097</v>
      </c>
      <c r="L29" s="119">
        <v>9042</v>
      </c>
    </row>
    <row r="30" spans="1:12" ht="12" customHeight="1" outlineLevel="1">
      <c r="A30" s="123">
        <v>18</v>
      </c>
      <c r="B30" s="117">
        <v>4810</v>
      </c>
      <c r="C30" s="2">
        <v>4248</v>
      </c>
      <c r="D30" s="118">
        <v>4049</v>
      </c>
      <c r="E30" s="118">
        <v>5947</v>
      </c>
      <c r="F30" s="118">
        <v>5742</v>
      </c>
      <c r="G30" s="2">
        <v>5719</v>
      </c>
      <c r="H30" s="2">
        <v>5583</v>
      </c>
      <c r="I30" s="117">
        <v>5918</v>
      </c>
      <c r="J30" s="117">
        <v>7853</v>
      </c>
      <c r="K30" s="117">
        <v>8507</v>
      </c>
      <c r="L30" s="119">
        <v>8814</v>
      </c>
    </row>
    <row r="31" spans="1:12" ht="12" customHeight="1" outlineLevel="1">
      <c r="A31" s="123">
        <v>19</v>
      </c>
      <c r="B31" s="117">
        <v>5333</v>
      </c>
      <c r="C31" s="2">
        <v>5021</v>
      </c>
      <c r="D31" s="118">
        <v>4250</v>
      </c>
      <c r="E31" s="118">
        <v>5517</v>
      </c>
      <c r="F31" s="118">
        <v>6384</v>
      </c>
      <c r="G31" s="2">
        <v>5806</v>
      </c>
      <c r="H31" s="2">
        <v>5889</v>
      </c>
      <c r="I31" s="117">
        <v>5789</v>
      </c>
      <c r="J31" s="117">
        <v>7899</v>
      </c>
      <c r="K31" s="117">
        <v>8547</v>
      </c>
      <c r="L31" s="119">
        <v>9208</v>
      </c>
    </row>
    <row r="32" spans="1:12" ht="12" customHeight="1" outlineLevel="1">
      <c r="A32" s="123">
        <v>20</v>
      </c>
      <c r="B32" s="117">
        <v>6039</v>
      </c>
      <c r="C32" s="2">
        <v>5625</v>
      </c>
      <c r="D32" s="118">
        <v>5070</v>
      </c>
      <c r="E32" s="118">
        <v>5546</v>
      </c>
      <c r="F32" s="118">
        <v>6056</v>
      </c>
      <c r="G32" s="2">
        <v>6443</v>
      </c>
      <c r="H32" s="2">
        <v>6090</v>
      </c>
      <c r="I32" s="117">
        <v>6078</v>
      </c>
      <c r="J32" s="117">
        <v>7227</v>
      </c>
      <c r="K32" s="117">
        <v>8443</v>
      </c>
      <c r="L32" s="119">
        <v>9098</v>
      </c>
    </row>
    <row r="33" spans="1:12" ht="12" customHeight="1" outlineLevel="1">
      <c r="A33" s="123">
        <v>21</v>
      </c>
      <c r="B33" s="117">
        <v>6516</v>
      </c>
      <c r="C33" s="2">
        <v>6369</v>
      </c>
      <c r="D33" s="118">
        <v>5661</v>
      </c>
      <c r="E33" s="118">
        <v>6351</v>
      </c>
      <c r="F33" s="118">
        <v>6246</v>
      </c>
      <c r="G33" s="2">
        <v>6298</v>
      </c>
      <c r="H33" s="2">
        <v>6830</v>
      </c>
      <c r="I33" s="117">
        <v>6448</v>
      </c>
      <c r="J33" s="117">
        <v>7416</v>
      </c>
      <c r="K33" s="117">
        <v>7664</v>
      </c>
      <c r="L33" s="119">
        <v>9020</v>
      </c>
    </row>
    <row r="34" spans="1:12" ht="12" customHeight="1" outlineLevel="1">
      <c r="A34" s="123">
        <v>22</v>
      </c>
      <c r="B34" s="117">
        <v>7303</v>
      </c>
      <c r="C34" s="2">
        <v>6878</v>
      </c>
      <c r="D34" s="118">
        <v>6301</v>
      </c>
      <c r="E34" s="118">
        <v>6952</v>
      </c>
      <c r="F34" s="118">
        <v>7091</v>
      </c>
      <c r="G34" s="2">
        <v>6622</v>
      </c>
      <c r="H34" s="2">
        <v>6926</v>
      </c>
      <c r="I34" s="117">
        <v>7178</v>
      </c>
      <c r="J34" s="117">
        <v>7749</v>
      </c>
      <c r="K34" s="117">
        <v>7939</v>
      </c>
      <c r="L34" s="119">
        <v>8221</v>
      </c>
    </row>
    <row r="35" spans="1:12" ht="12" customHeight="1" outlineLevel="1">
      <c r="A35" s="123">
        <v>23</v>
      </c>
      <c r="B35" s="117">
        <v>8868</v>
      </c>
      <c r="C35" s="2">
        <v>7715</v>
      </c>
      <c r="D35" s="118">
        <v>6846</v>
      </c>
      <c r="E35" s="118">
        <v>7683</v>
      </c>
      <c r="F35" s="118">
        <v>7668</v>
      </c>
      <c r="G35" s="2">
        <v>7462</v>
      </c>
      <c r="H35" s="2">
        <v>7294</v>
      </c>
      <c r="I35" s="117">
        <v>7299</v>
      </c>
      <c r="J35" s="117">
        <v>8161</v>
      </c>
      <c r="K35" s="117">
        <v>8156</v>
      </c>
      <c r="L35" s="119">
        <v>8501</v>
      </c>
    </row>
    <row r="36" spans="1:12" ht="12" customHeight="1" outlineLevel="1">
      <c r="A36" s="123">
        <v>24</v>
      </c>
      <c r="B36" s="117">
        <v>9527</v>
      </c>
      <c r="C36" s="2">
        <v>9200</v>
      </c>
      <c r="D36" s="118">
        <v>7722</v>
      </c>
      <c r="E36" s="118">
        <v>8125</v>
      </c>
      <c r="F36" s="118">
        <v>8286</v>
      </c>
      <c r="G36" s="2">
        <v>7922</v>
      </c>
      <c r="H36" s="2">
        <v>8055</v>
      </c>
      <c r="I36" s="117">
        <v>7774</v>
      </c>
      <c r="J36" s="117">
        <v>8788</v>
      </c>
      <c r="K36" s="117">
        <v>8514</v>
      </c>
      <c r="L36" s="119">
        <v>8544</v>
      </c>
    </row>
    <row r="37" spans="1:12" ht="12" customHeight="1" outlineLevel="1">
      <c r="A37" s="123">
        <v>25</v>
      </c>
      <c r="B37" s="117">
        <v>10012</v>
      </c>
      <c r="C37" s="2">
        <v>9808</v>
      </c>
      <c r="D37" s="118">
        <v>9095</v>
      </c>
      <c r="E37" s="118">
        <v>9014</v>
      </c>
      <c r="F37" s="118">
        <v>8641</v>
      </c>
      <c r="G37" s="2">
        <v>8492</v>
      </c>
      <c r="H37" s="2">
        <v>8515</v>
      </c>
      <c r="I37" s="117">
        <v>8467</v>
      </c>
      <c r="J37" s="117">
        <v>9626</v>
      </c>
      <c r="K37" s="117">
        <v>9220</v>
      </c>
      <c r="L37" s="119">
        <v>8945</v>
      </c>
    </row>
    <row r="38" spans="1:12" ht="12" customHeight="1" outlineLevel="1">
      <c r="A38" s="123">
        <v>26</v>
      </c>
      <c r="B38" s="117">
        <v>10029</v>
      </c>
      <c r="C38" s="2">
        <v>10281</v>
      </c>
      <c r="D38" s="118">
        <v>9770</v>
      </c>
      <c r="E38" s="118">
        <v>10141</v>
      </c>
      <c r="F38" s="118">
        <v>9440</v>
      </c>
      <c r="G38" s="2">
        <v>8824</v>
      </c>
      <c r="H38" s="2">
        <v>8939</v>
      </c>
      <c r="I38" s="117">
        <v>8908</v>
      </c>
      <c r="J38" s="117">
        <v>10480</v>
      </c>
      <c r="K38" s="117">
        <v>10045</v>
      </c>
      <c r="L38" s="119">
        <v>9576</v>
      </c>
    </row>
    <row r="39" spans="1:12" ht="12" customHeight="1" outlineLevel="1">
      <c r="A39" s="123" t="s">
        <v>305</v>
      </c>
      <c r="B39" s="117">
        <v>9940</v>
      </c>
      <c r="C39" s="2">
        <v>10281</v>
      </c>
      <c r="D39" s="118">
        <v>10205</v>
      </c>
      <c r="E39" s="118">
        <v>10709</v>
      </c>
      <c r="F39" s="118">
        <v>10489</v>
      </c>
      <c r="G39" s="2">
        <v>9613</v>
      </c>
      <c r="H39" s="2">
        <v>9192</v>
      </c>
      <c r="I39" s="117">
        <v>9328</v>
      </c>
      <c r="J39" s="117">
        <v>11446</v>
      </c>
      <c r="K39" s="117">
        <v>10866</v>
      </c>
      <c r="L39" s="119">
        <v>10547</v>
      </c>
    </row>
    <row r="41" spans="1:12" ht="12" customHeight="1">
      <c r="A41" s="34" t="s">
        <v>307</v>
      </c>
    </row>
    <row r="42" spans="1:12" s="120" customFormat="1" ht="12" customHeight="1">
      <c r="A42" s="120" t="s">
        <v>40</v>
      </c>
      <c r="B42" s="128">
        <f t="shared" ref="B42:L42" si="41">SUM(B43:B44)</f>
        <v>95144</v>
      </c>
      <c r="C42" s="128">
        <f t="shared" si="41"/>
        <v>104389</v>
      </c>
      <c r="D42" s="128">
        <f t="shared" si="41"/>
        <v>110754</v>
      </c>
      <c r="E42" s="128">
        <f t="shared" si="41"/>
        <v>118179</v>
      </c>
      <c r="F42" s="128">
        <f t="shared" si="41"/>
        <v>120627</v>
      </c>
      <c r="G42" s="128">
        <f t="shared" si="41"/>
        <v>122467</v>
      </c>
      <c r="H42" s="128">
        <f t="shared" si="41"/>
        <v>126162</v>
      </c>
      <c r="I42" s="128">
        <f t="shared" si="41"/>
        <v>128612</v>
      </c>
      <c r="J42" s="128">
        <f t="shared" si="41"/>
        <v>161823</v>
      </c>
      <c r="K42" s="128">
        <f t="shared" si="41"/>
        <v>148131</v>
      </c>
      <c r="L42" s="128">
        <f t="shared" si="41"/>
        <v>132699</v>
      </c>
    </row>
    <row r="43" spans="1:12" s="120" customFormat="1" ht="12" customHeight="1" outlineLevel="1">
      <c r="A43" s="122" t="s">
        <v>303</v>
      </c>
      <c r="B43" s="6">
        <f>B46+B49</f>
        <v>48864</v>
      </c>
      <c r="C43" s="6">
        <f t="shared" ref="C43:L43" si="42">C46+C49</f>
        <v>53667</v>
      </c>
      <c r="D43" s="6">
        <f t="shared" si="42"/>
        <v>56900</v>
      </c>
      <c r="E43" s="6">
        <f t="shared" si="42"/>
        <v>60406</v>
      </c>
      <c r="F43" s="6">
        <f t="shared" si="42"/>
        <v>59774</v>
      </c>
      <c r="G43" s="6">
        <f t="shared" si="42"/>
        <v>62240</v>
      </c>
      <c r="H43" s="6">
        <f t="shared" si="42"/>
        <v>62938</v>
      </c>
      <c r="I43" s="6">
        <f t="shared" si="42"/>
        <v>64777</v>
      </c>
      <c r="J43" s="6">
        <f t="shared" si="42"/>
        <v>82103</v>
      </c>
      <c r="K43" s="6">
        <f t="shared" si="42"/>
        <v>66110</v>
      </c>
      <c r="L43" s="6">
        <f t="shared" si="42"/>
        <v>65088</v>
      </c>
    </row>
    <row r="44" spans="1:12" s="120" customFormat="1" ht="12" customHeight="1" outlineLevel="1">
      <c r="A44" s="122" t="s">
        <v>304</v>
      </c>
      <c r="B44" s="6">
        <f>B47+B50</f>
        <v>46280</v>
      </c>
      <c r="C44" s="6">
        <f t="shared" ref="C44:L44" si="43">C47+C50</f>
        <v>50722</v>
      </c>
      <c r="D44" s="6">
        <f t="shared" si="43"/>
        <v>53854</v>
      </c>
      <c r="E44" s="6">
        <f t="shared" si="43"/>
        <v>57773</v>
      </c>
      <c r="F44" s="6">
        <f t="shared" si="43"/>
        <v>60853</v>
      </c>
      <c r="G44" s="6">
        <f t="shared" si="43"/>
        <v>60227</v>
      </c>
      <c r="H44" s="6">
        <f t="shared" si="43"/>
        <v>63224</v>
      </c>
      <c r="I44" s="6">
        <f t="shared" si="43"/>
        <v>63835</v>
      </c>
      <c r="J44" s="6">
        <f t="shared" si="43"/>
        <v>79720</v>
      </c>
      <c r="K44" s="6">
        <f t="shared" si="43"/>
        <v>82021</v>
      </c>
      <c r="L44" s="6">
        <f t="shared" si="43"/>
        <v>67611</v>
      </c>
    </row>
    <row r="45" spans="1:12" ht="12" customHeight="1">
      <c r="A45" s="129" t="s">
        <v>52</v>
      </c>
      <c r="B45" s="117">
        <f t="shared" ref="B45:L45" si="44">SUM(B46:B47)</f>
        <v>53597</v>
      </c>
      <c r="C45" s="117">
        <f t="shared" si="44"/>
        <v>58093</v>
      </c>
      <c r="D45" s="117">
        <f t="shared" si="44"/>
        <v>60858</v>
      </c>
      <c r="E45" s="117">
        <f t="shared" si="44"/>
        <v>62487</v>
      </c>
      <c r="F45" s="117">
        <f t="shared" si="44"/>
        <v>63317</v>
      </c>
      <c r="G45" s="117">
        <f t="shared" si="44"/>
        <v>65014</v>
      </c>
      <c r="H45" s="117">
        <f t="shared" si="44"/>
        <v>67902</v>
      </c>
      <c r="I45" s="117">
        <f t="shared" si="44"/>
        <v>70072</v>
      </c>
      <c r="J45" s="117">
        <f t="shared" si="44"/>
        <v>96587</v>
      </c>
      <c r="K45" s="117">
        <f t="shared" si="44"/>
        <v>84332</v>
      </c>
      <c r="L45" s="117">
        <f t="shared" si="44"/>
        <v>72059</v>
      </c>
    </row>
    <row r="46" spans="1:12" ht="12" customHeight="1" outlineLevel="1">
      <c r="A46" s="123" t="s">
        <v>303</v>
      </c>
      <c r="B46" s="130">
        <v>27058</v>
      </c>
      <c r="C46" s="130">
        <v>29468</v>
      </c>
      <c r="D46" s="130">
        <v>31060</v>
      </c>
      <c r="E46" s="130">
        <v>31538</v>
      </c>
      <c r="F46" s="130">
        <v>31456</v>
      </c>
      <c r="G46" s="130">
        <v>33116</v>
      </c>
      <c r="H46" s="130">
        <v>34194</v>
      </c>
      <c r="I46" s="130">
        <v>35326</v>
      </c>
      <c r="J46" s="130">
        <v>48428</v>
      </c>
      <c r="K46" s="130">
        <v>35949</v>
      </c>
      <c r="L46" s="130">
        <v>35512</v>
      </c>
    </row>
    <row r="47" spans="1:12" ht="12" customHeight="1" outlineLevel="1">
      <c r="A47" s="123" t="s">
        <v>304</v>
      </c>
      <c r="B47" s="130">
        <v>26539</v>
      </c>
      <c r="C47" s="130">
        <v>28625</v>
      </c>
      <c r="D47" s="130">
        <v>29798</v>
      </c>
      <c r="E47" s="130">
        <v>30949</v>
      </c>
      <c r="F47" s="130">
        <v>31861</v>
      </c>
      <c r="G47" s="130">
        <v>31898</v>
      </c>
      <c r="H47" s="130">
        <v>33708</v>
      </c>
      <c r="I47" s="130">
        <v>34746</v>
      </c>
      <c r="J47" s="130">
        <v>48159</v>
      </c>
      <c r="K47" s="130">
        <v>48383</v>
      </c>
      <c r="L47" s="130">
        <v>36547</v>
      </c>
    </row>
    <row r="48" spans="1:12" ht="12" customHeight="1">
      <c r="A48" s="129" t="s">
        <v>42</v>
      </c>
      <c r="B48" s="117">
        <f t="shared" ref="B48:L48" si="45">SUM(B49:B50)</f>
        <v>41547</v>
      </c>
      <c r="C48" s="117">
        <f t="shared" si="45"/>
        <v>46296</v>
      </c>
      <c r="D48" s="117">
        <f t="shared" si="45"/>
        <v>49896</v>
      </c>
      <c r="E48" s="117">
        <f t="shared" si="45"/>
        <v>55692</v>
      </c>
      <c r="F48" s="117">
        <f t="shared" si="45"/>
        <v>57310</v>
      </c>
      <c r="G48" s="117">
        <f t="shared" si="45"/>
        <v>57453</v>
      </c>
      <c r="H48" s="117">
        <f t="shared" si="45"/>
        <v>58260</v>
      </c>
      <c r="I48" s="117">
        <f t="shared" si="45"/>
        <v>58540</v>
      </c>
      <c r="J48" s="117">
        <f t="shared" si="45"/>
        <v>65236</v>
      </c>
      <c r="K48" s="117">
        <f t="shared" si="45"/>
        <v>63799</v>
      </c>
      <c r="L48" s="117">
        <f t="shared" si="45"/>
        <v>60640</v>
      </c>
    </row>
    <row r="49" spans="1:12" ht="12" customHeight="1" outlineLevel="1">
      <c r="A49" s="123" t="s">
        <v>303</v>
      </c>
      <c r="B49" s="117">
        <v>21806</v>
      </c>
      <c r="C49" s="2">
        <v>24199</v>
      </c>
      <c r="D49" s="118">
        <v>25840</v>
      </c>
      <c r="E49" s="118">
        <v>28868</v>
      </c>
      <c r="F49" s="118">
        <v>28318</v>
      </c>
      <c r="G49" s="2">
        <v>29124</v>
      </c>
      <c r="H49" s="2">
        <v>28744</v>
      </c>
      <c r="I49" s="117">
        <v>29451</v>
      </c>
      <c r="J49" s="117">
        <v>33675</v>
      </c>
      <c r="K49" s="117">
        <v>30161</v>
      </c>
      <c r="L49" s="119">
        <v>29576</v>
      </c>
    </row>
    <row r="50" spans="1:12" ht="12" customHeight="1" outlineLevel="1">
      <c r="A50" s="123" t="s">
        <v>304</v>
      </c>
      <c r="B50" s="117">
        <v>19741</v>
      </c>
      <c r="C50" s="2">
        <v>22097</v>
      </c>
      <c r="D50" s="118">
        <v>24056</v>
      </c>
      <c r="E50" s="118">
        <v>26824</v>
      </c>
      <c r="F50" s="118">
        <v>28992</v>
      </c>
      <c r="G50" s="2">
        <v>28329</v>
      </c>
      <c r="H50" s="2">
        <v>29516</v>
      </c>
      <c r="I50" s="117">
        <v>29089</v>
      </c>
      <c r="J50" s="117">
        <v>31561</v>
      </c>
      <c r="K50" s="117">
        <v>33638</v>
      </c>
      <c r="L50" s="119">
        <v>31064</v>
      </c>
    </row>
    <row r="52" spans="1:12" s="34" customFormat="1" ht="12" customHeight="1">
      <c r="A52" s="34" t="s">
        <v>282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s="11" customFormat="1" ht="12" customHeight="1">
      <c r="A53" s="120" t="s">
        <v>40</v>
      </c>
      <c r="B53" s="6"/>
      <c r="C53" s="6"/>
      <c r="D53" s="6"/>
      <c r="E53" s="6"/>
      <c r="F53" s="6"/>
      <c r="G53" s="6"/>
      <c r="H53" s="6"/>
      <c r="I53" s="6"/>
      <c r="J53" s="6"/>
      <c r="K53" s="6">
        <f>K60+K67</f>
        <v>825118</v>
      </c>
      <c r="L53" s="6"/>
    </row>
    <row r="54" spans="1:12" s="11" customFormat="1" ht="12" customHeight="1" outlineLevel="1">
      <c r="A54" s="150" t="s">
        <v>270</v>
      </c>
      <c r="B54" s="6"/>
      <c r="C54" s="6"/>
      <c r="D54" s="6"/>
      <c r="E54" s="6"/>
      <c r="F54" s="6"/>
      <c r="G54" s="6"/>
      <c r="H54" s="6"/>
      <c r="I54" s="6"/>
      <c r="J54" s="6"/>
      <c r="K54" s="6">
        <f>K61+K68</f>
        <v>109898</v>
      </c>
      <c r="L54" s="6"/>
    </row>
    <row r="55" spans="1:12" s="11" customFormat="1" ht="12" customHeight="1" outlineLevel="1">
      <c r="A55" s="150" t="s">
        <v>271</v>
      </c>
      <c r="B55" s="6"/>
      <c r="C55" s="6"/>
      <c r="D55" s="6"/>
      <c r="E55" s="6"/>
      <c r="F55" s="6"/>
      <c r="G55" s="6"/>
      <c r="H55" s="6"/>
      <c r="I55" s="6"/>
      <c r="J55" s="6"/>
      <c r="K55" s="6">
        <f t="shared" ref="K55:K59" si="46">K62+K69</f>
        <v>79865</v>
      </c>
      <c r="L55" s="6"/>
    </row>
    <row r="56" spans="1:12" s="11" customFormat="1" ht="12" customHeight="1" outlineLevel="1">
      <c r="A56" s="150" t="s">
        <v>272</v>
      </c>
      <c r="B56" s="6"/>
      <c r="C56" s="6"/>
      <c r="D56" s="6"/>
      <c r="E56" s="6"/>
      <c r="F56" s="6"/>
      <c r="G56" s="6"/>
      <c r="H56" s="6"/>
      <c r="I56" s="6"/>
      <c r="J56" s="6"/>
      <c r="K56" s="6">
        <f t="shared" si="46"/>
        <v>170732</v>
      </c>
      <c r="L56" s="6"/>
    </row>
    <row r="57" spans="1:12" s="11" customFormat="1" ht="12" customHeight="1" outlineLevel="1">
      <c r="A57" s="150" t="s">
        <v>273</v>
      </c>
      <c r="B57" s="6"/>
      <c r="C57" s="6"/>
      <c r="D57" s="6"/>
      <c r="E57" s="6"/>
      <c r="F57" s="6"/>
      <c r="G57" s="6"/>
      <c r="H57" s="6"/>
      <c r="I57" s="6"/>
      <c r="J57" s="6"/>
      <c r="K57" s="6">
        <f t="shared" si="46"/>
        <v>252493</v>
      </c>
      <c r="L57" s="6"/>
    </row>
    <row r="58" spans="1:12" s="11" customFormat="1" ht="12" customHeight="1" outlineLevel="1">
      <c r="A58" s="150" t="s">
        <v>274</v>
      </c>
      <c r="B58" s="6"/>
      <c r="C58" s="6"/>
      <c r="D58" s="6"/>
      <c r="E58" s="6"/>
      <c r="F58" s="6"/>
      <c r="G58" s="6"/>
      <c r="H58" s="6"/>
      <c r="I58" s="6"/>
      <c r="J58" s="6"/>
      <c r="K58" s="6">
        <f t="shared" si="46"/>
        <v>136087</v>
      </c>
      <c r="L58" s="6"/>
    </row>
    <row r="59" spans="1:12" s="11" customFormat="1" ht="12" customHeight="1" outlineLevel="1">
      <c r="A59" s="150" t="s">
        <v>275</v>
      </c>
      <c r="B59" s="6"/>
      <c r="C59" s="6"/>
      <c r="D59" s="6"/>
      <c r="E59" s="6"/>
      <c r="F59" s="6"/>
      <c r="G59" s="6"/>
      <c r="H59" s="6"/>
      <c r="I59" s="6"/>
      <c r="J59" s="6"/>
      <c r="K59" s="6">
        <f t="shared" si="46"/>
        <v>76043</v>
      </c>
      <c r="L59" s="6"/>
    </row>
    <row r="60" spans="1:12" s="8" customFormat="1" ht="12" customHeight="1">
      <c r="A60" s="35" t="s">
        <v>41</v>
      </c>
      <c r="B60" s="2"/>
      <c r="C60" s="2"/>
      <c r="D60" s="2"/>
      <c r="E60" s="2"/>
      <c r="F60" s="2"/>
      <c r="G60" s="2"/>
      <c r="H60" s="2"/>
      <c r="I60" s="2"/>
      <c r="J60" s="2"/>
      <c r="K60" s="2">
        <f>SUM(K61:K66)</f>
        <v>503849</v>
      </c>
      <c r="L60" s="2"/>
    </row>
    <row r="61" spans="1:12" s="8" customFormat="1" ht="12" customHeight="1" outlineLevel="1">
      <c r="A61" s="148" t="s">
        <v>270</v>
      </c>
      <c r="B61" s="2"/>
      <c r="C61" s="2"/>
      <c r="D61" s="2"/>
      <c r="E61" s="2"/>
      <c r="F61" s="2"/>
      <c r="G61" s="2"/>
      <c r="H61" s="2"/>
      <c r="I61" s="2"/>
      <c r="J61" s="2"/>
      <c r="K61" s="2">
        <v>68285</v>
      </c>
      <c r="L61" s="2"/>
    </row>
    <row r="62" spans="1:12" s="8" customFormat="1" ht="12" customHeight="1" outlineLevel="1">
      <c r="A62" s="148" t="s">
        <v>271</v>
      </c>
      <c r="B62" s="2"/>
      <c r="C62" s="2"/>
      <c r="D62" s="2"/>
      <c r="E62" s="2"/>
      <c r="F62" s="2"/>
      <c r="G62" s="2"/>
      <c r="H62" s="2"/>
      <c r="I62" s="2"/>
      <c r="J62" s="2"/>
      <c r="K62" s="2">
        <v>44103</v>
      </c>
      <c r="L62" s="2"/>
    </row>
    <row r="63" spans="1:12" s="8" customFormat="1" ht="12" customHeight="1" outlineLevel="1">
      <c r="A63" s="148" t="s">
        <v>272</v>
      </c>
      <c r="B63" s="2"/>
      <c r="C63" s="2"/>
      <c r="D63" s="2"/>
      <c r="E63" s="2"/>
      <c r="F63" s="2"/>
      <c r="G63" s="2"/>
      <c r="H63" s="2"/>
      <c r="I63" s="2"/>
      <c r="J63" s="2"/>
      <c r="K63" s="2">
        <v>103277</v>
      </c>
      <c r="L63" s="2"/>
    </row>
    <row r="64" spans="1:12" s="8" customFormat="1" ht="12" customHeight="1" outlineLevel="1">
      <c r="A64" s="148" t="s">
        <v>273</v>
      </c>
      <c r="B64" s="2"/>
      <c r="C64" s="2"/>
      <c r="D64" s="2"/>
      <c r="E64" s="2"/>
      <c r="F64" s="2"/>
      <c r="G64" s="2"/>
      <c r="H64" s="2"/>
      <c r="I64" s="2"/>
      <c r="J64" s="2"/>
      <c r="K64" s="2">
        <v>151876</v>
      </c>
      <c r="L64" s="2"/>
    </row>
    <row r="65" spans="1:12" s="8" customFormat="1" ht="12" customHeight="1" outlineLevel="1">
      <c r="A65" s="148" t="s">
        <v>274</v>
      </c>
      <c r="B65" s="2"/>
      <c r="C65" s="2"/>
      <c r="D65" s="2"/>
      <c r="E65" s="2"/>
      <c r="F65" s="2"/>
      <c r="G65" s="2"/>
      <c r="H65" s="2"/>
      <c r="I65" s="2"/>
      <c r="J65" s="2"/>
      <c r="K65" s="2">
        <v>84436</v>
      </c>
      <c r="L65" s="2"/>
    </row>
    <row r="66" spans="1:12" s="8" customFormat="1" ht="12" customHeight="1" outlineLevel="1">
      <c r="A66" s="148" t="s">
        <v>275</v>
      </c>
      <c r="B66" s="2"/>
      <c r="C66" s="2"/>
      <c r="D66" s="2"/>
      <c r="E66" s="2"/>
      <c r="F66" s="2"/>
      <c r="G66" s="2"/>
      <c r="H66" s="2"/>
      <c r="I66" s="2"/>
      <c r="J66" s="2"/>
      <c r="K66" s="2">
        <v>51872</v>
      </c>
      <c r="L66" s="2"/>
    </row>
    <row r="67" spans="1:12" s="8" customFormat="1" ht="12" customHeight="1">
      <c r="A67" s="35" t="s">
        <v>42</v>
      </c>
      <c r="B67" s="2"/>
      <c r="C67" s="2"/>
      <c r="D67" s="2"/>
      <c r="E67" s="2"/>
      <c r="F67" s="2"/>
      <c r="G67" s="2"/>
      <c r="H67" s="2"/>
      <c r="I67" s="2"/>
      <c r="J67" s="2"/>
      <c r="K67" s="2">
        <f>SUM(K68:K73)</f>
        <v>321269</v>
      </c>
      <c r="L67" s="2"/>
    </row>
    <row r="68" spans="1:12" s="8" customFormat="1" ht="12" customHeight="1" outlineLevel="1">
      <c r="A68" s="148" t="s">
        <v>270</v>
      </c>
      <c r="B68" s="2"/>
      <c r="C68" s="2"/>
      <c r="D68" s="2"/>
      <c r="E68" s="2"/>
      <c r="F68" s="2"/>
      <c r="G68" s="2"/>
      <c r="H68" s="2"/>
      <c r="I68" s="2"/>
      <c r="J68" s="2"/>
      <c r="K68" s="2">
        <v>41613</v>
      </c>
      <c r="L68" s="2"/>
    </row>
    <row r="69" spans="1:12" s="8" customFormat="1" ht="12" customHeight="1" outlineLevel="1">
      <c r="A69" s="148" t="s">
        <v>271</v>
      </c>
      <c r="B69" s="2"/>
      <c r="C69" s="2"/>
      <c r="D69" s="2"/>
      <c r="E69" s="2"/>
      <c r="F69" s="2"/>
      <c r="G69" s="2"/>
      <c r="H69" s="2"/>
      <c r="I69" s="2"/>
      <c r="J69" s="2"/>
      <c r="K69" s="2">
        <v>35762</v>
      </c>
      <c r="L69" s="2"/>
    </row>
    <row r="70" spans="1:12" s="8" customFormat="1" ht="12" customHeight="1" outlineLevel="1">
      <c r="A70" s="148" t="s">
        <v>272</v>
      </c>
      <c r="B70" s="2"/>
      <c r="C70" s="2"/>
      <c r="D70" s="2"/>
      <c r="E70" s="2"/>
      <c r="F70" s="2"/>
      <c r="G70" s="2"/>
      <c r="H70" s="2"/>
      <c r="I70" s="2"/>
      <c r="J70" s="2"/>
      <c r="K70" s="2">
        <v>67455</v>
      </c>
      <c r="L70" s="2"/>
    </row>
    <row r="71" spans="1:12" s="8" customFormat="1" ht="12" customHeight="1" outlineLevel="1">
      <c r="A71" s="148" t="s">
        <v>273</v>
      </c>
      <c r="B71" s="2"/>
      <c r="C71" s="2"/>
      <c r="D71" s="2"/>
      <c r="E71" s="2"/>
      <c r="F71" s="2"/>
      <c r="G71" s="2"/>
      <c r="H71" s="2"/>
      <c r="I71" s="2"/>
      <c r="J71" s="2"/>
      <c r="K71" s="2">
        <v>100617</v>
      </c>
      <c r="L71" s="2"/>
    </row>
    <row r="72" spans="1:12" s="8" customFormat="1" ht="12" customHeight="1" outlineLevel="1">
      <c r="A72" s="148" t="s">
        <v>274</v>
      </c>
      <c r="B72" s="2"/>
      <c r="C72" s="2"/>
      <c r="D72" s="2"/>
      <c r="E72" s="2"/>
      <c r="F72" s="2"/>
      <c r="G72" s="2"/>
      <c r="H72" s="2"/>
      <c r="I72" s="2"/>
      <c r="J72" s="2"/>
      <c r="K72" s="2">
        <v>51651</v>
      </c>
      <c r="L72" s="2"/>
    </row>
    <row r="73" spans="1:12" s="8" customFormat="1" ht="12" customHeight="1" outlineLevel="1">
      <c r="A73" s="148" t="s">
        <v>275</v>
      </c>
      <c r="B73" s="2"/>
      <c r="C73" s="2"/>
      <c r="D73" s="2"/>
      <c r="E73" s="2"/>
      <c r="F73" s="2"/>
      <c r="G73" s="2"/>
      <c r="H73" s="2"/>
      <c r="I73" s="2"/>
      <c r="J73" s="2"/>
      <c r="K73" s="2">
        <v>24171</v>
      </c>
      <c r="L73" s="2"/>
    </row>
    <row r="74" spans="1:12" s="8" customFormat="1" ht="12" customHeight="1">
      <c r="A74" s="3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2" customHeight="1" outlineLevel="1">
      <c r="A75" s="34" t="s">
        <v>285</v>
      </c>
    </row>
    <row r="76" spans="1:12" s="120" customFormat="1" ht="12" customHeight="1" outlineLevel="1">
      <c r="A76" s="120" t="s">
        <v>40</v>
      </c>
      <c r="B76" s="6">
        <f t="shared" ref="B76:K76" si="47">SUM(B77:B78)</f>
        <v>96259</v>
      </c>
      <c r="C76" s="6">
        <f t="shared" si="47"/>
        <v>95433</v>
      </c>
      <c r="D76" s="6">
        <f t="shared" si="47"/>
        <v>94836</v>
      </c>
      <c r="E76" s="6">
        <f t="shared" si="47"/>
        <v>95923</v>
      </c>
      <c r="F76" s="6">
        <f t="shared" si="47"/>
        <v>97893</v>
      </c>
      <c r="G76" s="6">
        <f t="shared" si="47"/>
        <v>98885</v>
      </c>
      <c r="H76" s="6">
        <f>SUM(H77:H78)</f>
        <v>102016</v>
      </c>
      <c r="I76" s="6">
        <f t="shared" si="47"/>
        <v>108361</v>
      </c>
      <c r="J76" s="6">
        <f t="shared" si="47"/>
        <v>118667</v>
      </c>
      <c r="K76" s="6">
        <f t="shared" si="47"/>
        <v>125888</v>
      </c>
      <c r="L76" s="6"/>
    </row>
    <row r="77" spans="1:12" ht="12" customHeight="1" outlineLevel="1">
      <c r="A77" s="35" t="s">
        <v>41</v>
      </c>
      <c r="B77" s="2">
        <v>67437</v>
      </c>
      <c r="C77" s="2">
        <v>67965</v>
      </c>
      <c r="D77" s="2">
        <v>67853</v>
      </c>
      <c r="E77" s="2">
        <v>68940</v>
      </c>
      <c r="F77" s="2">
        <v>71027</v>
      </c>
      <c r="G77" s="2">
        <v>72380</v>
      </c>
      <c r="H77" s="2">
        <v>74609</v>
      </c>
      <c r="I77" s="2">
        <v>78869</v>
      </c>
      <c r="J77" s="2">
        <v>85299</v>
      </c>
      <c r="K77" s="2">
        <v>88285</v>
      </c>
    </row>
    <row r="78" spans="1:12" ht="12" customHeight="1" outlineLevel="1">
      <c r="A78" s="35" t="s">
        <v>42</v>
      </c>
      <c r="B78" s="2">
        <v>28822</v>
      </c>
      <c r="C78" s="2">
        <v>27468</v>
      </c>
      <c r="D78" s="2">
        <v>26983</v>
      </c>
      <c r="E78" s="2">
        <v>26983</v>
      </c>
      <c r="F78" s="2">
        <v>26866</v>
      </c>
      <c r="G78" s="2">
        <v>26505</v>
      </c>
      <c r="H78" s="2">
        <v>27407</v>
      </c>
      <c r="I78" s="2">
        <v>29492</v>
      </c>
      <c r="J78" s="2">
        <v>33368</v>
      </c>
      <c r="K78" s="2">
        <v>37603</v>
      </c>
    </row>
    <row r="79" spans="1:12" ht="12" customHeight="1" outlineLevel="1"/>
    <row r="80" spans="1:12" ht="12" customHeight="1" outlineLevel="1">
      <c r="A80" s="34" t="s">
        <v>253</v>
      </c>
    </row>
    <row r="81" spans="1:12" s="120" customFormat="1" ht="12" customHeight="1" outlineLevel="1">
      <c r="A81" s="120" t="s">
        <v>40</v>
      </c>
      <c r="B81" s="6">
        <f t="shared" ref="B81:G81" si="48">SUM(B82:B83)</f>
        <v>45717</v>
      </c>
      <c r="C81" s="6">
        <f t="shared" si="48"/>
        <v>45455</v>
      </c>
      <c r="D81" s="6">
        <f t="shared" si="48"/>
        <v>45446</v>
      </c>
      <c r="E81" s="6">
        <f t="shared" si="48"/>
        <v>46144</v>
      </c>
      <c r="F81" s="6">
        <f t="shared" si="48"/>
        <v>47015</v>
      </c>
      <c r="G81" s="6">
        <f t="shared" si="48"/>
        <v>47783</v>
      </c>
      <c r="H81" s="6">
        <f>SUM(H82:H83)</f>
        <v>49375</v>
      </c>
      <c r="I81" s="6">
        <f t="shared" ref="I81:K81" si="49">SUM(I82:I83)</f>
        <v>52420</v>
      </c>
      <c r="J81" s="6">
        <f t="shared" si="49"/>
        <v>57875</v>
      </c>
      <c r="K81" s="6">
        <f t="shared" si="49"/>
        <v>61876</v>
      </c>
      <c r="L81" s="6"/>
    </row>
    <row r="82" spans="1:12" ht="12" customHeight="1" outlineLevel="1">
      <c r="A82" s="35" t="s">
        <v>41</v>
      </c>
      <c r="B82" s="2">
        <v>31459</v>
      </c>
      <c r="C82" s="2">
        <v>31901</v>
      </c>
      <c r="D82" s="2">
        <v>32207</v>
      </c>
      <c r="E82" s="2">
        <v>32861</v>
      </c>
      <c r="F82" s="2">
        <v>33824</v>
      </c>
      <c r="G82" s="2">
        <v>34699</v>
      </c>
      <c r="H82" s="2">
        <v>35696</v>
      </c>
      <c r="I82" s="2">
        <v>37599</v>
      </c>
      <c r="J82" s="2">
        <v>41228</v>
      </c>
      <c r="K82" s="2">
        <v>43125</v>
      </c>
    </row>
    <row r="83" spans="1:12" ht="12" customHeight="1" outlineLevel="1">
      <c r="A83" s="35" t="s">
        <v>42</v>
      </c>
      <c r="B83" s="2">
        <v>14258</v>
      </c>
      <c r="C83" s="2">
        <v>13554</v>
      </c>
      <c r="D83" s="2">
        <v>13239</v>
      </c>
      <c r="E83" s="2">
        <v>13283</v>
      </c>
      <c r="F83" s="2">
        <v>13191</v>
      </c>
      <c r="G83" s="2">
        <v>13084</v>
      </c>
      <c r="H83" s="2">
        <v>13679</v>
      </c>
      <c r="I83" s="2">
        <v>14821</v>
      </c>
      <c r="J83" s="2">
        <v>16647</v>
      </c>
      <c r="K83" s="2">
        <v>18751</v>
      </c>
    </row>
    <row r="84" spans="1:12" ht="12" customHeight="1" outlineLevel="1"/>
    <row r="85" spans="1:12" ht="12" customHeight="1" outlineLevel="1">
      <c r="A85" s="34" t="s">
        <v>269</v>
      </c>
    </row>
    <row r="86" spans="1:12" s="120" customFormat="1" ht="12" customHeight="1" outlineLevel="1">
      <c r="A86" s="120" t="s">
        <v>40</v>
      </c>
      <c r="B86" s="6">
        <f>SUM(B87:B88)</f>
        <v>50542</v>
      </c>
      <c r="C86" s="6">
        <f t="shared" ref="C86:G86" si="50">SUM(C87:C88)</f>
        <v>49978</v>
      </c>
      <c r="D86" s="6">
        <f t="shared" si="50"/>
        <v>49390</v>
      </c>
      <c r="E86" s="6">
        <f t="shared" si="50"/>
        <v>49779</v>
      </c>
      <c r="F86" s="6">
        <f t="shared" si="50"/>
        <v>50878</v>
      </c>
      <c r="G86" s="6">
        <f t="shared" si="50"/>
        <v>51102</v>
      </c>
      <c r="H86" s="6">
        <f>SUM(H87:H88)</f>
        <v>52641</v>
      </c>
      <c r="I86" s="6">
        <f t="shared" ref="I86:K86" si="51">SUM(I87:I88)</f>
        <v>55941</v>
      </c>
      <c r="J86" s="6">
        <f t="shared" si="51"/>
        <v>60792</v>
      </c>
      <c r="K86" s="6">
        <f t="shared" si="51"/>
        <v>64012</v>
      </c>
      <c r="L86" s="6"/>
    </row>
    <row r="87" spans="1:12" ht="12" customHeight="1" outlineLevel="1">
      <c r="A87" s="35" t="s">
        <v>41</v>
      </c>
      <c r="B87" s="2">
        <f>B77-B82</f>
        <v>35978</v>
      </c>
      <c r="C87" s="2">
        <f t="shared" ref="C87:K87" si="52">C77-C82</f>
        <v>36064</v>
      </c>
      <c r="D87" s="2">
        <f t="shared" si="52"/>
        <v>35646</v>
      </c>
      <c r="E87" s="2">
        <f t="shared" si="52"/>
        <v>36079</v>
      </c>
      <c r="F87" s="2">
        <f t="shared" si="52"/>
        <v>37203</v>
      </c>
      <c r="G87" s="2">
        <f t="shared" si="52"/>
        <v>37681</v>
      </c>
      <c r="H87" s="2">
        <f t="shared" si="52"/>
        <v>38913</v>
      </c>
      <c r="I87" s="2">
        <f t="shared" si="52"/>
        <v>41270</v>
      </c>
      <c r="J87" s="2">
        <f t="shared" si="52"/>
        <v>44071</v>
      </c>
      <c r="K87" s="2">
        <f t="shared" si="52"/>
        <v>45160</v>
      </c>
    </row>
    <row r="88" spans="1:12" ht="12" customHeight="1" outlineLevel="1">
      <c r="A88" s="35" t="s">
        <v>42</v>
      </c>
      <c r="B88" s="2">
        <f>B78-B83</f>
        <v>14564</v>
      </c>
      <c r="C88" s="2">
        <f t="shared" ref="C88:K88" si="53">C78-C83</f>
        <v>13914</v>
      </c>
      <c r="D88" s="2">
        <f t="shared" si="53"/>
        <v>13744</v>
      </c>
      <c r="E88" s="2">
        <f t="shared" si="53"/>
        <v>13700</v>
      </c>
      <c r="F88" s="2">
        <f t="shared" si="53"/>
        <v>13675</v>
      </c>
      <c r="G88" s="2">
        <f t="shared" si="53"/>
        <v>13421</v>
      </c>
      <c r="H88" s="2">
        <f t="shared" si="53"/>
        <v>13728</v>
      </c>
      <c r="I88" s="2">
        <f t="shared" si="53"/>
        <v>14671</v>
      </c>
      <c r="J88" s="2">
        <f t="shared" si="53"/>
        <v>16721</v>
      </c>
      <c r="K88" s="2">
        <f t="shared" si="53"/>
        <v>18852</v>
      </c>
    </row>
    <row r="89" spans="1:12" ht="12" customHeight="1" outlineLevel="1"/>
    <row r="90" spans="1:12" ht="12" customHeight="1" outlineLevel="1">
      <c r="A90" s="34" t="s">
        <v>286</v>
      </c>
    </row>
    <row r="91" spans="1:12" s="120" customFormat="1" ht="12" customHeight="1" outlineLevel="1">
      <c r="A91" s="120" t="s">
        <v>40</v>
      </c>
      <c r="B91" s="6">
        <f t="shared" ref="B91:G91" si="54">SUM(B92:B93)</f>
        <v>186681</v>
      </c>
      <c r="C91" s="6">
        <f t="shared" si="54"/>
        <v>179942</v>
      </c>
      <c r="D91" s="6">
        <f t="shared" si="54"/>
        <v>182561</v>
      </c>
      <c r="E91" s="6">
        <f t="shared" si="54"/>
        <v>183661</v>
      </c>
      <c r="F91" s="6">
        <f t="shared" si="54"/>
        <v>198279</v>
      </c>
      <c r="G91" s="6">
        <f t="shared" si="54"/>
        <v>221977</v>
      </c>
      <c r="H91" s="6">
        <f>SUM(H92:H93)</f>
        <v>222782</v>
      </c>
      <c r="I91" s="6">
        <f t="shared" ref="I91:K91" si="55">SUM(I92:I93)</f>
        <v>235012</v>
      </c>
      <c r="J91" s="6">
        <f t="shared" si="55"/>
        <v>244779</v>
      </c>
      <c r="K91" s="6">
        <f t="shared" si="55"/>
        <v>261636</v>
      </c>
      <c r="L91" s="6"/>
    </row>
    <row r="92" spans="1:12" ht="12" customHeight="1" outlineLevel="1">
      <c r="A92" s="35" t="s">
        <v>41</v>
      </c>
      <c r="B92" s="2">
        <v>133736</v>
      </c>
      <c r="C92" s="2">
        <v>128707</v>
      </c>
      <c r="D92" s="2">
        <v>130761</v>
      </c>
      <c r="E92" s="2">
        <v>131292</v>
      </c>
      <c r="F92" s="2">
        <v>143860</v>
      </c>
      <c r="G92" s="2">
        <v>162680</v>
      </c>
      <c r="H92" s="2">
        <v>163357</v>
      </c>
      <c r="I92" s="2">
        <v>172224</v>
      </c>
      <c r="J92" s="2">
        <v>177568</v>
      </c>
      <c r="K92" s="2">
        <v>186633</v>
      </c>
    </row>
    <row r="93" spans="1:12" ht="12" customHeight="1" outlineLevel="1">
      <c r="A93" s="35" t="s">
        <v>42</v>
      </c>
      <c r="B93" s="2">
        <v>52945</v>
      </c>
      <c r="C93" s="2">
        <v>51235</v>
      </c>
      <c r="D93" s="2">
        <v>51800</v>
      </c>
      <c r="E93" s="2">
        <v>52369</v>
      </c>
      <c r="F93" s="2">
        <v>54419</v>
      </c>
      <c r="G93" s="2">
        <v>59297</v>
      </c>
      <c r="H93" s="2">
        <v>59425</v>
      </c>
      <c r="I93" s="2">
        <v>62788</v>
      </c>
      <c r="J93" s="2">
        <v>67211</v>
      </c>
      <c r="K93" s="2">
        <v>75003</v>
      </c>
    </row>
    <row r="94" spans="1:12" ht="12" customHeight="1" outlineLevel="1"/>
    <row r="95" spans="1:12" ht="12" customHeight="1" outlineLevel="1">
      <c r="A95" s="34" t="s">
        <v>253</v>
      </c>
    </row>
    <row r="96" spans="1:12" s="120" customFormat="1" ht="12" customHeight="1" outlineLevel="1">
      <c r="A96" s="120" t="s">
        <v>40</v>
      </c>
      <c r="B96" s="6">
        <f t="shared" ref="B96:G96" si="56">SUM(B97:B98)</f>
        <v>105334</v>
      </c>
      <c r="C96" s="6">
        <f t="shared" si="56"/>
        <v>99074</v>
      </c>
      <c r="D96" s="6">
        <f t="shared" si="56"/>
        <v>99352</v>
      </c>
      <c r="E96" s="6">
        <f t="shared" si="56"/>
        <v>100264</v>
      </c>
      <c r="F96" s="6">
        <f t="shared" si="56"/>
        <v>106745</v>
      </c>
      <c r="G96" s="6">
        <f t="shared" si="56"/>
        <v>119586</v>
      </c>
      <c r="H96" s="6">
        <f>SUM(H97:H98)</f>
        <v>119821</v>
      </c>
      <c r="I96" s="6">
        <f t="shared" ref="I96:K96" si="57">SUM(I97:I98)</f>
        <v>127708</v>
      </c>
      <c r="J96" s="6">
        <f t="shared" si="57"/>
        <v>130342</v>
      </c>
      <c r="K96" s="6">
        <f t="shared" si="57"/>
        <v>138614</v>
      </c>
      <c r="L96" s="6"/>
    </row>
    <row r="97" spans="1:12" ht="12" customHeight="1" outlineLevel="1">
      <c r="A97" s="35" t="s">
        <v>41</v>
      </c>
      <c r="B97" s="2">
        <v>75407</v>
      </c>
      <c r="C97" s="2">
        <v>70286</v>
      </c>
      <c r="D97" s="2">
        <v>70646</v>
      </c>
      <c r="E97" s="2">
        <v>71254</v>
      </c>
      <c r="F97" s="2">
        <v>76723</v>
      </c>
      <c r="G97" s="2">
        <v>86811</v>
      </c>
      <c r="H97" s="2">
        <v>87546</v>
      </c>
      <c r="I97" s="2">
        <v>93522</v>
      </c>
      <c r="J97" s="2">
        <v>94137</v>
      </c>
      <c r="K97" s="2">
        <v>98021</v>
      </c>
    </row>
    <row r="98" spans="1:12" ht="12" customHeight="1" outlineLevel="1">
      <c r="A98" s="35" t="s">
        <v>42</v>
      </c>
      <c r="B98" s="2">
        <v>29927</v>
      </c>
      <c r="C98" s="2">
        <v>28788</v>
      </c>
      <c r="D98" s="2">
        <v>28706</v>
      </c>
      <c r="E98" s="2">
        <v>29010</v>
      </c>
      <c r="F98" s="2">
        <v>30022</v>
      </c>
      <c r="G98" s="2">
        <v>32775</v>
      </c>
      <c r="H98" s="2">
        <v>32275</v>
      </c>
      <c r="I98" s="2">
        <v>34186</v>
      </c>
      <c r="J98" s="2">
        <v>36205</v>
      </c>
      <c r="K98" s="2">
        <v>40593</v>
      </c>
    </row>
    <row r="99" spans="1:12" ht="12" customHeight="1" outlineLevel="1"/>
    <row r="100" spans="1:12" ht="12" customHeight="1" outlineLevel="1">
      <c r="A100" s="34" t="s">
        <v>269</v>
      </c>
    </row>
    <row r="101" spans="1:12" s="120" customFormat="1" ht="12" customHeight="1" outlineLevel="1">
      <c r="A101" s="120" t="s">
        <v>40</v>
      </c>
      <c r="B101" s="6">
        <f>SUM(B102:B103)</f>
        <v>81347</v>
      </c>
      <c r="C101" s="6">
        <f t="shared" ref="C101:G101" si="58">SUM(C102:C103)</f>
        <v>80868</v>
      </c>
      <c r="D101" s="6">
        <f t="shared" si="58"/>
        <v>83209</v>
      </c>
      <c r="E101" s="6">
        <f t="shared" si="58"/>
        <v>83397</v>
      </c>
      <c r="F101" s="6">
        <f t="shared" si="58"/>
        <v>91534</v>
      </c>
      <c r="G101" s="6">
        <f t="shared" si="58"/>
        <v>102391</v>
      </c>
      <c r="H101" s="6">
        <f>SUM(H102:H103)</f>
        <v>102961</v>
      </c>
      <c r="I101" s="6">
        <f t="shared" ref="I101:J101" si="59">SUM(I102:I103)</f>
        <v>107304</v>
      </c>
      <c r="J101" s="6">
        <f t="shared" si="59"/>
        <v>114437</v>
      </c>
      <c r="K101" s="6">
        <f>SUM(K102:K103)</f>
        <v>123022</v>
      </c>
      <c r="L101" s="6"/>
    </row>
    <row r="102" spans="1:12" ht="12" customHeight="1" outlineLevel="1">
      <c r="A102" s="35" t="s">
        <v>41</v>
      </c>
      <c r="B102" s="2">
        <f>B92-B97</f>
        <v>58329</v>
      </c>
      <c r="C102" s="2">
        <f t="shared" ref="C102:J102" si="60">C92-C97</f>
        <v>58421</v>
      </c>
      <c r="D102" s="2">
        <f t="shared" si="60"/>
        <v>60115</v>
      </c>
      <c r="E102" s="2">
        <f t="shared" si="60"/>
        <v>60038</v>
      </c>
      <c r="F102" s="2">
        <f t="shared" si="60"/>
        <v>67137</v>
      </c>
      <c r="G102" s="2">
        <f t="shared" si="60"/>
        <v>75869</v>
      </c>
      <c r="H102" s="2">
        <f t="shared" si="60"/>
        <v>75811</v>
      </c>
      <c r="I102" s="2">
        <f t="shared" si="60"/>
        <v>78702</v>
      </c>
      <c r="J102" s="2">
        <f t="shared" si="60"/>
        <v>83431</v>
      </c>
      <c r="K102" s="2">
        <f>K92-K97</f>
        <v>88612</v>
      </c>
    </row>
    <row r="103" spans="1:12" ht="12" customHeight="1" outlineLevel="1">
      <c r="A103" s="35" t="s">
        <v>42</v>
      </c>
      <c r="B103" s="2">
        <f>B93-B98</f>
        <v>23018</v>
      </c>
      <c r="C103" s="2">
        <f t="shared" ref="C103:J103" si="61">C93-C98</f>
        <v>22447</v>
      </c>
      <c r="D103" s="2">
        <f t="shared" si="61"/>
        <v>23094</v>
      </c>
      <c r="E103" s="2">
        <f t="shared" si="61"/>
        <v>23359</v>
      </c>
      <c r="F103" s="2">
        <f t="shared" si="61"/>
        <v>24397</v>
      </c>
      <c r="G103" s="2">
        <f t="shared" si="61"/>
        <v>26522</v>
      </c>
      <c r="H103" s="2">
        <f t="shared" si="61"/>
        <v>27150</v>
      </c>
      <c r="I103" s="2">
        <f t="shared" si="61"/>
        <v>28602</v>
      </c>
      <c r="J103" s="2">
        <f t="shared" si="61"/>
        <v>31006</v>
      </c>
      <c r="K103" s="2">
        <f>K93-K98</f>
        <v>34410</v>
      </c>
    </row>
    <row r="104" spans="1:12" ht="12" customHeight="1" outlineLevel="1"/>
    <row r="105" spans="1:12" ht="12" customHeight="1">
      <c r="A105" s="34" t="s">
        <v>277</v>
      </c>
    </row>
    <row r="106" spans="1:12" s="120" customFormat="1" ht="12" customHeight="1">
      <c r="A106" s="120" t="s">
        <v>40</v>
      </c>
      <c r="B106" s="6">
        <f>SUM(B107:B108)</f>
        <v>131889</v>
      </c>
      <c r="C106" s="6">
        <f t="shared" ref="C106:G106" si="62">SUM(C107:C108)</f>
        <v>130846</v>
      </c>
      <c r="D106" s="6">
        <f t="shared" si="62"/>
        <v>132599</v>
      </c>
      <c r="E106" s="6">
        <f t="shared" si="62"/>
        <v>133176</v>
      </c>
      <c r="F106" s="6">
        <f t="shared" si="62"/>
        <v>142412</v>
      </c>
      <c r="G106" s="6">
        <f t="shared" si="62"/>
        <v>153493</v>
      </c>
      <c r="H106" s="6">
        <f>SUM(H107:H108)</f>
        <v>155602</v>
      </c>
      <c r="I106" s="6">
        <f t="shared" ref="I106:K106" si="63">SUM(I107:I108)</f>
        <v>163245</v>
      </c>
      <c r="J106" s="6">
        <f t="shared" si="63"/>
        <v>175229</v>
      </c>
      <c r="K106" s="6">
        <f t="shared" si="63"/>
        <v>187034</v>
      </c>
      <c r="L106" s="6"/>
    </row>
    <row r="107" spans="1:12" ht="12" customHeight="1">
      <c r="A107" s="35" t="s">
        <v>41</v>
      </c>
      <c r="B107" s="2">
        <f>B87+B102</f>
        <v>94307</v>
      </c>
      <c r="C107" s="2">
        <f t="shared" ref="C107:J107" si="64">C87+C102</f>
        <v>94485</v>
      </c>
      <c r="D107" s="2">
        <f t="shared" si="64"/>
        <v>95761</v>
      </c>
      <c r="E107" s="2">
        <f t="shared" si="64"/>
        <v>96117</v>
      </c>
      <c r="F107" s="2">
        <f t="shared" si="64"/>
        <v>104340</v>
      </c>
      <c r="G107" s="2">
        <f t="shared" si="64"/>
        <v>113550</v>
      </c>
      <c r="H107" s="2">
        <f t="shared" si="64"/>
        <v>114724</v>
      </c>
      <c r="I107" s="2">
        <f t="shared" si="64"/>
        <v>119972</v>
      </c>
      <c r="J107" s="2">
        <f t="shared" si="64"/>
        <v>127502</v>
      </c>
      <c r="K107" s="2">
        <f>K87+K102</f>
        <v>133772</v>
      </c>
    </row>
    <row r="108" spans="1:12" ht="12" customHeight="1">
      <c r="A108" s="35" t="s">
        <v>42</v>
      </c>
      <c r="B108" s="2">
        <f>B88+B103</f>
        <v>37582</v>
      </c>
      <c r="C108" s="2">
        <f t="shared" ref="C108:K108" si="65">C88+C103</f>
        <v>36361</v>
      </c>
      <c r="D108" s="2">
        <f t="shared" si="65"/>
        <v>36838</v>
      </c>
      <c r="E108" s="2">
        <f t="shared" si="65"/>
        <v>37059</v>
      </c>
      <c r="F108" s="2">
        <f t="shared" si="65"/>
        <v>38072</v>
      </c>
      <c r="G108" s="2">
        <f t="shared" si="65"/>
        <v>39943</v>
      </c>
      <c r="H108" s="2">
        <f t="shared" si="65"/>
        <v>40878</v>
      </c>
      <c r="I108" s="2">
        <f t="shared" si="65"/>
        <v>43273</v>
      </c>
      <c r="J108" s="2">
        <f t="shared" si="65"/>
        <v>47727</v>
      </c>
      <c r="K108" s="2">
        <f t="shared" si="65"/>
        <v>53262</v>
      </c>
    </row>
    <row r="110" spans="1:12" ht="12" customHeight="1">
      <c r="A110" s="34" t="s">
        <v>280</v>
      </c>
    </row>
    <row r="111" spans="1:12" s="120" customFormat="1" ht="12" customHeight="1">
      <c r="A111" s="120" t="s">
        <v>40</v>
      </c>
      <c r="B111" s="6">
        <f>SUM(B112:B113)</f>
        <v>28680</v>
      </c>
      <c r="C111" s="6">
        <f t="shared" ref="C111:G111" si="66">SUM(C112:C113)</f>
        <v>28499</v>
      </c>
      <c r="D111" s="6">
        <f t="shared" si="66"/>
        <v>27950</v>
      </c>
      <c r="E111" s="6">
        <f t="shared" si="66"/>
        <v>28643</v>
      </c>
      <c r="F111" s="6">
        <f t="shared" si="66"/>
        <v>28356</v>
      </c>
      <c r="G111" s="6">
        <f t="shared" si="66"/>
        <v>29148</v>
      </c>
      <c r="H111" s="6">
        <f>SUM(H112:H113)</f>
        <v>26432</v>
      </c>
      <c r="I111" s="6">
        <f t="shared" ref="I111:K111" si="67">SUM(I112:I113)</f>
        <v>31063</v>
      </c>
      <c r="J111" s="6">
        <f t="shared" si="67"/>
        <v>24274</v>
      </c>
      <c r="K111" s="6">
        <f t="shared" si="67"/>
        <v>23466</v>
      </c>
      <c r="L111" s="6"/>
    </row>
    <row r="112" spans="1:12" ht="12" customHeight="1">
      <c r="A112" s="35" t="s">
        <v>41</v>
      </c>
      <c r="B112" s="2">
        <v>17281</v>
      </c>
      <c r="C112" s="2">
        <v>17286</v>
      </c>
      <c r="D112" s="2">
        <v>16651</v>
      </c>
      <c r="E112" s="2">
        <v>17172</v>
      </c>
      <c r="F112" s="2">
        <v>16952</v>
      </c>
      <c r="G112" s="2">
        <v>17832</v>
      </c>
      <c r="H112" s="2">
        <v>15835</v>
      </c>
      <c r="I112" s="2">
        <v>18816</v>
      </c>
      <c r="J112" s="2">
        <v>13605</v>
      </c>
      <c r="K112" s="2">
        <v>13074</v>
      </c>
    </row>
    <row r="113" spans="1:12" ht="12" customHeight="1">
      <c r="A113" s="35" t="s">
        <v>42</v>
      </c>
      <c r="B113" s="2">
        <v>11399</v>
      </c>
      <c r="C113" s="2">
        <v>11213</v>
      </c>
      <c r="D113" s="2">
        <v>11299</v>
      </c>
      <c r="E113" s="2">
        <v>11471</v>
      </c>
      <c r="F113" s="2">
        <v>11404</v>
      </c>
      <c r="G113" s="2">
        <v>11316</v>
      </c>
      <c r="H113" s="2">
        <v>10597</v>
      </c>
      <c r="I113" s="2">
        <v>12247</v>
      </c>
      <c r="J113" s="2">
        <v>10669</v>
      </c>
      <c r="K113" s="2">
        <v>10392</v>
      </c>
    </row>
    <row r="115" spans="1:12" ht="12" customHeight="1">
      <c r="A115" s="34" t="s">
        <v>281</v>
      </c>
    </row>
    <row r="116" spans="1:12" s="120" customFormat="1" ht="12" customHeight="1">
      <c r="A116" s="120" t="s">
        <v>40</v>
      </c>
      <c r="B116" s="6">
        <f>SUM(B117:B118)</f>
        <v>9417</v>
      </c>
      <c r="C116" s="6">
        <f t="shared" ref="C116:G116" si="68">SUM(C117:C118)</f>
        <v>9990</v>
      </c>
      <c r="D116" s="6">
        <f t="shared" si="68"/>
        <v>9652</v>
      </c>
      <c r="E116" s="6">
        <f t="shared" si="68"/>
        <v>10415</v>
      </c>
      <c r="F116" s="6">
        <f t="shared" si="68"/>
        <v>11004</v>
      </c>
      <c r="G116" s="6">
        <f t="shared" si="68"/>
        <v>11854</v>
      </c>
      <c r="H116" s="6">
        <f>SUM(H117:H118)</f>
        <v>9467</v>
      </c>
      <c r="I116" s="6">
        <f t="shared" ref="I116:K116" si="69">SUM(I117:I118)</f>
        <v>9577</v>
      </c>
      <c r="J116" s="6">
        <f t="shared" si="69"/>
        <v>9986</v>
      </c>
      <c r="K116" s="6">
        <f t="shared" si="69"/>
        <v>8150</v>
      </c>
      <c r="L116" s="6"/>
    </row>
    <row r="117" spans="1:12" ht="12" customHeight="1">
      <c r="A117" s="35" t="s">
        <v>41</v>
      </c>
      <c r="B117" s="2">
        <v>5876</v>
      </c>
      <c r="C117" s="2">
        <v>6202</v>
      </c>
      <c r="D117" s="2">
        <v>5959</v>
      </c>
      <c r="E117" s="2">
        <v>6748</v>
      </c>
      <c r="F117" s="2">
        <v>6953</v>
      </c>
      <c r="G117" s="2">
        <v>7300</v>
      </c>
      <c r="H117" s="2">
        <v>5284</v>
      </c>
      <c r="I117" s="2">
        <v>5281</v>
      </c>
      <c r="J117" s="2">
        <v>5697</v>
      </c>
      <c r="K117" s="2">
        <v>4761</v>
      </c>
    </row>
    <row r="118" spans="1:12" ht="12" customHeight="1">
      <c r="A118" s="35" t="s">
        <v>42</v>
      </c>
      <c r="B118" s="2">
        <v>3541</v>
      </c>
      <c r="C118" s="2">
        <v>3788</v>
      </c>
      <c r="D118" s="2">
        <v>3693</v>
      </c>
      <c r="E118" s="2">
        <v>3667</v>
      </c>
      <c r="F118" s="2">
        <v>4051</v>
      </c>
      <c r="G118" s="2">
        <v>4554</v>
      </c>
      <c r="H118" s="2">
        <v>4183</v>
      </c>
      <c r="I118" s="2">
        <v>4296</v>
      </c>
      <c r="J118" s="2">
        <v>4289</v>
      </c>
      <c r="K118" s="2">
        <v>3389</v>
      </c>
    </row>
    <row r="122" spans="1:12" s="34" customFormat="1" ht="12" customHeight="1">
      <c r="A122" s="34" t="s">
        <v>50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2" customHeight="1">
      <c r="A123" s="35" t="s">
        <v>277</v>
      </c>
      <c r="B123" s="2">
        <f>B106</f>
        <v>131889</v>
      </c>
      <c r="C123" s="2">
        <f t="shared" ref="C123:J123" si="70">C106</f>
        <v>130846</v>
      </c>
      <c r="D123" s="2">
        <f t="shared" si="70"/>
        <v>132599</v>
      </c>
      <c r="E123" s="2">
        <f t="shared" si="70"/>
        <v>133176</v>
      </c>
      <c r="F123" s="2">
        <f t="shared" si="70"/>
        <v>142412</v>
      </c>
      <c r="G123" s="2">
        <f t="shared" si="70"/>
        <v>153493</v>
      </c>
      <c r="H123" s="2">
        <f t="shared" si="70"/>
        <v>155602</v>
      </c>
      <c r="I123" s="2">
        <f t="shared" si="70"/>
        <v>163245</v>
      </c>
      <c r="J123" s="2">
        <f t="shared" si="70"/>
        <v>175229</v>
      </c>
      <c r="K123" s="2">
        <f>K106</f>
        <v>187034</v>
      </c>
    </row>
    <row r="124" spans="1:12" ht="12" customHeight="1">
      <c r="A124" s="35" t="s">
        <v>308</v>
      </c>
      <c r="B124" s="2">
        <f>SUM(B11:B15)</f>
        <v>136797</v>
      </c>
      <c r="C124" s="2">
        <f t="shared" ref="C124:J124" si="71">SUM(C11:C15)</f>
        <v>142166</v>
      </c>
      <c r="D124" s="2">
        <f t="shared" si="71"/>
        <v>138937</v>
      </c>
      <c r="E124" s="2">
        <f t="shared" si="71"/>
        <v>136701</v>
      </c>
      <c r="F124" s="2">
        <f t="shared" si="71"/>
        <v>130052</v>
      </c>
      <c r="G124" s="2">
        <f t="shared" si="71"/>
        <v>122221</v>
      </c>
      <c r="H124" s="2">
        <f t="shared" si="71"/>
        <v>119225</v>
      </c>
      <c r="I124" s="2">
        <f t="shared" si="71"/>
        <v>113805</v>
      </c>
      <c r="J124" s="2">
        <f t="shared" si="71"/>
        <v>114878</v>
      </c>
      <c r="K124" s="2">
        <f>SUM(K11:K15)</f>
        <v>112496</v>
      </c>
    </row>
    <row r="125" spans="1:12" ht="12" customHeight="1">
      <c r="A125" s="35" t="s">
        <v>314</v>
      </c>
      <c r="B125" s="2">
        <f>B43</f>
        <v>48864</v>
      </c>
      <c r="C125" s="2">
        <f t="shared" ref="C125:J125" si="72">C43</f>
        <v>53667</v>
      </c>
      <c r="D125" s="2">
        <f t="shared" si="72"/>
        <v>56900</v>
      </c>
      <c r="E125" s="2">
        <f t="shared" si="72"/>
        <v>60406</v>
      </c>
      <c r="F125" s="2">
        <f t="shared" si="72"/>
        <v>59774</v>
      </c>
      <c r="G125" s="2">
        <f t="shared" si="72"/>
        <v>62240</v>
      </c>
      <c r="H125" s="2">
        <f t="shared" si="72"/>
        <v>62938</v>
      </c>
      <c r="I125" s="2">
        <f t="shared" si="72"/>
        <v>64777</v>
      </c>
      <c r="J125" s="2">
        <f t="shared" si="72"/>
        <v>82103</v>
      </c>
      <c r="K125" s="2">
        <f>K43</f>
        <v>66110</v>
      </c>
    </row>
    <row r="126" spans="1:12" ht="12" customHeight="1">
      <c r="A126" s="35" t="s">
        <v>294</v>
      </c>
      <c r="B126" s="2">
        <f>B116</f>
        <v>9417</v>
      </c>
      <c r="C126" s="2">
        <f t="shared" ref="C126:J126" si="73">C116</f>
        <v>9990</v>
      </c>
      <c r="D126" s="2">
        <f t="shared" si="73"/>
        <v>9652</v>
      </c>
      <c r="E126" s="2">
        <f t="shared" si="73"/>
        <v>10415</v>
      </c>
      <c r="F126" s="2">
        <f t="shared" si="73"/>
        <v>11004</v>
      </c>
      <c r="G126" s="2">
        <f t="shared" si="73"/>
        <v>11854</v>
      </c>
      <c r="H126" s="2">
        <f t="shared" si="73"/>
        <v>9467</v>
      </c>
      <c r="I126" s="2">
        <f t="shared" si="73"/>
        <v>9577</v>
      </c>
      <c r="J126" s="2">
        <f t="shared" si="73"/>
        <v>9986</v>
      </c>
      <c r="K126" s="2">
        <f>K116</f>
        <v>8150</v>
      </c>
    </row>
    <row r="127" spans="1:12" s="34" customFormat="1" ht="12" customHeight="1">
      <c r="A127" s="124" t="s">
        <v>34</v>
      </c>
      <c r="B127" s="5">
        <f>SUM(B123:B126)</f>
        <v>326967</v>
      </c>
      <c r="C127" s="5">
        <f t="shared" ref="C127:K127" si="74">SUM(C123:C126)</f>
        <v>336669</v>
      </c>
      <c r="D127" s="5">
        <f t="shared" si="74"/>
        <v>338088</v>
      </c>
      <c r="E127" s="5">
        <f t="shared" si="74"/>
        <v>340698</v>
      </c>
      <c r="F127" s="5">
        <f t="shared" si="74"/>
        <v>343242</v>
      </c>
      <c r="G127" s="5">
        <f t="shared" si="74"/>
        <v>349808</v>
      </c>
      <c r="H127" s="5">
        <f t="shared" si="74"/>
        <v>347232</v>
      </c>
      <c r="I127" s="5">
        <f t="shared" si="74"/>
        <v>351404</v>
      </c>
      <c r="J127" s="5">
        <f t="shared" si="74"/>
        <v>382196</v>
      </c>
      <c r="K127" s="5">
        <f t="shared" si="74"/>
        <v>373790</v>
      </c>
      <c r="L127" s="14"/>
    </row>
    <row r="128" spans="1:12" s="126" customFormat="1" ht="12" customHeight="1">
      <c r="A128" s="125" t="s">
        <v>51</v>
      </c>
      <c r="B128" s="151">
        <f>ROUNDDOWN(B127,-3)</f>
        <v>326000</v>
      </c>
      <c r="C128" s="151">
        <f t="shared" ref="C128:J128" si="75">ROUNDDOWN(C127,-3)</f>
        <v>336000</v>
      </c>
      <c r="D128" s="151">
        <f t="shared" si="75"/>
        <v>338000</v>
      </c>
      <c r="E128" s="151">
        <f t="shared" si="75"/>
        <v>340000</v>
      </c>
      <c r="F128" s="151">
        <f t="shared" si="75"/>
        <v>343000</v>
      </c>
      <c r="G128" s="151">
        <f t="shared" si="75"/>
        <v>349000</v>
      </c>
      <c r="H128" s="151">
        <f t="shared" si="75"/>
        <v>347000</v>
      </c>
      <c r="I128" s="151">
        <f t="shared" si="75"/>
        <v>351000</v>
      </c>
      <c r="J128" s="151">
        <f t="shared" si="75"/>
        <v>382000</v>
      </c>
      <c r="K128" s="151">
        <f>ROUNDDOWN(K127,-3)</f>
        <v>373000</v>
      </c>
      <c r="L128" s="18"/>
    </row>
    <row r="129" spans="1:12" s="127" customFormat="1" ht="12" customHeight="1">
      <c r="B129" s="115"/>
      <c r="C129" s="115"/>
      <c r="D129" s="115"/>
      <c r="E129" s="115"/>
      <c r="F129" s="115"/>
      <c r="G129" s="115"/>
      <c r="H129" s="115"/>
      <c r="I129" s="115"/>
      <c r="J129" s="18"/>
      <c r="K129" s="18"/>
      <c r="L129" s="18"/>
    </row>
    <row r="130" spans="1:12" s="34" customFormat="1" ht="12" customHeight="1">
      <c r="A130" s="34" t="s">
        <v>53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" customHeight="1">
      <c r="A131" s="35" t="s">
        <v>291</v>
      </c>
      <c r="B131" s="2">
        <f>B127*0.2</f>
        <v>65393.4</v>
      </c>
      <c r="C131" s="2">
        <f t="shared" ref="C131:J131" si="76">C127*0.2</f>
        <v>67333.8</v>
      </c>
      <c r="D131" s="2">
        <f t="shared" si="76"/>
        <v>67617.600000000006</v>
      </c>
      <c r="E131" s="2">
        <f t="shared" si="76"/>
        <v>68139.600000000006</v>
      </c>
      <c r="F131" s="2">
        <f t="shared" si="76"/>
        <v>68648.400000000009</v>
      </c>
      <c r="G131" s="2">
        <f t="shared" si="76"/>
        <v>69961.600000000006</v>
      </c>
      <c r="H131" s="2">
        <f t="shared" si="76"/>
        <v>69446.400000000009</v>
      </c>
      <c r="I131" s="2">
        <f t="shared" si="76"/>
        <v>70280.800000000003</v>
      </c>
      <c r="J131" s="2">
        <f t="shared" si="76"/>
        <v>76439.199999999997</v>
      </c>
      <c r="K131" s="2">
        <f>K127*0.2</f>
        <v>74758</v>
      </c>
    </row>
    <row r="132" spans="1:12" s="34" customFormat="1" ht="12" customHeight="1">
      <c r="A132" s="124" t="s">
        <v>34</v>
      </c>
      <c r="B132" s="5">
        <f>SUM(B131)</f>
        <v>65393.4</v>
      </c>
      <c r="C132" s="5">
        <f t="shared" ref="C132:K132" si="77">SUM(C131)</f>
        <v>67333.8</v>
      </c>
      <c r="D132" s="5">
        <f t="shared" si="77"/>
        <v>67617.600000000006</v>
      </c>
      <c r="E132" s="5">
        <f t="shared" si="77"/>
        <v>68139.600000000006</v>
      </c>
      <c r="F132" s="5">
        <f t="shared" si="77"/>
        <v>68648.400000000009</v>
      </c>
      <c r="G132" s="5">
        <f t="shared" si="77"/>
        <v>69961.600000000006</v>
      </c>
      <c r="H132" s="5">
        <f t="shared" si="77"/>
        <v>69446.400000000009</v>
      </c>
      <c r="I132" s="5">
        <f t="shared" si="77"/>
        <v>70280.800000000003</v>
      </c>
      <c r="J132" s="5">
        <f t="shared" si="77"/>
        <v>76439.199999999997</v>
      </c>
      <c r="K132" s="5">
        <f t="shared" si="77"/>
        <v>74758</v>
      </c>
      <c r="L132" s="14"/>
    </row>
    <row r="133" spans="1:12" s="126" customFormat="1" ht="12" customHeight="1">
      <c r="A133" s="125" t="s">
        <v>51</v>
      </c>
      <c r="B133" s="151">
        <f>ROUNDDOWN(B132,-2)</f>
        <v>65300</v>
      </c>
      <c r="C133" s="151">
        <f t="shared" ref="C133:K133" si="78">ROUNDDOWN(C132,-2)</f>
        <v>67300</v>
      </c>
      <c r="D133" s="151">
        <f t="shared" si="78"/>
        <v>67600</v>
      </c>
      <c r="E133" s="151">
        <f t="shared" si="78"/>
        <v>68100</v>
      </c>
      <c r="F133" s="151">
        <f t="shared" si="78"/>
        <v>68600</v>
      </c>
      <c r="G133" s="151">
        <f t="shared" si="78"/>
        <v>69900</v>
      </c>
      <c r="H133" s="151">
        <f t="shared" si="78"/>
        <v>69400</v>
      </c>
      <c r="I133" s="151">
        <f t="shared" si="78"/>
        <v>70200</v>
      </c>
      <c r="J133" s="151">
        <f t="shared" si="78"/>
        <v>76400</v>
      </c>
      <c r="K133" s="151">
        <f t="shared" si="78"/>
        <v>74700</v>
      </c>
      <c r="L133" s="18"/>
    </row>
    <row r="134" spans="1:12" ht="12" customHeight="1">
      <c r="J134" s="18"/>
      <c r="K134" s="18"/>
      <c r="L134" s="18"/>
    </row>
    <row r="135" spans="1:12" s="34" customFormat="1" ht="12" customHeight="1">
      <c r="A135" s="34" t="s">
        <v>54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2" customHeight="1">
      <c r="A136" s="35" t="s">
        <v>292</v>
      </c>
      <c r="B136" s="2">
        <f>B132*0.2</f>
        <v>13078.68</v>
      </c>
      <c r="C136" s="2">
        <f t="shared" ref="C136:J136" si="79">C132*0.2</f>
        <v>13466.760000000002</v>
      </c>
      <c r="D136" s="2">
        <f t="shared" si="79"/>
        <v>13523.520000000002</v>
      </c>
      <c r="E136" s="2">
        <f t="shared" si="79"/>
        <v>13627.920000000002</v>
      </c>
      <c r="F136" s="2">
        <f t="shared" si="79"/>
        <v>13729.680000000002</v>
      </c>
      <c r="G136" s="2">
        <f t="shared" si="79"/>
        <v>13992.320000000002</v>
      </c>
      <c r="H136" s="2">
        <f t="shared" si="79"/>
        <v>13889.280000000002</v>
      </c>
      <c r="I136" s="2">
        <f t="shared" si="79"/>
        <v>14056.160000000002</v>
      </c>
      <c r="J136" s="2">
        <f t="shared" si="79"/>
        <v>15287.84</v>
      </c>
      <c r="K136" s="2">
        <f>K132*0.2</f>
        <v>14951.6</v>
      </c>
    </row>
    <row r="137" spans="1:12" s="34" customFormat="1" ht="12" customHeight="1">
      <c r="A137" s="124" t="s">
        <v>34</v>
      </c>
      <c r="B137" s="5">
        <f>SUM(B136)</f>
        <v>13078.68</v>
      </c>
      <c r="C137" s="5">
        <f t="shared" ref="C137:K137" si="80">SUM(C136)</f>
        <v>13466.760000000002</v>
      </c>
      <c r="D137" s="5">
        <f t="shared" si="80"/>
        <v>13523.520000000002</v>
      </c>
      <c r="E137" s="5">
        <f t="shared" si="80"/>
        <v>13627.920000000002</v>
      </c>
      <c r="F137" s="5">
        <f t="shared" si="80"/>
        <v>13729.680000000002</v>
      </c>
      <c r="G137" s="5">
        <f t="shared" si="80"/>
        <v>13992.320000000002</v>
      </c>
      <c r="H137" s="5">
        <f t="shared" si="80"/>
        <v>13889.280000000002</v>
      </c>
      <c r="I137" s="5">
        <f t="shared" si="80"/>
        <v>14056.160000000002</v>
      </c>
      <c r="J137" s="5">
        <f t="shared" si="80"/>
        <v>15287.84</v>
      </c>
      <c r="K137" s="5">
        <f t="shared" si="80"/>
        <v>14951.6</v>
      </c>
      <c r="L137" s="14"/>
    </row>
    <row r="138" spans="1:12" s="126" customFormat="1" ht="12" customHeight="1">
      <c r="A138" s="125" t="s">
        <v>295</v>
      </c>
      <c r="B138" s="151">
        <f>ROUNDDOWN(B137,-2)</f>
        <v>13000</v>
      </c>
      <c r="C138" s="151">
        <f t="shared" ref="C138:K138" si="81">ROUNDDOWN(C137,-2)</f>
        <v>13400</v>
      </c>
      <c r="D138" s="151">
        <f t="shared" si="81"/>
        <v>13500</v>
      </c>
      <c r="E138" s="151">
        <f t="shared" si="81"/>
        <v>13600</v>
      </c>
      <c r="F138" s="151">
        <f t="shared" si="81"/>
        <v>13700</v>
      </c>
      <c r="G138" s="151">
        <f t="shared" si="81"/>
        <v>13900</v>
      </c>
      <c r="H138" s="151">
        <f t="shared" si="81"/>
        <v>13800</v>
      </c>
      <c r="I138" s="151">
        <f t="shared" si="81"/>
        <v>14000</v>
      </c>
      <c r="J138" s="151">
        <f t="shared" si="81"/>
        <v>15200</v>
      </c>
      <c r="K138" s="152">
        <f t="shared" si="81"/>
        <v>14900</v>
      </c>
      <c r="L138" s="13" t="s">
        <v>329</v>
      </c>
    </row>
    <row r="139" spans="1:12" s="126" customFormat="1" ht="12" customHeight="1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</row>
    <row r="140" spans="1:12" s="34" customFormat="1" ht="12" customHeight="1">
      <c r="B140" s="5"/>
      <c r="C140" s="5"/>
      <c r="D140" s="5"/>
      <c r="E140" s="5"/>
      <c r="F140" s="5"/>
      <c r="G140" s="5"/>
      <c r="H140" s="5"/>
      <c r="I140" s="5"/>
      <c r="J140" s="18"/>
      <c r="K140" s="18"/>
      <c r="L140" s="18"/>
    </row>
    <row r="141" spans="1:12" s="34" customFormat="1" ht="12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2" customHeight="1">
      <c r="B142" s="182" t="s">
        <v>48</v>
      </c>
      <c r="C142" s="182"/>
      <c r="D142" s="182"/>
      <c r="E142" s="182"/>
      <c r="F142" s="182"/>
      <c r="G142" s="182"/>
      <c r="H142" s="182"/>
      <c r="I142" s="182"/>
      <c r="J142" s="182"/>
      <c r="K142" s="182"/>
    </row>
    <row r="143" spans="1:12" s="121" customFormat="1" ht="12" customHeight="1">
      <c r="B143" s="181" t="s">
        <v>279</v>
      </c>
      <c r="C143" s="181"/>
      <c r="D143" s="181"/>
      <c r="E143" s="181"/>
      <c r="F143" s="181"/>
      <c r="G143" s="181"/>
      <c r="H143" s="181"/>
      <c r="I143" s="181"/>
      <c r="J143" s="181"/>
      <c r="K143" s="181"/>
      <c r="L143" s="11"/>
    </row>
    <row r="144" spans="1:12" s="121" customFormat="1" ht="12" customHeight="1">
      <c r="B144" s="181" t="s">
        <v>287</v>
      </c>
      <c r="C144" s="181"/>
      <c r="D144" s="181"/>
      <c r="E144" s="181"/>
      <c r="F144" s="181"/>
      <c r="G144" s="181"/>
      <c r="H144" s="181"/>
      <c r="I144" s="181"/>
      <c r="J144" s="181"/>
      <c r="K144" s="181"/>
      <c r="L144" s="11"/>
    </row>
    <row r="145" spans="1:12" s="121" customFormat="1" ht="12" customHeight="1">
      <c r="B145" s="181" t="s">
        <v>288</v>
      </c>
      <c r="C145" s="181"/>
      <c r="D145" s="181"/>
      <c r="E145" s="181"/>
      <c r="F145" s="181"/>
      <c r="G145" s="181"/>
      <c r="H145" s="181"/>
      <c r="I145" s="181"/>
      <c r="J145" s="181"/>
      <c r="K145" s="181"/>
      <c r="L145" s="11"/>
    </row>
    <row r="146" spans="1:12" ht="12" customHeight="1">
      <c r="A146" s="120"/>
      <c r="B146" s="181" t="s">
        <v>289</v>
      </c>
      <c r="C146" s="181"/>
      <c r="D146" s="181"/>
      <c r="E146" s="181"/>
      <c r="F146" s="181"/>
      <c r="G146" s="181"/>
      <c r="H146" s="181"/>
      <c r="I146" s="181"/>
      <c r="J146" s="181"/>
      <c r="K146" s="181"/>
      <c r="L146" s="11"/>
    </row>
    <row r="147" spans="1:12" ht="12" customHeight="1"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1"/>
    </row>
    <row r="148" spans="1:12" ht="12" customHeight="1">
      <c r="B148" s="181" t="s">
        <v>283</v>
      </c>
      <c r="C148" s="181"/>
      <c r="D148" s="181"/>
      <c r="E148" s="181"/>
      <c r="F148" s="181"/>
      <c r="G148" s="181"/>
      <c r="H148" s="181"/>
      <c r="I148" s="181"/>
      <c r="J148" s="181"/>
      <c r="K148" s="181"/>
      <c r="L148" s="11"/>
    </row>
    <row r="149" spans="1:12" ht="12" customHeight="1">
      <c r="B149" s="180" t="s">
        <v>293</v>
      </c>
      <c r="C149" s="180"/>
      <c r="D149" s="180"/>
      <c r="E149" s="180"/>
      <c r="F149" s="180"/>
      <c r="G149" s="180"/>
      <c r="H149" s="180"/>
      <c r="I149" s="180"/>
      <c r="J149" s="180"/>
      <c r="K149" s="180"/>
      <c r="L149" s="20"/>
    </row>
    <row r="150" spans="1:12" s="34" customFormat="1" ht="12" customHeight="1">
      <c r="B150" s="180" t="s">
        <v>315</v>
      </c>
      <c r="C150" s="180"/>
      <c r="D150" s="180"/>
      <c r="E150" s="180"/>
      <c r="F150" s="180"/>
      <c r="G150" s="180"/>
      <c r="H150" s="180"/>
      <c r="I150" s="180"/>
      <c r="J150" s="180"/>
      <c r="K150" s="180"/>
      <c r="L150" s="20"/>
    </row>
    <row r="151" spans="1:12" s="34" customFormat="1" ht="12" customHeight="1">
      <c r="B151" s="180" t="s">
        <v>313</v>
      </c>
      <c r="C151" s="180"/>
      <c r="D151" s="180"/>
      <c r="E151" s="180"/>
      <c r="F151" s="180"/>
      <c r="G151" s="180"/>
      <c r="H151" s="180"/>
      <c r="I151" s="180"/>
      <c r="J151" s="180"/>
      <c r="K151" s="180"/>
      <c r="L151" s="20"/>
    </row>
    <row r="152" spans="1:12" s="34" customFormat="1" ht="12" customHeight="1">
      <c r="B152" s="180" t="s">
        <v>294</v>
      </c>
      <c r="C152" s="180"/>
      <c r="D152" s="180"/>
      <c r="E152" s="180"/>
      <c r="F152" s="180"/>
      <c r="G152" s="180"/>
      <c r="H152" s="180"/>
      <c r="I152" s="180"/>
      <c r="J152" s="180"/>
      <c r="K152" s="180"/>
      <c r="L152" s="20"/>
    </row>
    <row r="153" spans="1:12" ht="12" customHeight="1"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20"/>
    </row>
    <row r="154" spans="1:12" ht="12" customHeight="1">
      <c r="B154" s="181" t="s">
        <v>284</v>
      </c>
      <c r="C154" s="181"/>
      <c r="D154" s="181"/>
      <c r="E154" s="181"/>
      <c r="F154" s="181"/>
      <c r="G154" s="181"/>
      <c r="H154" s="181"/>
      <c r="I154" s="181"/>
      <c r="J154" s="181"/>
      <c r="K154" s="181"/>
      <c r="L154" s="11"/>
    </row>
    <row r="155" spans="1:12" ht="12" customHeight="1">
      <c r="B155" s="181" t="s">
        <v>290</v>
      </c>
      <c r="C155" s="181"/>
      <c r="D155" s="181"/>
      <c r="E155" s="181"/>
      <c r="F155" s="181"/>
      <c r="G155" s="181"/>
      <c r="H155" s="181"/>
      <c r="I155" s="181"/>
      <c r="J155" s="181"/>
      <c r="K155" s="181"/>
      <c r="L155" s="11"/>
    </row>
    <row r="156" spans="1:12" ht="12" customHeight="1"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1"/>
    </row>
    <row r="157" spans="1:12" ht="12" customHeight="1">
      <c r="B157" s="181" t="s">
        <v>332</v>
      </c>
      <c r="C157" s="181"/>
      <c r="D157" s="181"/>
      <c r="E157" s="181"/>
      <c r="F157" s="181"/>
      <c r="G157" s="181"/>
      <c r="H157" s="181"/>
      <c r="I157" s="181"/>
      <c r="J157" s="181"/>
      <c r="K157" s="181"/>
      <c r="L157" s="11"/>
    </row>
    <row r="158" spans="1:12" ht="12" customHeight="1">
      <c r="B158" s="180" t="s">
        <v>334</v>
      </c>
      <c r="C158" s="180"/>
      <c r="D158" s="180"/>
      <c r="E158" s="180"/>
      <c r="F158" s="180"/>
      <c r="G158" s="180"/>
      <c r="H158" s="180"/>
      <c r="I158" s="180"/>
      <c r="J158" s="180"/>
      <c r="K158" s="180"/>
      <c r="L158" s="11"/>
    </row>
    <row r="159" spans="1:12" ht="12" customHeight="1"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1"/>
    </row>
    <row r="160" spans="1:12" ht="12" customHeight="1">
      <c r="B160" s="180" t="s">
        <v>331</v>
      </c>
      <c r="C160" s="180"/>
      <c r="D160" s="180"/>
      <c r="E160" s="180"/>
      <c r="F160" s="180"/>
      <c r="G160" s="180"/>
      <c r="H160" s="180"/>
      <c r="I160" s="180"/>
      <c r="J160" s="180"/>
      <c r="K160" s="180"/>
    </row>
    <row r="161" spans="2:11" ht="12" customHeight="1">
      <c r="B161" s="180" t="s">
        <v>335</v>
      </c>
      <c r="C161" s="180"/>
      <c r="D161" s="180"/>
      <c r="E161" s="180"/>
      <c r="F161" s="180"/>
      <c r="G161" s="180"/>
      <c r="H161" s="180"/>
      <c r="I161" s="180"/>
      <c r="J161" s="180"/>
      <c r="K161" s="180"/>
    </row>
    <row r="162" spans="2:11" ht="12" customHeight="1">
      <c r="B162" s="180" t="s">
        <v>333</v>
      </c>
      <c r="C162" s="180"/>
      <c r="D162" s="180"/>
      <c r="E162" s="180"/>
      <c r="F162" s="180"/>
      <c r="G162" s="180"/>
      <c r="H162" s="180"/>
      <c r="I162" s="180"/>
      <c r="J162" s="180"/>
      <c r="K162" s="180"/>
    </row>
    <row r="163" spans="2:11" ht="12" customHeight="1"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</row>
    <row r="164" spans="2:11" ht="12" customHeight="1">
      <c r="B164" s="181" t="s">
        <v>571</v>
      </c>
      <c r="C164" s="181"/>
      <c r="D164" s="181"/>
      <c r="E164" s="181"/>
      <c r="F164" s="181"/>
      <c r="G164" s="181"/>
      <c r="H164" s="181"/>
      <c r="I164" s="181"/>
      <c r="J164" s="181"/>
      <c r="K164" s="181"/>
    </row>
    <row r="165" spans="2:11" ht="12" customHeight="1">
      <c r="B165" s="180" t="s">
        <v>572</v>
      </c>
      <c r="C165" s="180"/>
      <c r="D165" s="180"/>
      <c r="E165" s="180"/>
      <c r="F165" s="180"/>
      <c r="G165" s="180"/>
      <c r="H165" s="180"/>
      <c r="I165" s="180"/>
      <c r="J165" s="180"/>
      <c r="K165" s="180"/>
    </row>
  </sheetData>
  <mergeCells count="24">
    <mergeCell ref="B142:K142"/>
    <mergeCell ref="B143:K143"/>
    <mergeCell ref="B144:K144"/>
    <mergeCell ref="B145:K145"/>
    <mergeCell ref="B146:K146"/>
    <mergeCell ref="B147:K147"/>
    <mergeCell ref="B148:K148"/>
    <mergeCell ref="B149:K149"/>
    <mergeCell ref="B150:K150"/>
    <mergeCell ref="B151:K151"/>
    <mergeCell ref="B163:K163"/>
    <mergeCell ref="B164:K164"/>
    <mergeCell ref="B165:K165"/>
    <mergeCell ref="B152:K152"/>
    <mergeCell ref="B153:K153"/>
    <mergeCell ref="B161:K161"/>
    <mergeCell ref="B162:K162"/>
    <mergeCell ref="B158:K158"/>
    <mergeCell ref="B159:K159"/>
    <mergeCell ref="B154:K154"/>
    <mergeCell ref="B155:K155"/>
    <mergeCell ref="B156:K156"/>
    <mergeCell ref="B157:K157"/>
    <mergeCell ref="B160:K160"/>
  </mergeCells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60D9-98AE-4E8F-B4C0-BDC9A549396A}">
  <dimension ref="A1:L229"/>
  <sheetViews>
    <sheetView showGridLines="0" showRowColHeaders="0" zoomScaleNormal="100" workbookViewId="0">
      <pane xSplit="1" ySplit="1" topLeftCell="B2" activePane="bottomRight" state="frozen"/>
      <selection activeCell="A17" sqref="A17"/>
      <selection pane="topRight" activeCell="A17" sqref="A17"/>
      <selection pane="bottomLeft" activeCell="A17" sqref="A17"/>
      <selection pane="bottomRight"/>
    </sheetView>
  </sheetViews>
  <sheetFormatPr defaultColWidth="13.6328125" defaultRowHeight="12" customHeight="1" outlineLevelRow="1"/>
  <cols>
    <col min="1" max="1" width="40.90625" style="35" customWidth="1"/>
    <col min="2" max="12" width="13.6328125" style="2"/>
    <col min="13" max="16384" width="13.6328125" style="8"/>
  </cols>
  <sheetData>
    <row r="1" spans="1:12" s="4" customFormat="1" ht="24" customHeight="1">
      <c r="A1" s="34" t="s">
        <v>219</v>
      </c>
      <c r="B1" s="60">
        <v>2014</v>
      </c>
      <c r="C1" s="60">
        <v>2015</v>
      </c>
      <c r="D1" s="60">
        <v>2016</v>
      </c>
      <c r="E1" s="60">
        <v>2017</v>
      </c>
      <c r="F1" s="60">
        <v>2018</v>
      </c>
      <c r="G1" s="60">
        <v>2019</v>
      </c>
      <c r="H1" s="60">
        <v>2020</v>
      </c>
      <c r="I1" s="60">
        <v>2021</v>
      </c>
      <c r="J1" s="60">
        <v>2022</v>
      </c>
      <c r="K1" s="60">
        <v>2023</v>
      </c>
      <c r="L1" s="60">
        <v>2024</v>
      </c>
    </row>
    <row r="2" spans="1:12" s="35" customFormat="1" ht="24" customHeight="1"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2"/>
    </row>
    <row r="3" spans="1:12" s="35" customFormat="1" ht="12" customHeight="1">
      <c r="A3" s="34" t="s">
        <v>309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s="120" customFormat="1" ht="12" customHeight="1">
      <c r="A4" s="120" t="s">
        <v>40</v>
      </c>
      <c r="B4" s="128">
        <f>SUM(B5:B14)</f>
        <v>251401</v>
      </c>
      <c r="C4" s="128">
        <f t="shared" ref="C4:L4" si="0">SUM(C5:C14)</f>
        <v>250266</v>
      </c>
      <c r="D4" s="128">
        <f t="shared" si="0"/>
        <v>239606</v>
      </c>
      <c r="E4" s="128">
        <f t="shared" si="0"/>
        <v>238677</v>
      </c>
      <c r="F4" s="128">
        <f t="shared" si="0"/>
        <v>227867</v>
      </c>
      <c r="G4" s="128">
        <f t="shared" si="0"/>
        <v>214960</v>
      </c>
      <c r="H4" s="128">
        <f t="shared" si="0"/>
        <v>205786</v>
      </c>
      <c r="I4" s="128">
        <f t="shared" si="0"/>
        <v>200592</v>
      </c>
      <c r="J4" s="128">
        <f t="shared" si="0"/>
        <v>236663</v>
      </c>
      <c r="K4" s="128">
        <f t="shared" si="0"/>
        <v>244509</v>
      </c>
      <c r="L4" s="128">
        <f t="shared" si="0"/>
        <v>253072</v>
      </c>
    </row>
    <row r="5" spans="1:12" s="120" customFormat="1" ht="12" customHeight="1" outlineLevel="1">
      <c r="A5" s="122">
        <v>17</v>
      </c>
      <c r="B5" s="6">
        <f>B16+B27</f>
        <v>12067</v>
      </c>
      <c r="C5" s="6">
        <f t="shared" ref="C5:L8" si="1">C16+C27</f>
        <v>12287</v>
      </c>
      <c r="D5" s="6">
        <f t="shared" si="1"/>
        <v>12097</v>
      </c>
      <c r="E5" s="6">
        <f t="shared" si="1"/>
        <v>13557</v>
      </c>
      <c r="F5" s="6">
        <f t="shared" si="1"/>
        <v>13405</v>
      </c>
      <c r="G5" s="6">
        <f t="shared" si="1"/>
        <v>12620</v>
      </c>
      <c r="H5" s="6">
        <f t="shared" si="1"/>
        <v>13437</v>
      </c>
      <c r="I5" s="6">
        <f t="shared" si="1"/>
        <v>14736</v>
      </c>
      <c r="J5" s="6">
        <f t="shared" si="1"/>
        <v>21593</v>
      </c>
      <c r="K5" s="6">
        <f t="shared" si="1"/>
        <v>20836</v>
      </c>
      <c r="L5" s="6">
        <f t="shared" si="1"/>
        <v>22328</v>
      </c>
    </row>
    <row r="6" spans="1:12" s="120" customFormat="1" ht="12" customHeight="1" outlineLevel="1">
      <c r="A6" s="122">
        <v>18</v>
      </c>
      <c r="B6" s="6">
        <f>B17+B28</f>
        <v>15060</v>
      </c>
      <c r="C6" s="6">
        <f t="shared" si="1"/>
        <v>15008</v>
      </c>
      <c r="D6" s="6">
        <f t="shared" si="1"/>
        <v>14263</v>
      </c>
      <c r="E6" s="6">
        <f t="shared" si="1"/>
        <v>15766</v>
      </c>
      <c r="F6" s="6">
        <f t="shared" si="1"/>
        <v>14413</v>
      </c>
      <c r="G6" s="6">
        <f t="shared" si="1"/>
        <v>13886</v>
      </c>
      <c r="H6" s="6">
        <f t="shared" si="1"/>
        <v>13267</v>
      </c>
      <c r="I6" s="6">
        <f t="shared" si="1"/>
        <v>13909</v>
      </c>
      <c r="J6" s="6">
        <f t="shared" si="1"/>
        <v>23248</v>
      </c>
      <c r="K6" s="6">
        <f t="shared" si="1"/>
        <v>22875</v>
      </c>
      <c r="L6" s="6">
        <f t="shared" si="1"/>
        <v>21904</v>
      </c>
    </row>
    <row r="7" spans="1:12" s="120" customFormat="1" ht="12" customHeight="1" outlineLevel="1">
      <c r="A7" s="122">
        <v>19</v>
      </c>
      <c r="B7" s="6">
        <f>B18+B29</f>
        <v>17353</v>
      </c>
      <c r="C7" s="6">
        <f t="shared" si="1"/>
        <v>16745</v>
      </c>
      <c r="D7" s="6">
        <f t="shared" si="1"/>
        <v>17252</v>
      </c>
      <c r="E7" s="6">
        <f t="shared" si="1"/>
        <v>17224</v>
      </c>
      <c r="F7" s="6">
        <f t="shared" si="1"/>
        <v>16839</v>
      </c>
      <c r="G7" s="6">
        <f t="shared" si="1"/>
        <v>14918</v>
      </c>
      <c r="H7" s="6">
        <f t="shared" si="1"/>
        <v>14626</v>
      </c>
      <c r="I7" s="6">
        <f t="shared" si="1"/>
        <v>14047</v>
      </c>
      <c r="J7" s="6">
        <f t="shared" si="1"/>
        <v>22955</v>
      </c>
      <c r="K7" s="6">
        <f t="shared" si="1"/>
        <v>24636</v>
      </c>
      <c r="L7" s="6">
        <f t="shared" si="1"/>
        <v>24187</v>
      </c>
    </row>
    <row r="8" spans="1:12" s="120" customFormat="1" ht="12" customHeight="1" outlineLevel="1">
      <c r="A8" s="122">
        <v>20</v>
      </c>
      <c r="B8" s="6">
        <f>B19+B30</f>
        <v>20810</v>
      </c>
      <c r="C8" s="6">
        <f t="shared" si="1"/>
        <v>18961</v>
      </c>
      <c r="D8" s="6">
        <f t="shared" si="1"/>
        <v>18866</v>
      </c>
      <c r="E8" s="6">
        <f t="shared" si="1"/>
        <v>19792</v>
      </c>
      <c r="F8" s="6">
        <f t="shared" si="1"/>
        <v>18512</v>
      </c>
      <c r="G8" s="6">
        <f t="shared" si="1"/>
        <v>17441</v>
      </c>
      <c r="H8" s="6">
        <f t="shared" si="1"/>
        <v>15824</v>
      </c>
      <c r="I8" s="6">
        <f t="shared" si="1"/>
        <v>15627</v>
      </c>
      <c r="J8" s="6">
        <f t="shared" si="1"/>
        <v>22510</v>
      </c>
      <c r="K8" s="6">
        <f t="shared" si="1"/>
        <v>24432</v>
      </c>
      <c r="L8" s="6">
        <f t="shared" si="1"/>
        <v>26066</v>
      </c>
    </row>
    <row r="9" spans="1:12" s="120" customFormat="1" ht="12" customHeight="1" outlineLevel="1">
      <c r="A9" s="122">
        <v>21</v>
      </c>
      <c r="B9" s="6">
        <f t="shared" ref="B9:L14" si="2">B20+B31</f>
        <v>24871</v>
      </c>
      <c r="C9" s="6">
        <f t="shared" si="2"/>
        <v>22446</v>
      </c>
      <c r="D9" s="6">
        <f t="shared" si="2"/>
        <v>20894</v>
      </c>
      <c r="E9" s="6">
        <f t="shared" si="2"/>
        <v>21299</v>
      </c>
      <c r="F9" s="6">
        <f t="shared" si="2"/>
        <v>21403</v>
      </c>
      <c r="G9" s="6">
        <f t="shared" si="2"/>
        <v>19427</v>
      </c>
      <c r="H9" s="6">
        <f t="shared" si="2"/>
        <v>18515</v>
      </c>
      <c r="I9" s="6">
        <f t="shared" si="2"/>
        <v>16964</v>
      </c>
      <c r="J9" s="6">
        <f t="shared" si="2"/>
        <v>23351</v>
      </c>
      <c r="K9" s="6">
        <f t="shared" si="2"/>
        <v>24512</v>
      </c>
      <c r="L9" s="6">
        <f t="shared" si="2"/>
        <v>26345</v>
      </c>
    </row>
    <row r="10" spans="1:12" s="120" customFormat="1" ht="12" customHeight="1" outlineLevel="1">
      <c r="A10" s="122">
        <v>22</v>
      </c>
      <c r="B10" s="6">
        <f t="shared" si="2"/>
        <v>27849</v>
      </c>
      <c r="C10" s="6">
        <f t="shared" si="2"/>
        <v>26719</v>
      </c>
      <c r="D10" s="6">
        <f t="shared" si="2"/>
        <v>23788</v>
      </c>
      <c r="E10" s="6">
        <f t="shared" si="2"/>
        <v>23419</v>
      </c>
      <c r="F10" s="6">
        <f t="shared" si="2"/>
        <v>23400</v>
      </c>
      <c r="G10" s="6">
        <f t="shared" si="2"/>
        <v>22742</v>
      </c>
      <c r="H10" s="6">
        <f t="shared" si="2"/>
        <v>20821</v>
      </c>
      <c r="I10" s="6">
        <f t="shared" si="2"/>
        <v>19913</v>
      </c>
      <c r="J10" s="6">
        <f t="shared" si="2"/>
        <v>22250</v>
      </c>
      <c r="K10" s="6">
        <f t="shared" si="2"/>
        <v>25473</v>
      </c>
      <c r="L10" s="6">
        <f t="shared" si="2"/>
        <v>26509</v>
      </c>
    </row>
    <row r="11" spans="1:12" s="120" customFormat="1" ht="12" customHeight="1" outlineLevel="1">
      <c r="A11" s="122">
        <v>23</v>
      </c>
      <c r="B11" s="6">
        <f t="shared" si="2"/>
        <v>33590</v>
      </c>
      <c r="C11" s="6">
        <f t="shared" si="2"/>
        <v>29773</v>
      </c>
      <c r="D11" s="6">
        <f t="shared" si="2"/>
        <v>27929</v>
      </c>
      <c r="E11" s="6">
        <f t="shared" si="2"/>
        <v>26190</v>
      </c>
      <c r="F11" s="6">
        <f t="shared" si="2"/>
        <v>25584</v>
      </c>
      <c r="G11" s="6">
        <f t="shared" si="2"/>
        <v>24750</v>
      </c>
      <c r="H11" s="6">
        <f t="shared" si="2"/>
        <v>24376</v>
      </c>
      <c r="I11" s="6">
        <f t="shared" si="2"/>
        <v>22348</v>
      </c>
      <c r="J11" s="6">
        <f t="shared" si="2"/>
        <v>23319</v>
      </c>
      <c r="K11" s="6">
        <f t="shared" si="2"/>
        <v>23985</v>
      </c>
      <c r="L11" s="6">
        <f t="shared" si="2"/>
        <v>27303</v>
      </c>
    </row>
    <row r="12" spans="1:12" s="120" customFormat="1" ht="12" customHeight="1" outlineLevel="1">
      <c r="A12" s="122">
        <v>24</v>
      </c>
      <c r="B12" s="6">
        <f t="shared" si="2"/>
        <v>34545</v>
      </c>
      <c r="C12" s="6">
        <f t="shared" si="2"/>
        <v>35604</v>
      </c>
      <c r="D12" s="6">
        <f t="shared" si="2"/>
        <v>30774</v>
      </c>
      <c r="E12" s="6">
        <f t="shared" si="2"/>
        <v>30236</v>
      </c>
      <c r="F12" s="6">
        <f t="shared" si="2"/>
        <v>27963</v>
      </c>
      <c r="G12" s="6">
        <f t="shared" si="2"/>
        <v>26914</v>
      </c>
      <c r="H12" s="6">
        <f t="shared" si="2"/>
        <v>26273</v>
      </c>
      <c r="I12" s="6">
        <f t="shared" si="2"/>
        <v>25953</v>
      </c>
      <c r="J12" s="6">
        <f t="shared" si="2"/>
        <v>23870</v>
      </c>
      <c r="K12" s="6">
        <f t="shared" si="2"/>
        <v>24964</v>
      </c>
      <c r="L12" s="6">
        <f t="shared" si="2"/>
        <v>25458</v>
      </c>
    </row>
    <row r="13" spans="1:12" s="120" customFormat="1" ht="12" customHeight="1" outlineLevel="1">
      <c r="A13" s="122">
        <v>25</v>
      </c>
      <c r="B13" s="6">
        <f t="shared" si="2"/>
        <v>34182</v>
      </c>
      <c r="C13" s="6">
        <f t="shared" si="2"/>
        <v>36619</v>
      </c>
      <c r="D13" s="6">
        <f t="shared" si="2"/>
        <v>36459</v>
      </c>
      <c r="E13" s="6">
        <f t="shared" si="2"/>
        <v>32983</v>
      </c>
      <c r="F13" s="6">
        <f t="shared" si="2"/>
        <v>31987</v>
      </c>
      <c r="G13" s="6">
        <f t="shared" si="2"/>
        <v>29216</v>
      </c>
      <c r="H13" s="6">
        <f t="shared" si="2"/>
        <v>28242</v>
      </c>
      <c r="I13" s="6">
        <f t="shared" si="2"/>
        <v>27610</v>
      </c>
      <c r="J13" s="6">
        <f t="shared" si="2"/>
        <v>25918</v>
      </c>
      <c r="K13" s="6">
        <f t="shared" si="2"/>
        <v>25442</v>
      </c>
      <c r="L13" s="6">
        <f t="shared" si="2"/>
        <v>26391</v>
      </c>
    </row>
    <row r="14" spans="1:12" s="120" customFormat="1" ht="12" customHeight="1" outlineLevel="1">
      <c r="A14" s="122">
        <v>26</v>
      </c>
      <c r="B14" s="6">
        <f>B25+B36</f>
        <v>31074</v>
      </c>
      <c r="C14" s="6">
        <f t="shared" si="2"/>
        <v>36104</v>
      </c>
      <c r="D14" s="6">
        <f t="shared" si="2"/>
        <v>37284</v>
      </c>
      <c r="E14" s="6">
        <f t="shared" si="2"/>
        <v>38211</v>
      </c>
      <c r="F14" s="6">
        <f t="shared" si="2"/>
        <v>34361</v>
      </c>
      <c r="G14" s="6">
        <f t="shared" si="2"/>
        <v>33046</v>
      </c>
      <c r="H14" s="6">
        <f t="shared" si="2"/>
        <v>30405</v>
      </c>
      <c r="I14" s="6">
        <f t="shared" si="2"/>
        <v>29485</v>
      </c>
      <c r="J14" s="6">
        <f t="shared" si="2"/>
        <v>27649</v>
      </c>
      <c r="K14" s="6">
        <f t="shared" si="2"/>
        <v>27354</v>
      </c>
      <c r="L14" s="6">
        <f>L25+L36</f>
        <v>26581</v>
      </c>
    </row>
    <row r="15" spans="1:12" s="35" customFormat="1" ht="12" customHeight="1">
      <c r="A15" s="129" t="s">
        <v>52</v>
      </c>
      <c r="B15" s="117">
        <f>SUM(B16:B25)</f>
        <v>170521</v>
      </c>
      <c r="C15" s="117">
        <f t="shared" ref="C15:L15" si="3">SUM(C16:C25)</f>
        <v>173596</v>
      </c>
      <c r="D15" s="117">
        <f t="shared" si="3"/>
        <v>170657</v>
      </c>
      <c r="E15" s="117">
        <f t="shared" si="3"/>
        <v>160855</v>
      </c>
      <c r="F15" s="117">
        <f t="shared" si="3"/>
        <v>149687</v>
      </c>
      <c r="G15" s="117">
        <f t="shared" si="3"/>
        <v>139495</v>
      </c>
      <c r="H15" s="117">
        <f t="shared" si="3"/>
        <v>130848</v>
      </c>
      <c r="I15" s="117">
        <f t="shared" si="3"/>
        <v>126333</v>
      </c>
      <c r="J15" s="117">
        <f t="shared" si="3"/>
        <v>150409</v>
      </c>
      <c r="K15" s="117">
        <f t="shared" si="3"/>
        <v>155227</v>
      </c>
      <c r="L15" s="117">
        <f t="shared" si="3"/>
        <v>159449</v>
      </c>
    </row>
    <row r="16" spans="1:12" s="35" customFormat="1" ht="12" customHeight="1" outlineLevel="1">
      <c r="A16" s="123">
        <v>17</v>
      </c>
      <c r="B16" s="137">
        <v>8157</v>
      </c>
      <c r="C16" s="137">
        <v>8382</v>
      </c>
      <c r="D16" s="137">
        <v>8216</v>
      </c>
      <c r="E16" s="137">
        <v>8202</v>
      </c>
      <c r="F16" s="137">
        <v>8208</v>
      </c>
      <c r="G16" s="137">
        <v>7839</v>
      </c>
      <c r="H16" s="137">
        <v>8416</v>
      </c>
      <c r="I16" s="137">
        <v>9008</v>
      </c>
      <c r="J16" s="137">
        <v>14044</v>
      </c>
      <c r="K16" s="137">
        <v>13008</v>
      </c>
      <c r="L16" s="137">
        <v>13784</v>
      </c>
    </row>
    <row r="17" spans="1:12" s="35" customFormat="1" ht="12" customHeight="1" outlineLevel="1">
      <c r="A17" s="123">
        <v>18</v>
      </c>
      <c r="B17" s="137">
        <v>10439</v>
      </c>
      <c r="C17" s="137">
        <v>10917</v>
      </c>
      <c r="D17" s="137">
        <v>10267</v>
      </c>
      <c r="E17" s="137">
        <v>9296</v>
      </c>
      <c r="F17" s="137">
        <v>8528</v>
      </c>
      <c r="G17" s="137">
        <v>8483</v>
      </c>
      <c r="H17" s="137">
        <v>8191</v>
      </c>
      <c r="I17" s="137">
        <v>8695</v>
      </c>
      <c r="J17" s="137">
        <v>15968</v>
      </c>
      <c r="K17" s="137">
        <v>14634</v>
      </c>
      <c r="L17" s="137">
        <v>13480</v>
      </c>
    </row>
    <row r="18" spans="1:12" s="35" customFormat="1" ht="12" customHeight="1" outlineLevel="1">
      <c r="A18" s="123">
        <v>19</v>
      </c>
      <c r="B18" s="137">
        <v>11811</v>
      </c>
      <c r="C18" s="137">
        <v>11850</v>
      </c>
      <c r="D18" s="137">
        <v>13095</v>
      </c>
      <c r="E18" s="137">
        <v>10977</v>
      </c>
      <c r="F18" s="137">
        <v>9746</v>
      </c>
      <c r="G18" s="137">
        <v>8855</v>
      </c>
      <c r="H18" s="137">
        <v>8934</v>
      </c>
      <c r="I18" s="137">
        <v>8679</v>
      </c>
      <c r="J18" s="137">
        <v>16076</v>
      </c>
      <c r="K18" s="137">
        <v>16602</v>
      </c>
      <c r="L18" s="137">
        <v>15265</v>
      </c>
    </row>
    <row r="19" spans="1:12" s="35" customFormat="1" ht="12" customHeight="1" outlineLevel="1">
      <c r="A19" s="123">
        <v>20</v>
      </c>
      <c r="B19" s="137">
        <v>14368</v>
      </c>
      <c r="C19" s="137">
        <v>13043</v>
      </c>
      <c r="D19" s="137">
        <v>13773</v>
      </c>
      <c r="E19" s="137">
        <v>13781</v>
      </c>
      <c r="F19" s="137">
        <v>11509</v>
      </c>
      <c r="G19" s="137">
        <v>10150</v>
      </c>
      <c r="H19" s="137">
        <v>9397</v>
      </c>
      <c r="I19" s="137">
        <v>9516</v>
      </c>
      <c r="J19" s="137">
        <v>15496</v>
      </c>
      <c r="K19" s="137">
        <v>16827</v>
      </c>
      <c r="L19" s="137">
        <v>17338</v>
      </c>
    </row>
    <row r="20" spans="1:12" s="35" customFormat="1" ht="12" customHeight="1" outlineLevel="1">
      <c r="A20" s="123">
        <v>21</v>
      </c>
      <c r="B20" s="137">
        <v>17851</v>
      </c>
      <c r="C20" s="137">
        <v>15554</v>
      </c>
      <c r="D20" s="137">
        <v>14812</v>
      </c>
      <c r="E20" s="137">
        <v>14584</v>
      </c>
      <c r="F20" s="137">
        <v>14540</v>
      </c>
      <c r="G20" s="137">
        <v>12062</v>
      </c>
      <c r="H20" s="137">
        <v>10794</v>
      </c>
      <c r="I20" s="137">
        <v>10205</v>
      </c>
      <c r="J20" s="137">
        <v>15499</v>
      </c>
      <c r="K20" s="137">
        <v>16533</v>
      </c>
      <c r="L20" s="137">
        <v>17703</v>
      </c>
    </row>
    <row r="21" spans="1:12" s="35" customFormat="1" ht="12" customHeight="1" outlineLevel="1">
      <c r="A21" s="123">
        <v>22</v>
      </c>
      <c r="B21" s="137">
        <v>19497</v>
      </c>
      <c r="C21" s="137">
        <v>19286</v>
      </c>
      <c r="D21" s="137">
        <v>16828</v>
      </c>
      <c r="E21" s="137">
        <v>15760</v>
      </c>
      <c r="F21" s="137">
        <v>15628</v>
      </c>
      <c r="G21" s="137">
        <v>15274</v>
      </c>
      <c r="H21" s="137">
        <v>12877</v>
      </c>
      <c r="I21" s="137">
        <v>11745</v>
      </c>
      <c r="J21" s="137">
        <v>13873</v>
      </c>
      <c r="K21" s="137">
        <v>16668</v>
      </c>
      <c r="L21" s="137">
        <v>17475</v>
      </c>
    </row>
    <row r="22" spans="1:12" s="35" customFormat="1" ht="12" customHeight="1" outlineLevel="1">
      <c r="A22" s="123">
        <v>23</v>
      </c>
      <c r="B22" s="137">
        <v>23102</v>
      </c>
      <c r="C22" s="137">
        <v>20985</v>
      </c>
      <c r="D22" s="137">
        <v>20406</v>
      </c>
      <c r="E22" s="137">
        <v>17741</v>
      </c>
      <c r="F22" s="137">
        <v>16897</v>
      </c>
      <c r="G22" s="137">
        <v>16471</v>
      </c>
      <c r="H22" s="137">
        <v>16142</v>
      </c>
      <c r="I22" s="137">
        <v>13823</v>
      </c>
      <c r="J22" s="137">
        <v>13976</v>
      </c>
      <c r="K22" s="137">
        <v>14919</v>
      </c>
      <c r="L22" s="137">
        <v>17539</v>
      </c>
    </row>
    <row r="23" spans="1:12" s="35" customFormat="1" ht="12" customHeight="1" outlineLevel="1">
      <c r="A23" s="123">
        <v>24</v>
      </c>
      <c r="B23" s="137">
        <v>23238</v>
      </c>
      <c r="C23" s="137">
        <v>24744</v>
      </c>
      <c r="D23" s="137">
        <v>21958</v>
      </c>
      <c r="E23" s="137">
        <v>21265</v>
      </c>
      <c r="F23" s="137">
        <v>18686</v>
      </c>
      <c r="G23" s="137">
        <v>17815</v>
      </c>
      <c r="H23" s="137">
        <v>17275</v>
      </c>
      <c r="I23" s="137">
        <v>17153</v>
      </c>
      <c r="J23" s="137">
        <v>14049</v>
      </c>
      <c r="K23" s="137">
        <v>14915</v>
      </c>
      <c r="L23" s="137">
        <v>15643</v>
      </c>
    </row>
    <row r="24" spans="1:12" s="35" customFormat="1" ht="12" customHeight="1" outlineLevel="1">
      <c r="A24" s="123">
        <v>25</v>
      </c>
      <c r="B24" s="137">
        <v>22316</v>
      </c>
      <c r="C24" s="137">
        <v>24926</v>
      </c>
      <c r="D24" s="137">
        <v>25660</v>
      </c>
      <c r="E24" s="137">
        <v>22860</v>
      </c>
      <c r="F24" s="137">
        <v>22247</v>
      </c>
      <c r="G24" s="137">
        <v>19553</v>
      </c>
      <c r="H24" s="137">
        <v>18572</v>
      </c>
      <c r="I24" s="137">
        <v>18130</v>
      </c>
      <c r="J24" s="137">
        <v>15280</v>
      </c>
      <c r="K24" s="137">
        <v>14937</v>
      </c>
      <c r="L24" s="137">
        <v>15670</v>
      </c>
    </row>
    <row r="25" spans="1:12" s="35" customFormat="1" ht="12" customHeight="1" outlineLevel="1">
      <c r="A25" s="123">
        <v>26</v>
      </c>
      <c r="B25" s="137">
        <v>19742</v>
      </c>
      <c r="C25" s="137">
        <v>23909</v>
      </c>
      <c r="D25" s="137">
        <v>25642</v>
      </c>
      <c r="E25" s="137">
        <v>26389</v>
      </c>
      <c r="F25" s="137">
        <v>23698</v>
      </c>
      <c r="G25" s="137">
        <v>22993</v>
      </c>
      <c r="H25" s="137">
        <v>20250</v>
      </c>
      <c r="I25" s="137">
        <v>19379</v>
      </c>
      <c r="J25" s="137">
        <v>16148</v>
      </c>
      <c r="K25" s="137">
        <v>16184</v>
      </c>
      <c r="L25" s="137">
        <v>15552</v>
      </c>
    </row>
    <row r="26" spans="1:12" s="35" customFormat="1" ht="12" customHeight="1">
      <c r="A26" s="129" t="s">
        <v>42</v>
      </c>
      <c r="B26" s="117">
        <f>SUM(B27:B36)</f>
        <v>80880</v>
      </c>
      <c r="C26" s="117">
        <f t="shared" ref="C26:L26" si="4">SUM(C27:C36)</f>
        <v>76670</v>
      </c>
      <c r="D26" s="117">
        <f t="shared" si="4"/>
        <v>68949</v>
      </c>
      <c r="E26" s="117">
        <f t="shared" si="4"/>
        <v>77822</v>
      </c>
      <c r="F26" s="117">
        <f t="shared" si="4"/>
        <v>78180</v>
      </c>
      <c r="G26" s="117">
        <f t="shared" si="4"/>
        <v>75465</v>
      </c>
      <c r="H26" s="117">
        <f t="shared" si="4"/>
        <v>74938</v>
      </c>
      <c r="I26" s="117">
        <f t="shared" si="4"/>
        <v>74259</v>
      </c>
      <c r="J26" s="117">
        <f t="shared" si="4"/>
        <v>86254</v>
      </c>
      <c r="K26" s="117">
        <f t="shared" si="4"/>
        <v>89282</v>
      </c>
      <c r="L26" s="117">
        <f t="shared" si="4"/>
        <v>93623</v>
      </c>
    </row>
    <row r="27" spans="1:12" s="35" customFormat="1" ht="12" customHeight="1" outlineLevel="1">
      <c r="A27" s="123">
        <v>17</v>
      </c>
      <c r="B27" s="117">
        <v>3910</v>
      </c>
      <c r="C27" s="2">
        <v>3905</v>
      </c>
      <c r="D27" s="118">
        <v>3881</v>
      </c>
      <c r="E27" s="118">
        <v>5355</v>
      </c>
      <c r="F27" s="118">
        <v>5197</v>
      </c>
      <c r="G27" s="2">
        <v>4781</v>
      </c>
      <c r="H27" s="2">
        <v>5021</v>
      </c>
      <c r="I27" s="117">
        <v>5728</v>
      </c>
      <c r="J27" s="117">
        <v>7549</v>
      </c>
      <c r="K27" s="117">
        <v>7828</v>
      </c>
      <c r="L27" s="119">
        <v>8544</v>
      </c>
    </row>
    <row r="28" spans="1:12" s="35" customFormat="1" ht="12" customHeight="1" outlineLevel="1">
      <c r="A28" s="123">
        <v>18</v>
      </c>
      <c r="B28" s="117">
        <v>4621</v>
      </c>
      <c r="C28" s="2">
        <v>4091</v>
      </c>
      <c r="D28" s="118">
        <v>3996</v>
      </c>
      <c r="E28" s="118">
        <v>6470</v>
      </c>
      <c r="F28" s="118">
        <v>5885</v>
      </c>
      <c r="G28" s="2">
        <v>5403</v>
      </c>
      <c r="H28" s="2">
        <v>5076</v>
      </c>
      <c r="I28" s="117">
        <v>5214</v>
      </c>
      <c r="J28" s="117">
        <v>7280</v>
      </c>
      <c r="K28" s="117">
        <v>8241</v>
      </c>
      <c r="L28" s="119">
        <v>8424</v>
      </c>
    </row>
    <row r="29" spans="1:12" s="35" customFormat="1" ht="12" customHeight="1" outlineLevel="1">
      <c r="A29" s="123">
        <v>19</v>
      </c>
      <c r="B29" s="117">
        <v>5542</v>
      </c>
      <c r="C29" s="2">
        <v>4895</v>
      </c>
      <c r="D29" s="118">
        <v>4157</v>
      </c>
      <c r="E29" s="118">
        <v>6247</v>
      </c>
      <c r="F29" s="118">
        <v>7093</v>
      </c>
      <c r="G29" s="2">
        <v>6063</v>
      </c>
      <c r="H29" s="2">
        <v>5692</v>
      </c>
      <c r="I29" s="117">
        <v>5368</v>
      </c>
      <c r="J29" s="117">
        <v>6879</v>
      </c>
      <c r="K29" s="117">
        <v>8034</v>
      </c>
      <c r="L29" s="119">
        <v>8922</v>
      </c>
    </row>
    <row r="30" spans="1:12" s="35" customFormat="1" ht="12" customHeight="1" outlineLevel="1">
      <c r="A30" s="123">
        <v>20</v>
      </c>
      <c r="B30" s="117">
        <v>6442</v>
      </c>
      <c r="C30" s="2">
        <v>5918</v>
      </c>
      <c r="D30" s="118">
        <v>5093</v>
      </c>
      <c r="E30" s="118">
        <v>6011</v>
      </c>
      <c r="F30" s="118">
        <v>7003</v>
      </c>
      <c r="G30" s="2">
        <v>7291</v>
      </c>
      <c r="H30" s="2">
        <v>6427</v>
      </c>
      <c r="I30" s="117">
        <v>6111</v>
      </c>
      <c r="J30" s="117">
        <v>7014</v>
      </c>
      <c r="K30" s="117">
        <v>7605</v>
      </c>
      <c r="L30" s="119">
        <v>8728</v>
      </c>
    </row>
    <row r="31" spans="1:12" s="35" customFormat="1" ht="12" customHeight="1" outlineLevel="1">
      <c r="A31" s="123">
        <v>21</v>
      </c>
      <c r="B31" s="117">
        <v>7020</v>
      </c>
      <c r="C31" s="2">
        <v>6892</v>
      </c>
      <c r="D31" s="118">
        <v>6082</v>
      </c>
      <c r="E31" s="118">
        <v>6715</v>
      </c>
      <c r="F31" s="118">
        <v>6863</v>
      </c>
      <c r="G31" s="2">
        <v>7365</v>
      </c>
      <c r="H31" s="2">
        <v>7721</v>
      </c>
      <c r="I31" s="117">
        <v>6759</v>
      </c>
      <c r="J31" s="117">
        <v>7852</v>
      </c>
      <c r="K31" s="117">
        <v>7979</v>
      </c>
      <c r="L31" s="119">
        <v>8642</v>
      </c>
    </row>
    <row r="32" spans="1:12" s="35" customFormat="1" ht="12" customHeight="1" outlineLevel="1">
      <c r="A32" s="123">
        <v>22</v>
      </c>
      <c r="B32" s="117">
        <v>8352</v>
      </c>
      <c r="C32" s="2">
        <v>7433</v>
      </c>
      <c r="D32" s="118">
        <v>6960</v>
      </c>
      <c r="E32" s="118">
        <v>7659</v>
      </c>
      <c r="F32" s="118">
        <v>7772</v>
      </c>
      <c r="G32" s="2">
        <v>7468</v>
      </c>
      <c r="H32" s="2">
        <v>7944</v>
      </c>
      <c r="I32" s="117">
        <v>8168</v>
      </c>
      <c r="J32" s="117">
        <v>8377</v>
      </c>
      <c r="K32" s="117">
        <v>8805</v>
      </c>
      <c r="L32" s="119">
        <v>9034</v>
      </c>
    </row>
    <row r="33" spans="1:12" s="35" customFormat="1" ht="12" customHeight="1" outlineLevel="1">
      <c r="A33" s="123">
        <v>23</v>
      </c>
      <c r="B33" s="117">
        <v>10488</v>
      </c>
      <c r="C33" s="2">
        <v>8788</v>
      </c>
      <c r="D33" s="118">
        <v>7523</v>
      </c>
      <c r="E33" s="118">
        <v>8449</v>
      </c>
      <c r="F33" s="118">
        <v>8687</v>
      </c>
      <c r="G33" s="2">
        <v>8279</v>
      </c>
      <c r="H33" s="2">
        <v>8234</v>
      </c>
      <c r="I33" s="117">
        <v>8525</v>
      </c>
      <c r="J33" s="117">
        <v>9343</v>
      </c>
      <c r="K33" s="117">
        <v>9066</v>
      </c>
      <c r="L33" s="119">
        <v>9764</v>
      </c>
    </row>
    <row r="34" spans="1:12" s="35" customFormat="1" ht="12" customHeight="1" outlineLevel="1">
      <c r="A34" s="123">
        <v>24</v>
      </c>
      <c r="B34" s="117">
        <v>11307</v>
      </c>
      <c r="C34" s="2">
        <v>10860</v>
      </c>
      <c r="D34" s="118">
        <v>8816</v>
      </c>
      <c r="E34" s="118">
        <v>8971</v>
      </c>
      <c r="F34" s="118">
        <v>9277</v>
      </c>
      <c r="G34" s="2">
        <v>9099</v>
      </c>
      <c r="H34" s="2">
        <v>8998</v>
      </c>
      <c r="I34" s="117">
        <v>8800</v>
      </c>
      <c r="J34" s="117">
        <v>9821</v>
      </c>
      <c r="K34" s="117">
        <v>10049</v>
      </c>
      <c r="L34" s="119">
        <v>9815</v>
      </c>
    </row>
    <row r="35" spans="1:12" s="35" customFormat="1" ht="12" customHeight="1" outlineLevel="1">
      <c r="A35" s="123">
        <v>25</v>
      </c>
      <c r="B35" s="117">
        <v>11866</v>
      </c>
      <c r="C35" s="2">
        <v>11693</v>
      </c>
      <c r="D35" s="118">
        <v>10799</v>
      </c>
      <c r="E35" s="118">
        <v>10123</v>
      </c>
      <c r="F35" s="118">
        <v>9740</v>
      </c>
      <c r="G35" s="2">
        <v>9663</v>
      </c>
      <c r="H35" s="2">
        <v>9670</v>
      </c>
      <c r="I35" s="117">
        <v>9480</v>
      </c>
      <c r="J35" s="117">
        <v>10638</v>
      </c>
      <c r="K35" s="117">
        <v>10505</v>
      </c>
      <c r="L35" s="119">
        <v>10721</v>
      </c>
    </row>
    <row r="36" spans="1:12" s="35" customFormat="1" ht="12" customHeight="1" outlineLevel="1">
      <c r="A36" s="123">
        <v>26</v>
      </c>
      <c r="B36" s="117">
        <v>11332</v>
      </c>
      <c r="C36" s="2">
        <v>12195</v>
      </c>
      <c r="D36" s="118">
        <v>11642</v>
      </c>
      <c r="E36" s="118">
        <v>11822</v>
      </c>
      <c r="F36" s="118">
        <v>10663</v>
      </c>
      <c r="G36" s="2">
        <v>10053</v>
      </c>
      <c r="H36" s="2">
        <v>10155</v>
      </c>
      <c r="I36" s="117">
        <v>10106</v>
      </c>
      <c r="J36" s="117">
        <v>11501</v>
      </c>
      <c r="K36" s="117">
        <v>11170</v>
      </c>
      <c r="L36" s="119">
        <v>11029</v>
      </c>
    </row>
    <row r="37" spans="1:12" s="35" customFormat="1" ht="12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s="35" customFormat="1" ht="12" customHeight="1">
      <c r="A38" s="34" t="s">
        <v>310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s="120" customFormat="1" ht="12" customHeight="1">
      <c r="A39" s="120" t="s">
        <v>40</v>
      </c>
      <c r="B39" s="128">
        <f>SUM(B40:B49)</f>
        <v>156218</v>
      </c>
      <c r="C39" s="128">
        <f t="shared" ref="C39:L39" si="5">SUM(C40:C49)</f>
        <v>167101</v>
      </c>
      <c r="D39" s="128">
        <f t="shared" si="5"/>
        <v>172160</v>
      </c>
      <c r="E39" s="128">
        <f t="shared" si="5"/>
        <v>181277</v>
      </c>
      <c r="F39" s="128">
        <f t="shared" si="5"/>
        <v>188520</v>
      </c>
      <c r="G39" s="128">
        <f t="shared" si="5"/>
        <v>196591</v>
      </c>
      <c r="H39" s="128">
        <f t="shared" si="5"/>
        <v>205096</v>
      </c>
      <c r="I39" s="128">
        <f t="shared" si="5"/>
        <v>214330</v>
      </c>
      <c r="J39" s="128">
        <f t="shared" si="5"/>
        <v>227630</v>
      </c>
      <c r="K39" s="128">
        <f t="shared" si="5"/>
        <v>238396</v>
      </c>
      <c r="L39" s="128">
        <f t="shared" si="5"/>
        <v>250569</v>
      </c>
    </row>
    <row r="40" spans="1:12" s="120" customFormat="1" ht="12" customHeight="1" outlineLevel="1">
      <c r="A40" s="122" t="s">
        <v>222</v>
      </c>
      <c r="B40" s="6">
        <f t="shared" ref="B40:L40" si="6">B61+B82</f>
        <v>17274</v>
      </c>
      <c r="C40" s="6">
        <f t="shared" si="6"/>
        <v>18567</v>
      </c>
      <c r="D40" s="6">
        <f t="shared" si="6"/>
        <v>20039</v>
      </c>
      <c r="E40" s="6">
        <f t="shared" si="6"/>
        <v>20809</v>
      </c>
      <c r="F40" s="6">
        <f t="shared" si="6"/>
        <v>20545</v>
      </c>
      <c r="G40" s="6">
        <f t="shared" si="6"/>
        <v>22652</v>
      </c>
      <c r="H40" s="6">
        <f t="shared" si="6"/>
        <v>23264</v>
      </c>
      <c r="I40" s="6">
        <f t="shared" si="6"/>
        <v>26334</v>
      </c>
      <c r="J40" s="6">
        <f t="shared" si="6"/>
        <v>26085</v>
      </c>
      <c r="K40" s="6">
        <f t="shared" si="6"/>
        <v>27498</v>
      </c>
      <c r="L40" s="6">
        <f t="shared" si="6"/>
        <v>29277</v>
      </c>
    </row>
    <row r="41" spans="1:12" s="120" customFormat="1" ht="12" customHeight="1" outlineLevel="1">
      <c r="A41" s="122" t="s">
        <v>223</v>
      </c>
      <c r="B41" s="6">
        <f t="shared" ref="B41:L41" si="7">B62+B83</f>
        <v>17127</v>
      </c>
      <c r="C41" s="6">
        <f t="shared" si="7"/>
        <v>18140</v>
      </c>
      <c r="D41" s="6">
        <f t="shared" si="7"/>
        <v>18643</v>
      </c>
      <c r="E41" s="6">
        <f t="shared" si="7"/>
        <v>20468</v>
      </c>
      <c r="F41" s="6">
        <f t="shared" si="7"/>
        <v>21038</v>
      </c>
      <c r="G41" s="6">
        <f t="shared" si="7"/>
        <v>20788</v>
      </c>
      <c r="H41" s="6">
        <f t="shared" si="7"/>
        <v>22916</v>
      </c>
      <c r="I41" s="6">
        <f t="shared" si="7"/>
        <v>23525</v>
      </c>
      <c r="J41" s="6">
        <f t="shared" si="7"/>
        <v>24574</v>
      </c>
      <c r="K41" s="6">
        <f t="shared" si="7"/>
        <v>26580</v>
      </c>
      <c r="L41" s="6">
        <f t="shared" si="7"/>
        <v>27982</v>
      </c>
    </row>
    <row r="42" spans="1:12" s="120" customFormat="1" ht="12" customHeight="1" outlineLevel="1">
      <c r="A42" s="122" t="s">
        <v>224</v>
      </c>
      <c r="B42" s="6">
        <f t="shared" ref="B42:L42" si="8">B63+B84</f>
        <v>16387</v>
      </c>
      <c r="C42" s="6">
        <f t="shared" si="8"/>
        <v>17995</v>
      </c>
      <c r="D42" s="6">
        <f t="shared" si="8"/>
        <v>18195</v>
      </c>
      <c r="E42" s="6">
        <f t="shared" si="8"/>
        <v>19027</v>
      </c>
      <c r="F42" s="6">
        <f t="shared" si="8"/>
        <v>20719</v>
      </c>
      <c r="G42" s="6">
        <f t="shared" si="8"/>
        <v>21266</v>
      </c>
      <c r="H42" s="6">
        <f t="shared" si="8"/>
        <v>21037</v>
      </c>
      <c r="I42" s="6">
        <f t="shared" si="8"/>
        <v>23143</v>
      </c>
      <c r="J42" s="6">
        <f t="shared" si="8"/>
        <v>24117</v>
      </c>
      <c r="K42" s="6">
        <f t="shared" si="8"/>
        <v>25043</v>
      </c>
      <c r="L42" s="6">
        <f t="shared" si="8"/>
        <v>27052</v>
      </c>
    </row>
    <row r="43" spans="1:12" s="120" customFormat="1" ht="12" customHeight="1" outlineLevel="1">
      <c r="A43" s="122" t="s">
        <v>225</v>
      </c>
      <c r="B43" s="6">
        <f t="shared" ref="B43:L43" si="9">B64+B85</f>
        <v>17254</v>
      </c>
      <c r="C43" s="6">
        <f t="shared" si="9"/>
        <v>17223</v>
      </c>
      <c r="D43" s="6">
        <f t="shared" si="9"/>
        <v>18091</v>
      </c>
      <c r="E43" s="6">
        <f t="shared" si="9"/>
        <v>18609</v>
      </c>
      <c r="F43" s="6">
        <f t="shared" si="9"/>
        <v>19262</v>
      </c>
      <c r="G43" s="6">
        <f t="shared" si="9"/>
        <v>20929</v>
      </c>
      <c r="H43" s="6">
        <f t="shared" si="9"/>
        <v>21487</v>
      </c>
      <c r="I43" s="6">
        <f t="shared" si="9"/>
        <v>21280</v>
      </c>
      <c r="J43" s="6">
        <f t="shared" si="9"/>
        <v>23466</v>
      </c>
      <c r="K43" s="6">
        <f t="shared" si="9"/>
        <v>24485</v>
      </c>
      <c r="L43" s="6">
        <f t="shared" si="9"/>
        <v>25480</v>
      </c>
    </row>
    <row r="44" spans="1:12" s="120" customFormat="1" ht="12" customHeight="1" outlineLevel="1">
      <c r="A44" s="122" t="s">
        <v>226</v>
      </c>
      <c r="B44" s="6">
        <f t="shared" ref="B44:L44" si="10">B65+B86</f>
        <v>15253</v>
      </c>
      <c r="C44" s="6">
        <f t="shared" si="10"/>
        <v>18086</v>
      </c>
      <c r="D44" s="6">
        <f t="shared" si="10"/>
        <v>17286</v>
      </c>
      <c r="E44" s="6">
        <f t="shared" si="10"/>
        <v>18462</v>
      </c>
      <c r="F44" s="6">
        <f t="shared" si="10"/>
        <v>18826</v>
      </c>
      <c r="G44" s="6">
        <f t="shared" si="10"/>
        <v>19438</v>
      </c>
      <c r="H44" s="6">
        <f t="shared" si="10"/>
        <v>21201</v>
      </c>
      <c r="I44" s="6">
        <f t="shared" si="10"/>
        <v>21670</v>
      </c>
      <c r="J44" s="6">
        <f t="shared" si="10"/>
        <v>22910</v>
      </c>
      <c r="K44" s="6">
        <f t="shared" si="10"/>
        <v>23813</v>
      </c>
      <c r="L44" s="6">
        <f t="shared" si="10"/>
        <v>24900</v>
      </c>
    </row>
    <row r="45" spans="1:12" s="120" customFormat="1" ht="12" customHeight="1" outlineLevel="1">
      <c r="A45" s="122" t="s">
        <v>227</v>
      </c>
      <c r="B45" s="6">
        <f t="shared" ref="B45:L45" si="11">B66+B87</f>
        <v>14947</v>
      </c>
      <c r="C45" s="6">
        <f t="shared" si="11"/>
        <v>16062</v>
      </c>
      <c r="D45" s="6">
        <f t="shared" si="11"/>
        <v>18128</v>
      </c>
      <c r="E45" s="6">
        <f t="shared" si="11"/>
        <v>17699</v>
      </c>
      <c r="F45" s="6">
        <f t="shared" si="11"/>
        <v>18685</v>
      </c>
      <c r="G45" s="6">
        <f t="shared" si="11"/>
        <v>19042</v>
      </c>
      <c r="H45" s="6">
        <f t="shared" si="11"/>
        <v>19699</v>
      </c>
      <c r="I45" s="6">
        <f t="shared" si="11"/>
        <v>21406</v>
      </c>
      <c r="J45" s="6">
        <f t="shared" si="11"/>
        <v>22655</v>
      </c>
      <c r="K45" s="6">
        <f t="shared" si="11"/>
        <v>23288</v>
      </c>
      <c r="L45" s="6">
        <f t="shared" si="11"/>
        <v>24253</v>
      </c>
    </row>
    <row r="46" spans="1:12" s="120" customFormat="1" ht="12" customHeight="1" outlineLevel="1">
      <c r="A46" s="122" t="s">
        <v>228</v>
      </c>
      <c r="B46" s="6">
        <f t="shared" ref="B46:L46" si="12">B67+B88</f>
        <v>14124</v>
      </c>
      <c r="C46" s="6">
        <f t="shared" si="12"/>
        <v>15671</v>
      </c>
      <c r="D46" s="6">
        <f t="shared" si="12"/>
        <v>16146</v>
      </c>
      <c r="E46" s="6">
        <f t="shared" si="12"/>
        <v>18453</v>
      </c>
      <c r="F46" s="6">
        <f t="shared" si="12"/>
        <v>17879</v>
      </c>
      <c r="G46" s="6">
        <f t="shared" si="12"/>
        <v>18837</v>
      </c>
      <c r="H46" s="6">
        <f t="shared" si="12"/>
        <v>19219</v>
      </c>
      <c r="I46" s="6">
        <f t="shared" si="12"/>
        <v>19873</v>
      </c>
      <c r="J46" s="6">
        <f t="shared" si="12"/>
        <v>22008</v>
      </c>
      <c r="K46" s="6">
        <f t="shared" si="12"/>
        <v>23015</v>
      </c>
      <c r="L46" s="6">
        <f t="shared" si="12"/>
        <v>23653</v>
      </c>
    </row>
    <row r="47" spans="1:12" s="120" customFormat="1" ht="12" customHeight="1" outlineLevel="1">
      <c r="A47" s="122" t="s">
        <v>229</v>
      </c>
      <c r="B47" s="6">
        <f t="shared" ref="B47:L47" si="13">B68+B89</f>
        <v>14218</v>
      </c>
      <c r="C47" s="6">
        <f t="shared" si="13"/>
        <v>14896</v>
      </c>
      <c r="D47" s="6">
        <f t="shared" si="13"/>
        <v>15728</v>
      </c>
      <c r="E47" s="6">
        <f t="shared" si="13"/>
        <v>16544</v>
      </c>
      <c r="F47" s="6">
        <f t="shared" si="13"/>
        <v>18635</v>
      </c>
      <c r="G47" s="6">
        <f t="shared" si="13"/>
        <v>18024</v>
      </c>
      <c r="H47" s="6">
        <f t="shared" si="13"/>
        <v>19095</v>
      </c>
      <c r="I47" s="6">
        <f t="shared" si="13"/>
        <v>19395</v>
      </c>
      <c r="J47" s="6">
        <f t="shared" si="13"/>
        <v>21265</v>
      </c>
      <c r="K47" s="6">
        <f t="shared" si="13"/>
        <v>22321</v>
      </c>
      <c r="L47" s="6">
        <f t="shared" si="13"/>
        <v>23376</v>
      </c>
    </row>
    <row r="48" spans="1:12" s="120" customFormat="1" ht="12" customHeight="1" outlineLevel="1">
      <c r="A48" s="122" t="s">
        <v>230</v>
      </c>
      <c r="B48" s="6">
        <f t="shared" ref="B48:L48" si="14">B69+B90</f>
        <v>14774</v>
      </c>
      <c r="C48" s="6">
        <f t="shared" si="14"/>
        <v>14948</v>
      </c>
      <c r="D48" s="6">
        <f t="shared" si="14"/>
        <v>14924</v>
      </c>
      <c r="E48" s="6">
        <f t="shared" si="14"/>
        <v>16043</v>
      </c>
      <c r="F48" s="6">
        <f t="shared" si="14"/>
        <v>16726</v>
      </c>
      <c r="G48" s="6">
        <f t="shared" si="14"/>
        <v>18777</v>
      </c>
      <c r="H48" s="6">
        <f t="shared" si="14"/>
        <v>18213</v>
      </c>
      <c r="I48" s="6">
        <f t="shared" si="14"/>
        <v>19274</v>
      </c>
      <c r="J48" s="6">
        <f t="shared" si="14"/>
        <v>20526</v>
      </c>
      <c r="K48" s="6">
        <f t="shared" si="14"/>
        <v>21550</v>
      </c>
      <c r="L48" s="6">
        <f t="shared" si="14"/>
        <v>22671</v>
      </c>
    </row>
    <row r="49" spans="1:12" s="120" customFormat="1" ht="12" customHeight="1" outlineLevel="1">
      <c r="A49" s="122" t="s">
        <v>231</v>
      </c>
      <c r="B49" s="6">
        <f t="shared" ref="B49:L49" si="15">B70+B91</f>
        <v>14860</v>
      </c>
      <c r="C49" s="6">
        <f t="shared" si="15"/>
        <v>15513</v>
      </c>
      <c r="D49" s="6">
        <f t="shared" si="15"/>
        <v>14980</v>
      </c>
      <c r="E49" s="6">
        <f t="shared" si="15"/>
        <v>15163</v>
      </c>
      <c r="F49" s="6">
        <f t="shared" si="15"/>
        <v>16205</v>
      </c>
      <c r="G49" s="6">
        <f t="shared" si="15"/>
        <v>16838</v>
      </c>
      <c r="H49" s="6">
        <f t="shared" si="15"/>
        <v>18965</v>
      </c>
      <c r="I49" s="6">
        <f t="shared" si="15"/>
        <v>18430</v>
      </c>
      <c r="J49" s="6">
        <f t="shared" si="15"/>
        <v>20024</v>
      </c>
      <c r="K49" s="6">
        <f t="shared" si="15"/>
        <v>20803</v>
      </c>
      <c r="L49" s="6">
        <f t="shared" si="15"/>
        <v>21925</v>
      </c>
    </row>
    <row r="50" spans="1:12" s="120" customFormat="1" ht="12" customHeight="1" outlineLevel="1">
      <c r="A50" s="122" t="s">
        <v>232</v>
      </c>
      <c r="B50" s="6">
        <f t="shared" ref="B50:L50" si="16">B71+B92</f>
        <v>14845</v>
      </c>
      <c r="C50" s="6">
        <f t="shared" si="16"/>
        <v>15564</v>
      </c>
      <c r="D50" s="6">
        <f t="shared" si="16"/>
        <v>15540</v>
      </c>
      <c r="E50" s="6">
        <f t="shared" si="16"/>
        <v>15283</v>
      </c>
      <c r="F50" s="6">
        <f t="shared" si="16"/>
        <v>15355</v>
      </c>
      <c r="G50" s="6">
        <f t="shared" si="16"/>
        <v>16363</v>
      </c>
      <c r="H50" s="6">
        <f t="shared" si="16"/>
        <v>17068</v>
      </c>
      <c r="I50" s="6">
        <f t="shared" si="16"/>
        <v>19193</v>
      </c>
      <c r="J50" s="6">
        <f t="shared" si="16"/>
        <v>19843</v>
      </c>
      <c r="K50" s="6">
        <f t="shared" si="16"/>
        <v>20300</v>
      </c>
      <c r="L50" s="6">
        <f t="shared" si="16"/>
        <v>21132</v>
      </c>
    </row>
    <row r="51" spans="1:12" s="120" customFormat="1" ht="12" customHeight="1" outlineLevel="1">
      <c r="A51" s="122" t="s">
        <v>233</v>
      </c>
      <c r="B51" s="6">
        <f t="shared" ref="B51:L51" si="17">B72+B93</f>
        <v>15076</v>
      </c>
      <c r="C51" s="6">
        <f t="shared" si="17"/>
        <v>15540</v>
      </c>
      <c r="D51" s="6">
        <f t="shared" si="17"/>
        <v>15580</v>
      </c>
      <c r="E51" s="6">
        <f t="shared" si="17"/>
        <v>15839</v>
      </c>
      <c r="F51" s="6">
        <f t="shared" si="17"/>
        <v>15479</v>
      </c>
      <c r="G51" s="6">
        <f t="shared" si="17"/>
        <v>15501</v>
      </c>
      <c r="H51" s="6">
        <f t="shared" si="17"/>
        <v>16618</v>
      </c>
      <c r="I51" s="6">
        <f t="shared" si="17"/>
        <v>17250</v>
      </c>
      <c r="J51" s="6">
        <f t="shared" si="17"/>
        <v>18916</v>
      </c>
      <c r="K51" s="6">
        <f t="shared" si="17"/>
        <v>20067</v>
      </c>
      <c r="L51" s="6">
        <f t="shared" si="17"/>
        <v>20609</v>
      </c>
    </row>
    <row r="52" spans="1:12" s="120" customFormat="1" ht="12" customHeight="1" outlineLevel="1">
      <c r="A52" s="122" t="s">
        <v>234</v>
      </c>
      <c r="B52" s="6">
        <f t="shared" ref="B52:L52" si="18">B73+B94</f>
        <v>14489</v>
      </c>
      <c r="C52" s="6">
        <f t="shared" si="18"/>
        <v>15810</v>
      </c>
      <c r="D52" s="6">
        <f t="shared" si="18"/>
        <v>15586</v>
      </c>
      <c r="E52" s="6">
        <f t="shared" si="18"/>
        <v>15864</v>
      </c>
      <c r="F52" s="6">
        <f t="shared" si="18"/>
        <v>16069</v>
      </c>
      <c r="G52" s="6">
        <f t="shared" si="18"/>
        <v>15636</v>
      </c>
      <c r="H52" s="6">
        <f t="shared" si="18"/>
        <v>15702</v>
      </c>
      <c r="I52" s="6">
        <f t="shared" si="18"/>
        <v>16763</v>
      </c>
      <c r="J52" s="6">
        <f t="shared" si="18"/>
        <v>18070</v>
      </c>
      <c r="K52" s="6">
        <f t="shared" si="18"/>
        <v>19198</v>
      </c>
      <c r="L52" s="6">
        <f t="shared" si="18"/>
        <v>20369</v>
      </c>
    </row>
    <row r="53" spans="1:12" s="120" customFormat="1" ht="12" customHeight="1" outlineLevel="1">
      <c r="A53" s="122" t="s">
        <v>235</v>
      </c>
      <c r="B53" s="6">
        <f t="shared" ref="B53:L53" si="19">B74+B95</f>
        <v>15294</v>
      </c>
      <c r="C53" s="6">
        <f t="shared" si="19"/>
        <v>15198</v>
      </c>
      <c r="D53" s="6">
        <f t="shared" si="19"/>
        <v>15825</v>
      </c>
      <c r="E53" s="6">
        <f t="shared" si="19"/>
        <v>15883</v>
      </c>
      <c r="F53" s="6">
        <f t="shared" si="19"/>
        <v>16077</v>
      </c>
      <c r="G53" s="6">
        <f t="shared" si="19"/>
        <v>16215</v>
      </c>
      <c r="H53" s="6">
        <f t="shared" si="19"/>
        <v>15848</v>
      </c>
      <c r="I53" s="6">
        <f t="shared" si="19"/>
        <v>15874</v>
      </c>
      <c r="J53" s="6">
        <f t="shared" si="19"/>
        <v>17959</v>
      </c>
      <c r="K53" s="6">
        <f t="shared" si="19"/>
        <v>18298</v>
      </c>
      <c r="L53" s="6">
        <f t="shared" si="19"/>
        <v>19546</v>
      </c>
    </row>
    <row r="54" spans="1:12" s="120" customFormat="1" ht="12" customHeight="1" outlineLevel="1">
      <c r="A54" s="122" t="s">
        <v>236</v>
      </c>
      <c r="B54" s="6">
        <f t="shared" ref="B54:L54" si="20">B75+B96</f>
        <v>13310</v>
      </c>
      <c r="C54" s="6">
        <f t="shared" si="20"/>
        <v>16027</v>
      </c>
      <c r="D54" s="6">
        <f t="shared" si="20"/>
        <v>15200</v>
      </c>
      <c r="E54" s="6">
        <f t="shared" si="20"/>
        <v>16129</v>
      </c>
      <c r="F54" s="6">
        <f t="shared" si="20"/>
        <v>16056</v>
      </c>
      <c r="G54" s="6">
        <f t="shared" si="20"/>
        <v>16287</v>
      </c>
      <c r="H54" s="6">
        <f t="shared" si="20"/>
        <v>16467</v>
      </c>
      <c r="I54" s="6">
        <f t="shared" si="20"/>
        <v>15996</v>
      </c>
      <c r="J54" s="6">
        <f t="shared" si="20"/>
        <v>17191</v>
      </c>
      <c r="K54" s="6">
        <f t="shared" si="20"/>
        <v>18198</v>
      </c>
      <c r="L54" s="6">
        <f t="shared" si="20"/>
        <v>18584</v>
      </c>
    </row>
    <row r="55" spans="1:12" s="120" customFormat="1" ht="12" customHeight="1" outlineLevel="1">
      <c r="A55" s="122" t="s">
        <v>237</v>
      </c>
      <c r="B55" s="6">
        <f t="shared" ref="B55:L55" si="21">B76+B97</f>
        <v>12974</v>
      </c>
      <c r="C55" s="6">
        <f t="shared" si="21"/>
        <v>13976</v>
      </c>
      <c r="D55" s="6">
        <f t="shared" si="21"/>
        <v>16011</v>
      </c>
      <c r="E55" s="6">
        <f t="shared" si="21"/>
        <v>15429</v>
      </c>
      <c r="F55" s="6">
        <f t="shared" si="21"/>
        <v>16288</v>
      </c>
      <c r="G55" s="6">
        <f t="shared" si="21"/>
        <v>16202</v>
      </c>
      <c r="H55" s="6">
        <f t="shared" si="21"/>
        <v>16551</v>
      </c>
      <c r="I55" s="6">
        <f t="shared" si="21"/>
        <v>16671</v>
      </c>
      <c r="J55" s="6">
        <f t="shared" si="21"/>
        <v>17349</v>
      </c>
      <c r="K55" s="6">
        <f t="shared" si="21"/>
        <v>17455</v>
      </c>
      <c r="L55" s="6">
        <f t="shared" si="21"/>
        <v>18562</v>
      </c>
    </row>
    <row r="56" spans="1:12" s="120" customFormat="1" ht="12" customHeight="1" outlineLevel="1">
      <c r="A56" s="122" t="s">
        <v>238</v>
      </c>
      <c r="B56" s="6">
        <f t="shared" ref="B56:L56" si="22">B77+B98</f>
        <v>11857</v>
      </c>
      <c r="C56" s="6">
        <f t="shared" si="22"/>
        <v>13567</v>
      </c>
      <c r="D56" s="6">
        <f t="shared" si="22"/>
        <v>13952</v>
      </c>
      <c r="E56" s="6">
        <f t="shared" si="22"/>
        <v>16234</v>
      </c>
      <c r="F56" s="6">
        <f t="shared" si="22"/>
        <v>15598</v>
      </c>
      <c r="G56" s="6">
        <f t="shared" si="22"/>
        <v>16451</v>
      </c>
      <c r="H56" s="6">
        <f t="shared" si="22"/>
        <v>16362</v>
      </c>
      <c r="I56" s="6">
        <f t="shared" si="22"/>
        <v>16681</v>
      </c>
      <c r="J56" s="6">
        <f t="shared" si="22"/>
        <v>17124</v>
      </c>
      <c r="K56" s="6">
        <f t="shared" si="22"/>
        <v>17572</v>
      </c>
      <c r="L56" s="6">
        <f t="shared" si="22"/>
        <v>17715</v>
      </c>
    </row>
    <row r="57" spans="1:12" s="120" customFormat="1" ht="12" customHeight="1" outlineLevel="1">
      <c r="A57" s="122" t="s">
        <v>239</v>
      </c>
      <c r="B57" s="6">
        <f t="shared" ref="B57:L57" si="23">B78+B99</f>
        <v>11569</v>
      </c>
      <c r="C57" s="6">
        <f t="shared" si="23"/>
        <v>12453</v>
      </c>
      <c r="D57" s="6">
        <f t="shared" si="23"/>
        <v>13558</v>
      </c>
      <c r="E57" s="6">
        <f t="shared" si="23"/>
        <v>14132</v>
      </c>
      <c r="F57" s="6">
        <f t="shared" si="23"/>
        <v>16354</v>
      </c>
      <c r="G57" s="6">
        <f t="shared" si="23"/>
        <v>15755</v>
      </c>
      <c r="H57" s="6">
        <f t="shared" si="23"/>
        <v>16666</v>
      </c>
      <c r="I57" s="6">
        <f t="shared" si="23"/>
        <v>16546</v>
      </c>
      <c r="J57" s="6">
        <f t="shared" si="23"/>
        <v>16972</v>
      </c>
      <c r="K57" s="6">
        <f t="shared" si="23"/>
        <v>17423</v>
      </c>
      <c r="L57" s="6">
        <f t="shared" si="23"/>
        <v>17841</v>
      </c>
    </row>
    <row r="58" spans="1:12" s="120" customFormat="1" ht="12" customHeight="1" outlineLevel="1">
      <c r="A58" s="122" t="s">
        <v>240</v>
      </c>
      <c r="B58" s="6">
        <f t="shared" ref="B58:L58" si="24">B79+B100</f>
        <v>11110</v>
      </c>
      <c r="C58" s="6">
        <f t="shared" si="24"/>
        <v>12103</v>
      </c>
      <c r="D58" s="6">
        <f t="shared" si="24"/>
        <v>12489</v>
      </c>
      <c r="E58" s="6">
        <f t="shared" si="24"/>
        <v>13970</v>
      </c>
      <c r="F58" s="6">
        <f t="shared" si="24"/>
        <v>14490</v>
      </c>
      <c r="G58" s="6">
        <f t="shared" si="24"/>
        <v>16642</v>
      </c>
      <c r="H58" s="6">
        <f t="shared" si="24"/>
        <v>15939</v>
      </c>
      <c r="I58" s="6">
        <f t="shared" si="24"/>
        <v>16860</v>
      </c>
      <c r="J58" s="6">
        <f t="shared" si="24"/>
        <v>16821</v>
      </c>
      <c r="K58" s="6">
        <f t="shared" si="24"/>
        <v>17177</v>
      </c>
      <c r="L58" s="6">
        <f t="shared" si="24"/>
        <v>17714</v>
      </c>
    </row>
    <row r="59" spans="1:12" s="120" customFormat="1" ht="12" customHeight="1" outlineLevel="1">
      <c r="A59" s="122" t="s">
        <v>241</v>
      </c>
      <c r="B59" s="6">
        <f t="shared" ref="B59:L59" si="25">B80+B101</f>
        <v>10838</v>
      </c>
      <c r="C59" s="6">
        <f t="shared" si="25"/>
        <v>11627</v>
      </c>
      <c r="D59" s="6">
        <f t="shared" si="25"/>
        <v>12109</v>
      </c>
      <c r="E59" s="6">
        <f t="shared" si="25"/>
        <v>12757</v>
      </c>
      <c r="F59" s="6">
        <f t="shared" si="25"/>
        <v>14202</v>
      </c>
      <c r="G59" s="6">
        <f t="shared" si="25"/>
        <v>14852</v>
      </c>
      <c r="H59" s="6">
        <f t="shared" si="25"/>
        <v>17108</v>
      </c>
      <c r="I59" s="6">
        <f t="shared" si="25"/>
        <v>16273</v>
      </c>
      <c r="J59" s="6">
        <f t="shared" si="25"/>
        <v>17429</v>
      </c>
      <c r="K59" s="6">
        <f t="shared" si="25"/>
        <v>17061</v>
      </c>
      <c r="L59" s="6">
        <f t="shared" si="25"/>
        <v>17460</v>
      </c>
    </row>
    <row r="60" spans="1:12" s="35" customFormat="1" ht="12" customHeight="1">
      <c r="A60" s="129" t="s">
        <v>52</v>
      </c>
      <c r="B60" s="117">
        <f>SUM(B61:B70)</f>
        <v>103451</v>
      </c>
      <c r="C60" s="117">
        <f t="shared" ref="C60:L60" si="26">SUM(C61:C70)</f>
        <v>112271</v>
      </c>
      <c r="D60" s="117">
        <f t="shared" si="26"/>
        <v>115670</v>
      </c>
      <c r="E60" s="117">
        <f t="shared" si="26"/>
        <v>119627</v>
      </c>
      <c r="F60" s="117">
        <f t="shared" si="26"/>
        <v>123340</v>
      </c>
      <c r="G60" s="117">
        <f t="shared" si="26"/>
        <v>127407</v>
      </c>
      <c r="H60" s="117">
        <f t="shared" si="26"/>
        <v>131737</v>
      </c>
      <c r="I60" s="117">
        <f t="shared" si="26"/>
        <v>137051</v>
      </c>
      <c r="J60" s="117">
        <f t="shared" si="26"/>
        <v>142483</v>
      </c>
      <c r="K60" s="117">
        <f t="shared" si="26"/>
        <v>147880</v>
      </c>
      <c r="L60" s="117">
        <f t="shared" si="26"/>
        <v>153544</v>
      </c>
    </row>
    <row r="61" spans="1:12" s="35" customFormat="1" ht="12" customHeight="1" outlineLevel="1">
      <c r="A61" s="123" t="s">
        <v>222</v>
      </c>
      <c r="B61" s="137">
        <v>11342</v>
      </c>
      <c r="C61" s="137">
        <v>12278</v>
      </c>
      <c r="D61" s="137">
        <v>13281</v>
      </c>
      <c r="E61" s="137">
        <v>13275</v>
      </c>
      <c r="F61" s="137">
        <v>13066</v>
      </c>
      <c r="G61" s="137">
        <v>14091</v>
      </c>
      <c r="H61" s="137">
        <v>14623</v>
      </c>
      <c r="I61" s="137">
        <v>16765</v>
      </c>
      <c r="J61" s="137">
        <v>15911</v>
      </c>
      <c r="K61" s="137">
        <v>16682</v>
      </c>
      <c r="L61" s="137">
        <v>17468</v>
      </c>
    </row>
    <row r="62" spans="1:12" s="35" customFormat="1" ht="12" customHeight="1" outlineLevel="1">
      <c r="A62" s="123" t="s">
        <v>223</v>
      </c>
      <c r="B62" s="137">
        <v>11380</v>
      </c>
      <c r="C62" s="137">
        <v>12112</v>
      </c>
      <c r="D62" s="137">
        <v>12376</v>
      </c>
      <c r="E62" s="137">
        <v>13395</v>
      </c>
      <c r="F62" s="137">
        <v>13381</v>
      </c>
      <c r="G62" s="137">
        <v>13209</v>
      </c>
      <c r="H62" s="137">
        <v>14218</v>
      </c>
      <c r="I62" s="137">
        <v>14792</v>
      </c>
      <c r="J62" s="137">
        <v>15176</v>
      </c>
      <c r="K62" s="137">
        <v>16201</v>
      </c>
      <c r="L62" s="137">
        <v>16897</v>
      </c>
    </row>
    <row r="63" spans="1:12" s="35" customFormat="1" ht="12" customHeight="1" outlineLevel="1">
      <c r="A63" s="123" t="s">
        <v>224</v>
      </c>
      <c r="B63" s="137">
        <v>10805</v>
      </c>
      <c r="C63" s="137">
        <v>12150</v>
      </c>
      <c r="D63" s="137">
        <v>12209</v>
      </c>
      <c r="E63" s="137">
        <v>12471</v>
      </c>
      <c r="F63" s="137">
        <v>13492</v>
      </c>
      <c r="G63" s="137">
        <v>13495</v>
      </c>
      <c r="H63" s="137">
        <v>13299</v>
      </c>
      <c r="I63" s="137">
        <v>14381</v>
      </c>
      <c r="J63" s="137">
        <v>14881</v>
      </c>
      <c r="K63" s="137">
        <v>15415</v>
      </c>
      <c r="L63" s="137">
        <v>16432</v>
      </c>
    </row>
    <row r="64" spans="1:12" s="35" customFormat="1" ht="12" customHeight="1" outlineLevel="1">
      <c r="A64" s="123" t="s">
        <v>225</v>
      </c>
      <c r="B64" s="137">
        <v>11515</v>
      </c>
      <c r="C64" s="137">
        <v>11559</v>
      </c>
      <c r="D64" s="137">
        <v>12255</v>
      </c>
      <c r="E64" s="137">
        <v>12302</v>
      </c>
      <c r="F64" s="137">
        <v>12540</v>
      </c>
      <c r="G64" s="137">
        <v>13606</v>
      </c>
      <c r="H64" s="137">
        <v>13554</v>
      </c>
      <c r="I64" s="137">
        <v>13415</v>
      </c>
      <c r="J64" s="137">
        <v>14436</v>
      </c>
      <c r="K64" s="137">
        <v>15073</v>
      </c>
      <c r="L64" s="137">
        <v>15659</v>
      </c>
    </row>
    <row r="65" spans="1:12" s="35" customFormat="1" ht="12" customHeight="1" outlineLevel="1">
      <c r="A65" s="123" t="s">
        <v>226</v>
      </c>
      <c r="B65" s="137">
        <v>10148</v>
      </c>
      <c r="C65" s="137">
        <v>12232</v>
      </c>
      <c r="D65" s="137">
        <v>11650</v>
      </c>
      <c r="E65" s="137">
        <v>12312</v>
      </c>
      <c r="F65" s="137">
        <v>12385</v>
      </c>
      <c r="G65" s="137">
        <v>12644</v>
      </c>
      <c r="H65" s="137">
        <v>13764</v>
      </c>
      <c r="I65" s="137">
        <v>13662</v>
      </c>
      <c r="J65" s="137">
        <v>14253</v>
      </c>
      <c r="K65" s="137">
        <v>14613</v>
      </c>
      <c r="L65" s="137">
        <v>15256</v>
      </c>
    </row>
    <row r="66" spans="1:12" s="35" customFormat="1" ht="12" customHeight="1" outlineLevel="1">
      <c r="A66" s="123" t="s">
        <v>227</v>
      </c>
      <c r="B66" s="137">
        <v>9961</v>
      </c>
      <c r="C66" s="137">
        <v>10857</v>
      </c>
      <c r="D66" s="137">
        <v>12259</v>
      </c>
      <c r="E66" s="137">
        <v>11750</v>
      </c>
      <c r="F66" s="137">
        <v>12392</v>
      </c>
      <c r="G66" s="137">
        <v>12484</v>
      </c>
      <c r="H66" s="137">
        <v>12750</v>
      </c>
      <c r="I66" s="137">
        <v>13872</v>
      </c>
      <c r="J66" s="137">
        <v>14200</v>
      </c>
      <c r="K66" s="137">
        <v>14437</v>
      </c>
      <c r="L66" s="137">
        <v>14787</v>
      </c>
    </row>
    <row r="67" spans="1:12" s="35" customFormat="1" ht="12" customHeight="1" outlineLevel="1">
      <c r="A67" s="123" t="s">
        <v>228</v>
      </c>
      <c r="B67" s="137">
        <v>9238</v>
      </c>
      <c r="C67" s="137">
        <v>10622</v>
      </c>
      <c r="D67" s="137">
        <v>10944</v>
      </c>
      <c r="E67" s="137">
        <v>12314</v>
      </c>
      <c r="F67" s="137">
        <v>11842</v>
      </c>
      <c r="G67" s="137">
        <v>12448</v>
      </c>
      <c r="H67" s="137">
        <v>12543</v>
      </c>
      <c r="I67" s="137">
        <v>12814</v>
      </c>
      <c r="J67" s="137">
        <v>14035</v>
      </c>
      <c r="K67" s="137">
        <v>14368</v>
      </c>
      <c r="L67" s="137">
        <v>14558</v>
      </c>
    </row>
    <row r="68" spans="1:12" s="35" customFormat="1" ht="12" customHeight="1" outlineLevel="1">
      <c r="A68" s="123" t="s">
        <v>229</v>
      </c>
      <c r="B68" s="137">
        <v>9307</v>
      </c>
      <c r="C68" s="137">
        <v>9948</v>
      </c>
      <c r="D68" s="137">
        <v>10675</v>
      </c>
      <c r="E68" s="137">
        <v>11046</v>
      </c>
      <c r="F68" s="137">
        <v>12381</v>
      </c>
      <c r="G68" s="137">
        <v>11873</v>
      </c>
      <c r="H68" s="137">
        <v>12538</v>
      </c>
      <c r="I68" s="137">
        <v>12637</v>
      </c>
      <c r="J68" s="137">
        <v>13475</v>
      </c>
      <c r="K68" s="137">
        <v>14147</v>
      </c>
      <c r="L68" s="137">
        <v>14501</v>
      </c>
    </row>
    <row r="69" spans="1:12" s="35" customFormat="1" ht="12" customHeight="1" outlineLevel="1">
      <c r="A69" s="123" t="s">
        <v>230</v>
      </c>
      <c r="B69" s="137">
        <v>9870</v>
      </c>
      <c r="C69" s="137">
        <v>9981</v>
      </c>
      <c r="D69" s="137">
        <v>9989</v>
      </c>
      <c r="E69" s="137">
        <v>10730</v>
      </c>
      <c r="F69" s="137">
        <v>11090</v>
      </c>
      <c r="G69" s="137">
        <v>12429</v>
      </c>
      <c r="H69" s="137">
        <v>11956</v>
      </c>
      <c r="I69" s="137">
        <v>12636</v>
      </c>
      <c r="J69" s="137">
        <v>13181</v>
      </c>
      <c r="K69" s="137">
        <v>13603</v>
      </c>
      <c r="L69" s="137">
        <v>14271</v>
      </c>
    </row>
    <row r="70" spans="1:12" s="35" customFormat="1" ht="12" customHeight="1" outlineLevel="1">
      <c r="A70" s="123" t="s">
        <v>231</v>
      </c>
      <c r="B70" s="137">
        <v>9885</v>
      </c>
      <c r="C70" s="137">
        <v>10532</v>
      </c>
      <c r="D70" s="137">
        <v>10032</v>
      </c>
      <c r="E70" s="137">
        <v>10032</v>
      </c>
      <c r="F70" s="137">
        <v>10771</v>
      </c>
      <c r="G70" s="137">
        <v>11128</v>
      </c>
      <c r="H70" s="137">
        <v>12492</v>
      </c>
      <c r="I70" s="137">
        <v>12077</v>
      </c>
      <c r="J70" s="137">
        <v>12935</v>
      </c>
      <c r="K70" s="137">
        <v>13341</v>
      </c>
      <c r="L70" s="137">
        <v>13715</v>
      </c>
    </row>
    <row r="71" spans="1:12" s="35" customFormat="1" ht="12" customHeight="1" outlineLevel="1">
      <c r="A71" s="123" t="s">
        <v>232</v>
      </c>
      <c r="B71" s="137">
        <v>9836</v>
      </c>
      <c r="C71" s="137">
        <v>10534</v>
      </c>
      <c r="D71" s="137">
        <v>10565</v>
      </c>
      <c r="E71" s="137">
        <v>10081</v>
      </c>
      <c r="F71" s="137">
        <v>10079</v>
      </c>
      <c r="G71" s="137">
        <v>10825</v>
      </c>
      <c r="H71" s="137">
        <v>11204</v>
      </c>
      <c r="I71" s="137">
        <v>12602</v>
      </c>
      <c r="J71" s="137">
        <v>12880</v>
      </c>
      <c r="K71" s="137">
        <v>13013</v>
      </c>
      <c r="L71" s="137">
        <v>13479</v>
      </c>
    </row>
    <row r="72" spans="1:12" s="35" customFormat="1" ht="12" customHeight="1" outlineLevel="1">
      <c r="A72" s="123" t="s">
        <v>233</v>
      </c>
      <c r="B72" s="137">
        <v>10255</v>
      </c>
      <c r="C72" s="137">
        <v>10480</v>
      </c>
      <c r="D72" s="137">
        <v>10597</v>
      </c>
      <c r="E72" s="137">
        <v>10618</v>
      </c>
      <c r="F72" s="137">
        <v>10123</v>
      </c>
      <c r="G72" s="137">
        <v>10119</v>
      </c>
      <c r="H72" s="137">
        <v>10946</v>
      </c>
      <c r="I72" s="137">
        <v>11251</v>
      </c>
      <c r="J72" s="137">
        <v>12092</v>
      </c>
      <c r="K72" s="137">
        <v>12973</v>
      </c>
      <c r="L72" s="137">
        <v>13125</v>
      </c>
    </row>
    <row r="73" spans="1:12" s="35" customFormat="1" ht="12" customHeight="1" outlineLevel="1">
      <c r="A73" s="123" t="s">
        <v>234</v>
      </c>
      <c r="B73" s="137">
        <v>9859</v>
      </c>
      <c r="C73" s="137">
        <v>10894</v>
      </c>
      <c r="D73" s="137">
        <v>10516</v>
      </c>
      <c r="E73" s="137">
        <v>10633</v>
      </c>
      <c r="F73" s="137">
        <v>10673</v>
      </c>
      <c r="G73" s="137">
        <v>10160</v>
      </c>
      <c r="H73" s="137">
        <v>10180</v>
      </c>
      <c r="I73" s="137">
        <v>11024</v>
      </c>
      <c r="J73" s="137">
        <v>11651</v>
      </c>
      <c r="K73" s="137">
        <v>12204</v>
      </c>
      <c r="L73" s="137">
        <v>13063</v>
      </c>
    </row>
    <row r="74" spans="1:12" s="35" customFormat="1" ht="12" customHeight="1" outlineLevel="1">
      <c r="A74" s="123" t="s">
        <v>235</v>
      </c>
      <c r="B74" s="137">
        <v>10471</v>
      </c>
      <c r="C74" s="137">
        <v>10481</v>
      </c>
      <c r="D74" s="137">
        <v>10918</v>
      </c>
      <c r="E74" s="137">
        <v>10577</v>
      </c>
      <c r="F74" s="137">
        <v>10696</v>
      </c>
      <c r="G74" s="137">
        <v>10707</v>
      </c>
      <c r="H74" s="137">
        <v>10214</v>
      </c>
      <c r="I74" s="137">
        <v>10240</v>
      </c>
      <c r="J74" s="137">
        <v>11616</v>
      </c>
      <c r="K74" s="137">
        <v>11743</v>
      </c>
      <c r="L74" s="137">
        <v>12330</v>
      </c>
    </row>
    <row r="75" spans="1:12" s="35" customFormat="1" ht="12" customHeight="1" outlineLevel="1">
      <c r="A75" s="123" t="s">
        <v>236</v>
      </c>
      <c r="B75" s="137">
        <v>9244</v>
      </c>
      <c r="C75" s="137">
        <v>11144</v>
      </c>
      <c r="D75" s="137">
        <v>10503</v>
      </c>
      <c r="E75" s="137">
        <v>10939</v>
      </c>
      <c r="F75" s="137">
        <v>10611</v>
      </c>
      <c r="G75" s="137">
        <v>10753</v>
      </c>
      <c r="H75" s="137">
        <v>10775</v>
      </c>
      <c r="I75" s="137">
        <v>10265</v>
      </c>
      <c r="J75" s="137">
        <v>10959</v>
      </c>
      <c r="K75" s="137">
        <v>11684</v>
      </c>
      <c r="L75" s="137">
        <v>11830</v>
      </c>
    </row>
    <row r="76" spans="1:12" s="35" customFormat="1" ht="12" customHeight="1" outlineLevel="1">
      <c r="A76" s="123" t="s">
        <v>237</v>
      </c>
      <c r="B76" s="137">
        <v>9034</v>
      </c>
      <c r="C76" s="137">
        <v>9836</v>
      </c>
      <c r="D76" s="137">
        <v>11133</v>
      </c>
      <c r="E76" s="137">
        <v>10502</v>
      </c>
      <c r="F76" s="137">
        <v>10966</v>
      </c>
      <c r="G76" s="137">
        <v>10639</v>
      </c>
      <c r="H76" s="137">
        <v>10838</v>
      </c>
      <c r="I76" s="137">
        <v>10853</v>
      </c>
      <c r="J76" s="137">
        <v>11141</v>
      </c>
      <c r="K76" s="137">
        <v>11045</v>
      </c>
      <c r="L76" s="137">
        <v>11820</v>
      </c>
    </row>
    <row r="77" spans="1:12" s="35" customFormat="1" ht="12" customHeight="1" outlineLevel="1">
      <c r="A77" s="123" t="s">
        <v>238</v>
      </c>
      <c r="B77" s="137">
        <v>8351</v>
      </c>
      <c r="C77" s="137">
        <v>9603</v>
      </c>
      <c r="D77" s="137">
        <v>9830</v>
      </c>
      <c r="E77" s="137">
        <v>11144</v>
      </c>
      <c r="F77" s="137">
        <v>10550</v>
      </c>
      <c r="G77" s="137">
        <v>10977</v>
      </c>
      <c r="H77" s="137">
        <v>10675</v>
      </c>
      <c r="I77" s="137">
        <v>10877</v>
      </c>
      <c r="J77" s="137">
        <v>10946</v>
      </c>
      <c r="K77" s="137">
        <v>11247</v>
      </c>
      <c r="L77" s="137">
        <v>11111</v>
      </c>
    </row>
    <row r="78" spans="1:12" s="35" customFormat="1" ht="12" customHeight="1" outlineLevel="1">
      <c r="A78" s="123" t="s">
        <v>239</v>
      </c>
      <c r="B78" s="137">
        <v>8307</v>
      </c>
      <c r="C78" s="137">
        <v>8904</v>
      </c>
      <c r="D78" s="137">
        <v>9608</v>
      </c>
      <c r="E78" s="137">
        <v>9835</v>
      </c>
      <c r="F78" s="137">
        <v>11133</v>
      </c>
      <c r="G78" s="137">
        <v>10578</v>
      </c>
      <c r="H78" s="137">
        <v>11018</v>
      </c>
      <c r="I78" s="137">
        <v>10772</v>
      </c>
      <c r="J78" s="137">
        <v>11105</v>
      </c>
      <c r="K78" s="137">
        <v>11036</v>
      </c>
      <c r="L78" s="137">
        <v>11343</v>
      </c>
    </row>
    <row r="79" spans="1:12" s="35" customFormat="1" ht="12" customHeight="1" outlineLevel="1">
      <c r="A79" s="123" t="s">
        <v>240</v>
      </c>
      <c r="B79" s="137">
        <v>7957</v>
      </c>
      <c r="C79" s="137">
        <v>8788</v>
      </c>
      <c r="D79" s="137">
        <v>8968</v>
      </c>
      <c r="E79" s="137">
        <v>9729</v>
      </c>
      <c r="F79" s="137">
        <v>9923</v>
      </c>
      <c r="G79" s="137">
        <v>11207</v>
      </c>
      <c r="H79" s="137">
        <v>10591</v>
      </c>
      <c r="I79" s="137">
        <v>11098</v>
      </c>
      <c r="J79" s="137">
        <v>10959</v>
      </c>
      <c r="K79" s="137">
        <v>11176</v>
      </c>
      <c r="L79" s="137">
        <v>11104</v>
      </c>
    </row>
    <row r="80" spans="1:12" s="35" customFormat="1" ht="12" customHeight="1" outlineLevel="1">
      <c r="A80" s="123" t="s">
        <v>241</v>
      </c>
      <c r="B80" s="137">
        <v>7970</v>
      </c>
      <c r="C80" s="137">
        <v>8417</v>
      </c>
      <c r="D80" s="137">
        <v>8787</v>
      </c>
      <c r="E80" s="137">
        <v>9033</v>
      </c>
      <c r="F80" s="137">
        <v>9779</v>
      </c>
      <c r="G80" s="137">
        <v>9945</v>
      </c>
      <c r="H80" s="137">
        <v>11373</v>
      </c>
      <c r="I80" s="137">
        <v>10699</v>
      </c>
      <c r="J80" s="137">
        <v>11494</v>
      </c>
      <c r="K80" s="137">
        <v>11076</v>
      </c>
      <c r="L80" s="137">
        <v>11250</v>
      </c>
    </row>
    <row r="81" spans="1:12" s="35" customFormat="1" ht="12" customHeight="1">
      <c r="A81" s="129" t="s">
        <v>42</v>
      </c>
      <c r="B81" s="117">
        <f>SUM(B82:B91)</f>
        <v>52767</v>
      </c>
      <c r="C81" s="117">
        <f t="shared" ref="C81:L81" si="27">SUM(C82:C91)</f>
        <v>54830</v>
      </c>
      <c r="D81" s="117">
        <f t="shared" si="27"/>
        <v>56490</v>
      </c>
      <c r="E81" s="117">
        <f t="shared" si="27"/>
        <v>61650</v>
      </c>
      <c r="F81" s="117">
        <f t="shared" si="27"/>
        <v>65180</v>
      </c>
      <c r="G81" s="117">
        <f t="shared" si="27"/>
        <v>69184</v>
      </c>
      <c r="H81" s="117">
        <f t="shared" si="27"/>
        <v>73359</v>
      </c>
      <c r="I81" s="117">
        <f t="shared" si="27"/>
        <v>77279</v>
      </c>
      <c r="J81" s="117">
        <f t="shared" si="27"/>
        <v>85147</v>
      </c>
      <c r="K81" s="117">
        <f t="shared" si="27"/>
        <v>90516</v>
      </c>
      <c r="L81" s="117">
        <f t="shared" si="27"/>
        <v>97025</v>
      </c>
    </row>
    <row r="82" spans="1:12" s="35" customFormat="1" ht="12" customHeight="1" outlineLevel="1">
      <c r="A82" s="123" t="s">
        <v>222</v>
      </c>
      <c r="B82" s="117">
        <v>5932</v>
      </c>
      <c r="C82" s="2">
        <v>6289</v>
      </c>
      <c r="D82" s="118">
        <v>6758</v>
      </c>
      <c r="E82" s="118">
        <v>7534</v>
      </c>
      <c r="F82" s="118">
        <v>7479</v>
      </c>
      <c r="G82" s="2">
        <v>8561</v>
      </c>
      <c r="H82" s="2">
        <v>8641</v>
      </c>
      <c r="I82" s="117">
        <v>9569</v>
      </c>
      <c r="J82" s="117">
        <v>10174</v>
      </c>
      <c r="K82" s="117">
        <v>10816</v>
      </c>
      <c r="L82" s="119">
        <v>11809</v>
      </c>
    </row>
    <row r="83" spans="1:12" s="35" customFormat="1" ht="12" customHeight="1" outlineLevel="1">
      <c r="A83" s="123" t="s">
        <v>223</v>
      </c>
      <c r="B83" s="117">
        <v>5747</v>
      </c>
      <c r="C83" s="2">
        <v>6028</v>
      </c>
      <c r="D83" s="118">
        <v>6267</v>
      </c>
      <c r="E83" s="118">
        <v>7073</v>
      </c>
      <c r="F83" s="118">
        <v>7657</v>
      </c>
      <c r="G83" s="2">
        <v>7579</v>
      </c>
      <c r="H83" s="2">
        <v>8698</v>
      </c>
      <c r="I83" s="117">
        <v>8733</v>
      </c>
      <c r="J83" s="117">
        <v>9398</v>
      </c>
      <c r="K83" s="117">
        <v>10379</v>
      </c>
      <c r="L83" s="119">
        <v>11085</v>
      </c>
    </row>
    <row r="84" spans="1:12" s="35" customFormat="1" ht="12" customHeight="1" outlineLevel="1">
      <c r="A84" s="123" t="s">
        <v>224</v>
      </c>
      <c r="B84" s="117">
        <v>5582</v>
      </c>
      <c r="C84" s="2">
        <v>5845</v>
      </c>
      <c r="D84" s="118">
        <v>5986</v>
      </c>
      <c r="E84" s="118">
        <v>6556</v>
      </c>
      <c r="F84" s="118">
        <v>7227</v>
      </c>
      <c r="G84" s="2">
        <v>7771</v>
      </c>
      <c r="H84" s="2">
        <v>7738</v>
      </c>
      <c r="I84" s="117">
        <v>8762</v>
      </c>
      <c r="J84" s="117">
        <v>9236</v>
      </c>
      <c r="K84" s="117">
        <v>9628</v>
      </c>
      <c r="L84" s="119">
        <v>10620</v>
      </c>
    </row>
    <row r="85" spans="1:12" s="35" customFormat="1" ht="12" customHeight="1" outlineLevel="1">
      <c r="A85" s="123" t="s">
        <v>225</v>
      </c>
      <c r="B85" s="117">
        <v>5739</v>
      </c>
      <c r="C85" s="2">
        <v>5664</v>
      </c>
      <c r="D85" s="118">
        <v>5836</v>
      </c>
      <c r="E85" s="118">
        <v>6307</v>
      </c>
      <c r="F85" s="118">
        <v>6722</v>
      </c>
      <c r="G85" s="2">
        <v>7323</v>
      </c>
      <c r="H85" s="2">
        <v>7933</v>
      </c>
      <c r="I85" s="117">
        <v>7865</v>
      </c>
      <c r="J85" s="117">
        <v>9030</v>
      </c>
      <c r="K85" s="117">
        <v>9412</v>
      </c>
      <c r="L85" s="119">
        <v>9821</v>
      </c>
    </row>
    <row r="86" spans="1:12" s="35" customFormat="1" ht="12" customHeight="1" outlineLevel="1">
      <c r="A86" s="123" t="s">
        <v>226</v>
      </c>
      <c r="B86" s="117">
        <v>5105</v>
      </c>
      <c r="C86" s="2">
        <v>5854</v>
      </c>
      <c r="D86" s="118">
        <v>5636</v>
      </c>
      <c r="E86" s="118">
        <v>6150</v>
      </c>
      <c r="F86" s="118">
        <v>6441</v>
      </c>
      <c r="G86" s="2">
        <v>6794</v>
      </c>
      <c r="H86" s="2">
        <v>7437</v>
      </c>
      <c r="I86" s="117">
        <v>8008</v>
      </c>
      <c r="J86" s="117">
        <v>8657</v>
      </c>
      <c r="K86" s="117">
        <v>9200</v>
      </c>
      <c r="L86" s="119">
        <v>9644</v>
      </c>
    </row>
    <row r="87" spans="1:12" s="35" customFormat="1" ht="12" customHeight="1" outlineLevel="1">
      <c r="A87" s="123" t="s">
        <v>227</v>
      </c>
      <c r="B87" s="117">
        <v>4986</v>
      </c>
      <c r="C87" s="2">
        <v>5205</v>
      </c>
      <c r="D87" s="118">
        <v>5869</v>
      </c>
      <c r="E87" s="118">
        <v>5949</v>
      </c>
      <c r="F87" s="118">
        <v>6293</v>
      </c>
      <c r="G87" s="2">
        <v>6558</v>
      </c>
      <c r="H87" s="2">
        <v>6949</v>
      </c>
      <c r="I87" s="117">
        <v>7534</v>
      </c>
      <c r="J87" s="117">
        <v>8455</v>
      </c>
      <c r="K87" s="117">
        <v>8851</v>
      </c>
      <c r="L87" s="119">
        <v>9466</v>
      </c>
    </row>
    <row r="88" spans="1:12" s="35" customFormat="1" ht="12" customHeight="1" outlineLevel="1">
      <c r="A88" s="123" t="s">
        <v>228</v>
      </c>
      <c r="B88" s="117">
        <v>4886</v>
      </c>
      <c r="C88" s="2">
        <v>5049</v>
      </c>
      <c r="D88" s="118">
        <v>5202</v>
      </c>
      <c r="E88" s="118">
        <v>6139</v>
      </c>
      <c r="F88" s="118">
        <v>6037</v>
      </c>
      <c r="G88" s="2">
        <v>6389</v>
      </c>
      <c r="H88" s="2">
        <v>6676</v>
      </c>
      <c r="I88" s="117">
        <v>7059</v>
      </c>
      <c r="J88" s="117">
        <v>7973</v>
      </c>
      <c r="K88" s="117">
        <v>8647</v>
      </c>
      <c r="L88" s="119">
        <v>9095</v>
      </c>
    </row>
    <row r="89" spans="1:12" s="35" customFormat="1" ht="12" customHeight="1" outlineLevel="1">
      <c r="A89" s="123" t="s">
        <v>229</v>
      </c>
      <c r="B89" s="117">
        <v>4911</v>
      </c>
      <c r="C89" s="2">
        <v>4948</v>
      </c>
      <c r="D89" s="118">
        <v>5053</v>
      </c>
      <c r="E89" s="118">
        <v>5498</v>
      </c>
      <c r="F89" s="118">
        <v>6254</v>
      </c>
      <c r="G89" s="2">
        <v>6151</v>
      </c>
      <c r="H89" s="2">
        <v>6557</v>
      </c>
      <c r="I89" s="117">
        <v>6758</v>
      </c>
      <c r="J89" s="117">
        <v>7790</v>
      </c>
      <c r="K89" s="117">
        <v>8174</v>
      </c>
      <c r="L89" s="119">
        <v>8875</v>
      </c>
    </row>
    <row r="90" spans="1:12" s="35" customFormat="1" ht="12" customHeight="1" outlineLevel="1">
      <c r="A90" s="123" t="s">
        <v>230</v>
      </c>
      <c r="B90" s="117">
        <v>4904</v>
      </c>
      <c r="C90" s="2">
        <v>4967</v>
      </c>
      <c r="D90" s="118">
        <v>4935</v>
      </c>
      <c r="E90" s="118">
        <v>5313</v>
      </c>
      <c r="F90" s="118">
        <v>5636</v>
      </c>
      <c r="G90" s="2">
        <v>6348</v>
      </c>
      <c r="H90" s="2">
        <v>6257</v>
      </c>
      <c r="I90" s="117">
        <v>6638</v>
      </c>
      <c r="J90" s="117">
        <v>7345</v>
      </c>
      <c r="K90" s="117">
        <v>7947</v>
      </c>
      <c r="L90" s="119">
        <v>8400</v>
      </c>
    </row>
    <row r="91" spans="1:12" s="35" customFormat="1" ht="12" customHeight="1" outlineLevel="1">
      <c r="A91" s="123" t="s">
        <v>231</v>
      </c>
      <c r="B91" s="117">
        <v>4975</v>
      </c>
      <c r="C91" s="2">
        <v>4981</v>
      </c>
      <c r="D91" s="118">
        <v>4948</v>
      </c>
      <c r="E91" s="118">
        <v>5131</v>
      </c>
      <c r="F91" s="118">
        <v>5434</v>
      </c>
      <c r="G91" s="2">
        <v>5710</v>
      </c>
      <c r="H91" s="2">
        <v>6473</v>
      </c>
      <c r="I91" s="117">
        <v>6353</v>
      </c>
      <c r="J91" s="117">
        <v>7089</v>
      </c>
      <c r="K91" s="117">
        <v>7462</v>
      </c>
      <c r="L91" s="119">
        <v>8210</v>
      </c>
    </row>
    <row r="92" spans="1:12" s="35" customFormat="1" ht="12" customHeight="1" outlineLevel="1">
      <c r="A92" s="123" t="s">
        <v>232</v>
      </c>
      <c r="B92" s="117">
        <v>5009</v>
      </c>
      <c r="C92" s="2">
        <v>5030</v>
      </c>
      <c r="D92" s="118">
        <v>4975</v>
      </c>
      <c r="E92" s="118">
        <v>5202</v>
      </c>
      <c r="F92" s="118">
        <v>5276</v>
      </c>
      <c r="G92" s="2">
        <v>5538</v>
      </c>
      <c r="H92" s="2">
        <v>5864</v>
      </c>
      <c r="I92" s="117">
        <v>6591</v>
      </c>
      <c r="J92" s="117">
        <v>6963</v>
      </c>
      <c r="K92" s="117">
        <v>7287</v>
      </c>
      <c r="L92" s="119">
        <v>7653</v>
      </c>
    </row>
    <row r="93" spans="1:12" s="35" customFormat="1" ht="12" customHeight="1" outlineLevel="1">
      <c r="A93" s="123" t="s">
        <v>233</v>
      </c>
      <c r="B93" s="117">
        <v>4821</v>
      </c>
      <c r="C93" s="2">
        <v>5060</v>
      </c>
      <c r="D93" s="118">
        <v>4983</v>
      </c>
      <c r="E93" s="118">
        <v>5221</v>
      </c>
      <c r="F93" s="118">
        <v>5356</v>
      </c>
      <c r="G93" s="2">
        <v>5382</v>
      </c>
      <c r="H93" s="2">
        <v>5672</v>
      </c>
      <c r="I93" s="117">
        <v>5999</v>
      </c>
      <c r="J93" s="117">
        <v>6824</v>
      </c>
      <c r="K93" s="117">
        <v>7094</v>
      </c>
      <c r="L93" s="119">
        <v>7484</v>
      </c>
    </row>
    <row r="94" spans="1:12" s="35" customFormat="1" ht="12" customHeight="1" outlineLevel="1">
      <c r="A94" s="123" t="s">
        <v>234</v>
      </c>
      <c r="B94" s="117">
        <v>4630</v>
      </c>
      <c r="C94" s="2">
        <v>4916</v>
      </c>
      <c r="D94" s="118">
        <v>5070</v>
      </c>
      <c r="E94" s="118">
        <v>5231</v>
      </c>
      <c r="F94" s="118">
        <v>5396</v>
      </c>
      <c r="G94" s="2">
        <v>5476</v>
      </c>
      <c r="H94" s="2">
        <v>5522</v>
      </c>
      <c r="I94" s="117">
        <v>5739</v>
      </c>
      <c r="J94" s="117">
        <v>6419</v>
      </c>
      <c r="K94" s="117">
        <v>6994</v>
      </c>
      <c r="L94" s="119">
        <v>7306</v>
      </c>
    </row>
    <row r="95" spans="1:12" s="35" customFormat="1" ht="12" customHeight="1" outlineLevel="1">
      <c r="A95" s="123" t="s">
        <v>235</v>
      </c>
      <c r="B95" s="117">
        <v>4823</v>
      </c>
      <c r="C95" s="2">
        <v>4717</v>
      </c>
      <c r="D95" s="118">
        <v>4907</v>
      </c>
      <c r="E95" s="118">
        <v>5306</v>
      </c>
      <c r="F95" s="118">
        <v>5381</v>
      </c>
      <c r="G95" s="2">
        <v>5508</v>
      </c>
      <c r="H95" s="2">
        <v>5634</v>
      </c>
      <c r="I95" s="117">
        <v>5634</v>
      </c>
      <c r="J95" s="117">
        <v>6343</v>
      </c>
      <c r="K95" s="117">
        <v>6555</v>
      </c>
      <c r="L95" s="119">
        <v>7216</v>
      </c>
    </row>
    <row r="96" spans="1:12" s="35" customFormat="1" ht="12" customHeight="1" outlineLevel="1">
      <c r="A96" s="123" t="s">
        <v>236</v>
      </c>
      <c r="B96" s="117">
        <v>4066</v>
      </c>
      <c r="C96" s="2">
        <v>4883</v>
      </c>
      <c r="D96" s="118">
        <v>4697</v>
      </c>
      <c r="E96" s="118">
        <v>5190</v>
      </c>
      <c r="F96" s="118">
        <v>5445</v>
      </c>
      <c r="G96" s="2">
        <v>5534</v>
      </c>
      <c r="H96" s="2">
        <v>5692</v>
      </c>
      <c r="I96" s="117">
        <v>5731</v>
      </c>
      <c r="J96" s="117">
        <v>6232</v>
      </c>
      <c r="K96" s="117">
        <v>6514</v>
      </c>
      <c r="L96" s="119">
        <v>6754</v>
      </c>
    </row>
    <row r="97" spans="1:12" s="35" customFormat="1" ht="12" customHeight="1" outlineLevel="1">
      <c r="A97" s="123" t="s">
        <v>237</v>
      </c>
      <c r="B97" s="117">
        <v>3940</v>
      </c>
      <c r="C97" s="2">
        <v>4140</v>
      </c>
      <c r="D97" s="118">
        <v>4878</v>
      </c>
      <c r="E97" s="118">
        <v>4927</v>
      </c>
      <c r="F97" s="118">
        <v>5322</v>
      </c>
      <c r="G97" s="2">
        <v>5563</v>
      </c>
      <c r="H97" s="2">
        <v>5713</v>
      </c>
      <c r="I97" s="117">
        <v>5818</v>
      </c>
      <c r="J97" s="117">
        <v>6208</v>
      </c>
      <c r="K97" s="117">
        <v>6410</v>
      </c>
      <c r="L97" s="119">
        <v>6742</v>
      </c>
    </row>
    <row r="98" spans="1:12" s="35" customFormat="1" ht="12" customHeight="1" outlineLevel="1">
      <c r="A98" s="123" t="s">
        <v>238</v>
      </c>
      <c r="B98" s="117">
        <v>3506</v>
      </c>
      <c r="C98" s="2">
        <v>3964</v>
      </c>
      <c r="D98" s="118">
        <v>4122</v>
      </c>
      <c r="E98" s="118">
        <v>5090</v>
      </c>
      <c r="F98" s="118">
        <v>5048</v>
      </c>
      <c r="G98" s="2">
        <v>5474</v>
      </c>
      <c r="H98" s="2">
        <v>5687</v>
      </c>
      <c r="I98" s="117">
        <v>5804</v>
      </c>
      <c r="J98" s="117">
        <v>6178</v>
      </c>
      <c r="K98" s="117">
        <v>6325</v>
      </c>
      <c r="L98" s="119">
        <v>6604</v>
      </c>
    </row>
    <row r="99" spans="1:12" s="35" customFormat="1" ht="12" customHeight="1" outlineLevel="1">
      <c r="A99" s="123" t="s">
        <v>239</v>
      </c>
      <c r="B99" s="117">
        <v>3262</v>
      </c>
      <c r="C99" s="2">
        <v>3549</v>
      </c>
      <c r="D99" s="118">
        <v>3950</v>
      </c>
      <c r="E99" s="118">
        <v>4297</v>
      </c>
      <c r="F99" s="118">
        <v>5221</v>
      </c>
      <c r="G99" s="2">
        <v>5177</v>
      </c>
      <c r="H99" s="2">
        <v>5648</v>
      </c>
      <c r="I99" s="117">
        <v>5774</v>
      </c>
      <c r="J99" s="117">
        <v>5867</v>
      </c>
      <c r="K99" s="117">
        <v>6387</v>
      </c>
      <c r="L99" s="119">
        <v>6498</v>
      </c>
    </row>
    <row r="100" spans="1:12" s="35" customFormat="1" ht="12" customHeight="1" outlineLevel="1">
      <c r="A100" s="123" t="s">
        <v>240</v>
      </c>
      <c r="B100" s="117">
        <v>3153</v>
      </c>
      <c r="C100" s="2">
        <v>3315</v>
      </c>
      <c r="D100" s="118">
        <v>3521</v>
      </c>
      <c r="E100" s="118">
        <v>4241</v>
      </c>
      <c r="F100" s="118">
        <v>4567</v>
      </c>
      <c r="G100" s="2">
        <v>5435</v>
      </c>
      <c r="H100" s="2">
        <v>5348</v>
      </c>
      <c r="I100" s="117">
        <v>5762</v>
      </c>
      <c r="J100" s="117">
        <v>5862</v>
      </c>
      <c r="K100" s="117">
        <v>6001</v>
      </c>
      <c r="L100" s="119">
        <v>6610</v>
      </c>
    </row>
    <row r="101" spans="1:12" s="35" customFormat="1" ht="12" customHeight="1" outlineLevel="1">
      <c r="A101" s="123" t="s">
        <v>241</v>
      </c>
      <c r="B101" s="117">
        <v>2868</v>
      </c>
      <c r="C101" s="2">
        <v>3210</v>
      </c>
      <c r="D101" s="118">
        <v>3322</v>
      </c>
      <c r="E101" s="118">
        <v>3724</v>
      </c>
      <c r="F101" s="118">
        <v>4423</v>
      </c>
      <c r="G101" s="2">
        <v>4907</v>
      </c>
      <c r="H101" s="2">
        <v>5735</v>
      </c>
      <c r="I101" s="117">
        <v>5574</v>
      </c>
      <c r="J101" s="117">
        <v>5935</v>
      </c>
      <c r="K101" s="117">
        <v>5985</v>
      </c>
      <c r="L101" s="119">
        <v>6210</v>
      </c>
    </row>
    <row r="103" spans="1:12" s="34" customFormat="1" ht="12" customHeight="1">
      <c r="A103" s="34" t="s">
        <v>296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s="11" customFormat="1" ht="12" customHeight="1">
      <c r="A104" s="120" t="s">
        <v>40</v>
      </c>
      <c r="B104" s="6"/>
      <c r="C104" s="6"/>
      <c r="D104" s="6"/>
      <c r="E104" s="6"/>
      <c r="F104" s="6"/>
      <c r="G104" s="6"/>
      <c r="H104" s="6"/>
      <c r="I104" s="6"/>
      <c r="J104" s="6"/>
      <c r="K104" s="6">
        <f>K105+K112</f>
        <v>46942</v>
      </c>
      <c r="L104" s="6"/>
    </row>
    <row r="105" spans="1:12" ht="12" customHeight="1">
      <c r="A105" s="35" t="s">
        <v>41</v>
      </c>
      <c r="K105" s="2">
        <f>SUM(K106:K111)</f>
        <v>30688</v>
      </c>
    </row>
    <row r="106" spans="1:12" ht="12" customHeight="1" outlineLevel="1">
      <c r="A106" s="148" t="s">
        <v>270</v>
      </c>
      <c r="K106" s="2">
        <v>4402</v>
      </c>
    </row>
    <row r="107" spans="1:12" ht="12" customHeight="1" outlineLevel="1">
      <c r="A107" s="148" t="s">
        <v>271</v>
      </c>
      <c r="K107" s="2">
        <v>2979</v>
      </c>
    </row>
    <row r="108" spans="1:12" ht="12" customHeight="1" outlineLevel="1">
      <c r="A108" s="148" t="s">
        <v>272</v>
      </c>
      <c r="K108" s="2">
        <v>5853</v>
      </c>
    </row>
    <row r="109" spans="1:12" ht="12" customHeight="1" outlineLevel="1">
      <c r="A109" s="148" t="s">
        <v>273</v>
      </c>
      <c r="K109" s="2">
        <v>11622</v>
      </c>
    </row>
    <row r="110" spans="1:12" ht="12" customHeight="1" outlineLevel="1">
      <c r="A110" s="148" t="s">
        <v>274</v>
      </c>
      <c r="K110" s="2">
        <v>2859</v>
      </c>
    </row>
    <row r="111" spans="1:12" ht="12" customHeight="1" outlineLevel="1">
      <c r="A111" s="148" t="s">
        <v>275</v>
      </c>
      <c r="K111" s="2">
        <v>2973</v>
      </c>
    </row>
    <row r="112" spans="1:12" ht="12" customHeight="1">
      <c r="A112" s="35" t="s">
        <v>42</v>
      </c>
      <c r="K112" s="2">
        <f>SUM(K113:K118)</f>
        <v>16254</v>
      </c>
    </row>
    <row r="113" spans="1:12" ht="12" customHeight="1" outlineLevel="1">
      <c r="A113" s="148" t="s">
        <v>270</v>
      </c>
      <c r="K113" s="2">
        <v>1972</v>
      </c>
    </row>
    <row r="114" spans="1:12" ht="12" customHeight="1" outlineLevel="1">
      <c r="A114" s="148" t="s">
        <v>271</v>
      </c>
      <c r="K114" s="2">
        <v>2481</v>
      </c>
    </row>
    <row r="115" spans="1:12" ht="12" customHeight="1" outlineLevel="1">
      <c r="A115" s="148" t="s">
        <v>272</v>
      </c>
      <c r="K115" s="2">
        <v>1390</v>
      </c>
    </row>
    <row r="116" spans="1:12" ht="12" customHeight="1" outlineLevel="1">
      <c r="A116" s="148" t="s">
        <v>273</v>
      </c>
      <c r="K116" s="2">
        <v>5141</v>
      </c>
    </row>
    <row r="117" spans="1:12" ht="12" customHeight="1" outlineLevel="1">
      <c r="A117" s="148" t="s">
        <v>274</v>
      </c>
      <c r="K117" s="2">
        <v>3665</v>
      </c>
    </row>
    <row r="118" spans="1:12" ht="12" customHeight="1" outlineLevel="1">
      <c r="A118" s="148" t="s">
        <v>275</v>
      </c>
      <c r="K118" s="2">
        <v>1605</v>
      </c>
    </row>
    <row r="120" spans="1:12" s="34" customFormat="1" ht="12" customHeight="1">
      <c r="A120" s="34" t="s">
        <v>297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s="11" customFormat="1" ht="12" customHeight="1">
      <c r="A121" s="120" t="s">
        <v>40</v>
      </c>
      <c r="B121" s="6"/>
      <c r="C121" s="6"/>
      <c r="D121" s="6"/>
      <c r="E121" s="6"/>
      <c r="F121" s="6"/>
      <c r="G121" s="6"/>
      <c r="H121" s="6"/>
      <c r="I121" s="6"/>
      <c r="J121" s="6"/>
      <c r="K121" s="6">
        <f>K122+K129</f>
        <v>867385</v>
      </c>
      <c r="L121" s="6"/>
    </row>
    <row r="122" spans="1:12" ht="12" customHeight="1">
      <c r="A122" s="35" t="s">
        <v>41</v>
      </c>
      <c r="K122" s="2">
        <f>SUM(K123:K128)</f>
        <v>531869</v>
      </c>
    </row>
    <row r="123" spans="1:12" ht="12" customHeight="1" outlineLevel="1">
      <c r="A123" s="148" t="s">
        <v>270</v>
      </c>
      <c r="K123" s="2">
        <v>72948</v>
      </c>
    </row>
    <row r="124" spans="1:12" ht="12" customHeight="1" outlineLevel="1">
      <c r="A124" s="148" t="s">
        <v>271</v>
      </c>
      <c r="K124" s="2">
        <v>46163</v>
      </c>
    </row>
    <row r="125" spans="1:12" ht="12" customHeight="1" outlineLevel="1">
      <c r="A125" s="148" t="s">
        <v>272</v>
      </c>
      <c r="K125" s="2">
        <v>93880</v>
      </c>
    </row>
    <row r="126" spans="1:12" ht="12" customHeight="1" outlineLevel="1">
      <c r="A126" s="148" t="s">
        <v>273</v>
      </c>
      <c r="K126" s="2">
        <v>157186</v>
      </c>
    </row>
    <row r="127" spans="1:12" ht="12" customHeight="1" outlineLevel="1">
      <c r="A127" s="148" t="s">
        <v>274</v>
      </c>
      <c r="K127" s="2">
        <v>101561</v>
      </c>
    </row>
    <row r="128" spans="1:12" ht="12" customHeight="1" outlineLevel="1">
      <c r="A128" s="148" t="s">
        <v>275</v>
      </c>
      <c r="K128" s="2">
        <v>60131</v>
      </c>
    </row>
    <row r="129" spans="1:12" ht="12" customHeight="1">
      <c r="A129" s="35" t="s">
        <v>42</v>
      </c>
      <c r="K129" s="2">
        <f>SUM(K130:K135)</f>
        <v>335516</v>
      </c>
    </row>
    <row r="130" spans="1:12" ht="12" customHeight="1" outlineLevel="1">
      <c r="A130" s="148" t="s">
        <v>270</v>
      </c>
      <c r="K130" s="2">
        <v>39508</v>
      </c>
    </row>
    <row r="131" spans="1:12" ht="12" customHeight="1" outlineLevel="1">
      <c r="A131" s="148" t="s">
        <v>271</v>
      </c>
      <c r="K131" s="2">
        <v>35177</v>
      </c>
    </row>
    <row r="132" spans="1:12" ht="12" customHeight="1" outlineLevel="1">
      <c r="A132" s="148" t="s">
        <v>272</v>
      </c>
      <c r="K132" s="2">
        <v>67758</v>
      </c>
    </row>
    <row r="133" spans="1:12" ht="12" customHeight="1" outlineLevel="1">
      <c r="A133" s="148" t="s">
        <v>273</v>
      </c>
      <c r="K133" s="2">
        <v>104773</v>
      </c>
    </row>
    <row r="134" spans="1:12" ht="12" customHeight="1" outlineLevel="1">
      <c r="A134" s="148" t="s">
        <v>274</v>
      </c>
      <c r="K134" s="2">
        <v>63100</v>
      </c>
    </row>
    <row r="135" spans="1:12" ht="12" customHeight="1" outlineLevel="1">
      <c r="A135" s="148" t="s">
        <v>275</v>
      </c>
      <c r="K135" s="2">
        <v>25200</v>
      </c>
    </row>
    <row r="137" spans="1:12" s="35" customFormat="1" ht="12" customHeight="1" outlineLevel="1">
      <c r="A137" s="34" t="s">
        <v>285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s="120" customFormat="1" ht="12" customHeight="1" outlineLevel="1">
      <c r="A138" s="120" t="s">
        <v>40</v>
      </c>
      <c r="B138" s="6">
        <f t="shared" ref="B138:K138" si="28">SUM(B139:B140)</f>
        <v>96259</v>
      </c>
      <c r="C138" s="6">
        <f t="shared" si="28"/>
        <v>95433</v>
      </c>
      <c r="D138" s="6">
        <f t="shared" si="28"/>
        <v>94836</v>
      </c>
      <c r="E138" s="6">
        <f t="shared" si="28"/>
        <v>95923</v>
      </c>
      <c r="F138" s="6">
        <f t="shared" si="28"/>
        <v>97893</v>
      </c>
      <c r="G138" s="6">
        <f t="shared" si="28"/>
        <v>98885</v>
      </c>
      <c r="H138" s="6">
        <f>SUM(H139:H140)</f>
        <v>102016</v>
      </c>
      <c r="I138" s="6">
        <f t="shared" si="28"/>
        <v>108361</v>
      </c>
      <c r="J138" s="6">
        <f t="shared" si="28"/>
        <v>118667</v>
      </c>
      <c r="K138" s="6">
        <f t="shared" si="28"/>
        <v>125888</v>
      </c>
      <c r="L138" s="6"/>
    </row>
    <row r="139" spans="1:12" s="35" customFormat="1" ht="12" customHeight="1" outlineLevel="1">
      <c r="A139" s="35" t="s">
        <v>41</v>
      </c>
      <c r="B139" s="2">
        <v>67437</v>
      </c>
      <c r="C139" s="2">
        <v>67965</v>
      </c>
      <c r="D139" s="2">
        <v>67853</v>
      </c>
      <c r="E139" s="2">
        <v>68940</v>
      </c>
      <c r="F139" s="2">
        <v>71027</v>
      </c>
      <c r="G139" s="2">
        <v>72380</v>
      </c>
      <c r="H139" s="2">
        <v>74609</v>
      </c>
      <c r="I139" s="2">
        <v>78869</v>
      </c>
      <c r="J139" s="2">
        <v>85299</v>
      </c>
      <c r="K139" s="2">
        <v>88285</v>
      </c>
      <c r="L139" s="2"/>
    </row>
    <row r="140" spans="1:12" s="35" customFormat="1" ht="12" customHeight="1" outlineLevel="1">
      <c r="A140" s="35" t="s">
        <v>42</v>
      </c>
      <c r="B140" s="2">
        <v>28822</v>
      </c>
      <c r="C140" s="2">
        <v>27468</v>
      </c>
      <c r="D140" s="2">
        <v>26983</v>
      </c>
      <c r="E140" s="2">
        <v>26983</v>
      </c>
      <c r="F140" s="2">
        <v>26866</v>
      </c>
      <c r="G140" s="2">
        <v>26505</v>
      </c>
      <c r="H140" s="2">
        <v>27407</v>
      </c>
      <c r="I140" s="2">
        <v>29492</v>
      </c>
      <c r="J140" s="2">
        <v>33368</v>
      </c>
      <c r="K140" s="2">
        <v>37603</v>
      </c>
      <c r="L140" s="2"/>
    </row>
    <row r="141" spans="1:12" s="35" customFormat="1" ht="12" customHeight="1" outlineLevel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s="35" customFormat="1" ht="12" customHeight="1" outlineLevel="1">
      <c r="A142" s="34" t="s">
        <v>298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s="120" customFormat="1" ht="12" customHeight="1" outlineLevel="1">
      <c r="A143" s="120" t="s">
        <v>40</v>
      </c>
      <c r="B143" s="6">
        <f t="shared" ref="B143:G143" si="29">SUM(B144:B145)</f>
        <v>45717</v>
      </c>
      <c r="C143" s="6">
        <f t="shared" si="29"/>
        <v>45455</v>
      </c>
      <c r="D143" s="6">
        <f t="shared" si="29"/>
        <v>45446</v>
      </c>
      <c r="E143" s="6">
        <f t="shared" si="29"/>
        <v>46144</v>
      </c>
      <c r="F143" s="6">
        <f t="shared" si="29"/>
        <v>47015</v>
      </c>
      <c r="G143" s="6">
        <f t="shared" si="29"/>
        <v>47783</v>
      </c>
      <c r="H143" s="6">
        <f>SUM(H144:H145)</f>
        <v>49375</v>
      </c>
      <c r="I143" s="6">
        <f t="shared" ref="I143:K143" si="30">SUM(I144:I145)</f>
        <v>52420</v>
      </c>
      <c r="J143" s="6">
        <f t="shared" si="30"/>
        <v>57875</v>
      </c>
      <c r="K143" s="6">
        <f t="shared" si="30"/>
        <v>61876</v>
      </c>
      <c r="L143" s="6"/>
    </row>
    <row r="144" spans="1:12" s="35" customFormat="1" ht="12" customHeight="1" outlineLevel="1">
      <c r="A144" s="35" t="s">
        <v>41</v>
      </c>
      <c r="B144" s="2">
        <v>31459</v>
      </c>
      <c r="C144" s="2">
        <v>31901</v>
      </c>
      <c r="D144" s="2">
        <v>32207</v>
      </c>
      <c r="E144" s="2">
        <v>32861</v>
      </c>
      <c r="F144" s="2">
        <v>33824</v>
      </c>
      <c r="G144" s="2">
        <v>34699</v>
      </c>
      <c r="H144" s="2">
        <v>35696</v>
      </c>
      <c r="I144" s="2">
        <v>37599</v>
      </c>
      <c r="J144" s="2">
        <v>41228</v>
      </c>
      <c r="K144" s="2">
        <v>43125</v>
      </c>
      <c r="L144" s="2"/>
    </row>
    <row r="145" spans="1:12" s="35" customFormat="1" ht="12" customHeight="1" outlineLevel="1">
      <c r="A145" s="35" t="s">
        <v>42</v>
      </c>
      <c r="B145" s="2">
        <v>14258</v>
      </c>
      <c r="C145" s="2">
        <v>13554</v>
      </c>
      <c r="D145" s="2">
        <v>13239</v>
      </c>
      <c r="E145" s="2">
        <v>13283</v>
      </c>
      <c r="F145" s="2">
        <v>13191</v>
      </c>
      <c r="G145" s="2">
        <v>13084</v>
      </c>
      <c r="H145" s="2">
        <v>13679</v>
      </c>
      <c r="I145" s="2">
        <v>14821</v>
      </c>
      <c r="J145" s="2">
        <v>16647</v>
      </c>
      <c r="K145" s="2">
        <v>18751</v>
      </c>
      <c r="L145" s="2"/>
    </row>
    <row r="146" spans="1:12" s="35" customFormat="1" ht="12" customHeight="1" outlineLevel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s="35" customFormat="1" ht="12" customHeight="1" outlineLevel="1">
      <c r="A147" s="34" t="s">
        <v>286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s="120" customFormat="1" ht="12" customHeight="1" outlineLevel="1">
      <c r="A148" s="120" t="s">
        <v>40</v>
      </c>
      <c r="B148" s="6">
        <f t="shared" ref="B148:G148" si="31">SUM(B149:B150)</f>
        <v>186681</v>
      </c>
      <c r="C148" s="6">
        <f t="shared" si="31"/>
        <v>179942</v>
      </c>
      <c r="D148" s="6">
        <f t="shared" si="31"/>
        <v>182561</v>
      </c>
      <c r="E148" s="6">
        <f t="shared" si="31"/>
        <v>183661</v>
      </c>
      <c r="F148" s="6">
        <f t="shared" si="31"/>
        <v>198279</v>
      </c>
      <c r="G148" s="6">
        <f t="shared" si="31"/>
        <v>221977</v>
      </c>
      <c r="H148" s="6">
        <f>SUM(H149:H150)</f>
        <v>222782</v>
      </c>
      <c r="I148" s="6">
        <f t="shared" ref="I148:K148" si="32">SUM(I149:I150)</f>
        <v>235012</v>
      </c>
      <c r="J148" s="6">
        <f t="shared" si="32"/>
        <v>244779</v>
      </c>
      <c r="K148" s="6">
        <f t="shared" si="32"/>
        <v>261636</v>
      </c>
      <c r="L148" s="6"/>
    </row>
    <row r="149" spans="1:12" s="35" customFormat="1" ht="12" customHeight="1" outlineLevel="1">
      <c r="A149" s="35" t="s">
        <v>41</v>
      </c>
      <c r="B149" s="2">
        <v>133736</v>
      </c>
      <c r="C149" s="2">
        <v>128707</v>
      </c>
      <c r="D149" s="2">
        <v>130761</v>
      </c>
      <c r="E149" s="2">
        <v>131292</v>
      </c>
      <c r="F149" s="2">
        <v>143860</v>
      </c>
      <c r="G149" s="2">
        <v>162680</v>
      </c>
      <c r="H149" s="2">
        <v>163357</v>
      </c>
      <c r="I149" s="2">
        <v>172224</v>
      </c>
      <c r="J149" s="2">
        <v>177568</v>
      </c>
      <c r="K149" s="2">
        <v>186633</v>
      </c>
      <c r="L149" s="2"/>
    </row>
    <row r="150" spans="1:12" s="35" customFormat="1" ht="12" customHeight="1" outlineLevel="1">
      <c r="A150" s="35" t="s">
        <v>42</v>
      </c>
      <c r="B150" s="2">
        <v>52945</v>
      </c>
      <c r="C150" s="2">
        <v>51235</v>
      </c>
      <c r="D150" s="2">
        <v>51800</v>
      </c>
      <c r="E150" s="2">
        <v>52369</v>
      </c>
      <c r="F150" s="2">
        <v>54419</v>
      </c>
      <c r="G150" s="2">
        <v>59297</v>
      </c>
      <c r="H150" s="2">
        <v>59425</v>
      </c>
      <c r="I150" s="2">
        <v>62788</v>
      </c>
      <c r="J150" s="2">
        <v>67211</v>
      </c>
      <c r="K150" s="2">
        <v>75003</v>
      </c>
      <c r="L150" s="2"/>
    </row>
    <row r="151" spans="1:12" s="35" customFormat="1" ht="12" customHeight="1" outlineLevel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s="35" customFormat="1" ht="12" customHeight="1" outlineLevel="1">
      <c r="A152" s="34" t="s">
        <v>298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s="120" customFormat="1" ht="12" customHeight="1" outlineLevel="1">
      <c r="A153" s="120" t="s">
        <v>40</v>
      </c>
      <c r="B153" s="6">
        <f t="shared" ref="B153:G153" si="33">SUM(B154:B155)</f>
        <v>105334</v>
      </c>
      <c r="C153" s="6">
        <f t="shared" si="33"/>
        <v>99074</v>
      </c>
      <c r="D153" s="6">
        <f t="shared" si="33"/>
        <v>99352</v>
      </c>
      <c r="E153" s="6">
        <f t="shared" si="33"/>
        <v>100264</v>
      </c>
      <c r="F153" s="6">
        <f t="shared" si="33"/>
        <v>106745</v>
      </c>
      <c r="G153" s="6">
        <f t="shared" si="33"/>
        <v>119586</v>
      </c>
      <c r="H153" s="6">
        <f>SUM(H154:H155)</f>
        <v>119821</v>
      </c>
      <c r="I153" s="6">
        <f t="shared" ref="I153:K153" si="34">SUM(I154:I155)</f>
        <v>127708</v>
      </c>
      <c r="J153" s="6">
        <f t="shared" si="34"/>
        <v>130342</v>
      </c>
      <c r="K153" s="6">
        <f t="shared" si="34"/>
        <v>138614</v>
      </c>
      <c r="L153" s="6"/>
    </row>
    <row r="154" spans="1:12" s="35" customFormat="1" ht="12" customHeight="1" outlineLevel="1">
      <c r="A154" s="35" t="s">
        <v>41</v>
      </c>
      <c r="B154" s="2">
        <v>75407</v>
      </c>
      <c r="C154" s="2">
        <v>70286</v>
      </c>
      <c r="D154" s="2">
        <v>70646</v>
      </c>
      <c r="E154" s="2">
        <v>71254</v>
      </c>
      <c r="F154" s="2">
        <v>76723</v>
      </c>
      <c r="G154" s="2">
        <v>86811</v>
      </c>
      <c r="H154" s="2">
        <v>87546</v>
      </c>
      <c r="I154" s="2">
        <v>93522</v>
      </c>
      <c r="J154" s="2">
        <v>94137</v>
      </c>
      <c r="K154" s="2">
        <v>98021</v>
      </c>
      <c r="L154" s="2"/>
    </row>
    <row r="155" spans="1:12" s="35" customFormat="1" ht="12" customHeight="1" outlineLevel="1">
      <c r="A155" s="35" t="s">
        <v>42</v>
      </c>
      <c r="B155" s="2">
        <v>29927</v>
      </c>
      <c r="C155" s="2">
        <v>28788</v>
      </c>
      <c r="D155" s="2">
        <v>28706</v>
      </c>
      <c r="E155" s="2">
        <v>29010</v>
      </c>
      <c r="F155" s="2">
        <v>30022</v>
      </c>
      <c r="G155" s="2">
        <v>32775</v>
      </c>
      <c r="H155" s="2">
        <v>32275</v>
      </c>
      <c r="I155" s="2">
        <v>34186</v>
      </c>
      <c r="J155" s="2">
        <v>36205</v>
      </c>
      <c r="K155" s="2">
        <v>40593</v>
      </c>
      <c r="L155" s="2"/>
    </row>
    <row r="156" spans="1:12" s="35" customFormat="1" ht="12" customHeight="1" outlineLevel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s="35" customFormat="1" ht="12" customHeight="1">
      <c r="A157" s="34" t="s">
        <v>276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s="120" customFormat="1" ht="12" customHeight="1">
      <c r="A158" s="120" t="s">
        <v>40</v>
      </c>
      <c r="B158" s="6">
        <f>SUM(B159:B160)</f>
        <v>151051</v>
      </c>
      <c r="C158" s="6">
        <f t="shared" ref="C158:G158" si="35">SUM(C159:C160)</f>
        <v>144529</v>
      </c>
      <c r="D158" s="6">
        <f t="shared" si="35"/>
        <v>144798</v>
      </c>
      <c r="E158" s="6">
        <f t="shared" si="35"/>
        <v>146408</v>
      </c>
      <c r="F158" s="6">
        <f t="shared" si="35"/>
        <v>153760</v>
      </c>
      <c r="G158" s="6">
        <f t="shared" si="35"/>
        <v>167369</v>
      </c>
      <c r="H158" s="6">
        <f>SUM(H159:H160)</f>
        <v>169196</v>
      </c>
      <c r="I158" s="6">
        <f t="shared" ref="I158:K158" si="36">SUM(I159:I160)</f>
        <v>180128</v>
      </c>
      <c r="J158" s="6">
        <f t="shared" si="36"/>
        <v>188217</v>
      </c>
      <c r="K158" s="6">
        <f t="shared" si="36"/>
        <v>200490</v>
      </c>
      <c r="L158" s="6"/>
    </row>
    <row r="159" spans="1:12" s="35" customFormat="1" ht="12" customHeight="1">
      <c r="A159" s="35" t="s">
        <v>41</v>
      </c>
      <c r="B159" s="2">
        <f>B144+B154</f>
        <v>106866</v>
      </c>
      <c r="C159" s="2">
        <f t="shared" ref="C159:K159" si="37">C144+C154</f>
        <v>102187</v>
      </c>
      <c r="D159" s="2">
        <f t="shared" si="37"/>
        <v>102853</v>
      </c>
      <c r="E159" s="2">
        <f t="shared" si="37"/>
        <v>104115</v>
      </c>
      <c r="F159" s="2">
        <f t="shared" si="37"/>
        <v>110547</v>
      </c>
      <c r="G159" s="2">
        <f t="shared" si="37"/>
        <v>121510</v>
      </c>
      <c r="H159" s="2">
        <f t="shared" si="37"/>
        <v>123242</v>
      </c>
      <c r="I159" s="2">
        <f t="shared" si="37"/>
        <v>131121</v>
      </c>
      <c r="J159" s="2">
        <f t="shared" si="37"/>
        <v>135365</v>
      </c>
      <c r="K159" s="2">
        <f t="shared" si="37"/>
        <v>141146</v>
      </c>
      <c r="L159" s="2"/>
    </row>
    <row r="160" spans="1:12" s="35" customFormat="1" ht="12" customHeight="1">
      <c r="A160" s="35" t="s">
        <v>42</v>
      </c>
      <c r="B160" s="2">
        <f>B145+B155</f>
        <v>44185</v>
      </c>
      <c r="C160" s="2">
        <f t="shared" ref="C160:K160" si="38">C145+C155</f>
        <v>42342</v>
      </c>
      <c r="D160" s="2">
        <f t="shared" si="38"/>
        <v>41945</v>
      </c>
      <c r="E160" s="2">
        <f t="shared" si="38"/>
        <v>42293</v>
      </c>
      <c r="F160" s="2">
        <f t="shared" si="38"/>
        <v>43213</v>
      </c>
      <c r="G160" s="2">
        <f t="shared" si="38"/>
        <v>45859</v>
      </c>
      <c r="H160" s="2">
        <f t="shared" si="38"/>
        <v>45954</v>
      </c>
      <c r="I160" s="2">
        <f t="shared" si="38"/>
        <v>49007</v>
      </c>
      <c r="J160" s="2">
        <f t="shared" si="38"/>
        <v>52852</v>
      </c>
      <c r="K160" s="2">
        <f t="shared" si="38"/>
        <v>59344</v>
      </c>
      <c r="L160" s="2"/>
    </row>
    <row r="161" spans="1:12" s="35" customFormat="1" ht="12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4" spans="1:12" ht="12" customHeight="1">
      <c r="A164" s="34" t="s">
        <v>50</v>
      </c>
    </row>
    <row r="165" spans="1:12" ht="12" customHeight="1">
      <c r="A165" s="35" t="s">
        <v>276</v>
      </c>
      <c r="B165" s="2">
        <f>B158</f>
        <v>151051</v>
      </c>
      <c r="C165" s="2">
        <f t="shared" ref="C165:K165" si="39">C158</f>
        <v>144529</v>
      </c>
      <c r="D165" s="2">
        <f t="shared" si="39"/>
        <v>144798</v>
      </c>
      <c r="E165" s="2">
        <f t="shared" si="39"/>
        <v>146408</v>
      </c>
      <c r="F165" s="2">
        <f t="shared" si="39"/>
        <v>153760</v>
      </c>
      <c r="G165" s="2">
        <f t="shared" si="39"/>
        <v>167369</v>
      </c>
      <c r="H165" s="2">
        <f t="shared" si="39"/>
        <v>169196</v>
      </c>
      <c r="I165" s="2">
        <f t="shared" si="39"/>
        <v>180128</v>
      </c>
      <c r="J165" s="2">
        <f t="shared" si="39"/>
        <v>188217</v>
      </c>
      <c r="K165" s="2">
        <f t="shared" si="39"/>
        <v>200490</v>
      </c>
    </row>
    <row r="166" spans="1:12" ht="12" customHeight="1">
      <c r="A166" s="35" t="s">
        <v>311</v>
      </c>
      <c r="B166" s="2">
        <f t="shared" ref="B166:J166" si="40">SUM(B10:B14)</f>
        <v>161240</v>
      </c>
      <c r="C166" s="2">
        <f t="shared" si="40"/>
        <v>164819</v>
      </c>
      <c r="D166" s="2">
        <f t="shared" si="40"/>
        <v>156234</v>
      </c>
      <c r="E166" s="2">
        <f t="shared" si="40"/>
        <v>151039</v>
      </c>
      <c r="F166" s="2">
        <f t="shared" si="40"/>
        <v>143295</v>
      </c>
      <c r="G166" s="2">
        <f t="shared" si="40"/>
        <v>136668</v>
      </c>
      <c r="H166" s="2">
        <f t="shared" si="40"/>
        <v>130117</v>
      </c>
      <c r="I166" s="2">
        <f t="shared" si="40"/>
        <v>125309</v>
      </c>
      <c r="J166" s="2">
        <f t="shared" si="40"/>
        <v>123006</v>
      </c>
      <c r="K166" s="2">
        <f>SUM(K10:K14)</f>
        <v>127218</v>
      </c>
    </row>
    <row r="167" spans="1:12" ht="12" customHeight="1">
      <c r="A167" s="35" t="s">
        <v>300</v>
      </c>
      <c r="B167" s="2">
        <f>SUM(B45:B54)</f>
        <v>145937</v>
      </c>
      <c r="C167" s="2">
        <f t="shared" ref="C167:K167" si="41">SUM(C45:C54)</f>
        <v>155229</v>
      </c>
      <c r="D167" s="2">
        <f t="shared" si="41"/>
        <v>157637</v>
      </c>
      <c r="E167" s="2">
        <f t="shared" si="41"/>
        <v>162900</v>
      </c>
      <c r="F167" s="2">
        <f t="shared" si="41"/>
        <v>167166</v>
      </c>
      <c r="G167" s="2">
        <f t="shared" si="41"/>
        <v>171520</v>
      </c>
      <c r="H167" s="2">
        <f t="shared" si="41"/>
        <v>176894</v>
      </c>
      <c r="I167" s="2">
        <f t="shared" si="41"/>
        <v>183454</v>
      </c>
      <c r="J167" s="2">
        <f t="shared" si="41"/>
        <v>198457</v>
      </c>
      <c r="K167" s="2">
        <f t="shared" si="41"/>
        <v>207038</v>
      </c>
    </row>
    <row r="168" spans="1:12" s="4" customFormat="1" ht="12" customHeight="1">
      <c r="A168" s="124" t="s">
        <v>34</v>
      </c>
      <c r="B168" s="5">
        <f>SUM(B165:B167)</f>
        <v>458228</v>
      </c>
      <c r="C168" s="5">
        <f t="shared" ref="C168:K168" si="42">SUM(C165:C167)</f>
        <v>464577</v>
      </c>
      <c r="D168" s="5">
        <f t="shared" si="42"/>
        <v>458669</v>
      </c>
      <c r="E168" s="5">
        <f t="shared" si="42"/>
        <v>460347</v>
      </c>
      <c r="F168" s="5">
        <f t="shared" si="42"/>
        <v>464221</v>
      </c>
      <c r="G168" s="5">
        <f t="shared" si="42"/>
        <v>475557</v>
      </c>
      <c r="H168" s="5">
        <f t="shared" si="42"/>
        <v>476207</v>
      </c>
      <c r="I168" s="5">
        <f t="shared" si="42"/>
        <v>488891</v>
      </c>
      <c r="J168" s="5">
        <f t="shared" si="42"/>
        <v>509680</v>
      </c>
      <c r="K168" s="5">
        <f t="shared" si="42"/>
        <v>534746</v>
      </c>
      <c r="L168" s="14"/>
    </row>
    <row r="169" spans="1:12" s="116" customFormat="1" ht="12" customHeight="1">
      <c r="A169" s="125" t="s">
        <v>51</v>
      </c>
      <c r="B169" s="151">
        <f>ROUNDDOWN(B168,-3)</f>
        <v>458000</v>
      </c>
      <c r="C169" s="151">
        <f t="shared" ref="C169:K169" si="43">ROUNDDOWN(C168,-3)</f>
        <v>464000</v>
      </c>
      <c r="D169" s="151">
        <f t="shared" si="43"/>
        <v>458000</v>
      </c>
      <c r="E169" s="151">
        <f t="shared" si="43"/>
        <v>460000</v>
      </c>
      <c r="F169" s="151">
        <f t="shared" si="43"/>
        <v>464000</v>
      </c>
      <c r="G169" s="151">
        <f t="shared" si="43"/>
        <v>475000</v>
      </c>
      <c r="H169" s="151">
        <f t="shared" si="43"/>
        <v>476000</v>
      </c>
      <c r="I169" s="151">
        <f t="shared" si="43"/>
        <v>488000</v>
      </c>
      <c r="J169" s="151">
        <f t="shared" si="43"/>
        <v>509000</v>
      </c>
      <c r="K169" s="151">
        <f t="shared" si="43"/>
        <v>534000</v>
      </c>
      <c r="L169" s="151"/>
    </row>
    <row r="171" spans="1:12" ht="12" customHeight="1">
      <c r="A171" s="34" t="s">
        <v>53</v>
      </c>
    </row>
    <row r="172" spans="1:12" ht="12" customHeight="1">
      <c r="A172" s="35" t="s">
        <v>301</v>
      </c>
      <c r="B172" s="2">
        <f>B168*0.04</f>
        <v>18329.12</v>
      </c>
      <c r="C172" s="2">
        <f t="shared" ref="C172:K172" si="44">C168*0.04</f>
        <v>18583.080000000002</v>
      </c>
      <c r="D172" s="2">
        <f t="shared" si="44"/>
        <v>18346.760000000002</v>
      </c>
      <c r="E172" s="2">
        <f t="shared" si="44"/>
        <v>18413.88</v>
      </c>
      <c r="F172" s="2">
        <f t="shared" si="44"/>
        <v>18568.84</v>
      </c>
      <c r="G172" s="2">
        <f t="shared" si="44"/>
        <v>19022.28</v>
      </c>
      <c r="H172" s="2">
        <f t="shared" si="44"/>
        <v>19048.28</v>
      </c>
      <c r="I172" s="2">
        <f t="shared" si="44"/>
        <v>19555.64</v>
      </c>
      <c r="J172" s="2">
        <f t="shared" si="44"/>
        <v>20387.2</v>
      </c>
      <c r="K172" s="2">
        <f t="shared" si="44"/>
        <v>21389.84</v>
      </c>
    </row>
    <row r="173" spans="1:12" ht="12" customHeight="1">
      <c r="A173" s="124" t="s">
        <v>34</v>
      </c>
      <c r="B173" s="5">
        <f>SUM(B172)</f>
        <v>18329.12</v>
      </c>
      <c r="C173" s="5">
        <f t="shared" ref="C173:K173" si="45">SUM(C172)</f>
        <v>18583.080000000002</v>
      </c>
      <c r="D173" s="5">
        <f t="shared" si="45"/>
        <v>18346.760000000002</v>
      </c>
      <c r="E173" s="5">
        <f t="shared" si="45"/>
        <v>18413.88</v>
      </c>
      <c r="F173" s="5">
        <f t="shared" si="45"/>
        <v>18568.84</v>
      </c>
      <c r="G173" s="5">
        <f t="shared" si="45"/>
        <v>19022.28</v>
      </c>
      <c r="H173" s="5">
        <f t="shared" si="45"/>
        <v>19048.28</v>
      </c>
      <c r="I173" s="5">
        <f t="shared" si="45"/>
        <v>19555.64</v>
      </c>
      <c r="J173" s="5">
        <f t="shared" si="45"/>
        <v>20387.2</v>
      </c>
      <c r="K173" s="5">
        <f t="shared" si="45"/>
        <v>21389.84</v>
      </c>
      <c r="L173" s="14"/>
    </row>
    <row r="174" spans="1:12" s="116" customFormat="1" ht="12" customHeight="1">
      <c r="A174" s="125" t="s">
        <v>51</v>
      </c>
      <c r="B174" s="151">
        <f>ROUNDDOWN(B173,-2)</f>
        <v>18300</v>
      </c>
      <c r="C174" s="151">
        <f t="shared" ref="C174:K174" si="46">ROUNDDOWN(C173,-2)</f>
        <v>18500</v>
      </c>
      <c r="D174" s="151">
        <f t="shared" si="46"/>
        <v>18300</v>
      </c>
      <c r="E174" s="151">
        <f t="shared" si="46"/>
        <v>18400</v>
      </c>
      <c r="F174" s="151">
        <f t="shared" si="46"/>
        <v>18500</v>
      </c>
      <c r="G174" s="151">
        <f t="shared" si="46"/>
        <v>19000</v>
      </c>
      <c r="H174" s="151">
        <f t="shared" si="46"/>
        <v>19000</v>
      </c>
      <c r="I174" s="151">
        <f t="shared" si="46"/>
        <v>19500</v>
      </c>
      <c r="J174" s="151">
        <f t="shared" si="46"/>
        <v>20300</v>
      </c>
      <c r="K174" s="151">
        <f t="shared" si="46"/>
        <v>21300</v>
      </c>
      <c r="L174" s="151"/>
    </row>
    <row r="176" spans="1:12" ht="12" customHeight="1">
      <c r="A176" s="34" t="s">
        <v>54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2" ht="12" customHeight="1">
      <c r="A177" s="35" t="s">
        <v>292</v>
      </c>
      <c r="B177" s="2">
        <f>B173*0.2</f>
        <v>3665.8240000000001</v>
      </c>
      <c r="C177" s="2">
        <f t="shared" ref="C177:K177" si="47">C173*0.2</f>
        <v>3716.6160000000004</v>
      </c>
      <c r="D177" s="2">
        <f t="shared" si="47"/>
        <v>3669.3520000000008</v>
      </c>
      <c r="E177" s="2">
        <f t="shared" si="47"/>
        <v>3682.7760000000003</v>
      </c>
      <c r="F177" s="2">
        <f t="shared" si="47"/>
        <v>3713.768</v>
      </c>
      <c r="G177" s="2">
        <f t="shared" si="47"/>
        <v>3804.4560000000001</v>
      </c>
      <c r="H177" s="2">
        <f t="shared" si="47"/>
        <v>3809.6559999999999</v>
      </c>
      <c r="I177" s="2">
        <f t="shared" si="47"/>
        <v>3911.1280000000002</v>
      </c>
      <c r="J177" s="2">
        <f t="shared" si="47"/>
        <v>4077.4400000000005</v>
      </c>
      <c r="K177" s="2">
        <f t="shared" si="47"/>
        <v>4277.9679999999998</v>
      </c>
    </row>
    <row r="178" spans="1:12" ht="12" customHeight="1">
      <c r="A178" s="124" t="s">
        <v>34</v>
      </c>
      <c r="B178" s="5">
        <f>SUM(B177)</f>
        <v>3665.8240000000001</v>
      </c>
      <c r="C178" s="5">
        <f t="shared" ref="C178:K178" si="48">SUM(C177)</f>
        <v>3716.6160000000004</v>
      </c>
      <c r="D178" s="5">
        <f t="shared" si="48"/>
        <v>3669.3520000000008</v>
      </c>
      <c r="E178" s="5">
        <f t="shared" si="48"/>
        <v>3682.7760000000003</v>
      </c>
      <c r="F178" s="5">
        <f t="shared" si="48"/>
        <v>3713.768</v>
      </c>
      <c r="G178" s="5">
        <f t="shared" si="48"/>
        <v>3804.4560000000001</v>
      </c>
      <c r="H178" s="5">
        <f t="shared" si="48"/>
        <v>3809.6559999999999</v>
      </c>
      <c r="I178" s="5">
        <f t="shared" si="48"/>
        <v>3911.1280000000002</v>
      </c>
      <c r="J178" s="5">
        <f t="shared" si="48"/>
        <v>4077.4400000000005</v>
      </c>
      <c r="K178" s="5">
        <f t="shared" si="48"/>
        <v>4277.9679999999998</v>
      </c>
      <c r="L178" s="14"/>
    </row>
    <row r="179" spans="1:12" s="116" customFormat="1" ht="12" customHeight="1">
      <c r="A179" s="125" t="s">
        <v>295</v>
      </c>
      <c r="B179" s="151">
        <f>ROUNDDOWN(B178,-2)</f>
        <v>3600</v>
      </c>
      <c r="C179" s="151">
        <f t="shared" ref="C179:K179" si="49">ROUNDDOWN(C178,-2)</f>
        <v>3700</v>
      </c>
      <c r="D179" s="151">
        <f t="shared" si="49"/>
        <v>3600</v>
      </c>
      <c r="E179" s="151">
        <f t="shared" si="49"/>
        <v>3600</v>
      </c>
      <c r="F179" s="151">
        <f t="shared" si="49"/>
        <v>3700</v>
      </c>
      <c r="G179" s="151">
        <f t="shared" si="49"/>
        <v>3800</v>
      </c>
      <c r="H179" s="151">
        <f t="shared" si="49"/>
        <v>3800</v>
      </c>
      <c r="I179" s="151">
        <f t="shared" si="49"/>
        <v>3900</v>
      </c>
      <c r="J179" s="151">
        <f t="shared" si="49"/>
        <v>4000</v>
      </c>
      <c r="K179" s="152">
        <f t="shared" si="49"/>
        <v>4200</v>
      </c>
      <c r="L179" s="13" t="s">
        <v>329</v>
      </c>
    </row>
    <row r="183" spans="1:12" s="35" customFormat="1" ht="12" customHeight="1">
      <c r="A183" s="34" t="s">
        <v>365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s="120" customFormat="1" ht="12" customHeight="1">
      <c r="A184" s="120" t="s">
        <v>248</v>
      </c>
      <c r="B184" s="128">
        <f t="shared" ref="B184:K184" si="50">B190+B196</f>
        <v>4296</v>
      </c>
      <c r="C184" s="128">
        <f t="shared" si="50"/>
        <v>3939</v>
      </c>
      <c r="D184" s="128">
        <f t="shared" si="50"/>
        <v>2945</v>
      </c>
      <c r="E184" s="128">
        <f t="shared" si="50"/>
        <v>2846</v>
      </c>
      <c r="F184" s="128">
        <f t="shared" si="50"/>
        <v>3020</v>
      </c>
      <c r="G184" s="128">
        <f t="shared" si="50"/>
        <v>3986</v>
      </c>
      <c r="H184" s="128">
        <f t="shared" si="50"/>
        <v>2347</v>
      </c>
      <c r="I184" s="128">
        <f t="shared" si="50"/>
        <v>3001</v>
      </c>
      <c r="J184" s="128">
        <f t="shared" si="50"/>
        <v>4341</v>
      </c>
      <c r="K184" s="155">
        <f t="shared" si="50"/>
        <v>4116</v>
      </c>
      <c r="L184" s="156" t="s">
        <v>368</v>
      </c>
    </row>
    <row r="185" spans="1:12" s="120" customFormat="1" ht="12" customHeight="1" outlineLevel="1">
      <c r="A185" s="122" t="s">
        <v>242</v>
      </c>
      <c r="B185" s="6">
        <f t="shared" ref="B185:K185" si="51">B191+B197</f>
        <v>597</v>
      </c>
      <c r="C185" s="6">
        <f t="shared" si="51"/>
        <v>511</v>
      </c>
      <c r="D185" s="6">
        <f t="shared" si="51"/>
        <v>612</v>
      </c>
      <c r="E185" s="6">
        <f t="shared" si="51"/>
        <v>648</v>
      </c>
      <c r="F185" s="6">
        <f t="shared" si="51"/>
        <v>587</v>
      </c>
      <c r="G185" s="6">
        <f t="shared" si="51"/>
        <v>672</v>
      </c>
      <c r="H185" s="6">
        <f t="shared" si="51"/>
        <v>609</v>
      </c>
      <c r="I185" s="6">
        <f t="shared" si="51"/>
        <v>581</v>
      </c>
      <c r="J185" s="6">
        <f t="shared" si="51"/>
        <v>929</v>
      </c>
      <c r="K185" s="6">
        <f t="shared" si="51"/>
        <v>751</v>
      </c>
      <c r="L185" s="6"/>
    </row>
    <row r="186" spans="1:12" s="120" customFormat="1" ht="12" customHeight="1" outlineLevel="1">
      <c r="A186" s="122" t="s">
        <v>243</v>
      </c>
      <c r="B186" s="6">
        <f t="shared" ref="B186:K186" si="52">B192+B198</f>
        <v>1340</v>
      </c>
      <c r="C186" s="6">
        <f t="shared" si="52"/>
        <v>1093</v>
      </c>
      <c r="D186" s="6">
        <f t="shared" si="52"/>
        <v>822</v>
      </c>
      <c r="E186" s="6">
        <f t="shared" si="52"/>
        <v>782</v>
      </c>
      <c r="F186" s="6">
        <f t="shared" si="52"/>
        <v>808</v>
      </c>
      <c r="G186" s="6">
        <f t="shared" si="52"/>
        <v>1239</v>
      </c>
      <c r="H186" s="6">
        <f t="shared" si="52"/>
        <v>691</v>
      </c>
      <c r="I186" s="6">
        <f t="shared" si="52"/>
        <v>786</v>
      </c>
      <c r="J186" s="6">
        <f t="shared" si="52"/>
        <v>1219</v>
      </c>
      <c r="K186" s="6">
        <f t="shared" si="52"/>
        <v>893</v>
      </c>
      <c r="L186" s="6"/>
    </row>
    <row r="187" spans="1:12" s="120" customFormat="1" ht="12" customHeight="1" outlineLevel="1">
      <c r="A187" s="122" t="s">
        <v>249</v>
      </c>
      <c r="B187" s="6">
        <f t="shared" ref="B187:K187" si="53">B193+B199</f>
        <v>120</v>
      </c>
      <c r="C187" s="6">
        <f t="shared" si="53"/>
        <v>235</v>
      </c>
      <c r="D187" s="6">
        <f t="shared" si="53"/>
        <v>143</v>
      </c>
      <c r="E187" s="6">
        <f t="shared" si="53"/>
        <v>164</v>
      </c>
      <c r="F187" s="6">
        <f t="shared" si="53"/>
        <v>173</v>
      </c>
      <c r="G187" s="6">
        <f t="shared" si="53"/>
        <v>200</v>
      </c>
      <c r="H187" s="6">
        <f t="shared" si="53"/>
        <v>177</v>
      </c>
      <c r="I187" s="6">
        <f t="shared" si="53"/>
        <v>149</v>
      </c>
      <c r="J187" s="6">
        <f t="shared" si="53"/>
        <v>198</v>
      </c>
      <c r="K187" s="6">
        <f t="shared" si="53"/>
        <v>234</v>
      </c>
      <c r="L187" s="6"/>
    </row>
    <row r="188" spans="1:12" s="120" customFormat="1" ht="12" customHeight="1" outlineLevel="1">
      <c r="A188" s="122" t="s">
        <v>244</v>
      </c>
      <c r="B188" s="6">
        <f t="shared" ref="B188:K188" si="54">B194+B200</f>
        <v>830</v>
      </c>
      <c r="C188" s="6">
        <f t="shared" si="54"/>
        <v>956</v>
      </c>
      <c r="D188" s="6">
        <f t="shared" si="54"/>
        <v>668</v>
      </c>
      <c r="E188" s="6">
        <f t="shared" si="54"/>
        <v>628</v>
      </c>
      <c r="F188" s="6">
        <f t="shared" si="54"/>
        <v>597</v>
      </c>
      <c r="G188" s="6">
        <f t="shared" si="54"/>
        <v>914</v>
      </c>
      <c r="H188" s="6">
        <f t="shared" si="54"/>
        <v>489</v>
      </c>
      <c r="I188" s="6">
        <f t="shared" si="54"/>
        <v>849</v>
      </c>
      <c r="J188" s="6">
        <f t="shared" si="54"/>
        <v>792</v>
      </c>
      <c r="K188" s="6">
        <f t="shared" si="54"/>
        <v>1090</v>
      </c>
      <c r="L188" s="6"/>
    </row>
    <row r="189" spans="1:12" s="120" customFormat="1" ht="12" customHeight="1" outlineLevel="1">
      <c r="A189" s="122" t="s">
        <v>245</v>
      </c>
      <c r="B189" s="6">
        <f t="shared" ref="B189:K189" si="55">B195+B201</f>
        <v>1409</v>
      </c>
      <c r="C189" s="6">
        <f t="shared" si="55"/>
        <v>1144</v>
      </c>
      <c r="D189" s="6">
        <f t="shared" si="55"/>
        <v>700</v>
      </c>
      <c r="E189" s="6">
        <f t="shared" si="55"/>
        <v>622</v>
      </c>
      <c r="F189" s="6">
        <f t="shared" si="55"/>
        <v>854</v>
      </c>
      <c r="G189" s="6">
        <f t="shared" si="55"/>
        <v>962</v>
      </c>
      <c r="H189" s="6">
        <f t="shared" si="55"/>
        <v>380</v>
      </c>
      <c r="I189" s="6">
        <f t="shared" si="55"/>
        <v>636</v>
      </c>
      <c r="J189" s="6">
        <f t="shared" si="55"/>
        <v>1203</v>
      </c>
      <c r="K189" s="6">
        <f t="shared" si="55"/>
        <v>1149</v>
      </c>
      <c r="L189" s="6"/>
    </row>
    <row r="190" spans="1:12" s="35" customFormat="1" ht="12" customHeight="1">
      <c r="A190" s="129" t="s">
        <v>247</v>
      </c>
      <c r="B190" s="117">
        <v>1964</v>
      </c>
      <c r="C190" s="117">
        <v>1849</v>
      </c>
      <c r="D190" s="117">
        <v>1716</v>
      </c>
      <c r="E190" s="117">
        <v>1796</v>
      </c>
      <c r="F190" s="117">
        <v>1434</v>
      </c>
      <c r="G190" s="117">
        <v>2116</v>
      </c>
      <c r="H190" s="117">
        <v>870</v>
      </c>
      <c r="I190" s="117">
        <v>1236</v>
      </c>
      <c r="J190" s="117">
        <v>2213</v>
      </c>
      <c r="K190" s="117">
        <v>2136</v>
      </c>
      <c r="L190" s="117"/>
    </row>
    <row r="191" spans="1:12" s="35" customFormat="1" ht="12" customHeight="1" outlineLevel="1">
      <c r="A191" s="123" t="s">
        <v>242</v>
      </c>
      <c r="B191" s="2">
        <v>372</v>
      </c>
      <c r="C191" s="2">
        <v>319</v>
      </c>
      <c r="D191" s="2">
        <v>419</v>
      </c>
      <c r="E191" s="2">
        <v>382</v>
      </c>
      <c r="F191" s="2">
        <v>293</v>
      </c>
      <c r="G191" s="2">
        <v>301</v>
      </c>
      <c r="H191" s="2">
        <v>261</v>
      </c>
      <c r="I191" s="2">
        <v>283</v>
      </c>
      <c r="J191" s="2">
        <v>529</v>
      </c>
      <c r="K191" s="2">
        <v>351</v>
      </c>
      <c r="L191" s="2"/>
    </row>
    <row r="192" spans="1:12" s="35" customFormat="1" ht="12" customHeight="1" outlineLevel="1">
      <c r="A192" s="123" t="s">
        <v>243</v>
      </c>
      <c r="B192" s="2">
        <v>1003</v>
      </c>
      <c r="C192" s="2">
        <v>749</v>
      </c>
      <c r="D192" s="2">
        <v>436</v>
      </c>
      <c r="E192" s="2">
        <v>344</v>
      </c>
      <c r="F192" s="2">
        <v>328</v>
      </c>
      <c r="G192" s="2">
        <v>404</v>
      </c>
      <c r="H192" s="2">
        <v>194</v>
      </c>
      <c r="I192" s="2">
        <v>252</v>
      </c>
      <c r="J192" s="2">
        <v>611</v>
      </c>
      <c r="K192" s="2">
        <v>508</v>
      </c>
      <c r="L192" s="2"/>
    </row>
    <row r="193" spans="1:12" s="35" customFormat="1" ht="12" customHeight="1" outlineLevel="1">
      <c r="A193" s="123" t="s">
        <v>249</v>
      </c>
      <c r="B193" s="2">
        <v>87</v>
      </c>
      <c r="C193" s="2">
        <v>169</v>
      </c>
      <c r="D193" s="2">
        <v>106</v>
      </c>
      <c r="E193" s="2">
        <v>129</v>
      </c>
      <c r="F193" s="2">
        <v>123</v>
      </c>
      <c r="G193" s="2">
        <v>136</v>
      </c>
      <c r="H193" s="2">
        <v>59</v>
      </c>
      <c r="I193" s="2">
        <v>56</v>
      </c>
      <c r="J193" s="2">
        <v>83</v>
      </c>
      <c r="K193" s="2">
        <v>157</v>
      </c>
      <c r="L193" s="2"/>
    </row>
    <row r="194" spans="1:12" s="35" customFormat="1" ht="12" customHeight="1" outlineLevel="1">
      <c r="A194" s="123" t="s">
        <v>244</v>
      </c>
      <c r="B194" s="2">
        <v>394</v>
      </c>
      <c r="C194" s="2">
        <v>541</v>
      </c>
      <c r="D194" s="2">
        <v>284</v>
      </c>
      <c r="E194" s="2">
        <v>440</v>
      </c>
      <c r="F194" s="2">
        <v>213</v>
      </c>
      <c r="G194" s="2">
        <v>678</v>
      </c>
      <c r="H194" s="2">
        <v>140</v>
      </c>
      <c r="I194" s="2">
        <v>310</v>
      </c>
      <c r="J194" s="2">
        <v>472</v>
      </c>
      <c r="K194" s="2">
        <v>697</v>
      </c>
      <c r="L194" s="2"/>
    </row>
    <row r="195" spans="1:12" s="35" customFormat="1" ht="12" customHeight="1" outlineLevel="1">
      <c r="A195" s="123" t="s">
        <v>245</v>
      </c>
      <c r="B195" s="2">
        <v>108</v>
      </c>
      <c r="C195" s="2">
        <v>71</v>
      </c>
      <c r="D195" s="2">
        <v>471</v>
      </c>
      <c r="E195" s="2">
        <v>500</v>
      </c>
      <c r="F195" s="2">
        <v>476</v>
      </c>
      <c r="G195" s="2">
        <v>597</v>
      </c>
      <c r="H195" s="2">
        <v>215</v>
      </c>
      <c r="I195" s="2">
        <v>335</v>
      </c>
      <c r="J195" s="2">
        <v>518</v>
      </c>
      <c r="K195" s="2">
        <v>424</v>
      </c>
      <c r="L195" s="2"/>
    </row>
    <row r="196" spans="1:12" s="35" customFormat="1" ht="12" customHeight="1">
      <c r="A196" s="129" t="s">
        <v>246</v>
      </c>
      <c r="B196" s="117">
        <v>2332</v>
      </c>
      <c r="C196" s="117">
        <v>2090</v>
      </c>
      <c r="D196" s="117">
        <v>1229</v>
      </c>
      <c r="E196" s="117">
        <v>1050</v>
      </c>
      <c r="F196" s="117">
        <v>1586</v>
      </c>
      <c r="G196" s="117">
        <v>1870</v>
      </c>
      <c r="H196" s="117">
        <v>1477</v>
      </c>
      <c r="I196" s="117">
        <v>1765</v>
      </c>
      <c r="J196" s="117">
        <v>2128</v>
      </c>
      <c r="K196" s="117">
        <v>1980</v>
      </c>
      <c r="L196" s="117"/>
    </row>
    <row r="197" spans="1:12" ht="12" customHeight="1" outlineLevel="1">
      <c r="A197" s="123" t="s">
        <v>242</v>
      </c>
      <c r="B197" s="2">
        <v>225</v>
      </c>
      <c r="C197" s="2">
        <v>192</v>
      </c>
      <c r="D197" s="2">
        <v>193</v>
      </c>
      <c r="E197" s="2">
        <v>266</v>
      </c>
      <c r="F197" s="2">
        <v>294</v>
      </c>
      <c r="G197" s="2">
        <v>371</v>
      </c>
      <c r="H197" s="2">
        <v>348</v>
      </c>
      <c r="I197" s="2">
        <v>298</v>
      </c>
      <c r="J197" s="2">
        <v>400</v>
      </c>
      <c r="K197" s="2">
        <v>400</v>
      </c>
    </row>
    <row r="198" spans="1:12" ht="12" customHeight="1" outlineLevel="1">
      <c r="A198" s="123" t="s">
        <v>243</v>
      </c>
      <c r="B198" s="2">
        <v>337</v>
      </c>
      <c r="C198" s="2">
        <v>344</v>
      </c>
      <c r="D198" s="2">
        <v>386</v>
      </c>
      <c r="E198" s="2">
        <v>438</v>
      </c>
      <c r="F198" s="2">
        <v>480</v>
      </c>
      <c r="G198" s="2">
        <v>835</v>
      </c>
      <c r="H198" s="2">
        <v>497</v>
      </c>
      <c r="I198" s="2">
        <v>534</v>
      </c>
      <c r="J198" s="2">
        <v>608</v>
      </c>
      <c r="K198" s="2">
        <v>385</v>
      </c>
    </row>
    <row r="199" spans="1:12" ht="12" customHeight="1" outlineLevel="1">
      <c r="A199" s="123" t="s">
        <v>249</v>
      </c>
      <c r="B199" s="2">
        <v>33</v>
      </c>
      <c r="C199" s="2">
        <v>66</v>
      </c>
      <c r="D199" s="2">
        <v>37</v>
      </c>
      <c r="E199" s="2">
        <v>35</v>
      </c>
      <c r="F199" s="2">
        <v>50</v>
      </c>
      <c r="G199" s="2">
        <v>64</v>
      </c>
      <c r="H199" s="2">
        <v>118</v>
      </c>
      <c r="I199" s="2">
        <v>93</v>
      </c>
      <c r="J199" s="2">
        <v>115</v>
      </c>
      <c r="K199" s="2">
        <v>77</v>
      </c>
    </row>
    <row r="200" spans="1:12" ht="12" customHeight="1" outlineLevel="1">
      <c r="A200" s="123" t="s">
        <v>244</v>
      </c>
      <c r="B200" s="2">
        <v>436</v>
      </c>
      <c r="C200" s="2">
        <v>415</v>
      </c>
      <c r="D200" s="2">
        <v>384</v>
      </c>
      <c r="E200" s="2">
        <v>188</v>
      </c>
      <c r="F200" s="2">
        <v>384</v>
      </c>
      <c r="G200" s="2">
        <v>236</v>
      </c>
      <c r="H200" s="2">
        <v>349</v>
      </c>
      <c r="I200" s="2">
        <v>539</v>
      </c>
      <c r="J200" s="2">
        <v>320</v>
      </c>
      <c r="K200" s="2">
        <v>393</v>
      </c>
    </row>
    <row r="201" spans="1:12" ht="12" customHeight="1" outlineLevel="1">
      <c r="A201" s="123" t="s">
        <v>245</v>
      </c>
      <c r="B201" s="2">
        <v>1301</v>
      </c>
      <c r="C201" s="2">
        <v>1073</v>
      </c>
      <c r="D201" s="2">
        <v>229</v>
      </c>
      <c r="E201" s="2">
        <v>122</v>
      </c>
      <c r="F201" s="2">
        <v>378</v>
      </c>
      <c r="G201" s="2">
        <v>365</v>
      </c>
      <c r="H201" s="2">
        <v>165</v>
      </c>
      <c r="I201" s="2">
        <v>301</v>
      </c>
      <c r="J201" s="2">
        <v>685</v>
      </c>
      <c r="K201" s="2">
        <v>725</v>
      </c>
    </row>
    <row r="202" spans="1:12" ht="12" customHeight="1">
      <c r="A202" s="132"/>
      <c r="B202" s="6"/>
      <c r="C202" s="6"/>
      <c r="D202" s="6"/>
      <c r="E202" s="6"/>
      <c r="F202" s="6"/>
      <c r="G202" s="6"/>
      <c r="H202" s="6"/>
      <c r="I202" s="6"/>
    </row>
    <row r="203" spans="1:12" ht="12" customHeight="1">
      <c r="B203" s="6"/>
      <c r="C203" s="6"/>
      <c r="D203" s="6"/>
      <c r="E203" s="6"/>
      <c r="F203" s="6"/>
      <c r="G203" s="6"/>
      <c r="H203" s="6"/>
      <c r="I203" s="6"/>
    </row>
    <row r="204" spans="1:12" ht="12" customHeight="1">
      <c r="B204" s="6"/>
      <c r="C204" s="6"/>
      <c r="D204" s="6"/>
      <c r="E204" s="6"/>
      <c r="F204" s="6"/>
      <c r="G204" s="6"/>
      <c r="H204" s="6"/>
      <c r="I204" s="6"/>
    </row>
    <row r="205" spans="1:12" ht="12" customHeight="1">
      <c r="B205" s="182" t="s">
        <v>48</v>
      </c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</row>
    <row r="206" spans="1:12" ht="12" customHeight="1">
      <c r="B206" s="183" t="s">
        <v>279</v>
      </c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</row>
    <row r="207" spans="1:12" ht="12" customHeight="1">
      <c r="B207" s="183" t="s">
        <v>287</v>
      </c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</row>
    <row r="208" spans="1:12" ht="12" customHeight="1">
      <c r="B208" s="183" t="s">
        <v>288</v>
      </c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</row>
    <row r="209" spans="2:12" ht="12" customHeight="1">
      <c r="B209" s="183" t="s">
        <v>289</v>
      </c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</row>
    <row r="210" spans="2:12" ht="12" customHeight="1"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</row>
    <row r="211" spans="2:12" ht="12" customHeight="1">
      <c r="B211" s="183" t="s">
        <v>283</v>
      </c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</row>
    <row r="212" spans="2:12" ht="12" customHeight="1">
      <c r="B212" s="184" t="s">
        <v>299</v>
      </c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</row>
    <row r="213" spans="2:12" ht="12" customHeight="1">
      <c r="B213" s="184" t="s">
        <v>312</v>
      </c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</row>
    <row r="214" spans="2:12" ht="12" customHeight="1">
      <c r="B214" s="184" t="s">
        <v>300</v>
      </c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</row>
    <row r="215" spans="2:12" ht="12" customHeight="1"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</row>
    <row r="216" spans="2:12" ht="12" customHeight="1">
      <c r="B216" s="183" t="s">
        <v>338</v>
      </c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</row>
    <row r="217" spans="2:12" ht="12" customHeight="1">
      <c r="B217" s="183" t="s">
        <v>302</v>
      </c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</row>
    <row r="218" spans="2:12" ht="12" customHeight="1">
      <c r="B218" s="183"/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</row>
    <row r="219" spans="2:12" ht="12" customHeight="1">
      <c r="B219" s="183" t="s">
        <v>336</v>
      </c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</row>
    <row r="220" spans="2:12" ht="12" customHeight="1">
      <c r="B220" s="185" t="s">
        <v>334</v>
      </c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</row>
    <row r="221" spans="2:12" ht="12" customHeight="1"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53"/>
    </row>
    <row r="222" spans="2:12" ht="12" customHeight="1">
      <c r="B222" s="185" t="s">
        <v>331</v>
      </c>
      <c r="C222" s="185"/>
      <c r="D222" s="185"/>
      <c r="E222" s="185"/>
      <c r="F222" s="185"/>
      <c r="G222" s="185"/>
      <c r="H222" s="185"/>
      <c r="I222" s="185"/>
      <c r="J222" s="185"/>
      <c r="K222" s="185"/>
      <c r="L222" s="153"/>
    </row>
    <row r="223" spans="2:12" ht="12" customHeight="1">
      <c r="B223" s="185" t="s">
        <v>337</v>
      </c>
      <c r="C223" s="185"/>
      <c r="D223" s="185"/>
      <c r="E223" s="185"/>
      <c r="F223" s="185"/>
      <c r="G223" s="185"/>
      <c r="H223" s="185"/>
      <c r="I223" s="185"/>
      <c r="J223" s="185"/>
      <c r="K223" s="185"/>
      <c r="L223" s="153"/>
    </row>
    <row r="224" spans="2:12" ht="12" customHeight="1">
      <c r="B224" s="185" t="s">
        <v>333</v>
      </c>
      <c r="C224" s="185"/>
      <c r="D224" s="185"/>
      <c r="E224" s="185"/>
      <c r="F224" s="185"/>
      <c r="G224" s="185"/>
      <c r="H224" s="185"/>
      <c r="I224" s="185"/>
      <c r="J224" s="185"/>
      <c r="K224" s="185"/>
      <c r="L224" s="153"/>
    </row>
    <row r="225" spans="1:11" s="136" customFormat="1" ht="12" customHeight="1">
      <c r="A225" s="134"/>
      <c r="B225" s="186"/>
      <c r="C225" s="183"/>
      <c r="D225" s="183"/>
      <c r="E225" s="183"/>
      <c r="F225" s="183"/>
      <c r="G225" s="183"/>
      <c r="H225" s="183"/>
      <c r="I225" s="183"/>
      <c r="J225" s="183"/>
      <c r="K225" s="183"/>
    </row>
    <row r="226" spans="1:11" s="136" customFormat="1" ht="12" customHeight="1">
      <c r="A226" s="134"/>
      <c r="B226" s="186" t="s">
        <v>366</v>
      </c>
      <c r="C226" s="183"/>
      <c r="D226" s="183"/>
      <c r="E226" s="183"/>
      <c r="F226" s="183"/>
      <c r="G226" s="183"/>
      <c r="H226" s="183"/>
      <c r="I226" s="183"/>
      <c r="J226" s="183"/>
      <c r="K226" s="183"/>
    </row>
    <row r="227" spans="1:11" s="136" customFormat="1" ht="12" customHeight="1">
      <c r="A227" s="134"/>
      <c r="B227" s="187" t="s">
        <v>367</v>
      </c>
      <c r="C227" s="184"/>
      <c r="D227" s="184"/>
      <c r="E227" s="184"/>
      <c r="F227" s="184"/>
      <c r="G227" s="184"/>
      <c r="H227" s="184"/>
      <c r="I227" s="184"/>
      <c r="J227" s="184"/>
      <c r="K227" s="184"/>
    </row>
    <row r="229" spans="1:11" ht="12" customHeight="1">
      <c r="B229" s="6"/>
      <c r="C229" s="6"/>
      <c r="D229" s="6"/>
      <c r="E229" s="6"/>
      <c r="F229" s="6"/>
      <c r="G229" s="6"/>
      <c r="H229" s="6"/>
      <c r="I229" s="6"/>
    </row>
  </sheetData>
  <mergeCells count="23">
    <mergeCell ref="B224:K224"/>
    <mergeCell ref="B226:K226"/>
    <mergeCell ref="B227:K227"/>
    <mergeCell ref="B225:K225"/>
    <mergeCell ref="B219:L219"/>
    <mergeCell ref="B220:L220"/>
    <mergeCell ref="B221:K221"/>
    <mergeCell ref="B222:K222"/>
    <mergeCell ref="B223:K223"/>
    <mergeCell ref="B205:L205"/>
    <mergeCell ref="B207:L207"/>
    <mergeCell ref="B208:L208"/>
    <mergeCell ref="B214:L214"/>
    <mergeCell ref="B218:L218"/>
    <mergeCell ref="B215:L215"/>
    <mergeCell ref="B216:L216"/>
    <mergeCell ref="B217:L217"/>
    <mergeCell ref="B206:L206"/>
    <mergeCell ref="B209:L209"/>
    <mergeCell ref="B210:L210"/>
    <mergeCell ref="B211:L211"/>
    <mergeCell ref="B212:L212"/>
    <mergeCell ref="B213:L213"/>
  </mergeCells>
  <phoneticPr fontId="33" type="noConversion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F5EB-24FC-4EE6-BC39-3D2B17C69C27}">
  <dimension ref="A1:L118"/>
  <sheetViews>
    <sheetView showGridLines="0" showRowColHeader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3.6328125" defaultRowHeight="12" customHeight="1" outlineLevelRow="1"/>
  <cols>
    <col min="1" max="1" width="40.90625" style="135" customWidth="1"/>
    <col min="2" max="12" width="13.6328125" style="37"/>
    <col min="13" max="16384" width="13.6328125" style="22"/>
  </cols>
  <sheetData>
    <row r="1" spans="1:12" s="4" customFormat="1" ht="24" customHeight="1">
      <c r="A1" s="131" t="s">
        <v>76</v>
      </c>
      <c r="B1" s="60">
        <v>2014</v>
      </c>
      <c r="C1" s="60">
        <v>2015</v>
      </c>
      <c r="D1" s="60">
        <v>2016</v>
      </c>
      <c r="E1" s="60">
        <v>2017</v>
      </c>
      <c r="F1" s="60">
        <v>2018</v>
      </c>
      <c r="G1" s="60">
        <v>2019</v>
      </c>
      <c r="H1" s="60">
        <v>2020</v>
      </c>
      <c r="I1" s="60">
        <v>2021</v>
      </c>
      <c r="J1" s="60">
        <v>2022</v>
      </c>
      <c r="K1" s="60">
        <v>2023</v>
      </c>
      <c r="L1" s="60">
        <v>2024</v>
      </c>
    </row>
    <row r="2" spans="1:12" s="4" customFormat="1" ht="24" customHeight="1">
      <c r="A2" s="131"/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5"/>
    </row>
    <row r="3" spans="1:12" s="35" customFormat="1" ht="12" customHeight="1">
      <c r="A3" s="34" t="s">
        <v>323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s="120" customFormat="1" ht="12" customHeight="1">
      <c r="A4" s="120" t="s">
        <v>252</v>
      </c>
      <c r="B4" s="140">
        <f>B6+B8</f>
        <v>87667.5</v>
      </c>
      <c r="C4" s="140">
        <f t="shared" ref="C4:K4" si="0">C6+C8</f>
        <v>122353.7</v>
      </c>
      <c r="D4" s="140">
        <f t="shared" si="0"/>
        <v>188101.4</v>
      </c>
      <c r="E4" s="140">
        <f t="shared" si="0"/>
        <v>200788.2</v>
      </c>
      <c r="F4" s="140">
        <f t="shared" si="0"/>
        <v>234493.09999999998</v>
      </c>
      <c r="G4" s="140">
        <f t="shared" si="0"/>
        <v>291181.5</v>
      </c>
      <c r="H4" s="140">
        <f t="shared" si="0"/>
        <v>232534.80000000002</v>
      </c>
      <c r="I4" s="140">
        <f t="shared" si="0"/>
        <v>277184.30000000005</v>
      </c>
      <c r="J4" s="140">
        <f t="shared" si="0"/>
        <v>450191.3</v>
      </c>
      <c r="K4" s="140">
        <f t="shared" si="0"/>
        <v>561882.80000000005</v>
      </c>
      <c r="L4" s="140"/>
    </row>
    <row r="5" spans="1:12" s="120" customFormat="1" ht="12" customHeight="1">
      <c r="A5" s="120" t="s">
        <v>254</v>
      </c>
      <c r="B5" s="140"/>
      <c r="C5" s="142">
        <f>((C4-B4)/B4)*100</f>
        <v>39.565631505403935</v>
      </c>
      <c r="D5" s="142">
        <f t="shared" ref="D5:K5" si="1">((D4-C4)/C4)*100</f>
        <v>53.735767696440732</v>
      </c>
      <c r="E5" s="142">
        <f t="shared" si="1"/>
        <v>6.7446600610096565</v>
      </c>
      <c r="F5" s="142">
        <f t="shared" si="1"/>
        <v>16.786295210575105</v>
      </c>
      <c r="G5" s="142">
        <f t="shared" si="1"/>
        <v>24.174869111287293</v>
      </c>
      <c r="H5" s="144">
        <f t="shared" si="1"/>
        <v>-20.140943020075103</v>
      </c>
      <c r="I5" s="142">
        <f t="shared" si="1"/>
        <v>19.20121203363971</v>
      </c>
      <c r="J5" s="142">
        <f t="shared" si="1"/>
        <v>62.415872760470172</v>
      </c>
      <c r="K5" s="142">
        <f t="shared" si="1"/>
        <v>24.809786417462991</v>
      </c>
      <c r="L5" s="140"/>
    </row>
    <row r="6" spans="1:12" s="35" customFormat="1" ht="12" customHeight="1">
      <c r="A6" s="129" t="s">
        <v>250</v>
      </c>
      <c r="B6" s="141">
        <v>56994.1</v>
      </c>
      <c r="C6" s="141">
        <v>80506.2</v>
      </c>
      <c r="D6" s="141">
        <v>131377.29999999999</v>
      </c>
      <c r="E6" s="141">
        <v>135623.4</v>
      </c>
      <c r="F6" s="141">
        <v>153218.79999999999</v>
      </c>
      <c r="G6" s="141">
        <v>177267.9</v>
      </c>
      <c r="H6" s="141">
        <v>149767.20000000001</v>
      </c>
      <c r="I6" s="141">
        <v>139953.1</v>
      </c>
      <c r="J6" s="141">
        <v>253187.3</v>
      </c>
      <c r="K6" s="141">
        <v>310124.79999999999</v>
      </c>
      <c r="L6" s="141"/>
    </row>
    <row r="7" spans="1:12" s="35" customFormat="1" ht="12" customHeight="1">
      <c r="A7" s="129" t="s">
        <v>255</v>
      </c>
      <c r="B7" s="141"/>
      <c r="C7" s="143">
        <f>((C6-B6)/B6)*100</f>
        <v>41.25356835181185</v>
      </c>
      <c r="D7" s="143">
        <f t="shared" ref="D7:K7" si="2">((D6-C6)/C6)*100</f>
        <v>63.18904630947678</v>
      </c>
      <c r="E7" s="143">
        <f t="shared" si="2"/>
        <v>3.231989087917019</v>
      </c>
      <c r="F7" s="143">
        <f t="shared" si="2"/>
        <v>12.973719874298975</v>
      </c>
      <c r="G7" s="143">
        <f t="shared" si="2"/>
        <v>15.695919821849543</v>
      </c>
      <c r="H7" s="144">
        <f t="shared" si="2"/>
        <v>-15.513637832907131</v>
      </c>
      <c r="I7" s="144">
        <f t="shared" si="2"/>
        <v>-6.5529034394713968</v>
      </c>
      <c r="J7" s="143">
        <f t="shared" si="2"/>
        <v>80.908675834976123</v>
      </c>
      <c r="K7" s="143">
        <f t="shared" si="2"/>
        <v>22.488292264264441</v>
      </c>
      <c r="L7" s="141"/>
    </row>
    <row r="8" spans="1:12" s="35" customFormat="1" ht="12" customHeight="1">
      <c r="A8" s="129" t="s">
        <v>251</v>
      </c>
      <c r="B8" s="141">
        <v>30673.4</v>
      </c>
      <c r="C8" s="141">
        <v>41847.5</v>
      </c>
      <c r="D8" s="141">
        <v>56724.1</v>
      </c>
      <c r="E8" s="141">
        <v>65164.800000000003</v>
      </c>
      <c r="F8" s="141">
        <v>81274.3</v>
      </c>
      <c r="G8" s="141">
        <v>113913.60000000001</v>
      </c>
      <c r="H8" s="141">
        <v>82767.600000000006</v>
      </c>
      <c r="I8" s="141">
        <v>137231.20000000001</v>
      </c>
      <c r="J8" s="141">
        <v>197004</v>
      </c>
      <c r="K8" s="141">
        <v>251758</v>
      </c>
      <c r="L8" s="141"/>
    </row>
    <row r="9" spans="1:12" s="35" customFormat="1" ht="12" customHeight="1">
      <c r="A9" s="129" t="s">
        <v>256</v>
      </c>
      <c r="B9" s="141"/>
      <c r="C9" s="143">
        <f>((C8-B8)/B8)*100</f>
        <v>36.429284005033665</v>
      </c>
      <c r="D9" s="143">
        <f t="shared" ref="D9:K9" si="3">((D8-C8)/C8)*100</f>
        <v>35.549554931596866</v>
      </c>
      <c r="E9" s="143">
        <f t="shared" si="3"/>
        <v>14.880271348509725</v>
      </c>
      <c r="F9" s="143">
        <f t="shared" si="3"/>
        <v>24.721168483598507</v>
      </c>
      <c r="G9" s="143">
        <f t="shared" si="3"/>
        <v>40.159435393476166</v>
      </c>
      <c r="H9" s="144">
        <f t="shared" si="3"/>
        <v>-27.341774818810045</v>
      </c>
      <c r="I9" s="143">
        <f t="shared" si="3"/>
        <v>65.803043703091546</v>
      </c>
      <c r="J9" s="143">
        <f t="shared" si="3"/>
        <v>43.556275832318001</v>
      </c>
      <c r="K9" s="143">
        <f t="shared" si="3"/>
        <v>27.793344297577715</v>
      </c>
      <c r="L9" s="141"/>
    </row>
    <row r="10" spans="1:12" s="8" customFormat="1" ht="12" customHeight="1">
      <c r="A10" s="132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</row>
    <row r="11" spans="1:12" s="35" customFormat="1" ht="12" customHeight="1">
      <c r="A11" s="34" t="s">
        <v>324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s="120" customFormat="1" ht="12" customHeight="1">
      <c r="A12" s="120" t="s">
        <v>252</v>
      </c>
      <c r="B12" s="140"/>
      <c r="C12" s="140"/>
      <c r="D12" s="140"/>
      <c r="E12" s="140"/>
      <c r="F12" s="140"/>
      <c r="G12" s="140"/>
      <c r="H12" s="142">
        <f t="shared" ref="H12:L12" si="4">H14+H16</f>
        <v>212855.82699999999</v>
      </c>
      <c r="I12" s="142">
        <f t="shared" si="4"/>
        <v>260132.12700000001</v>
      </c>
      <c r="J12" s="142">
        <f t="shared" si="4"/>
        <v>402859.53</v>
      </c>
      <c r="K12" s="142">
        <f t="shared" si="4"/>
        <v>496935.71799999999</v>
      </c>
      <c r="L12" s="142">
        <f t="shared" si="4"/>
        <v>625000.19699999993</v>
      </c>
    </row>
    <row r="13" spans="1:12" s="120" customFormat="1" ht="12" customHeight="1">
      <c r="A13" s="120" t="s">
        <v>254</v>
      </c>
      <c r="B13" s="140"/>
      <c r="C13" s="142"/>
      <c r="D13" s="142"/>
      <c r="E13" s="142"/>
      <c r="F13" s="142"/>
      <c r="G13" s="142"/>
      <c r="H13" s="144"/>
      <c r="I13" s="142">
        <f t="shared" ref="I13" si="5">((I12-H12)/H12)*100</f>
        <v>22.210479584380849</v>
      </c>
      <c r="J13" s="142">
        <f t="shared" ref="J13" si="6">((J12-I12)/I12)*100</f>
        <v>54.867272507251677</v>
      </c>
      <c r="K13" s="142">
        <f t="shared" ref="K13:L13" si="7">((K12-J12)/J12)*100</f>
        <v>23.352106874572375</v>
      </c>
      <c r="L13" s="142">
        <f t="shared" si="7"/>
        <v>25.77083400553629</v>
      </c>
    </row>
    <row r="14" spans="1:12" s="35" customFormat="1" ht="12" customHeight="1">
      <c r="A14" s="129" t="s">
        <v>250</v>
      </c>
      <c r="B14" s="141"/>
      <c r="C14" s="141"/>
      <c r="D14" s="141"/>
      <c r="E14" s="141"/>
      <c r="F14" s="141"/>
      <c r="G14" s="141"/>
      <c r="H14" s="143">
        <v>133093.44200000001</v>
      </c>
      <c r="I14" s="143">
        <v>154127.91</v>
      </c>
      <c r="J14" s="143">
        <v>254125.519</v>
      </c>
      <c r="K14" s="143">
        <v>264463.34600000002</v>
      </c>
      <c r="L14" s="143">
        <v>318534.63699999999</v>
      </c>
    </row>
    <row r="15" spans="1:12" s="35" customFormat="1" ht="12" customHeight="1">
      <c r="A15" s="129" t="s">
        <v>255</v>
      </c>
      <c r="B15" s="141"/>
      <c r="C15" s="143"/>
      <c r="D15" s="143"/>
      <c r="E15" s="143"/>
      <c r="F15" s="143"/>
      <c r="G15" s="143"/>
      <c r="H15" s="144"/>
      <c r="I15" s="143">
        <f>((I14-H14)/H14)*100</f>
        <v>15.804285834008255</v>
      </c>
      <c r="J15" s="143">
        <f t="shared" ref="J15" si="8">((J14-I14)/I14)*100</f>
        <v>64.879624332802535</v>
      </c>
      <c r="K15" s="143">
        <f t="shared" ref="K15:L15" si="9">((K14-J14)/J14)*100</f>
        <v>4.0680003490716015</v>
      </c>
      <c r="L15" s="143">
        <f t="shared" si="9"/>
        <v>20.445665464733235</v>
      </c>
    </row>
    <row r="16" spans="1:12" s="35" customFormat="1" ht="12" customHeight="1">
      <c r="A16" s="129" t="s">
        <v>251</v>
      </c>
      <c r="B16" s="141"/>
      <c r="C16" s="141"/>
      <c r="D16" s="141"/>
      <c r="E16" s="141"/>
      <c r="F16" s="141"/>
      <c r="G16" s="141"/>
      <c r="H16" s="143">
        <v>79762.384999999995</v>
      </c>
      <c r="I16" s="143">
        <v>106004.217</v>
      </c>
      <c r="J16" s="143">
        <v>148734.011</v>
      </c>
      <c r="K16" s="143">
        <v>232472.372</v>
      </c>
      <c r="L16" s="143">
        <v>306465.56</v>
      </c>
    </row>
    <row r="17" spans="1:12" s="35" customFormat="1" ht="12" customHeight="1">
      <c r="A17" s="129" t="s">
        <v>256</v>
      </c>
      <c r="B17" s="141"/>
      <c r="C17" s="143"/>
      <c r="D17" s="143"/>
      <c r="E17" s="143"/>
      <c r="F17" s="143"/>
      <c r="G17" s="143"/>
      <c r="H17" s="144"/>
      <c r="I17" s="143">
        <f t="shared" ref="I17" si="10">((I16-H16)/H16)*100</f>
        <v>32.900009196064048</v>
      </c>
      <c r="J17" s="143">
        <f t="shared" ref="J17" si="11">((J16-I16)/I16)*100</f>
        <v>40.309522780588999</v>
      </c>
      <c r="K17" s="143">
        <f t="shared" ref="K17" si="12">((K16-J16)/J16)*100</f>
        <v>56.30074818596804</v>
      </c>
      <c r="L17" s="143">
        <f>((L16-K16)/K16)*100</f>
        <v>31.828809317607853</v>
      </c>
    </row>
    <row r="18" spans="1:12" s="139" customFormat="1" ht="12" customHeight="1">
      <c r="A18" s="132"/>
      <c r="B18" s="2"/>
      <c r="C18" s="2"/>
      <c r="D18" s="2"/>
      <c r="E18" s="2"/>
      <c r="F18" s="2"/>
      <c r="G18" s="2"/>
      <c r="H18" s="2"/>
      <c r="I18" s="138"/>
      <c r="J18" s="138"/>
      <c r="K18" s="138"/>
      <c r="L18" s="138"/>
    </row>
    <row r="19" spans="1:12" s="139" customFormat="1" ht="12" customHeight="1">
      <c r="A19" s="131" t="s">
        <v>339</v>
      </c>
      <c r="B19" s="2"/>
      <c r="C19" s="2"/>
      <c r="D19" s="2"/>
      <c r="E19" s="2"/>
      <c r="F19" s="2"/>
      <c r="G19" s="2"/>
      <c r="H19" s="2"/>
      <c r="I19" s="138"/>
      <c r="J19" s="138"/>
      <c r="K19" s="138"/>
      <c r="L19" s="138"/>
    </row>
    <row r="20" spans="1:12" s="23" customFormat="1" ht="12" customHeight="1">
      <c r="A20" s="131" t="s">
        <v>340</v>
      </c>
      <c r="B20" s="5"/>
      <c r="C20" s="5"/>
      <c r="D20" s="5"/>
      <c r="E20" s="5"/>
      <c r="F20" s="5"/>
      <c r="G20" s="5"/>
      <c r="H20" s="5"/>
      <c r="I20" s="109"/>
      <c r="J20" s="109"/>
      <c r="K20" s="109"/>
      <c r="L20" s="109"/>
    </row>
    <row r="21" spans="1:12" s="11" customFormat="1" ht="12" customHeight="1">
      <c r="A21" s="120" t="s">
        <v>252</v>
      </c>
      <c r="B21" s="145">
        <f>B23+B25</f>
        <v>491250.4</v>
      </c>
      <c r="C21" s="145">
        <f t="shared" ref="C21:K21" si="13">C23+C25</f>
        <v>509436.2</v>
      </c>
      <c r="D21" s="145">
        <f t="shared" si="13"/>
        <v>599625</v>
      </c>
      <c r="E21" s="145">
        <f t="shared" si="13"/>
        <v>815244.80000000005</v>
      </c>
      <c r="F21" s="145">
        <f t="shared" si="13"/>
        <v>945543.89999999991</v>
      </c>
      <c r="G21" s="145">
        <f t="shared" si="13"/>
        <v>1153681.3</v>
      </c>
      <c r="H21" s="145">
        <f t="shared" si="13"/>
        <v>1464015.3</v>
      </c>
      <c r="I21" s="145">
        <f t="shared" si="13"/>
        <v>2071714.0999999999</v>
      </c>
      <c r="J21" s="145">
        <f t="shared" si="13"/>
        <v>2370816.2000000002</v>
      </c>
      <c r="K21" s="145">
        <f t="shared" si="13"/>
        <v>2418893.7000000002</v>
      </c>
      <c r="L21" s="145"/>
    </row>
    <row r="22" spans="1:12" s="120" customFormat="1" ht="12" customHeight="1">
      <c r="A22" s="120" t="s">
        <v>254</v>
      </c>
      <c r="B22" s="140"/>
      <c r="C22" s="142">
        <f>((C21-B21)/B21)*100</f>
        <v>3.7019410060531222</v>
      </c>
      <c r="D22" s="142">
        <f t="shared" ref="D22" si="14">((D21-C21)/C21)*100</f>
        <v>17.703649642487125</v>
      </c>
      <c r="E22" s="142">
        <f t="shared" ref="E22" si="15">((E21-D21)/D21)*100</f>
        <v>35.959107775693148</v>
      </c>
      <c r="F22" s="142">
        <f t="shared" ref="F22" si="16">((F21-E21)/E21)*100</f>
        <v>15.982818902984706</v>
      </c>
      <c r="G22" s="142">
        <f t="shared" ref="G22" si="17">((G21-F21)/F21)*100</f>
        <v>22.012452303906795</v>
      </c>
      <c r="H22" s="142">
        <f t="shared" ref="H22" si="18">((H21-G21)/G21)*100</f>
        <v>26.89945654835525</v>
      </c>
      <c r="I22" s="142">
        <f t="shared" ref="I22" si="19">((I21-H21)/H21)*100</f>
        <v>41.509047070751222</v>
      </c>
      <c r="J22" s="142">
        <f t="shared" ref="J22" si="20">((J21-I21)/I21)*100</f>
        <v>14.437421650024024</v>
      </c>
      <c r="K22" s="142">
        <f t="shared" ref="K22" si="21">((K21-J21)/J21)*100</f>
        <v>2.0278881171809102</v>
      </c>
      <c r="L22" s="140"/>
    </row>
    <row r="23" spans="1:12" s="8" customFormat="1" ht="12" customHeight="1">
      <c r="A23" s="129" t="s">
        <v>250</v>
      </c>
      <c r="B23" s="146">
        <v>362360.3</v>
      </c>
      <c r="C23" s="146">
        <v>363677.7</v>
      </c>
      <c r="D23" s="146">
        <v>376465.9</v>
      </c>
      <c r="E23" s="146">
        <v>566975.30000000005</v>
      </c>
      <c r="F23" s="146">
        <v>673972.2</v>
      </c>
      <c r="G23" s="146">
        <v>856995.6</v>
      </c>
      <c r="H23" s="146">
        <v>1042911.9</v>
      </c>
      <c r="I23" s="146">
        <v>1595438.9</v>
      </c>
      <c r="J23" s="146">
        <v>1792858.2</v>
      </c>
      <c r="K23" s="146">
        <v>1871286.4</v>
      </c>
      <c r="L23" s="146"/>
    </row>
    <row r="24" spans="1:12" s="35" customFormat="1" ht="12" customHeight="1">
      <c r="A24" s="129" t="s">
        <v>255</v>
      </c>
      <c r="B24" s="141"/>
      <c r="C24" s="143">
        <f>((C23-B23)/B23)*100</f>
        <v>0.3635607984649597</v>
      </c>
      <c r="D24" s="143">
        <f t="shared" ref="D24" si="22">((D23-C23)/C23)*100</f>
        <v>3.5163552783137408</v>
      </c>
      <c r="E24" s="143">
        <f t="shared" ref="E24" si="23">((E23-D23)/D23)*100</f>
        <v>50.604689561524694</v>
      </c>
      <c r="F24" s="143">
        <f t="shared" ref="F24" si="24">((F23-E23)/E23)*100</f>
        <v>18.871527560371661</v>
      </c>
      <c r="G24" s="143">
        <f t="shared" ref="G24" si="25">((G23-F23)/F23)*100</f>
        <v>27.155927202932112</v>
      </c>
      <c r="H24" s="143">
        <f t="shared" ref="H24" si="26">((H23-G23)/G23)*100</f>
        <v>21.6939620226755</v>
      </c>
      <c r="I24" s="143">
        <f t="shared" ref="I24" si="27">((I23-H23)/H23)*100</f>
        <v>52.979259321904358</v>
      </c>
      <c r="J24" s="143">
        <f t="shared" ref="J24" si="28">((J23-I23)/I23)*100</f>
        <v>12.373980601826874</v>
      </c>
      <c r="K24" s="143">
        <f t="shared" ref="K24" si="29">((K23-J23)/J23)*100</f>
        <v>4.3744786955265038</v>
      </c>
      <c r="L24" s="141"/>
    </row>
    <row r="25" spans="1:12" s="8" customFormat="1" ht="12" customHeight="1">
      <c r="A25" s="129" t="s">
        <v>251</v>
      </c>
      <c r="B25" s="146">
        <v>128890.1</v>
      </c>
      <c r="C25" s="146">
        <v>145758.5</v>
      </c>
      <c r="D25" s="146">
        <v>223159.1</v>
      </c>
      <c r="E25" s="146">
        <v>248269.5</v>
      </c>
      <c r="F25" s="146">
        <v>271571.7</v>
      </c>
      <c r="G25" s="146">
        <v>296685.7</v>
      </c>
      <c r="H25" s="146">
        <v>421103.4</v>
      </c>
      <c r="I25" s="146">
        <v>476275.20000000001</v>
      </c>
      <c r="J25" s="146">
        <v>577958</v>
      </c>
      <c r="K25" s="146">
        <v>547607.30000000005</v>
      </c>
      <c r="L25" s="146"/>
    </row>
    <row r="26" spans="1:12" s="35" customFormat="1" ht="12" customHeight="1">
      <c r="A26" s="129" t="s">
        <v>256</v>
      </c>
      <c r="B26" s="141"/>
      <c r="C26" s="143">
        <f>((C25-B25)/B25)*100</f>
        <v>13.087428747436764</v>
      </c>
      <c r="D26" s="143">
        <f t="shared" ref="D26" si="30">((D25-C25)/C25)*100</f>
        <v>53.101946027161375</v>
      </c>
      <c r="E26" s="143">
        <f t="shared" ref="E26" si="31">((E25-D25)/D25)*100</f>
        <v>11.252241114075112</v>
      </c>
      <c r="F26" s="143">
        <f t="shared" ref="F26" si="32">((F25-E25)/E25)*100</f>
        <v>9.3858488457100098</v>
      </c>
      <c r="G26" s="143">
        <f t="shared" ref="G26" si="33">((G25-F25)/F25)*100</f>
        <v>9.2476498839901211</v>
      </c>
      <c r="H26" s="143">
        <f t="shared" ref="H26" si="34">((H25-G25)/G25)*100</f>
        <v>41.935860070101121</v>
      </c>
      <c r="I26" s="143">
        <f t="shared" ref="I26" si="35">((I25-H25)/H25)*100</f>
        <v>13.101722759778237</v>
      </c>
      <c r="J26" s="143">
        <f t="shared" ref="J26" si="36">((J25-I25)/I25)*100</f>
        <v>21.34958948103953</v>
      </c>
      <c r="K26" s="144">
        <f t="shared" ref="K26" si="37">((K25-J25)/J25)*100</f>
        <v>-5.2513677464452355</v>
      </c>
      <c r="L26" s="141"/>
    </row>
    <row r="27" spans="1:12" s="139" customFormat="1" ht="12" customHeight="1">
      <c r="A27" s="132"/>
      <c r="B27" s="2"/>
      <c r="C27" s="2"/>
      <c r="D27" s="2"/>
      <c r="E27" s="2"/>
      <c r="F27" s="2"/>
      <c r="G27" s="2"/>
      <c r="H27" s="2"/>
      <c r="I27" s="138"/>
      <c r="J27" s="138"/>
      <c r="K27" s="138"/>
      <c r="L27" s="138"/>
    </row>
    <row r="28" spans="1:12" s="23" customFormat="1" ht="12" customHeight="1">
      <c r="A28" s="131" t="s">
        <v>325</v>
      </c>
      <c r="B28" s="5"/>
      <c r="C28" s="5"/>
      <c r="D28" s="5"/>
      <c r="E28" s="5"/>
      <c r="F28" s="5"/>
      <c r="G28" s="5"/>
      <c r="H28" s="5"/>
      <c r="I28" s="109"/>
      <c r="J28" s="109"/>
      <c r="K28" s="109"/>
      <c r="L28" s="109"/>
    </row>
    <row r="29" spans="1:12" s="23" customFormat="1" ht="12" customHeight="1">
      <c r="A29" s="131" t="s">
        <v>267</v>
      </c>
      <c r="B29" s="5"/>
      <c r="C29" s="5"/>
      <c r="D29" s="5"/>
      <c r="E29" s="5"/>
      <c r="F29" s="5"/>
      <c r="G29" s="5"/>
      <c r="H29" s="5"/>
      <c r="I29" s="109"/>
      <c r="J29" s="109"/>
      <c r="K29" s="109"/>
      <c r="L29" s="109"/>
    </row>
    <row r="30" spans="1:12" s="11" customFormat="1" ht="12" customHeight="1">
      <c r="A30" s="120" t="s">
        <v>252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>
        <f>(K31+K41)/1000</f>
        <v>838944.19799999997</v>
      </c>
      <c r="L30" s="145"/>
    </row>
    <row r="31" spans="1:12" s="139" customFormat="1" ht="12" customHeight="1">
      <c r="A31" s="132" t="s">
        <v>265</v>
      </c>
      <c r="B31" s="146"/>
      <c r="C31" s="146"/>
      <c r="D31" s="146"/>
      <c r="E31" s="146"/>
      <c r="F31" s="146"/>
      <c r="G31" s="146"/>
      <c r="H31" s="146"/>
      <c r="I31" s="147"/>
      <c r="J31" s="147"/>
      <c r="K31" s="147">
        <f>SUM(K32:K40)</f>
        <v>507485286</v>
      </c>
      <c r="L31" s="147"/>
    </row>
    <row r="32" spans="1:12" s="139" customFormat="1" ht="12" customHeight="1" outlineLevel="1">
      <c r="A32" s="132" t="s">
        <v>257</v>
      </c>
      <c r="B32" s="146"/>
      <c r="C32" s="146"/>
      <c r="D32" s="146"/>
      <c r="E32" s="146"/>
      <c r="F32" s="146"/>
      <c r="G32" s="146"/>
      <c r="H32" s="146"/>
      <c r="I32" s="147"/>
      <c r="J32" s="147"/>
      <c r="K32" s="147">
        <v>102994056</v>
      </c>
      <c r="L32" s="147"/>
    </row>
    <row r="33" spans="1:12" s="139" customFormat="1" ht="12" customHeight="1" outlineLevel="1">
      <c r="A33" s="132" t="s">
        <v>258</v>
      </c>
      <c r="B33" s="146"/>
      <c r="C33" s="146"/>
      <c r="D33" s="146"/>
      <c r="E33" s="146"/>
      <c r="F33" s="146"/>
      <c r="G33" s="146"/>
      <c r="H33" s="146"/>
      <c r="I33" s="147"/>
      <c r="J33" s="147"/>
      <c r="K33" s="147">
        <v>13592457</v>
      </c>
      <c r="L33" s="147"/>
    </row>
    <row r="34" spans="1:12" s="139" customFormat="1" ht="12" customHeight="1" outlineLevel="1">
      <c r="A34" s="132" t="s">
        <v>259</v>
      </c>
      <c r="B34" s="146"/>
      <c r="C34" s="146"/>
      <c r="D34" s="146"/>
      <c r="E34" s="146"/>
      <c r="F34" s="146"/>
      <c r="G34" s="146"/>
      <c r="H34" s="146"/>
      <c r="I34" s="147"/>
      <c r="J34" s="147"/>
      <c r="K34" s="147">
        <v>53757765</v>
      </c>
      <c r="L34" s="147"/>
    </row>
    <row r="35" spans="1:12" s="139" customFormat="1" ht="12" customHeight="1" outlineLevel="1">
      <c r="A35" s="132" t="s">
        <v>260</v>
      </c>
      <c r="B35" s="146"/>
      <c r="C35" s="146"/>
      <c r="D35" s="146"/>
      <c r="E35" s="146"/>
      <c r="F35" s="146"/>
      <c r="G35" s="146"/>
      <c r="H35" s="146"/>
      <c r="I35" s="147"/>
      <c r="J35" s="147"/>
      <c r="K35" s="147">
        <v>43629808</v>
      </c>
      <c r="L35" s="147"/>
    </row>
    <row r="36" spans="1:12" s="139" customFormat="1" ht="12" customHeight="1" outlineLevel="1">
      <c r="A36" s="132" t="s">
        <v>268</v>
      </c>
      <c r="B36" s="146"/>
      <c r="C36" s="146"/>
      <c r="D36" s="146"/>
      <c r="E36" s="146"/>
      <c r="F36" s="146"/>
      <c r="G36" s="146"/>
      <c r="H36" s="146"/>
      <c r="I36" s="147"/>
      <c r="J36" s="147"/>
      <c r="K36" s="147">
        <v>26437823</v>
      </c>
      <c r="L36" s="147"/>
    </row>
    <row r="37" spans="1:12" s="139" customFormat="1" ht="12" customHeight="1" outlineLevel="1">
      <c r="A37" s="132" t="s">
        <v>261</v>
      </c>
      <c r="B37" s="146"/>
      <c r="C37" s="146"/>
      <c r="D37" s="146"/>
      <c r="E37" s="146"/>
      <c r="F37" s="146"/>
      <c r="G37" s="146"/>
      <c r="H37" s="146"/>
      <c r="I37" s="147"/>
      <c r="J37" s="147"/>
      <c r="K37" s="147">
        <v>67218715</v>
      </c>
      <c r="L37" s="147"/>
    </row>
    <row r="38" spans="1:12" s="139" customFormat="1" ht="12" customHeight="1" outlineLevel="1">
      <c r="A38" s="132" t="s">
        <v>262</v>
      </c>
      <c r="B38" s="146"/>
      <c r="C38" s="146"/>
      <c r="D38" s="146"/>
      <c r="E38" s="146"/>
      <c r="F38" s="146"/>
      <c r="G38" s="146"/>
      <c r="H38" s="146"/>
      <c r="I38" s="147"/>
      <c r="J38" s="147"/>
      <c r="K38" s="147">
        <v>70056631</v>
      </c>
      <c r="L38" s="147"/>
    </row>
    <row r="39" spans="1:12" s="139" customFormat="1" ht="12" customHeight="1" outlineLevel="1">
      <c r="A39" s="132" t="s">
        <v>263</v>
      </c>
      <c r="B39" s="146"/>
      <c r="C39" s="146"/>
      <c r="D39" s="146"/>
      <c r="E39" s="146"/>
      <c r="F39" s="146"/>
      <c r="G39" s="146"/>
      <c r="H39" s="146"/>
      <c r="I39" s="147"/>
      <c r="J39" s="147"/>
      <c r="K39" s="147">
        <v>121531451</v>
      </c>
      <c r="L39" s="147"/>
    </row>
    <row r="40" spans="1:12" s="139" customFormat="1" ht="12" customHeight="1" outlineLevel="1">
      <c r="A40" s="132" t="s">
        <v>264</v>
      </c>
      <c r="B40" s="146"/>
      <c r="C40" s="146"/>
      <c r="D40" s="146"/>
      <c r="E40" s="146"/>
      <c r="F40" s="146"/>
      <c r="G40" s="146"/>
      <c r="H40" s="146"/>
      <c r="I40" s="147"/>
      <c r="J40" s="147"/>
      <c r="K40" s="147">
        <v>8266580</v>
      </c>
      <c r="L40" s="147"/>
    </row>
    <row r="41" spans="1:12" s="139" customFormat="1" ht="12" customHeight="1">
      <c r="A41" s="132" t="s">
        <v>266</v>
      </c>
      <c r="B41" s="146"/>
      <c r="C41" s="146"/>
      <c r="D41" s="146"/>
      <c r="E41" s="146"/>
      <c r="F41" s="146"/>
      <c r="G41" s="146"/>
      <c r="H41" s="146"/>
      <c r="I41" s="147"/>
      <c r="J41" s="147"/>
      <c r="K41" s="147">
        <f>SUM(K42:K50)</f>
        <v>331458912</v>
      </c>
      <c r="L41" s="147"/>
    </row>
    <row r="42" spans="1:12" s="139" customFormat="1" ht="12" customHeight="1" outlineLevel="1">
      <c r="A42" s="132" t="s">
        <v>257</v>
      </c>
      <c r="B42" s="2"/>
      <c r="C42" s="2"/>
      <c r="D42" s="2"/>
      <c r="E42" s="2"/>
      <c r="F42" s="2"/>
      <c r="G42" s="2"/>
      <c r="H42" s="2"/>
      <c r="I42" s="138"/>
      <c r="J42" s="138"/>
      <c r="K42" s="138">
        <v>51484184</v>
      </c>
      <c r="L42" s="138"/>
    </row>
    <row r="43" spans="1:12" s="139" customFormat="1" ht="12" customHeight="1" outlineLevel="1">
      <c r="A43" s="132" t="s">
        <v>258</v>
      </c>
      <c r="B43" s="2"/>
      <c r="C43" s="2"/>
      <c r="D43" s="2"/>
      <c r="E43" s="2"/>
      <c r="F43" s="2"/>
      <c r="G43" s="2"/>
      <c r="H43" s="2"/>
      <c r="I43" s="138"/>
      <c r="J43" s="138"/>
      <c r="K43" s="138">
        <v>16218374</v>
      </c>
      <c r="L43" s="138"/>
    </row>
    <row r="44" spans="1:12" s="139" customFormat="1" ht="12" customHeight="1" outlineLevel="1">
      <c r="A44" s="132" t="s">
        <v>259</v>
      </c>
      <c r="B44" s="2"/>
      <c r="C44" s="2"/>
      <c r="D44" s="2"/>
      <c r="E44" s="2"/>
      <c r="F44" s="2"/>
      <c r="G44" s="2"/>
      <c r="H44" s="2"/>
      <c r="I44" s="138"/>
      <c r="J44" s="138"/>
      <c r="K44" s="138">
        <v>81483344</v>
      </c>
      <c r="L44" s="138"/>
    </row>
    <row r="45" spans="1:12" s="139" customFormat="1" ht="12" customHeight="1" outlineLevel="1">
      <c r="A45" s="132" t="s">
        <v>260</v>
      </c>
      <c r="B45" s="2"/>
      <c r="C45" s="2"/>
      <c r="D45" s="2"/>
      <c r="E45" s="2"/>
      <c r="F45" s="2"/>
      <c r="G45" s="2"/>
      <c r="H45" s="2"/>
      <c r="I45" s="138"/>
      <c r="J45" s="138"/>
      <c r="K45" s="138">
        <v>23540187</v>
      </c>
      <c r="L45" s="138"/>
    </row>
    <row r="46" spans="1:12" s="139" customFormat="1" ht="12" customHeight="1" outlineLevel="1">
      <c r="A46" s="132" t="s">
        <v>268</v>
      </c>
      <c r="B46" s="2"/>
      <c r="C46" s="2"/>
      <c r="D46" s="2"/>
      <c r="E46" s="2"/>
      <c r="F46" s="2"/>
      <c r="G46" s="2"/>
      <c r="H46" s="2"/>
      <c r="I46" s="138"/>
      <c r="J46" s="138"/>
      <c r="K46" s="138">
        <v>23334575</v>
      </c>
      <c r="L46" s="138"/>
    </row>
    <row r="47" spans="1:12" s="139" customFormat="1" ht="12" customHeight="1" outlineLevel="1">
      <c r="A47" s="132" t="s">
        <v>261</v>
      </c>
      <c r="B47" s="2"/>
      <c r="C47" s="2"/>
      <c r="D47" s="2"/>
      <c r="E47" s="2"/>
      <c r="F47" s="2"/>
      <c r="G47" s="2"/>
      <c r="H47" s="2"/>
      <c r="I47" s="138"/>
      <c r="J47" s="138"/>
      <c r="K47" s="138">
        <v>40911738</v>
      </c>
      <c r="L47" s="138"/>
    </row>
    <row r="48" spans="1:12" s="139" customFormat="1" ht="12" customHeight="1" outlineLevel="1">
      <c r="A48" s="132" t="s">
        <v>262</v>
      </c>
      <c r="B48" s="2"/>
      <c r="C48" s="2"/>
      <c r="D48" s="2"/>
      <c r="E48" s="2"/>
      <c r="F48" s="2"/>
      <c r="G48" s="2"/>
      <c r="H48" s="2"/>
      <c r="I48" s="138"/>
      <c r="J48" s="138"/>
      <c r="K48" s="138">
        <v>25354485</v>
      </c>
      <c r="L48" s="138"/>
    </row>
    <row r="49" spans="1:12" s="139" customFormat="1" ht="12" customHeight="1" outlineLevel="1">
      <c r="A49" s="132" t="s">
        <v>263</v>
      </c>
      <c r="B49" s="2"/>
      <c r="C49" s="2"/>
      <c r="D49" s="2"/>
      <c r="E49" s="2"/>
      <c r="F49" s="2"/>
      <c r="G49" s="2"/>
      <c r="H49" s="2"/>
      <c r="I49" s="138"/>
      <c r="J49" s="138"/>
      <c r="K49" s="138">
        <v>61311820</v>
      </c>
      <c r="L49" s="138"/>
    </row>
    <row r="50" spans="1:12" s="139" customFormat="1" ht="12" customHeight="1" outlineLevel="1">
      <c r="A50" s="132" t="s">
        <v>264</v>
      </c>
      <c r="B50" s="2"/>
      <c r="C50" s="2"/>
      <c r="D50" s="2"/>
      <c r="E50" s="2"/>
      <c r="F50" s="2"/>
      <c r="G50" s="2"/>
      <c r="H50" s="2"/>
      <c r="I50" s="138"/>
      <c r="J50" s="138"/>
      <c r="K50" s="138">
        <v>7820205</v>
      </c>
      <c r="L50" s="138"/>
    </row>
    <row r="51" spans="1:12" s="139" customFormat="1" ht="12" customHeight="1">
      <c r="A51" s="132"/>
      <c r="B51" s="2"/>
      <c r="C51" s="2"/>
      <c r="D51" s="2"/>
      <c r="E51" s="2"/>
      <c r="F51" s="2"/>
      <c r="G51" s="2"/>
      <c r="H51" s="2"/>
      <c r="I51" s="138"/>
      <c r="J51" s="138"/>
      <c r="K51" s="138"/>
      <c r="L51" s="138"/>
    </row>
    <row r="52" spans="1:12" s="139" customFormat="1" ht="12" customHeight="1">
      <c r="A52" s="132"/>
      <c r="B52" s="2"/>
      <c r="C52" s="2"/>
      <c r="D52" s="2"/>
      <c r="E52" s="2"/>
      <c r="F52" s="2"/>
      <c r="G52" s="2"/>
      <c r="H52" s="2"/>
      <c r="I52" s="138"/>
      <c r="J52" s="138"/>
      <c r="K52" s="138"/>
      <c r="L52" s="138"/>
    </row>
    <row r="53" spans="1:12" s="139" customFormat="1" ht="12" customHeight="1">
      <c r="A53" s="132"/>
      <c r="B53" s="2"/>
      <c r="C53" s="2"/>
      <c r="D53" s="2"/>
      <c r="E53" s="2"/>
      <c r="F53" s="2"/>
      <c r="G53" s="2"/>
      <c r="H53" s="2"/>
      <c r="I53" s="138"/>
      <c r="J53" s="138"/>
      <c r="K53" s="138"/>
      <c r="L53" s="138"/>
    </row>
    <row r="54" spans="1:12" s="8" customFormat="1" ht="12" customHeight="1">
      <c r="A54" s="34" t="s">
        <v>55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s="8" customFormat="1" ht="12" customHeight="1">
      <c r="A55" s="35" t="s">
        <v>317</v>
      </c>
      <c r="B55" s="2">
        <f>B4</f>
        <v>87667.5</v>
      </c>
      <c r="C55" s="2">
        <f t="shared" ref="C55:K55" si="38">C4</f>
        <v>122353.7</v>
      </c>
      <c r="D55" s="2">
        <f t="shared" si="38"/>
        <v>188101.4</v>
      </c>
      <c r="E55" s="2">
        <f t="shared" si="38"/>
        <v>200788.2</v>
      </c>
      <c r="F55" s="2">
        <f t="shared" si="38"/>
        <v>234493.09999999998</v>
      </c>
      <c r="G55" s="2">
        <f t="shared" si="38"/>
        <v>291181.5</v>
      </c>
      <c r="H55" s="2">
        <f t="shared" si="38"/>
        <v>232534.80000000002</v>
      </c>
      <c r="I55" s="2">
        <f t="shared" si="38"/>
        <v>277184.30000000005</v>
      </c>
      <c r="J55" s="2">
        <f t="shared" si="38"/>
        <v>450191.3</v>
      </c>
      <c r="K55" s="2">
        <f t="shared" si="38"/>
        <v>561882.80000000005</v>
      </c>
      <c r="L55" s="2"/>
    </row>
    <row r="56" spans="1:12" s="4" customFormat="1" ht="12" customHeight="1">
      <c r="A56" s="124" t="s">
        <v>34</v>
      </c>
      <c r="B56" s="5">
        <f>B55</f>
        <v>87667.5</v>
      </c>
      <c r="C56" s="5">
        <f t="shared" ref="C56:K56" si="39">C55</f>
        <v>122353.7</v>
      </c>
      <c r="D56" s="5">
        <f t="shared" si="39"/>
        <v>188101.4</v>
      </c>
      <c r="E56" s="5">
        <f t="shared" si="39"/>
        <v>200788.2</v>
      </c>
      <c r="F56" s="5">
        <f t="shared" si="39"/>
        <v>234493.09999999998</v>
      </c>
      <c r="G56" s="5">
        <f t="shared" si="39"/>
        <v>291181.5</v>
      </c>
      <c r="H56" s="5">
        <f t="shared" si="39"/>
        <v>232534.80000000002</v>
      </c>
      <c r="I56" s="5">
        <f t="shared" si="39"/>
        <v>277184.30000000005</v>
      </c>
      <c r="J56" s="5">
        <f t="shared" si="39"/>
        <v>450191.3</v>
      </c>
      <c r="K56" s="5">
        <f t="shared" si="39"/>
        <v>561882.80000000005</v>
      </c>
      <c r="L56" s="14"/>
    </row>
    <row r="57" spans="1:12" s="116" customFormat="1" ht="12" customHeight="1">
      <c r="A57" s="125" t="s">
        <v>51</v>
      </c>
      <c r="B57" s="151">
        <f>ROUNDDOWN(B56,-3)</f>
        <v>87000</v>
      </c>
      <c r="C57" s="151">
        <f t="shared" ref="C57:K57" si="40">ROUNDDOWN(C56,-3)</f>
        <v>122000</v>
      </c>
      <c r="D57" s="151">
        <f t="shared" si="40"/>
        <v>188000</v>
      </c>
      <c r="E57" s="151">
        <f t="shared" si="40"/>
        <v>200000</v>
      </c>
      <c r="F57" s="151">
        <f t="shared" si="40"/>
        <v>234000</v>
      </c>
      <c r="G57" s="151">
        <f t="shared" si="40"/>
        <v>291000</v>
      </c>
      <c r="H57" s="151">
        <f t="shared" si="40"/>
        <v>232000</v>
      </c>
      <c r="I57" s="151">
        <f t="shared" si="40"/>
        <v>277000</v>
      </c>
      <c r="J57" s="151">
        <f t="shared" si="40"/>
        <v>450000</v>
      </c>
      <c r="K57" s="151">
        <f t="shared" si="40"/>
        <v>561000</v>
      </c>
      <c r="L57" s="18"/>
    </row>
    <row r="58" spans="1:12" s="8" customFormat="1" ht="12" customHeight="1">
      <c r="A58" s="3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s="8" customFormat="1" ht="12" customHeight="1">
      <c r="A59" s="34" t="s">
        <v>321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s="8" customFormat="1" ht="12" customHeight="1">
      <c r="A60" s="35" t="s">
        <v>362</v>
      </c>
      <c r="B60" s="2">
        <f>B56*0.15</f>
        <v>13150.125</v>
      </c>
      <c r="C60" s="2">
        <f t="shared" ref="C60:K60" si="41">C56*0.15</f>
        <v>18353.055</v>
      </c>
      <c r="D60" s="2">
        <f t="shared" si="41"/>
        <v>28215.21</v>
      </c>
      <c r="E60" s="2">
        <f t="shared" si="41"/>
        <v>30118.23</v>
      </c>
      <c r="F60" s="2">
        <f t="shared" si="41"/>
        <v>35173.964999999997</v>
      </c>
      <c r="G60" s="2">
        <f t="shared" si="41"/>
        <v>43677.224999999999</v>
      </c>
      <c r="H60" s="2">
        <f t="shared" si="41"/>
        <v>34880.22</v>
      </c>
      <c r="I60" s="2">
        <f t="shared" si="41"/>
        <v>41577.645000000004</v>
      </c>
      <c r="J60" s="2">
        <f t="shared" si="41"/>
        <v>67528.694999999992</v>
      </c>
      <c r="K60" s="2">
        <f t="shared" si="41"/>
        <v>84282.42</v>
      </c>
      <c r="L60" s="2"/>
    </row>
    <row r="61" spans="1:12" s="8" customFormat="1" ht="12" customHeight="1">
      <c r="A61" s="124" t="s">
        <v>34</v>
      </c>
      <c r="B61" s="5">
        <f>SUM(B60)</f>
        <v>13150.125</v>
      </c>
      <c r="C61" s="5">
        <f t="shared" ref="C61:K61" si="42">SUM(C60)</f>
        <v>18353.055</v>
      </c>
      <c r="D61" s="5">
        <f t="shared" si="42"/>
        <v>28215.21</v>
      </c>
      <c r="E61" s="5">
        <f t="shared" si="42"/>
        <v>30118.23</v>
      </c>
      <c r="F61" s="5">
        <f t="shared" si="42"/>
        <v>35173.964999999997</v>
      </c>
      <c r="G61" s="5">
        <f t="shared" si="42"/>
        <v>43677.224999999999</v>
      </c>
      <c r="H61" s="5">
        <f t="shared" si="42"/>
        <v>34880.22</v>
      </c>
      <c r="I61" s="5">
        <f t="shared" si="42"/>
        <v>41577.645000000004</v>
      </c>
      <c r="J61" s="5">
        <f t="shared" si="42"/>
        <v>67528.694999999992</v>
      </c>
      <c r="K61" s="5">
        <f t="shared" si="42"/>
        <v>84282.42</v>
      </c>
      <c r="L61" s="14"/>
    </row>
    <row r="62" spans="1:12" s="116" customFormat="1" ht="12" customHeight="1">
      <c r="A62" s="125" t="s">
        <v>51</v>
      </c>
      <c r="B62" s="151">
        <f>ROUNDDOWN(B61,-2)</f>
        <v>13100</v>
      </c>
      <c r="C62" s="151">
        <f t="shared" ref="C62:K62" si="43">ROUNDDOWN(C61,-2)</f>
        <v>18300</v>
      </c>
      <c r="D62" s="151">
        <f t="shared" si="43"/>
        <v>28200</v>
      </c>
      <c r="E62" s="151">
        <f t="shared" si="43"/>
        <v>30100</v>
      </c>
      <c r="F62" s="151">
        <f t="shared" si="43"/>
        <v>35100</v>
      </c>
      <c r="G62" s="151">
        <f t="shared" si="43"/>
        <v>43600</v>
      </c>
      <c r="H62" s="151">
        <f t="shared" si="43"/>
        <v>34800</v>
      </c>
      <c r="I62" s="151">
        <f t="shared" si="43"/>
        <v>41500</v>
      </c>
      <c r="J62" s="151">
        <f t="shared" si="43"/>
        <v>67500</v>
      </c>
      <c r="K62" s="151">
        <f t="shared" si="43"/>
        <v>84200</v>
      </c>
      <c r="L62" s="18"/>
    </row>
    <row r="63" spans="1:12" s="8" customFormat="1" ht="12" customHeight="1">
      <c r="A63" s="3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s="8" customFormat="1" ht="12" customHeight="1">
      <c r="A64" s="34" t="s">
        <v>322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s="8" customFormat="1" ht="12" customHeight="1">
      <c r="A65" s="35" t="s">
        <v>320</v>
      </c>
      <c r="B65" s="2">
        <f>B60*0.1</f>
        <v>1315.0125</v>
      </c>
      <c r="C65" s="2">
        <f t="shared" ref="C65:K65" si="44">C60*0.1</f>
        <v>1835.3055000000002</v>
      </c>
      <c r="D65" s="2">
        <f t="shared" si="44"/>
        <v>2821.5210000000002</v>
      </c>
      <c r="E65" s="2">
        <f t="shared" si="44"/>
        <v>3011.8230000000003</v>
      </c>
      <c r="F65" s="2">
        <f t="shared" si="44"/>
        <v>3517.3964999999998</v>
      </c>
      <c r="G65" s="2">
        <f t="shared" si="44"/>
        <v>4367.7224999999999</v>
      </c>
      <c r="H65" s="2">
        <f t="shared" si="44"/>
        <v>3488.0220000000004</v>
      </c>
      <c r="I65" s="2">
        <f t="shared" si="44"/>
        <v>4157.7645000000002</v>
      </c>
      <c r="J65" s="2">
        <f t="shared" si="44"/>
        <v>6752.8694999999998</v>
      </c>
      <c r="K65" s="2">
        <f t="shared" si="44"/>
        <v>8428.2420000000002</v>
      </c>
      <c r="L65" s="2"/>
    </row>
    <row r="66" spans="1:12" s="8" customFormat="1" ht="12" customHeight="1">
      <c r="A66" s="124" t="s">
        <v>34</v>
      </c>
      <c r="B66" s="5">
        <f>SUM(B65)</f>
        <v>1315.0125</v>
      </c>
      <c r="C66" s="5">
        <f t="shared" ref="C66:K66" si="45">SUM(C65)</f>
        <v>1835.3055000000002</v>
      </c>
      <c r="D66" s="5">
        <f t="shared" si="45"/>
        <v>2821.5210000000002</v>
      </c>
      <c r="E66" s="5">
        <f t="shared" si="45"/>
        <v>3011.8230000000003</v>
      </c>
      <c r="F66" s="5">
        <f t="shared" si="45"/>
        <v>3517.3964999999998</v>
      </c>
      <c r="G66" s="5">
        <f t="shared" si="45"/>
        <v>4367.7224999999999</v>
      </c>
      <c r="H66" s="5">
        <f t="shared" si="45"/>
        <v>3488.0220000000004</v>
      </c>
      <c r="I66" s="5">
        <f t="shared" si="45"/>
        <v>4157.7645000000002</v>
      </c>
      <c r="J66" s="5">
        <f t="shared" si="45"/>
        <v>6752.8694999999998</v>
      </c>
      <c r="K66" s="5">
        <f t="shared" si="45"/>
        <v>8428.2420000000002</v>
      </c>
      <c r="L66" s="14"/>
    </row>
    <row r="67" spans="1:12" s="116" customFormat="1" ht="12" customHeight="1">
      <c r="A67" s="125" t="s">
        <v>363</v>
      </c>
      <c r="B67" s="151">
        <f>ROUNDDOWN(B66,-2)</f>
        <v>1300</v>
      </c>
      <c r="C67" s="151">
        <f t="shared" ref="C67:K67" si="46">ROUNDDOWN(C66,-2)</f>
        <v>1800</v>
      </c>
      <c r="D67" s="151">
        <f t="shared" si="46"/>
        <v>2800</v>
      </c>
      <c r="E67" s="151">
        <f t="shared" si="46"/>
        <v>3000</v>
      </c>
      <c r="F67" s="151">
        <f t="shared" si="46"/>
        <v>3500</v>
      </c>
      <c r="G67" s="151">
        <f t="shared" si="46"/>
        <v>4300</v>
      </c>
      <c r="H67" s="151">
        <f t="shared" si="46"/>
        <v>3400</v>
      </c>
      <c r="I67" s="151">
        <f t="shared" si="46"/>
        <v>4100</v>
      </c>
      <c r="J67" s="151">
        <f t="shared" si="46"/>
        <v>6700</v>
      </c>
      <c r="K67" s="152">
        <f t="shared" si="46"/>
        <v>8400</v>
      </c>
      <c r="L67" s="13" t="s">
        <v>330</v>
      </c>
    </row>
    <row r="68" spans="1:12" s="139" customFormat="1" ht="12" customHeight="1">
      <c r="A68" s="132"/>
      <c r="B68" s="2"/>
      <c r="C68" s="2"/>
      <c r="D68" s="2"/>
      <c r="E68" s="2"/>
      <c r="F68" s="2"/>
      <c r="G68" s="2"/>
      <c r="H68" s="2"/>
      <c r="I68" s="138"/>
      <c r="J68" s="138"/>
      <c r="K68" s="138"/>
      <c r="L68" s="138"/>
    </row>
    <row r="69" spans="1:12" s="139" customFormat="1" ht="12" customHeight="1">
      <c r="A69" s="132"/>
      <c r="B69" s="2"/>
      <c r="C69" s="2"/>
      <c r="D69" s="2"/>
      <c r="E69" s="2"/>
      <c r="F69" s="2"/>
      <c r="G69" s="2"/>
      <c r="H69" s="2"/>
      <c r="I69" s="138"/>
      <c r="J69" s="138"/>
      <c r="K69" s="138"/>
      <c r="L69" s="138"/>
    </row>
    <row r="70" spans="1:12" s="139" customFormat="1" ht="12" customHeight="1">
      <c r="A70" s="132"/>
      <c r="B70" s="2"/>
      <c r="C70" s="2"/>
      <c r="D70" s="2"/>
      <c r="E70" s="2"/>
      <c r="F70" s="2"/>
      <c r="G70" s="2"/>
      <c r="H70" s="2"/>
      <c r="I70" s="138"/>
      <c r="J70" s="138"/>
      <c r="K70" s="138"/>
      <c r="L70" s="138"/>
    </row>
    <row r="71" spans="1:12" s="8" customFormat="1" ht="12" customHeight="1">
      <c r="A71" s="34" t="s">
        <v>50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s="8" customFormat="1" ht="12" customHeight="1">
      <c r="A72" s="35" t="s">
        <v>318</v>
      </c>
      <c r="B72" s="2"/>
      <c r="C72" s="2"/>
      <c r="D72" s="2"/>
      <c r="E72" s="2"/>
      <c r="F72" s="2"/>
      <c r="G72" s="2"/>
      <c r="H72" s="2"/>
      <c r="I72" s="2"/>
      <c r="J72" s="2"/>
      <c r="K72" s="2">
        <f>K30</f>
        <v>838944.19799999997</v>
      </c>
      <c r="L72" s="2"/>
    </row>
    <row r="73" spans="1:12" s="4" customFormat="1" ht="12" customHeight="1">
      <c r="A73" s="124" t="s">
        <v>34</v>
      </c>
      <c r="B73" s="5"/>
      <c r="C73" s="5"/>
      <c r="D73" s="5"/>
      <c r="E73" s="5"/>
      <c r="F73" s="5"/>
      <c r="G73" s="5"/>
      <c r="H73" s="5"/>
      <c r="I73" s="5"/>
      <c r="J73" s="5"/>
      <c r="K73" s="5">
        <f t="shared" ref="K73" si="47">K72</f>
        <v>838944.19799999997</v>
      </c>
      <c r="L73" s="14"/>
    </row>
    <row r="74" spans="1:12" s="116" customFormat="1" ht="12" customHeight="1">
      <c r="A74" s="125" t="s">
        <v>51</v>
      </c>
      <c r="B74" s="151"/>
      <c r="C74" s="151"/>
      <c r="D74" s="151"/>
      <c r="E74" s="151"/>
      <c r="F74" s="151"/>
      <c r="G74" s="151"/>
      <c r="H74" s="151"/>
      <c r="I74" s="151"/>
      <c r="J74" s="151"/>
      <c r="K74" s="151">
        <f t="shared" ref="K74" si="48">ROUNDDOWN(K73,-3)</f>
        <v>838000</v>
      </c>
      <c r="L74" s="18"/>
    </row>
    <row r="75" spans="1:12" s="8" customFormat="1" ht="12" customHeight="1">
      <c r="A75" s="3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s="8" customFormat="1" ht="12" customHeight="1">
      <c r="A76" s="34" t="s">
        <v>321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s="8" customFormat="1" ht="12" customHeight="1">
      <c r="A77" s="35" t="s">
        <v>319</v>
      </c>
      <c r="B77" s="2"/>
      <c r="C77" s="2"/>
      <c r="D77" s="2"/>
      <c r="E77" s="2"/>
      <c r="F77" s="2"/>
      <c r="G77" s="2"/>
      <c r="H77" s="2"/>
      <c r="I77" s="2"/>
      <c r="J77" s="2"/>
      <c r="K77" s="2">
        <f>K73*0.1</f>
        <v>83894.419800000003</v>
      </c>
      <c r="L77" s="2"/>
    </row>
    <row r="78" spans="1:12" s="8" customFormat="1" ht="12" customHeight="1">
      <c r="A78" s="124" t="s">
        <v>34</v>
      </c>
      <c r="B78" s="5"/>
      <c r="C78" s="5"/>
      <c r="D78" s="5"/>
      <c r="E78" s="5"/>
      <c r="F78" s="5"/>
      <c r="G78" s="5"/>
      <c r="H78" s="5"/>
      <c r="I78" s="5"/>
      <c r="J78" s="5"/>
      <c r="K78" s="5">
        <f t="shared" ref="K78" si="49">SUM(K77)</f>
        <v>83894.419800000003</v>
      </c>
      <c r="L78" s="14"/>
    </row>
    <row r="79" spans="1:12" s="116" customFormat="1" ht="12" customHeight="1">
      <c r="A79" s="125" t="s">
        <v>51</v>
      </c>
      <c r="B79" s="151"/>
      <c r="C79" s="151"/>
      <c r="D79" s="151"/>
      <c r="E79" s="151"/>
      <c r="F79" s="151"/>
      <c r="G79" s="151"/>
      <c r="H79" s="151"/>
      <c r="I79" s="151"/>
      <c r="J79" s="151"/>
      <c r="K79" s="151">
        <f t="shared" ref="K79" si="50">ROUNDDOWN(K78,-2)</f>
        <v>83800</v>
      </c>
      <c r="L79" s="18"/>
    </row>
    <row r="80" spans="1:12" s="8" customFormat="1" ht="12" customHeight="1">
      <c r="A80" s="3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s="8" customFormat="1" ht="12" customHeight="1">
      <c r="A81" s="34" t="s">
        <v>322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s="8" customFormat="1" ht="12" customHeight="1">
      <c r="A82" s="35" t="s">
        <v>320</v>
      </c>
      <c r="B82" s="2"/>
      <c r="C82" s="2"/>
      <c r="D82" s="2"/>
      <c r="E82" s="2"/>
      <c r="F82" s="2"/>
      <c r="G82" s="2"/>
      <c r="H82" s="2"/>
      <c r="I82" s="2"/>
      <c r="J82" s="2"/>
      <c r="K82" s="2">
        <f>K77*0.1</f>
        <v>8389.4419800000014</v>
      </c>
      <c r="L82" s="2"/>
    </row>
    <row r="83" spans="1:12" s="8" customFormat="1" ht="12" customHeight="1">
      <c r="A83" s="124" t="s">
        <v>34</v>
      </c>
      <c r="B83" s="5"/>
      <c r="C83" s="5"/>
      <c r="D83" s="5"/>
      <c r="E83" s="5"/>
      <c r="F83" s="5"/>
      <c r="G83" s="5"/>
      <c r="H83" s="5"/>
      <c r="I83" s="5"/>
      <c r="J83" s="5"/>
      <c r="K83" s="5">
        <f t="shared" ref="K83" si="51">SUM(K82)</f>
        <v>8389.4419800000014</v>
      </c>
      <c r="L83" s="14"/>
    </row>
    <row r="84" spans="1:12" s="116" customFormat="1" ht="12" customHeight="1">
      <c r="A84" s="125" t="s">
        <v>363</v>
      </c>
      <c r="B84" s="151"/>
      <c r="C84" s="151"/>
      <c r="D84" s="151"/>
      <c r="E84" s="151"/>
      <c r="F84" s="151"/>
      <c r="G84" s="151"/>
      <c r="H84" s="151"/>
      <c r="I84" s="151"/>
      <c r="J84" s="151"/>
      <c r="K84" s="152">
        <f>ROUNDUP(K83,-2)</f>
        <v>8400</v>
      </c>
      <c r="L84" s="13" t="s">
        <v>330</v>
      </c>
    </row>
    <row r="85" spans="1:12" s="116" customFormat="1" ht="12" customHeight="1">
      <c r="A85" s="125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8"/>
    </row>
    <row r="86" spans="1:12" s="116" customFormat="1" ht="12" customHeight="1">
      <c r="A86" s="125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8"/>
    </row>
    <row r="87" spans="1:12" s="116" customFormat="1" ht="12" customHeight="1">
      <c r="A87" s="125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8"/>
    </row>
    <row r="88" spans="1:12" s="136" customFormat="1" ht="12" customHeight="1">
      <c r="A88" s="133"/>
      <c r="B88" s="190" t="s">
        <v>48</v>
      </c>
      <c r="C88" s="182"/>
      <c r="D88" s="182"/>
      <c r="E88" s="182"/>
      <c r="F88" s="182"/>
      <c r="G88" s="182"/>
      <c r="H88" s="182"/>
      <c r="I88" s="182"/>
      <c r="J88" s="182"/>
      <c r="K88" s="182"/>
    </row>
    <row r="89" spans="1:12" s="136" customFormat="1" ht="12" customHeight="1">
      <c r="A89" s="134"/>
      <c r="B89" s="186" t="s">
        <v>279</v>
      </c>
      <c r="C89" s="183"/>
      <c r="D89" s="183"/>
      <c r="E89" s="183"/>
      <c r="F89" s="183"/>
      <c r="G89" s="183"/>
      <c r="H89" s="183"/>
      <c r="I89" s="183"/>
      <c r="J89" s="183"/>
      <c r="K89" s="183"/>
      <c r="L89" s="11"/>
    </row>
    <row r="90" spans="1:12" s="136" customFormat="1" ht="12" customHeight="1">
      <c r="A90" s="134"/>
      <c r="B90" s="186" t="s">
        <v>326</v>
      </c>
      <c r="C90" s="183"/>
      <c r="D90" s="183"/>
      <c r="E90" s="183"/>
      <c r="F90" s="183"/>
      <c r="G90" s="183"/>
      <c r="H90" s="183"/>
      <c r="I90" s="183"/>
      <c r="J90" s="183"/>
      <c r="K90" s="183"/>
      <c r="L90" s="11"/>
    </row>
    <row r="91" spans="1:12" s="136" customFormat="1" ht="12" customHeight="1">
      <c r="A91" s="134"/>
      <c r="B91" s="186" t="s">
        <v>341</v>
      </c>
      <c r="C91" s="183"/>
      <c r="D91" s="183"/>
      <c r="E91" s="183"/>
      <c r="F91" s="183"/>
      <c r="G91" s="183"/>
      <c r="H91" s="183"/>
      <c r="I91" s="183"/>
      <c r="J91" s="183"/>
      <c r="K91" s="183"/>
      <c r="L91" s="11"/>
    </row>
    <row r="92" spans="1:12" s="136" customFormat="1" ht="12" customHeight="1">
      <c r="A92" s="134"/>
      <c r="B92" s="187" t="s">
        <v>357</v>
      </c>
      <c r="C92" s="184"/>
      <c r="D92" s="184"/>
      <c r="E92" s="184"/>
      <c r="F92" s="184"/>
      <c r="G92" s="184"/>
      <c r="H92" s="184"/>
      <c r="I92" s="184"/>
      <c r="J92" s="184"/>
      <c r="K92" s="184"/>
      <c r="L92" s="11"/>
    </row>
    <row r="93" spans="1:12" s="136" customFormat="1" ht="12" customHeight="1">
      <c r="A93" s="134"/>
      <c r="B93" s="188" t="s">
        <v>343</v>
      </c>
      <c r="C93" s="189"/>
      <c r="D93" s="189"/>
      <c r="E93" s="189"/>
      <c r="F93" s="189"/>
      <c r="G93" s="189"/>
      <c r="H93" s="189"/>
      <c r="I93" s="189"/>
      <c r="J93" s="189"/>
      <c r="K93" s="189"/>
      <c r="L93" s="11"/>
    </row>
    <row r="94" spans="1:12" s="136" customFormat="1" ht="12" customHeight="1">
      <c r="A94" s="134"/>
      <c r="B94" s="188" t="s">
        <v>344</v>
      </c>
      <c r="C94" s="189"/>
      <c r="D94" s="189"/>
      <c r="E94" s="189"/>
      <c r="F94" s="189"/>
      <c r="G94" s="189"/>
      <c r="H94" s="189"/>
      <c r="I94" s="189"/>
      <c r="J94" s="189"/>
      <c r="K94" s="189"/>
      <c r="L94" s="11"/>
    </row>
    <row r="95" spans="1:12" s="136" customFormat="1" ht="12" customHeight="1">
      <c r="A95" s="134"/>
      <c r="B95" s="188" t="s">
        <v>345</v>
      </c>
      <c r="C95" s="189"/>
      <c r="D95" s="189"/>
      <c r="E95" s="189"/>
      <c r="F95" s="189"/>
      <c r="G95" s="189"/>
      <c r="H95" s="189"/>
      <c r="I95" s="189"/>
      <c r="J95" s="189"/>
      <c r="K95" s="189"/>
      <c r="L95" s="11"/>
    </row>
    <row r="96" spans="1:12" s="136" customFormat="1" ht="12" customHeight="1">
      <c r="A96" s="134"/>
      <c r="B96" s="188" t="s">
        <v>346</v>
      </c>
      <c r="C96" s="189"/>
      <c r="D96" s="189"/>
      <c r="E96" s="189"/>
      <c r="F96" s="189"/>
      <c r="G96" s="189"/>
      <c r="H96" s="189"/>
      <c r="I96" s="189"/>
      <c r="J96" s="189"/>
      <c r="K96" s="189"/>
      <c r="L96" s="11"/>
    </row>
    <row r="97" spans="1:12" s="136" customFormat="1" ht="12" customHeight="1">
      <c r="A97" s="134"/>
      <c r="B97" s="188" t="s">
        <v>347</v>
      </c>
      <c r="C97" s="189"/>
      <c r="D97" s="189"/>
      <c r="E97" s="189"/>
      <c r="F97" s="189"/>
      <c r="G97" s="189"/>
      <c r="H97" s="189"/>
      <c r="I97" s="189"/>
      <c r="J97" s="189"/>
      <c r="K97" s="189"/>
      <c r="L97" s="11"/>
    </row>
    <row r="98" spans="1:12" s="136" customFormat="1" ht="12" customHeight="1">
      <c r="A98" s="134"/>
      <c r="B98" s="188" t="s">
        <v>348</v>
      </c>
      <c r="C98" s="189"/>
      <c r="D98" s="189"/>
      <c r="E98" s="189"/>
      <c r="F98" s="189"/>
      <c r="G98" s="189"/>
      <c r="H98" s="189"/>
      <c r="I98" s="189"/>
      <c r="J98" s="189"/>
      <c r="K98" s="189"/>
      <c r="L98" s="11"/>
    </row>
    <row r="99" spans="1:12" s="136" customFormat="1" ht="12" customHeight="1">
      <c r="A99" s="134"/>
      <c r="B99" s="188" t="s">
        <v>359</v>
      </c>
      <c r="C99" s="189"/>
      <c r="D99" s="189"/>
      <c r="E99" s="189"/>
      <c r="F99" s="189"/>
      <c r="G99" s="189"/>
      <c r="H99" s="189"/>
      <c r="I99" s="189"/>
      <c r="J99" s="189"/>
      <c r="K99" s="189"/>
      <c r="L99" s="11"/>
    </row>
    <row r="100" spans="1:12" s="136" customFormat="1" ht="12" customHeight="1">
      <c r="A100" s="134"/>
      <c r="B100" s="188" t="s">
        <v>349</v>
      </c>
      <c r="C100" s="189"/>
      <c r="D100" s="189"/>
      <c r="E100" s="189"/>
      <c r="F100" s="189"/>
      <c r="G100" s="189"/>
      <c r="H100" s="189"/>
      <c r="I100" s="189"/>
      <c r="J100" s="189"/>
      <c r="K100" s="189"/>
      <c r="L100" s="11"/>
    </row>
    <row r="101" spans="1:12" s="136" customFormat="1" ht="12" customHeight="1">
      <c r="A101" s="134"/>
      <c r="B101" s="188" t="s">
        <v>350</v>
      </c>
      <c r="C101" s="189"/>
      <c r="D101" s="189"/>
      <c r="E101" s="189"/>
      <c r="F101" s="189"/>
      <c r="G101" s="189"/>
      <c r="H101" s="189"/>
      <c r="I101" s="189"/>
      <c r="J101" s="189"/>
      <c r="K101" s="189"/>
      <c r="L101" s="11"/>
    </row>
    <row r="102" spans="1:12" s="136" customFormat="1" ht="12" customHeight="1">
      <c r="A102" s="134"/>
      <c r="B102" s="187" t="s">
        <v>342</v>
      </c>
      <c r="C102" s="184"/>
      <c r="D102" s="184"/>
      <c r="E102" s="184"/>
      <c r="F102" s="184"/>
      <c r="G102" s="184"/>
      <c r="H102" s="184"/>
      <c r="I102" s="184"/>
      <c r="J102" s="184"/>
      <c r="K102" s="184"/>
      <c r="L102" s="11"/>
    </row>
    <row r="103" spans="1:12" s="136" customFormat="1" ht="12" customHeight="1">
      <c r="A103" s="134"/>
      <c r="B103" s="188" t="s">
        <v>351</v>
      </c>
      <c r="C103" s="189"/>
      <c r="D103" s="189"/>
      <c r="E103" s="189"/>
      <c r="F103" s="189"/>
      <c r="G103" s="189"/>
      <c r="H103" s="189"/>
      <c r="I103" s="189"/>
      <c r="J103" s="189"/>
      <c r="K103" s="189"/>
      <c r="L103" s="11"/>
    </row>
    <row r="104" spans="1:12" s="136" customFormat="1" ht="12" customHeight="1">
      <c r="A104" s="134"/>
      <c r="B104" s="188" t="s">
        <v>352</v>
      </c>
      <c r="C104" s="189"/>
      <c r="D104" s="189"/>
      <c r="E104" s="189"/>
      <c r="F104" s="189"/>
      <c r="G104" s="189"/>
      <c r="H104" s="189"/>
      <c r="I104" s="189"/>
      <c r="J104" s="189"/>
      <c r="K104" s="189"/>
      <c r="L104" s="11"/>
    </row>
    <row r="105" spans="1:12" s="136" customFormat="1" ht="12" customHeight="1">
      <c r="A105" s="134"/>
      <c r="B105" s="188" t="s">
        <v>358</v>
      </c>
      <c r="C105" s="189"/>
      <c r="D105" s="189"/>
      <c r="E105" s="189"/>
      <c r="F105" s="189"/>
      <c r="G105" s="189"/>
      <c r="H105" s="189"/>
      <c r="I105" s="189"/>
      <c r="J105" s="189"/>
      <c r="K105" s="189"/>
      <c r="L105" s="11"/>
    </row>
    <row r="106" spans="1:12" s="136" customFormat="1" ht="12" customHeight="1">
      <c r="A106" s="134"/>
      <c r="B106" s="188" t="s">
        <v>353</v>
      </c>
      <c r="C106" s="189"/>
      <c r="D106" s="189"/>
      <c r="E106" s="189"/>
      <c r="F106" s="189"/>
      <c r="G106" s="189"/>
      <c r="H106" s="189"/>
      <c r="I106" s="189"/>
      <c r="J106" s="189"/>
      <c r="K106" s="189"/>
      <c r="L106" s="11"/>
    </row>
    <row r="107" spans="1:12" s="136" customFormat="1" ht="12" customHeight="1">
      <c r="A107" s="134"/>
      <c r="B107" s="188" t="s">
        <v>354</v>
      </c>
      <c r="C107" s="189"/>
      <c r="D107" s="189"/>
      <c r="E107" s="189"/>
      <c r="F107" s="189"/>
      <c r="G107" s="189"/>
      <c r="H107" s="189"/>
      <c r="I107" s="189"/>
      <c r="J107" s="189"/>
      <c r="K107" s="189"/>
      <c r="L107" s="11"/>
    </row>
    <row r="108" spans="1:12" s="136" customFormat="1" ht="12" customHeight="1">
      <c r="A108" s="134"/>
      <c r="B108" s="188" t="s">
        <v>355</v>
      </c>
      <c r="C108" s="189"/>
      <c r="D108" s="189"/>
      <c r="E108" s="189"/>
      <c r="F108" s="189"/>
      <c r="G108" s="189"/>
      <c r="H108" s="189"/>
      <c r="I108" s="189"/>
      <c r="J108" s="189"/>
      <c r="K108" s="189"/>
      <c r="L108" s="11"/>
    </row>
    <row r="109" spans="1:12" s="136" customFormat="1" ht="12" customHeight="1">
      <c r="A109" s="134"/>
      <c r="B109" s="188" t="s">
        <v>356</v>
      </c>
      <c r="C109" s="189"/>
      <c r="D109" s="189"/>
      <c r="E109" s="189"/>
      <c r="F109" s="189"/>
      <c r="G109" s="189"/>
      <c r="H109" s="189"/>
      <c r="I109" s="189"/>
      <c r="J109" s="189"/>
      <c r="K109" s="189"/>
      <c r="L109" s="11"/>
    </row>
    <row r="110" spans="1:12" s="136" customFormat="1" ht="12" customHeight="1">
      <c r="A110" s="134"/>
      <c r="B110" s="186"/>
      <c r="C110" s="183"/>
      <c r="D110" s="183"/>
      <c r="E110" s="183"/>
      <c r="F110" s="183"/>
      <c r="G110" s="183"/>
      <c r="H110" s="183"/>
      <c r="I110" s="183"/>
      <c r="J110" s="183"/>
      <c r="K110" s="183"/>
      <c r="L110" s="11"/>
    </row>
    <row r="111" spans="1:12" s="136" customFormat="1" ht="12" customHeight="1">
      <c r="A111" s="134"/>
      <c r="B111" s="186" t="s">
        <v>327</v>
      </c>
      <c r="C111" s="183"/>
      <c r="D111" s="183"/>
      <c r="E111" s="183"/>
      <c r="F111" s="183"/>
      <c r="G111" s="183"/>
      <c r="H111" s="183"/>
      <c r="I111" s="183"/>
      <c r="J111" s="183"/>
      <c r="K111" s="183"/>
      <c r="L111" s="11"/>
    </row>
    <row r="112" spans="1:12" s="136" customFormat="1" ht="12" customHeight="1">
      <c r="A112" s="134"/>
      <c r="B112" s="187" t="s">
        <v>316</v>
      </c>
      <c r="C112" s="184"/>
      <c r="D112" s="184"/>
      <c r="E112" s="184"/>
      <c r="F112" s="184"/>
      <c r="G112" s="184"/>
      <c r="H112" s="184"/>
      <c r="I112" s="184"/>
      <c r="J112" s="184"/>
      <c r="K112" s="184"/>
      <c r="L112" s="20"/>
    </row>
    <row r="113" spans="1:12" s="136" customFormat="1" ht="12" customHeight="1">
      <c r="A113" s="134"/>
      <c r="B113" s="154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136" customFormat="1" ht="12" customHeight="1">
      <c r="A114" s="134"/>
      <c r="B114" s="186" t="s">
        <v>328</v>
      </c>
      <c r="C114" s="183"/>
      <c r="D114" s="183"/>
      <c r="E114" s="183"/>
      <c r="F114" s="183"/>
      <c r="G114" s="183"/>
      <c r="H114" s="183"/>
      <c r="I114" s="183"/>
      <c r="J114" s="183"/>
      <c r="K114" s="183"/>
      <c r="L114" s="11"/>
    </row>
    <row r="115" spans="1:12" s="136" customFormat="1" ht="12" customHeight="1">
      <c r="A115" s="134"/>
      <c r="B115" s="191" t="s">
        <v>360</v>
      </c>
      <c r="C115" s="180"/>
      <c r="D115" s="180"/>
      <c r="E115" s="180"/>
      <c r="F115" s="180"/>
      <c r="G115" s="180"/>
      <c r="H115" s="180"/>
      <c r="I115" s="180"/>
      <c r="J115" s="180"/>
      <c r="K115" s="180"/>
    </row>
    <row r="116" spans="1:12" s="136" customFormat="1" ht="12" customHeight="1">
      <c r="A116" s="134"/>
      <c r="B116" s="191" t="s">
        <v>361</v>
      </c>
      <c r="C116" s="180"/>
      <c r="D116" s="180"/>
      <c r="E116" s="180"/>
      <c r="F116" s="180"/>
      <c r="G116" s="180"/>
      <c r="H116" s="180"/>
      <c r="I116" s="180"/>
      <c r="J116" s="180"/>
      <c r="K116" s="180"/>
    </row>
    <row r="117" spans="1:12" s="136" customFormat="1" ht="12" customHeight="1">
      <c r="A117" s="134"/>
      <c r="B117" s="186"/>
      <c r="C117" s="183"/>
      <c r="D117" s="183"/>
      <c r="E117" s="183"/>
      <c r="F117" s="183"/>
      <c r="G117" s="183"/>
      <c r="H117" s="183"/>
      <c r="I117" s="183"/>
      <c r="J117" s="183"/>
      <c r="K117" s="183"/>
      <c r="L117" s="11"/>
    </row>
    <row r="118" spans="1:12" s="136" customFormat="1" ht="12" customHeight="1">
      <c r="A118" s="134"/>
      <c r="B118" s="186" t="s">
        <v>364</v>
      </c>
      <c r="C118" s="183"/>
      <c r="D118" s="183"/>
      <c r="E118" s="183"/>
      <c r="F118" s="183"/>
      <c r="G118" s="183"/>
      <c r="H118" s="183"/>
      <c r="I118" s="183"/>
      <c r="J118" s="183"/>
      <c r="K118" s="183"/>
    </row>
  </sheetData>
  <mergeCells count="30">
    <mergeCell ref="B116:K116"/>
    <mergeCell ref="B107:K107"/>
    <mergeCell ref="B108:K108"/>
    <mergeCell ref="B109:K109"/>
    <mergeCell ref="B117:K117"/>
    <mergeCell ref="B114:K114"/>
    <mergeCell ref="B115:K115"/>
    <mergeCell ref="B118:K118"/>
    <mergeCell ref="B88:K88"/>
    <mergeCell ref="B89:K89"/>
    <mergeCell ref="B90:K90"/>
    <mergeCell ref="B91:K91"/>
    <mergeCell ref="B110:K110"/>
    <mergeCell ref="B92:K92"/>
    <mergeCell ref="B93:K93"/>
    <mergeCell ref="B94:K94"/>
    <mergeCell ref="B95:K95"/>
    <mergeCell ref="B96:K96"/>
    <mergeCell ref="B97:K97"/>
    <mergeCell ref="B98:K98"/>
    <mergeCell ref="B99:K99"/>
    <mergeCell ref="B100:K100"/>
    <mergeCell ref="B101:K101"/>
    <mergeCell ref="B102:K102"/>
    <mergeCell ref="B111:K111"/>
    <mergeCell ref="B112:K112"/>
    <mergeCell ref="B103:K103"/>
    <mergeCell ref="B104:K104"/>
    <mergeCell ref="B105:K105"/>
    <mergeCell ref="B106:K106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DCE-4F4F-4364-B650-291BBC4F3D6E}">
  <dimension ref="A1:D30"/>
  <sheetViews>
    <sheetView showGridLines="0" showRowColHeaders="0" zoomScaleNormal="100" workbookViewId="0">
      <pane ySplit="1" topLeftCell="A2" activePane="bottomLeft" state="frozen"/>
      <selection activeCell="A17" sqref="A17"/>
      <selection pane="bottomLeft"/>
    </sheetView>
  </sheetViews>
  <sheetFormatPr defaultColWidth="13.6328125" defaultRowHeight="12" customHeight="1"/>
  <cols>
    <col min="1" max="1" width="54.54296875" style="22" customWidth="1"/>
    <col min="2" max="4" width="13.6328125" style="27"/>
    <col min="5" max="16384" width="13.6328125" style="22"/>
  </cols>
  <sheetData>
    <row r="1" spans="1:4" s="4" customFormat="1" ht="24" customHeight="1">
      <c r="A1" s="4" t="s">
        <v>68</v>
      </c>
      <c r="B1" s="9">
        <v>2025</v>
      </c>
      <c r="C1" s="9">
        <v>2026</v>
      </c>
      <c r="D1" s="9">
        <v>2027</v>
      </c>
    </row>
    <row r="2" spans="1:4" s="4" customFormat="1" ht="12" customHeight="1">
      <c r="A2" s="8"/>
      <c r="B2" s="2"/>
      <c r="C2" s="2"/>
      <c r="D2" s="2"/>
    </row>
    <row r="3" spans="1:4" s="8" customFormat="1" ht="12" customHeight="1">
      <c r="A3" s="8" t="s">
        <v>435</v>
      </c>
      <c r="B3" s="7">
        <v>15</v>
      </c>
      <c r="C3" s="7">
        <v>15</v>
      </c>
      <c r="D3" s="7">
        <v>15</v>
      </c>
    </row>
    <row r="4" spans="1:4" s="8" customFormat="1" ht="12" customHeight="1">
      <c r="A4" s="8" t="s">
        <v>439</v>
      </c>
      <c r="B4" s="7">
        <v>1500</v>
      </c>
      <c r="C4" s="7">
        <v>1600</v>
      </c>
      <c r="D4" s="7">
        <v>1700</v>
      </c>
    </row>
    <row r="5" spans="1:4" s="8" customFormat="1" ht="12" customHeight="1">
      <c r="A5" s="8" t="s">
        <v>410</v>
      </c>
      <c r="B5" s="158">
        <v>0.1</v>
      </c>
      <c r="C5" s="158">
        <v>0.1</v>
      </c>
      <c r="D5" s="158">
        <v>0.1</v>
      </c>
    </row>
    <row r="6" spans="1:4" s="11" customFormat="1" ht="12" customHeight="1">
      <c r="A6" s="8" t="s">
        <v>437</v>
      </c>
      <c r="B6" s="7">
        <f>B4*B5</f>
        <v>150</v>
      </c>
      <c r="C6" s="7">
        <f t="shared" ref="C6:D6" si="0">C4*C5</f>
        <v>160</v>
      </c>
      <c r="D6" s="7">
        <f t="shared" si="0"/>
        <v>170</v>
      </c>
    </row>
    <row r="7" spans="1:4" s="8" customFormat="1" ht="12" customHeight="1">
      <c r="A7" s="8" t="s">
        <v>440</v>
      </c>
      <c r="B7" s="157">
        <f>B4+B6</f>
        <v>1650</v>
      </c>
      <c r="C7" s="157">
        <f t="shared" ref="C7:D7" si="1">C4+C6</f>
        <v>1760</v>
      </c>
      <c r="D7" s="157">
        <f t="shared" si="1"/>
        <v>1870</v>
      </c>
    </row>
    <row r="8" spans="1:4" s="8" customFormat="1" ht="12" customHeight="1">
      <c r="A8" s="21"/>
      <c r="B8" s="2"/>
      <c r="C8" s="2"/>
      <c r="D8" s="2"/>
    </row>
    <row r="9" spans="1:4" s="8" customFormat="1" ht="12" customHeight="1">
      <c r="A9" s="8" t="s">
        <v>120</v>
      </c>
      <c r="B9" s="158">
        <v>0.8</v>
      </c>
      <c r="C9" s="158">
        <v>0.8</v>
      </c>
      <c r="D9" s="158">
        <v>0.8</v>
      </c>
    </row>
    <row r="10" spans="1:4" s="8" customFormat="1" ht="12" customHeight="1">
      <c r="A10" s="8" t="s">
        <v>121</v>
      </c>
      <c r="B10" s="158">
        <v>0.25</v>
      </c>
      <c r="C10" s="158">
        <v>0.25</v>
      </c>
      <c r="D10" s="158">
        <v>0.25</v>
      </c>
    </row>
    <row r="11" spans="1:4" s="8" customFormat="1" ht="12" customHeight="1">
      <c r="A11" s="8" t="s">
        <v>438</v>
      </c>
      <c r="B11" s="7">
        <f>1/B10</f>
        <v>4</v>
      </c>
      <c r="C11" s="7">
        <f t="shared" ref="C11:D11" si="2">1/C10</f>
        <v>4</v>
      </c>
      <c r="D11" s="7">
        <f t="shared" si="2"/>
        <v>4</v>
      </c>
    </row>
    <row r="12" spans="1:4" s="8" customFormat="1" ht="12" customHeight="1">
      <c r="B12" s="2"/>
      <c r="C12" s="2"/>
      <c r="D12" s="2"/>
    </row>
    <row r="13" spans="1:4" s="8" customFormat="1" ht="12" customHeight="1">
      <c r="B13" s="2"/>
      <c r="C13" s="2"/>
      <c r="D13" s="2"/>
    </row>
    <row r="14" spans="1:4" s="8" customFormat="1" ht="12" customHeight="1">
      <c r="B14" s="2"/>
      <c r="C14" s="2"/>
      <c r="D14" s="2"/>
    </row>
    <row r="15" spans="1:4" s="11" customFormat="1" ht="12" customHeight="1">
      <c r="A15" s="192" t="s">
        <v>48</v>
      </c>
      <c r="B15" s="192"/>
      <c r="C15" s="10"/>
      <c r="D15" s="10"/>
    </row>
    <row r="16" spans="1:4" ht="12" customHeight="1">
      <c r="A16" s="11" t="s">
        <v>433</v>
      </c>
      <c r="B16" s="17"/>
      <c r="C16" s="17"/>
      <c r="D16" s="17"/>
    </row>
    <row r="17" spans="1:4" ht="12" customHeight="1">
      <c r="A17" s="20" t="s">
        <v>411</v>
      </c>
      <c r="B17" s="17"/>
      <c r="C17" s="17"/>
      <c r="D17" s="17"/>
    </row>
    <row r="18" spans="1:4" ht="12" customHeight="1">
      <c r="A18" s="20"/>
      <c r="B18" s="17"/>
      <c r="C18" s="17"/>
      <c r="D18" s="17"/>
    </row>
    <row r="19" spans="1:4" ht="12" customHeight="1">
      <c r="A19" s="11" t="s">
        <v>434</v>
      </c>
    </row>
    <row r="20" spans="1:4" ht="12" customHeight="1">
      <c r="A20" s="20" t="s">
        <v>430</v>
      </c>
    </row>
    <row r="21" spans="1:4" ht="12" customHeight="1">
      <c r="A21" s="20" t="s">
        <v>431</v>
      </c>
    </row>
    <row r="22" spans="1:4" ht="12" customHeight="1">
      <c r="A22" s="20" t="s">
        <v>432</v>
      </c>
    </row>
    <row r="23" spans="1:4" ht="12" customHeight="1">
      <c r="A23" s="20"/>
    </row>
    <row r="24" spans="1:4" ht="12" customHeight="1">
      <c r="A24" s="20" t="s">
        <v>436</v>
      </c>
    </row>
    <row r="25" spans="1:4" ht="12" customHeight="1">
      <c r="A25" s="20" t="s">
        <v>529</v>
      </c>
    </row>
    <row r="27" spans="1:4" ht="12" customHeight="1">
      <c r="A27" s="11" t="s">
        <v>441</v>
      </c>
      <c r="B27" s="17"/>
      <c r="C27" s="17"/>
      <c r="D27" s="17"/>
    </row>
    <row r="28" spans="1:4" ht="12" customHeight="1">
      <c r="A28" s="11" t="s">
        <v>442</v>
      </c>
    </row>
    <row r="29" spans="1:4" ht="12" customHeight="1">
      <c r="A29" s="20"/>
    </row>
    <row r="30" spans="1:4" s="11" customFormat="1" ht="12" customHeight="1">
      <c r="A30" s="81" t="s">
        <v>445</v>
      </c>
      <c r="B30" s="17"/>
      <c r="C30" s="17"/>
      <c r="D30" s="17"/>
    </row>
  </sheetData>
  <mergeCells count="1">
    <mergeCell ref="A15:B15"/>
  </mergeCells>
  <pageMargins left="0.7" right="0.7" top="0.75" bottom="0.75" header="0.3" footer="0.3"/>
  <pageSetup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F9B1-4147-4A6F-8F03-C7D05F5C5C4E}">
  <dimension ref="A1:AQ52"/>
  <sheetViews>
    <sheetView showGridLines="0" showRowColHeaders="0" zoomScaleNormal="100" workbookViewId="0">
      <pane xSplit="1" ySplit="1" topLeftCell="B2" activePane="bottomRight" state="frozen"/>
      <selection activeCell="A17" sqref="A17"/>
      <selection pane="topRight" activeCell="A17" sqref="A17"/>
      <selection pane="bottomLeft" activeCell="A17" sqref="A17"/>
      <selection pane="bottomRight"/>
    </sheetView>
  </sheetViews>
  <sheetFormatPr defaultColWidth="10.6328125" defaultRowHeight="12" customHeight="1" outlineLevelCol="1"/>
  <cols>
    <col min="1" max="1" width="43.1796875" style="57" customWidth="1"/>
    <col min="2" max="2" width="2.1796875" style="57" customWidth="1"/>
    <col min="3" max="14" width="10.453125" style="58" customWidth="1" outlineLevel="1"/>
    <col min="15" max="15" width="13.6328125" style="17" customWidth="1"/>
    <col min="16" max="27" width="11.36328125" style="58" customWidth="1" outlineLevel="1"/>
    <col min="28" max="28" width="13.6328125" style="17" customWidth="1"/>
    <col min="29" max="40" width="11.36328125" style="58" customWidth="1" outlineLevel="1"/>
    <col min="41" max="41" width="13.6328125" style="17" customWidth="1"/>
    <col min="42" max="42" width="2.1796875" style="57" customWidth="1"/>
    <col min="43" max="43" width="13.6328125" style="17" customWidth="1"/>
    <col min="44" max="16384" width="10.6328125" style="57"/>
  </cols>
  <sheetData>
    <row r="1" spans="1:43" s="4" customFormat="1" ht="24" customHeight="1">
      <c r="A1" s="4" t="s">
        <v>74</v>
      </c>
      <c r="C1" s="33" t="s">
        <v>369</v>
      </c>
      <c r="D1" s="33" t="s">
        <v>370</v>
      </c>
      <c r="E1" s="33" t="s">
        <v>371</v>
      </c>
      <c r="F1" s="33" t="s">
        <v>378</v>
      </c>
      <c r="G1" s="33" t="s">
        <v>379</v>
      </c>
      <c r="H1" s="33" t="s">
        <v>380</v>
      </c>
      <c r="I1" s="33" t="s">
        <v>381</v>
      </c>
      <c r="J1" s="33" t="s">
        <v>382</v>
      </c>
      <c r="K1" s="33" t="s">
        <v>383</v>
      </c>
      <c r="L1" s="33" t="s">
        <v>384</v>
      </c>
      <c r="M1" s="33" t="s">
        <v>385</v>
      </c>
      <c r="N1" s="33" t="s">
        <v>386</v>
      </c>
      <c r="O1" s="90" t="s">
        <v>476</v>
      </c>
      <c r="P1" s="33" t="s">
        <v>372</v>
      </c>
      <c r="Q1" s="33" t="s">
        <v>373</v>
      </c>
      <c r="R1" s="33" t="s">
        <v>374</v>
      </c>
      <c r="S1" s="33" t="s">
        <v>388</v>
      </c>
      <c r="T1" s="33" t="s">
        <v>389</v>
      </c>
      <c r="U1" s="33" t="s">
        <v>390</v>
      </c>
      <c r="V1" s="33" t="s">
        <v>391</v>
      </c>
      <c r="W1" s="33" t="s">
        <v>392</v>
      </c>
      <c r="X1" s="33" t="s">
        <v>393</v>
      </c>
      <c r="Y1" s="33" t="s">
        <v>394</v>
      </c>
      <c r="Z1" s="33" t="s">
        <v>395</v>
      </c>
      <c r="AA1" s="33" t="s">
        <v>396</v>
      </c>
      <c r="AB1" s="90" t="s">
        <v>387</v>
      </c>
      <c r="AC1" s="33" t="s">
        <v>375</v>
      </c>
      <c r="AD1" s="33" t="s">
        <v>376</v>
      </c>
      <c r="AE1" s="33" t="s">
        <v>377</v>
      </c>
      <c r="AF1" s="33" t="s">
        <v>398</v>
      </c>
      <c r="AG1" s="33" t="s">
        <v>399</v>
      </c>
      <c r="AH1" s="33" t="s">
        <v>400</v>
      </c>
      <c r="AI1" s="33" t="s">
        <v>401</v>
      </c>
      <c r="AJ1" s="33" t="s">
        <v>402</v>
      </c>
      <c r="AK1" s="33" t="s">
        <v>403</v>
      </c>
      <c r="AL1" s="33" t="s">
        <v>404</v>
      </c>
      <c r="AM1" s="33" t="s">
        <v>405</v>
      </c>
      <c r="AN1" s="33" t="s">
        <v>406</v>
      </c>
      <c r="AO1" s="90" t="s">
        <v>397</v>
      </c>
      <c r="AQ1" s="90" t="s">
        <v>36</v>
      </c>
    </row>
    <row r="2" spans="1:43" s="8" customFormat="1" ht="12" customHeigh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6"/>
      <c r="AQ2" s="6"/>
    </row>
    <row r="3" spans="1:43" s="4" customFormat="1" ht="12" customHeight="1">
      <c r="A3" s="4" t="s">
        <v>414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1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14"/>
      <c r="AQ3" s="14"/>
    </row>
    <row r="4" spans="1:43" s="8" customFormat="1" ht="12" customHeight="1">
      <c r="A4" s="8" t="s">
        <v>412</v>
      </c>
      <c r="B4" s="21"/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4</v>
      </c>
      <c r="K4" s="7">
        <v>40</v>
      </c>
      <c r="L4" s="7">
        <v>120</v>
      </c>
      <c r="M4" s="7">
        <v>200</v>
      </c>
      <c r="N4" s="7">
        <v>280</v>
      </c>
      <c r="O4" s="6"/>
      <c r="P4" s="7">
        <v>360</v>
      </c>
      <c r="Q4" s="7">
        <v>440</v>
      </c>
      <c r="R4" s="7">
        <v>520</v>
      </c>
      <c r="S4" s="7">
        <v>600</v>
      </c>
      <c r="T4" s="7">
        <v>680</v>
      </c>
      <c r="U4" s="7">
        <v>760</v>
      </c>
      <c r="V4" s="7">
        <v>840</v>
      </c>
      <c r="W4" s="7">
        <v>920</v>
      </c>
      <c r="X4" s="7">
        <v>1000</v>
      </c>
      <c r="Y4" s="7">
        <v>1080</v>
      </c>
      <c r="Z4" s="7">
        <v>1160</v>
      </c>
      <c r="AA4" s="7">
        <v>1240</v>
      </c>
      <c r="AB4" s="6"/>
      <c r="AC4" s="7">
        <v>1320</v>
      </c>
      <c r="AD4" s="7">
        <v>1400</v>
      </c>
      <c r="AE4" s="7">
        <v>1480</v>
      </c>
      <c r="AF4" s="7">
        <v>1560</v>
      </c>
      <c r="AG4" s="7">
        <v>1640</v>
      </c>
      <c r="AH4" s="7">
        <v>1720</v>
      </c>
      <c r="AI4" s="7">
        <v>1800</v>
      </c>
      <c r="AJ4" s="7">
        <v>1880</v>
      </c>
      <c r="AK4" s="7">
        <v>1960</v>
      </c>
      <c r="AL4" s="7">
        <v>2040</v>
      </c>
      <c r="AM4" s="7">
        <v>2120</v>
      </c>
      <c r="AN4" s="7">
        <v>2200</v>
      </c>
      <c r="AO4" s="6"/>
      <c r="AP4" s="21"/>
      <c r="AQ4" s="6"/>
    </row>
    <row r="5" spans="1:43" s="8" customFormat="1" ht="12" customHeight="1">
      <c r="A5" s="8" t="s">
        <v>413</v>
      </c>
      <c r="B5" s="21"/>
      <c r="C5" s="2">
        <f>ROUND(B6*'S1'!$B$9,0)</f>
        <v>0</v>
      </c>
      <c r="D5" s="2">
        <f>ROUND(C6*'S1'!$B$9,0)</f>
        <v>0</v>
      </c>
      <c r="E5" s="2">
        <f>ROUND(D6*'S1'!$B$9,0)</f>
        <v>0</v>
      </c>
      <c r="F5" s="2">
        <f>ROUND(E6*'S1'!$B$9,0)</f>
        <v>0</v>
      </c>
      <c r="G5" s="2">
        <f>ROUND(F6*'S1'!$B$9,0)</f>
        <v>0</v>
      </c>
      <c r="H5" s="2">
        <f>ROUND(G6*'S1'!$B$9,0)</f>
        <v>0</v>
      </c>
      <c r="I5" s="2">
        <f>ROUND(H6*'S1'!$B$9,0)</f>
        <v>0</v>
      </c>
      <c r="J5" s="2">
        <f>ROUND(I6*'S1'!$B$9,0)</f>
        <v>1</v>
      </c>
      <c r="K5" s="2">
        <f>ROUND(J6*'S1'!$B$9,0)</f>
        <v>4</v>
      </c>
      <c r="L5" s="2">
        <f>ROUND(K6*'S1'!$B$9,0)</f>
        <v>35</v>
      </c>
      <c r="M5" s="2">
        <f>ROUND(L6*'S1'!$B$9,0)</f>
        <v>124</v>
      </c>
      <c r="N5" s="2">
        <f>ROUND(M6*'S1'!$B$9,0)</f>
        <v>259</v>
      </c>
      <c r="O5" s="6"/>
      <c r="P5" s="2">
        <f>ROUND(N6*'S1'!$B$9,0)</f>
        <v>431</v>
      </c>
      <c r="Q5" s="2">
        <f>ROUND(P6*'S1'!$B$9,0)</f>
        <v>633</v>
      </c>
      <c r="R5" s="2">
        <f>ROUND(Q6*'S1'!$B$9,0)</f>
        <v>858</v>
      </c>
      <c r="S5" s="2">
        <f>ROUND(R6*'S1'!$B$9,0)</f>
        <v>1102</v>
      </c>
      <c r="T5" s="2">
        <f>ROUND(S6*'S1'!$B$9,0)</f>
        <v>1362</v>
      </c>
      <c r="U5" s="2">
        <f>ROUND(T6*'S1'!$B$9,0)</f>
        <v>1634</v>
      </c>
      <c r="V5" s="2">
        <f>ROUND(U6*'S1'!$B$9,0)</f>
        <v>1915</v>
      </c>
      <c r="W5" s="2">
        <f>ROUND(V6*'S1'!$B$9,0)</f>
        <v>2204</v>
      </c>
      <c r="X5" s="2">
        <f>ROUND(W6*'S1'!$B$9,0)</f>
        <v>2499</v>
      </c>
      <c r="Y5" s="2">
        <f>ROUND(X6*'S1'!$B$9,0)</f>
        <v>2799</v>
      </c>
      <c r="Z5" s="2">
        <f>ROUND(Y6*'S1'!$B$9,0)</f>
        <v>3103</v>
      </c>
      <c r="AA5" s="2">
        <f>ROUND(Z6*'S1'!$B$9,0)</f>
        <v>3410</v>
      </c>
      <c r="AB5" s="6"/>
      <c r="AC5" s="2">
        <f>ROUND(AA6*'S1'!$B$9,0)</f>
        <v>3720</v>
      </c>
      <c r="AD5" s="2">
        <f>ROUND(AC6*'S1'!$B$9,0)</f>
        <v>4032</v>
      </c>
      <c r="AE5" s="2">
        <f>ROUND(AD6*'S1'!$B$9,0)</f>
        <v>4346</v>
      </c>
      <c r="AF5" s="2">
        <f>ROUND(AE6*'S1'!$B$9,0)</f>
        <v>4661</v>
      </c>
      <c r="AG5" s="2">
        <f>ROUND(AF6*'S1'!$B$9,0)</f>
        <v>4977</v>
      </c>
      <c r="AH5" s="2">
        <f>ROUND(AG6*'S1'!$B$9,0)</f>
        <v>5294</v>
      </c>
      <c r="AI5" s="2">
        <f>ROUND(AH6*'S1'!$B$9,0)</f>
        <v>5611</v>
      </c>
      <c r="AJ5" s="2">
        <f>ROUND(AI6*'S1'!$B$9,0)</f>
        <v>5929</v>
      </c>
      <c r="AK5" s="2">
        <f>ROUND(AJ6*'S1'!$B$9,0)</f>
        <v>6247</v>
      </c>
      <c r="AL5" s="2">
        <f>ROUND(AK6*'S1'!$B$9,0)</f>
        <v>6566</v>
      </c>
      <c r="AM5" s="2">
        <f>ROUND(AL6*'S1'!$B$9,0)</f>
        <v>6885</v>
      </c>
      <c r="AN5" s="2">
        <f>ROUND(AM6*'S1'!$B$9,0)</f>
        <v>7204</v>
      </c>
      <c r="AO5" s="6"/>
      <c r="AP5" s="21"/>
      <c r="AQ5" s="6"/>
    </row>
    <row r="6" spans="1:43" s="4" customFormat="1" ht="12" customHeight="1">
      <c r="A6" s="4" t="s">
        <v>408</v>
      </c>
      <c r="B6" s="44"/>
      <c r="C6" s="5">
        <f t="shared" ref="C6:N6" si="0">SUM(C4:C5)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1</v>
      </c>
      <c r="J6" s="5">
        <f t="shared" si="0"/>
        <v>5</v>
      </c>
      <c r="K6" s="5">
        <f t="shared" si="0"/>
        <v>44</v>
      </c>
      <c r="L6" s="5">
        <f t="shared" si="0"/>
        <v>155</v>
      </c>
      <c r="M6" s="5">
        <f t="shared" si="0"/>
        <v>324</v>
      </c>
      <c r="N6" s="5">
        <f t="shared" si="0"/>
        <v>539</v>
      </c>
      <c r="O6" s="14"/>
      <c r="P6" s="5">
        <f t="shared" ref="P6:AA6" si="1">SUM(P4:P5)</f>
        <v>791</v>
      </c>
      <c r="Q6" s="5">
        <f t="shared" si="1"/>
        <v>1073</v>
      </c>
      <c r="R6" s="5">
        <f t="shared" si="1"/>
        <v>1378</v>
      </c>
      <c r="S6" s="5">
        <f t="shared" si="1"/>
        <v>1702</v>
      </c>
      <c r="T6" s="5">
        <f t="shared" si="1"/>
        <v>2042</v>
      </c>
      <c r="U6" s="5">
        <f t="shared" si="1"/>
        <v>2394</v>
      </c>
      <c r="V6" s="5">
        <f t="shared" si="1"/>
        <v>2755</v>
      </c>
      <c r="W6" s="5">
        <f t="shared" si="1"/>
        <v>3124</v>
      </c>
      <c r="X6" s="5">
        <f t="shared" si="1"/>
        <v>3499</v>
      </c>
      <c r="Y6" s="5">
        <f t="shared" si="1"/>
        <v>3879</v>
      </c>
      <c r="Z6" s="5">
        <f t="shared" si="1"/>
        <v>4263</v>
      </c>
      <c r="AA6" s="5">
        <f t="shared" si="1"/>
        <v>4650</v>
      </c>
      <c r="AB6" s="14"/>
      <c r="AC6" s="5">
        <f t="shared" ref="AC6:AN6" si="2">SUM(AC4:AC5)</f>
        <v>5040</v>
      </c>
      <c r="AD6" s="5">
        <f t="shared" si="2"/>
        <v>5432</v>
      </c>
      <c r="AE6" s="5">
        <f t="shared" si="2"/>
        <v>5826</v>
      </c>
      <c r="AF6" s="5">
        <f t="shared" si="2"/>
        <v>6221</v>
      </c>
      <c r="AG6" s="5">
        <f t="shared" si="2"/>
        <v>6617</v>
      </c>
      <c r="AH6" s="5">
        <f t="shared" si="2"/>
        <v>7014</v>
      </c>
      <c r="AI6" s="5">
        <f t="shared" si="2"/>
        <v>7411</v>
      </c>
      <c r="AJ6" s="5">
        <f t="shared" si="2"/>
        <v>7809</v>
      </c>
      <c r="AK6" s="5">
        <f t="shared" si="2"/>
        <v>8207</v>
      </c>
      <c r="AL6" s="5">
        <f t="shared" si="2"/>
        <v>8606</v>
      </c>
      <c r="AM6" s="5">
        <f t="shared" si="2"/>
        <v>9005</v>
      </c>
      <c r="AN6" s="5">
        <f t="shared" si="2"/>
        <v>9404</v>
      </c>
      <c r="AO6" s="14"/>
      <c r="AP6" s="44"/>
      <c r="AQ6" s="14"/>
    </row>
    <row r="7" spans="1:43" s="12" customFormat="1" ht="12" customHeight="1">
      <c r="A7" s="12" t="s">
        <v>409</v>
      </c>
      <c r="B7" s="51"/>
      <c r="C7" s="15">
        <f t="shared" ref="C7:Z7" si="3">C4+B7</f>
        <v>0</v>
      </c>
      <c r="D7" s="15">
        <f t="shared" si="3"/>
        <v>0</v>
      </c>
      <c r="E7" s="15">
        <f t="shared" si="3"/>
        <v>0</v>
      </c>
      <c r="F7" s="15">
        <f t="shared" si="3"/>
        <v>0</v>
      </c>
      <c r="G7" s="15">
        <f t="shared" si="3"/>
        <v>0</v>
      </c>
      <c r="H7" s="15">
        <f t="shared" si="3"/>
        <v>0</v>
      </c>
      <c r="I7" s="15">
        <f>I4+H7</f>
        <v>1</v>
      </c>
      <c r="J7" s="15">
        <f t="shared" si="3"/>
        <v>5</v>
      </c>
      <c r="K7" s="15">
        <f t="shared" si="3"/>
        <v>45</v>
      </c>
      <c r="L7" s="15">
        <f t="shared" si="3"/>
        <v>165</v>
      </c>
      <c r="M7" s="15">
        <f t="shared" si="3"/>
        <v>365</v>
      </c>
      <c r="N7" s="15">
        <f>N4+M7</f>
        <v>645</v>
      </c>
      <c r="O7" s="6">
        <f>N7</f>
        <v>645</v>
      </c>
      <c r="P7" s="15">
        <f t="shared" si="3"/>
        <v>1005</v>
      </c>
      <c r="Q7" s="15">
        <f t="shared" si="3"/>
        <v>1445</v>
      </c>
      <c r="R7" s="15">
        <f t="shared" si="3"/>
        <v>1965</v>
      </c>
      <c r="S7" s="15">
        <f t="shared" si="3"/>
        <v>2565</v>
      </c>
      <c r="T7" s="15">
        <f t="shared" si="3"/>
        <v>3245</v>
      </c>
      <c r="U7" s="15">
        <f t="shared" si="3"/>
        <v>4005</v>
      </c>
      <c r="V7" s="15">
        <f>V4+U7</f>
        <v>4845</v>
      </c>
      <c r="W7" s="15">
        <f t="shared" si="3"/>
        <v>5765</v>
      </c>
      <c r="X7" s="15">
        <f t="shared" si="3"/>
        <v>6765</v>
      </c>
      <c r="Y7" s="15">
        <f t="shared" si="3"/>
        <v>7845</v>
      </c>
      <c r="Z7" s="15">
        <f t="shared" si="3"/>
        <v>9005</v>
      </c>
      <c r="AA7" s="15">
        <f>AA4+Z7</f>
        <v>10245</v>
      </c>
      <c r="AB7" s="6">
        <f>AA7</f>
        <v>10245</v>
      </c>
      <c r="AC7" s="15">
        <f t="shared" ref="AC7:AM7" si="4">AC4+AB7</f>
        <v>11565</v>
      </c>
      <c r="AD7" s="15">
        <f t="shared" si="4"/>
        <v>12965</v>
      </c>
      <c r="AE7" s="15">
        <f t="shared" si="4"/>
        <v>14445</v>
      </c>
      <c r="AF7" s="15">
        <f t="shared" si="4"/>
        <v>16005</v>
      </c>
      <c r="AG7" s="15">
        <f t="shared" si="4"/>
        <v>17645</v>
      </c>
      <c r="AH7" s="15">
        <f t="shared" si="4"/>
        <v>19365</v>
      </c>
      <c r="AI7" s="15">
        <f>AI4+AH7</f>
        <v>21165</v>
      </c>
      <c r="AJ7" s="15">
        <f t="shared" si="4"/>
        <v>23045</v>
      </c>
      <c r="AK7" s="15">
        <f t="shared" si="4"/>
        <v>25005</v>
      </c>
      <c r="AL7" s="15">
        <f t="shared" si="4"/>
        <v>27045</v>
      </c>
      <c r="AM7" s="15">
        <f t="shared" si="4"/>
        <v>29165</v>
      </c>
      <c r="AN7" s="15">
        <f>AN4+AM7</f>
        <v>31365</v>
      </c>
      <c r="AO7" s="6">
        <f t="shared" ref="AO7" si="5">AN7</f>
        <v>31365</v>
      </c>
      <c r="AP7" s="51"/>
      <c r="AQ7" s="6">
        <f>AO7</f>
        <v>31365</v>
      </c>
    </row>
    <row r="8" spans="1:43" s="8" customFormat="1" ht="12" customHeight="1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6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6"/>
      <c r="AQ8" s="6"/>
    </row>
    <row r="9" spans="1:43" s="4" customFormat="1" ht="12" customHeight="1">
      <c r="A9" s="4" t="s">
        <v>429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14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14"/>
      <c r="AQ9" s="14"/>
    </row>
    <row r="10" spans="1:43" s="8" customFormat="1" ht="12" customHeight="1">
      <c r="A10" s="8" t="s">
        <v>421</v>
      </c>
      <c r="B10" s="21"/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19</v>
      </c>
      <c r="K10" s="7">
        <v>400</v>
      </c>
      <c r="L10" s="7">
        <v>800</v>
      </c>
      <c r="M10" s="7">
        <v>1200</v>
      </c>
      <c r="N10" s="7">
        <v>1600</v>
      </c>
      <c r="O10" s="6"/>
      <c r="P10" s="7">
        <v>2000</v>
      </c>
      <c r="Q10" s="7">
        <v>2400</v>
      </c>
      <c r="R10" s="7">
        <v>2800</v>
      </c>
      <c r="S10" s="7">
        <v>3200</v>
      </c>
      <c r="T10" s="7">
        <v>3600</v>
      </c>
      <c r="U10" s="7">
        <v>4000</v>
      </c>
      <c r="V10" s="7">
        <v>4400</v>
      </c>
      <c r="W10" s="7">
        <v>4800</v>
      </c>
      <c r="X10" s="7">
        <v>5200</v>
      </c>
      <c r="Y10" s="7">
        <v>5600</v>
      </c>
      <c r="Z10" s="7">
        <v>6000</v>
      </c>
      <c r="AA10" s="7">
        <v>6400</v>
      </c>
      <c r="AB10" s="6"/>
      <c r="AC10" s="7">
        <v>6800</v>
      </c>
      <c r="AD10" s="7">
        <v>7200</v>
      </c>
      <c r="AE10" s="7">
        <v>7600</v>
      </c>
      <c r="AF10" s="7">
        <v>8000</v>
      </c>
      <c r="AG10" s="7">
        <v>8400</v>
      </c>
      <c r="AH10" s="7">
        <v>8800</v>
      </c>
      <c r="AI10" s="7">
        <v>9200</v>
      </c>
      <c r="AJ10" s="7">
        <v>9600</v>
      </c>
      <c r="AK10" s="7">
        <v>10000</v>
      </c>
      <c r="AL10" s="7">
        <v>10000</v>
      </c>
      <c r="AM10" s="7">
        <v>10000</v>
      </c>
      <c r="AN10" s="7">
        <v>10000</v>
      </c>
      <c r="AO10" s="6"/>
      <c r="AP10" s="21"/>
      <c r="AQ10" s="6"/>
    </row>
    <row r="11" spans="1:43" s="8" customFormat="1" ht="12" customHeight="1">
      <c r="A11" s="8" t="s">
        <v>422</v>
      </c>
      <c r="B11" s="21"/>
      <c r="C11" s="2">
        <f>ROUND(B12*'S1'!$B$9,0)</f>
        <v>0</v>
      </c>
      <c r="D11" s="2">
        <f>ROUND(C12*'S1'!$B$9,0)</f>
        <v>0</v>
      </c>
      <c r="E11" s="2">
        <f>ROUND(D12*'S1'!$B$9,0)</f>
        <v>0</v>
      </c>
      <c r="F11" s="2">
        <f>ROUND(E12*'S1'!$B$9,0)</f>
        <v>0</v>
      </c>
      <c r="G11" s="2">
        <f>ROUND(F12*'S1'!$B$9,0)</f>
        <v>0</v>
      </c>
      <c r="H11" s="2">
        <f>ROUND(G12*'S1'!$B$9,0)</f>
        <v>0</v>
      </c>
      <c r="I11" s="2">
        <f>ROUND(H12*'S1'!$B$9,0)</f>
        <v>0</v>
      </c>
      <c r="J11" s="2">
        <f>ROUND(I12*'S1'!$B$9,0)</f>
        <v>1</v>
      </c>
      <c r="K11" s="2">
        <f>ROUND(J12*'S1'!$B$9,0)</f>
        <v>16</v>
      </c>
      <c r="L11" s="2">
        <f>ROUND(K12*'S1'!$B$9,0)</f>
        <v>333</v>
      </c>
      <c r="M11" s="2">
        <f>ROUND(L12*'S1'!$B$9,0)</f>
        <v>906</v>
      </c>
      <c r="N11" s="2">
        <f>ROUND(M12*'S1'!$B$9,0)</f>
        <v>1685</v>
      </c>
      <c r="O11" s="6"/>
      <c r="P11" s="2">
        <f>ROUND(N12*'S1'!$B$9,0)</f>
        <v>2628</v>
      </c>
      <c r="Q11" s="2">
        <f>ROUND(P12*'S1'!$B$9,0)</f>
        <v>3702</v>
      </c>
      <c r="R11" s="2">
        <f>ROUND(Q12*'S1'!$B$9,0)</f>
        <v>4882</v>
      </c>
      <c r="S11" s="2">
        <f>ROUND(R12*'S1'!$B$9,0)</f>
        <v>6146</v>
      </c>
      <c r="T11" s="2">
        <f>ROUND(S12*'S1'!$B$9,0)</f>
        <v>7477</v>
      </c>
      <c r="U11" s="2">
        <f>ROUND(T12*'S1'!$B$9,0)</f>
        <v>8862</v>
      </c>
      <c r="V11" s="2">
        <f>ROUND(U12*'S1'!$B$9,0)</f>
        <v>10290</v>
      </c>
      <c r="W11" s="2">
        <f>ROUND(V12*'S1'!$B$9,0)</f>
        <v>11752</v>
      </c>
      <c r="X11" s="2">
        <f>ROUND(W12*'S1'!$B$9,0)</f>
        <v>13242</v>
      </c>
      <c r="Y11" s="2">
        <f>ROUND(X12*'S1'!$B$9,0)</f>
        <v>14754</v>
      </c>
      <c r="Z11" s="2">
        <f>ROUND(Y12*'S1'!$B$9,0)</f>
        <v>16283</v>
      </c>
      <c r="AA11" s="2">
        <f>ROUND(Z12*'S1'!$B$9,0)</f>
        <v>17826</v>
      </c>
      <c r="AB11" s="6"/>
      <c r="AC11" s="2">
        <f>ROUND(AA12*'S1'!$B$9,0)</f>
        <v>19381</v>
      </c>
      <c r="AD11" s="2">
        <f>ROUND(AC12*'S1'!$B$9,0)</f>
        <v>20945</v>
      </c>
      <c r="AE11" s="2">
        <f>ROUND(AD12*'S1'!$B$9,0)</f>
        <v>22516</v>
      </c>
      <c r="AF11" s="2">
        <f>ROUND(AE12*'S1'!$B$9,0)</f>
        <v>24093</v>
      </c>
      <c r="AG11" s="2">
        <f>ROUND(AF12*'S1'!$B$9,0)</f>
        <v>25674</v>
      </c>
      <c r="AH11" s="2">
        <f>ROUND(AG12*'S1'!$B$9,0)</f>
        <v>27259</v>
      </c>
      <c r="AI11" s="2">
        <f>ROUND(AH12*'S1'!$B$9,0)</f>
        <v>28847</v>
      </c>
      <c r="AJ11" s="2">
        <f>ROUND(AI12*'S1'!$B$9,0)</f>
        <v>30438</v>
      </c>
      <c r="AK11" s="2">
        <f>ROUND(AJ12*'S1'!$B$9,0)</f>
        <v>32030</v>
      </c>
      <c r="AL11" s="2">
        <f>ROUND(AK12*'S1'!$B$9,0)</f>
        <v>33624</v>
      </c>
      <c r="AM11" s="2">
        <f>ROUND(AL12*'S1'!$B$9,0)</f>
        <v>34899</v>
      </c>
      <c r="AN11" s="2">
        <f>ROUND(AM12*'S1'!$B$9,0)</f>
        <v>35919</v>
      </c>
      <c r="AO11" s="6"/>
      <c r="AP11" s="21"/>
      <c r="AQ11" s="6"/>
    </row>
    <row r="12" spans="1:43" s="4" customFormat="1" ht="12" customHeight="1">
      <c r="A12" s="4" t="s">
        <v>423</v>
      </c>
      <c r="B12" s="44"/>
      <c r="C12" s="5">
        <f t="shared" ref="C12:N12" si="6">SUM(C10:C11)</f>
        <v>0</v>
      </c>
      <c r="D12" s="5">
        <f t="shared" si="6"/>
        <v>0</v>
      </c>
      <c r="E12" s="5">
        <f t="shared" si="6"/>
        <v>0</v>
      </c>
      <c r="F12" s="5">
        <f t="shared" si="6"/>
        <v>0</v>
      </c>
      <c r="G12" s="5">
        <f t="shared" si="6"/>
        <v>0</v>
      </c>
      <c r="H12" s="5">
        <f t="shared" si="6"/>
        <v>0</v>
      </c>
      <c r="I12" s="5">
        <f t="shared" si="6"/>
        <v>1</v>
      </c>
      <c r="J12" s="5">
        <f t="shared" si="6"/>
        <v>20</v>
      </c>
      <c r="K12" s="5">
        <f t="shared" si="6"/>
        <v>416</v>
      </c>
      <c r="L12" s="5">
        <f t="shared" si="6"/>
        <v>1133</v>
      </c>
      <c r="M12" s="5">
        <f t="shared" si="6"/>
        <v>2106</v>
      </c>
      <c r="N12" s="5">
        <f t="shared" si="6"/>
        <v>3285</v>
      </c>
      <c r="O12" s="14"/>
      <c r="P12" s="5">
        <f t="shared" ref="P12" si="7">SUM(P10:P11)</f>
        <v>4628</v>
      </c>
      <c r="Q12" s="5">
        <f t="shared" ref="Q12" si="8">SUM(Q10:Q11)</f>
        <v>6102</v>
      </c>
      <c r="R12" s="5">
        <f t="shared" ref="R12" si="9">SUM(R10:R11)</f>
        <v>7682</v>
      </c>
      <c r="S12" s="5">
        <f t="shared" ref="S12" si="10">SUM(S10:S11)</f>
        <v>9346</v>
      </c>
      <c r="T12" s="5">
        <f t="shared" ref="T12" si="11">SUM(T10:T11)</f>
        <v>11077</v>
      </c>
      <c r="U12" s="5">
        <f t="shared" ref="U12" si="12">SUM(U10:U11)</f>
        <v>12862</v>
      </c>
      <c r="V12" s="5">
        <f t="shared" ref="V12" si="13">SUM(V10:V11)</f>
        <v>14690</v>
      </c>
      <c r="W12" s="5">
        <f t="shared" ref="W12" si="14">SUM(W10:W11)</f>
        <v>16552</v>
      </c>
      <c r="X12" s="5">
        <f t="shared" ref="X12" si="15">SUM(X10:X11)</f>
        <v>18442</v>
      </c>
      <c r="Y12" s="5">
        <f t="shared" ref="Y12" si="16">SUM(Y10:Y11)</f>
        <v>20354</v>
      </c>
      <c r="Z12" s="5">
        <f t="shared" ref="Z12" si="17">SUM(Z10:Z11)</f>
        <v>22283</v>
      </c>
      <c r="AA12" s="5">
        <f t="shared" ref="AA12" si="18">SUM(AA10:AA11)</f>
        <v>24226</v>
      </c>
      <c r="AB12" s="14"/>
      <c r="AC12" s="5">
        <f t="shared" ref="AC12" si="19">SUM(AC10:AC11)</f>
        <v>26181</v>
      </c>
      <c r="AD12" s="5">
        <f t="shared" ref="AD12" si="20">SUM(AD10:AD11)</f>
        <v>28145</v>
      </c>
      <c r="AE12" s="5">
        <f t="shared" ref="AE12" si="21">SUM(AE10:AE11)</f>
        <v>30116</v>
      </c>
      <c r="AF12" s="5">
        <f t="shared" ref="AF12" si="22">SUM(AF10:AF11)</f>
        <v>32093</v>
      </c>
      <c r="AG12" s="5">
        <f t="shared" ref="AG12" si="23">SUM(AG10:AG11)</f>
        <v>34074</v>
      </c>
      <c r="AH12" s="5">
        <f t="shared" ref="AH12" si="24">SUM(AH10:AH11)</f>
        <v>36059</v>
      </c>
      <c r="AI12" s="5">
        <f t="shared" ref="AI12" si="25">SUM(AI10:AI11)</f>
        <v>38047</v>
      </c>
      <c r="AJ12" s="5">
        <f t="shared" ref="AJ12" si="26">SUM(AJ10:AJ11)</f>
        <v>40038</v>
      </c>
      <c r="AK12" s="5">
        <f t="shared" ref="AK12" si="27">SUM(AK10:AK11)</f>
        <v>42030</v>
      </c>
      <c r="AL12" s="5">
        <f t="shared" ref="AL12" si="28">SUM(AL10:AL11)</f>
        <v>43624</v>
      </c>
      <c r="AM12" s="5">
        <f t="shared" ref="AM12" si="29">SUM(AM10:AM11)</f>
        <v>44899</v>
      </c>
      <c r="AN12" s="5">
        <f t="shared" ref="AN12" si="30">SUM(AN10:AN11)</f>
        <v>45919</v>
      </c>
      <c r="AO12" s="14"/>
      <c r="AP12" s="44"/>
      <c r="AQ12" s="14"/>
    </row>
    <row r="13" spans="1:43" s="12" customFormat="1" ht="12" customHeight="1">
      <c r="A13" s="12" t="s">
        <v>424</v>
      </c>
      <c r="B13" s="51"/>
      <c r="C13" s="15">
        <f t="shared" ref="C13:M13" si="31">C10+B13</f>
        <v>0</v>
      </c>
      <c r="D13" s="15">
        <f t="shared" si="31"/>
        <v>0</v>
      </c>
      <c r="E13" s="15">
        <f t="shared" si="31"/>
        <v>0</v>
      </c>
      <c r="F13" s="15">
        <f t="shared" si="31"/>
        <v>0</v>
      </c>
      <c r="G13" s="15">
        <f t="shared" si="31"/>
        <v>0</v>
      </c>
      <c r="H13" s="15">
        <f t="shared" si="31"/>
        <v>0</v>
      </c>
      <c r="I13" s="15">
        <f t="shared" si="31"/>
        <v>1</v>
      </c>
      <c r="J13" s="15">
        <f t="shared" si="31"/>
        <v>20</v>
      </c>
      <c r="K13" s="15">
        <f t="shared" si="31"/>
        <v>420</v>
      </c>
      <c r="L13" s="15">
        <f t="shared" si="31"/>
        <v>1220</v>
      </c>
      <c r="M13" s="15">
        <f t="shared" si="31"/>
        <v>2420</v>
      </c>
      <c r="N13" s="15">
        <f>N10+M13</f>
        <v>4020</v>
      </c>
      <c r="O13" s="6">
        <f>N13</f>
        <v>4020</v>
      </c>
      <c r="P13" s="15">
        <f t="shared" ref="P13:Z13" si="32">P10+O13</f>
        <v>6020</v>
      </c>
      <c r="Q13" s="15">
        <f t="shared" si="32"/>
        <v>8420</v>
      </c>
      <c r="R13" s="15">
        <f t="shared" si="32"/>
        <v>11220</v>
      </c>
      <c r="S13" s="15">
        <f t="shared" si="32"/>
        <v>14420</v>
      </c>
      <c r="T13" s="15">
        <f t="shared" si="32"/>
        <v>18020</v>
      </c>
      <c r="U13" s="15">
        <f t="shared" si="32"/>
        <v>22020</v>
      </c>
      <c r="V13" s="15">
        <f t="shared" si="32"/>
        <v>26420</v>
      </c>
      <c r="W13" s="15">
        <f t="shared" si="32"/>
        <v>31220</v>
      </c>
      <c r="X13" s="15">
        <f t="shared" si="32"/>
        <v>36420</v>
      </c>
      <c r="Y13" s="15">
        <f t="shared" si="32"/>
        <v>42020</v>
      </c>
      <c r="Z13" s="15">
        <f t="shared" si="32"/>
        <v>48020</v>
      </c>
      <c r="AA13" s="15">
        <f>AA10+Z13</f>
        <v>54420</v>
      </c>
      <c r="AB13" s="6">
        <f>AA13</f>
        <v>54420</v>
      </c>
      <c r="AC13" s="15">
        <f t="shared" ref="AC13:AM13" si="33">AC10+AB13</f>
        <v>61220</v>
      </c>
      <c r="AD13" s="15">
        <f t="shared" si="33"/>
        <v>68420</v>
      </c>
      <c r="AE13" s="15">
        <f t="shared" si="33"/>
        <v>76020</v>
      </c>
      <c r="AF13" s="15">
        <f t="shared" si="33"/>
        <v>84020</v>
      </c>
      <c r="AG13" s="15">
        <f t="shared" si="33"/>
        <v>92420</v>
      </c>
      <c r="AH13" s="15">
        <f t="shared" si="33"/>
        <v>101220</v>
      </c>
      <c r="AI13" s="15">
        <f t="shared" si="33"/>
        <v>110420</v>
      </c>
      <c r="AJ13" s="15">
        <f t="shared" si="33"/>
        <v>120020</v>
      </c>
      <c r="AK13" s="15">
        <f t="shared" si="33"/>
        <v>130020</v>
      </c>
      <c r="AL13" s="15">
        <f t="shared" si="33"/>
        <v>140020</v>
      </c>
      <c r="AM13" s="15">
        <f t="shared" si="33"/>
        <v>150020</v>
      </c>
      <c r="AN13" s="15">
        <f>AN10+AM13</f>
        <v>160020</v>
      </c>
      <c r="AO13" s="6">
        <f t="shared" ref="AO13" si="34">AN13</f>
        <v>160020</v>
      </c>
      <c r="AP13" s="51"/>
      <c r="AQ13" s="6">
        <f>AO13</f>
        <v>160020</v>
      </c>
    </row>
    <row r="14" spans="1:43" s="8" customFormat="1" ht="12" customHeight="1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6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6"/>
      <c r="AQ14" s="6"/>
    </row>
    <row r="15" spans="1:43" s="4" customFormat="1" ht="12" customHeight="1">
      <c r="A15" s="4" t="s">
        <v>407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14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14"/>
      <c r="AQ15" s="14"/>
    </row>
    <row r="16" spans="1:43" s="8" customFormat="1" ht="12" customHeight="1">
      <c r="A16" s="8" t="s">
        <v>531</v>
      </c>
      <c r="B16" s="21"/>
      <c r="C16" s="7">
        <f>C12*'S1'!$B$3</f>
        <v>0</v>
      </c>
      <c r="D16" s="7">
        <f>D12*'S1'!$B$3</f>
        <v>0</v>
      </c>
      <c r="E16" s="7">
        <f>E12*'S1'!$B$3</f>
        <v>0</v>
      </c>
      <c r="F16" s="7">
        <f>F12*'S1'!$B$3</f>
        <v>0</v>
      </c>
      <c r="G16" s="7">
        <f>G12*'S1'!$B$3</f>
        <v>0</v>
      </c>
      <c r="H16" s="7">
        <f>H12*'S1'!$B$3</f>
        <v>0</v>
      </c>
      <c r="I16" s="7">
        <f>I12*'S1'!$B$3</f>
        <v>15</v>
      </c>
      <c r="J16" s="7">
        <f>J12*'S1'!$B$3</f>
        <v>300</v>
      </c>
      <c r="K16" s="7">
        <f>K12*'S1'!$B$3</f>
        <v>6240</v>
      </c>
      <c r="L16" s="7">
        <f>L12*'S1'!$B$3</f>
        <v>16995</v>
      </c>
      <c r="M16" s="7">
        <f>M12*'S1'!$B$3</f>
        <v>31590</v>
      </c>
      <c r="N16" s="7">
        <f>N12*'S1'!$B$3</f>
        <v>49275</v>
      </c>
      <c r="O16" s="173">
        <f>SUM(C16:N16)</f>
        <v>104415</v>
      </c>
      <c r="P16" s="7">
        <f>P12*'S1'!$B$3</f>
        <v>69420</v>
      </c>
      <c r="Q16" s="7">
        <f>Q12*'S1'!$B$3</f>
        <v>91530</v>
      </c>
      <c r="R16" s="7">
        <f>R12*'S1'!$B$3</f>
        <v>115230</v>
      </c>
      <c r="S16" s="7">
        <f>S12*'S1'!$B$3</f>
        <v>140190</v>
      </c>
      <c r="T16" s="7">
        <f>T12*'S1'!$B$3</f>
        <v>166155</v>
      </c>
      <c r="U16" s="7">
        <f>U12*'S1'!$B$3</f>
        <v>192930</v>
      </c>
      <c r="V16" s="7">
        <f>V12*'S1'!$B$3</f>
        <v>220350</v>
      </c>
      <c r="W16" s="7">
        <f>W12*'S1'!$B$3</f>
        <v>248280</v>
      </c>
      <c r="X16" s="7">
        <f>X12*'S1'!$B$3</f>
        <v>276630</v>
      </c>
      <c r="Y16" s="7">
        <f>Y12*'S1'!$B$3</f>
        <v>305310</v>
      </c>
      <c r="Z16" s="7">
        <f>Z12*'S1'!$B$3</f>
        <v>334245</v>
      </c>
      <c r="AA16" s="7">
        <f>AA12*'S1'!$B$3</f>
        <v>363390</v>
      </c>
      <c r="AB16" s="173">
        <f>SUM(P16:AA16)</f>
        <v>2523660</v>
      </c>
      <c r="AC16" s="7">
        <f>AC12*'S1'!$B$3</f>
        <v>392715</v>
      </c>
      <c r="AD16" s="7">
        <f>AD12*'S1'!$B$3</f>
        <v>422175</v>
      </c>
      <c r="AE16" s="7">
        <f>AE12*'S1'!$B$3</f>
        <v>451740</v>
      </c>
      <c r="AF16" s="7">
        <f>AF12*'S1'!$B$3</f>
        <v>481395</v>
      </c>
      <c r="AG16" s="7">
        <f>AG12*'S1'!$B$3</f>
        <v>511110</v>
      </c>
      <c r="AH16" s="7">
        <f>AH12*'S1'!$B$3</f>
        <v>540885</v>
      </c>
      <c r="AI16" s="7">
        <f>AI12*'S1'!$B$3</f>
        <v>570705</v>
      </c>
      <c r="AJ16" s="7">
        <f>AJ12*'S1'!$B$3</f>
        <v>600570</v>
      </c>
      <c r="AK16" s="7">
        <f>AK12*'S1'!$B$3</f>
        <v>630450</v>
      </c>
      <c r="AL16" s="7">
        <f>AL12*'S1'!$B$3</f>
        <v>654360</v>
      </c>
      <c r="AM16" s="7">
        <f>AM12*'S1'!$B$3</f>
        <v>673485</v>
      </c>
      <c r="AN16" s="7">
        <f>AN12*'S1'!$B$3</f>
        <v>688785</v>
      </c>
      <c r="AO16" s="173">
        <f>SUM(AC16:AN16)</f>
        <v>6618375</v>
      </c>
      <c r="AP16" s="21"/>
      <c r="AQ16" s="6"/>
    </row>
    <row r="17" spans="1:43" s="4" customFormat="1" ht="12" customHeight="1">
      <c r="A17" s="4" t="s">
        <v>530</v>
      </c>
      <c r="B17" s="44"/>
      <c r="C17" s="45">
        <f>C16*'S1'!$B$4</f>
        <v>0</v>
      </c>
      <c r="D17" s="45">
        <f>D16*'S1'!$B$4</f>
        <v>0</v>
      </c>
      <c r="E17" s="45">
        <f>E16*'S1'!$B$4</f>
        <v>0</v>
      </c>
      <c r="F17" s="45">
        <f>F16*'S1'!$B$4</f>
        <v>0</v>
      </c>
      <c r="G17" s="45">
        <f>G16*'S1'!$B$4</f>
        <v>0</v>
      </c>
      <c r="H17" s="45">
        <f>H16*'S1'!$B$4</f>
        <v>0</v>
      </c>
      <c r="I17" s="45">
        <f>I16*'S1'!$B$4</f>
        <v>22500</v>
      </c>
      <c r="J17" s="45">
        <f>J16*'S1'!$B$4</f>
        <v>450000</v>
      </c>
      <c r="K17" s="45">
        <f>K16*'S1'!$B$4</f>
        <v>9360000</v>
      </c>
      <c r="L17" s="45">
        <f>L16*'S1'!$B$4</f>
        <v>25492500</v>
      </c>
      <c r="M17" s="45">
        <f>M16*'S1'!$B$4</f>
        <v>47385000</v>
      </c>
      <c r="N17" s="45">
        <f>N16*'S1'!$B$4</f>
        <v>73912500</v>
      </c>
      <c r="O17" s="173">
        <f>SUM(C17:N17)</f>
        <v>156622500</v>
      </c>
      <c r="P17" s="45">
        <f>P16*'S1'!$C$4</f>
        <v>111072000</v>
      </c>
      <c r="Q17" s="45">
        <f>Q16*'S1'!$C$4</f>
        <v>146448000</v>
      </c>
      <c r="R17" s="45">
        <f>R16*'S1'!$C$4</f>
        <v>184368000</v>
      </c>
      <c r="S17" s="45">
        <f>S16*'S1'!$C$4</f>
        <v>224304000</v>
      </c>
      <c r="T17" s="45">
        <f>T16*'S1'!$C$4</f>
        <v>265848000</v>
      </c>
      <c r="U17" s="45">
        <f>U16*'S1'!$C$4</f>
        <v>308688000</v>
      </c>
      <c r="V17" s="45">
        <f>V16*'S1'!$C$4</f>
        <v>352560000</v>
      </c>
      <c r="W17" s="45">
        <f>W16*'S1'!$C$4</f>
        <v>397248000</v>
      </c>
      <c r="X17" s="45">
        <f>X16*'S1'!$C$4</f>
        <v>442608000</v>
      </c>
      <c r="Y17" s="45">
        <f>Y16*'S1'!$C$4</f>
        <v>488496000</v>
      </c>
      <c r="Z17" s="45">
        <f>Z16*'S1'!$C$4</f>
        <v>534792000</v>
      </c>
      <c r="AA17" s="45">
        <f>AA16*'S1'!$C$4</f>
        <v>581424000</v>
      </c>
      <c r="AB17" s="173">
        <f>SUM(P17:AA17)</f>
        <v>4037856000</v>
      </c>
      <c r="AC17" s="45">
        <f>AC16*'S1'!$D$4</f>
        <v>667615500</v>
      </c>
      <c r="AD17" s="45">
        <f>AD16*'S1'!$D$4</f>
        <v>717697500</v>
      </c>
      <c r="AE17" s="45">
        <f>AE16*'S1'!$D$4</f>
        <v>767958000</v>
      </c>
      <c r="AF17" s="45">
        <f>AF16*'S1'!$D$4</f>
        <v>818371500</v>
      </c>
      <c r="AG17" s="45">
        <f>AG16*'S1'!$D$4</f>
        <v>868887000</v>
      </c>
      <c r="AH17" s="45">
        <f>AH16*'S1'!$D$4</f>
        <v>919504500</v>
      </c>
      <c r="AI17" s="45">
        <f>AI16*'S1'!$D$4</f>
        <v>970198500</v>
      </c>
      <c r="AJ17" s="45">
        <f>AJ16*'S1'!$D$4</f>
        <v>1020969000</v>
      </c>
      <c r="AK17" s="45">
        <f>AK16*'S1'!$D$4</f>
        <v>1071765000</v>
      </c>
      <c r="AL17" s="45">
        <f>AL16*'S1'!$D$4</f>
        <v>1112412000</v>
      </c>
      <c r="AM17" s="45">
        <f>AM16*'S1'!$D$4</f>
        <v>1144924500</v>
      </c>
      <c r="AN17" s="45">
        <f>AN16*'S1'!$D$4</f>
        <v>1170934500</v>
      </c>
      <c r="AO17" s="173">
        <f>SUM(AC17:AN17)</f>
        <v>11251237500</v>
      </c>
      <c r="AP17" s="44"/>
      <c r="AQ17" s="14"/>
    </row>
    <row r="18" spans="1:43" s="4" customFormat="1" ht="12" customHeight="1">
      <c r="A18" s="46" t="s">
        <v>427</v>
      </c>
      <c r="C18" s="45">
        <f>C16*'S1'!$B$6</f>
        <v>0</v>
      </c>
      <c r="D18" s="45">
        <f>D16*'S1'!$B$6</f>
        <v>0</v>
      </c>
      <c r="E18" s="45">
        <f>E16*'S1'!$B$6</f>
        <v>0</v>
      </c>
      <c r="F18" s="45">
        <f>F16*'S1'!$B$6</f>
        <v>0</v>
      </c>
      <c r="G18" s="45">
        <f>G16*'S1'!$B$6</f>
        <v>0</v>
      </c>
      <c r="H18" s="45">
        <f>H16*'S1'!$B$6</f>
        <v>0</v>
      </c>
      <c r="I18" s="45">
        <f>I16*'S1'!$B$6</f>
        <v>2250</v>
      </c>
      <c r="J18" s="45">
        <f>J16*'S1'!$B$6</f>
        <v>45000</v>
      </c>
      <c r="K18" s="45">
        <f>K16*'S1'!$B$6</f>
        <v>936000</v>
      </c>
      <c r="L18" s="45">
        <f>L16*'S1'!$B$6</f>
        <v>2549250</v>
      </c>
      <c r="M18" s="45">
        <f>M16*'S1'!$B$6</f>
        <v>4738500</v>
      </c>
      <c r="N18" s="45">
        <f>N16*'S1'!$B$6</f>
        <v>7391250</v>
      </c>
      <c r="O18" s="173">
        <f>SUM(C18:N18)</f>
        <v>15662250</v>
      </c>
      <c r="P18" s="45">
        <f>P16*'S1'!$C$6</f>
        <v>11107200</v>
      </c>
      <c r="Q18" s="45">
        <f>Q16*'S1'!$C$6</f>
        <v>14644800</v>
      </c>
      <c r="R18" s="45">
        <f>R16*'S1'!$C$6</f>
        <v>18436800</v>
      </c>
      <c r="S18" s="45">
        <f>S16*'S1'!$C$6</f>
        <v>22430400</v>
      </c>
      <c r="T18" s="45">
        <f>T16*'S1'!$C$6</f>
        <v>26584800</v>
      </c>
      <c r="U18" s="45">
        <f>U16*'S1'!$C$6</f>
        <v>30868800</v>
      </c>
      <c r="V18" s="45">
        <f>V16*'S1'!$C$6</f>
        <v>35256000</v>
      </c>
      <c r="W18" s="45">
        <f>W16*'S1'!$C$6</f>
        <v>39724800</v>
      </c>
      <c r="X18" s="45">
        <f>X16*'S1'!$C$6</f>
        <v>44260800</v>
      </c>
      <c r="Y18" s="45">
        <f>Y16*'S1'!$C$6</f>
        <v>48849600</v>
      </c>
      <c r="Z18" s="45">
        <f>Z16*'S1'!$C$6</f>
        <v>53479200</v>
      </c>
      <c r="AA18" s="45">
        <f>AA16*'S1'!$C$6</f>
        <v>58142400</v>
      </c>
      <c r="AB18" s="173">
        <f>SUM(P18:AA18)</f>
        <v>403785600</v>
      </c>
      <c r="AC18" s="45">
        <f>AC16*'S1'!$D$6</f>
        <v>66761550</v>
      </c>
      <c r="AD18" s="45">
        <f>AD16*'S1'!$D$6</f>
        <v>71769750</v>
      </c>
      <c r="AE18" s="45">
        <f>AE16*'S1'!$D$6</f>
        <v>76795800</v>
      </c>
      <c r="AF18" s="45">
        <f>AF16*'S1'!$D$6</f>
        <v>81837150</v>
      </c>
      <c r="AG18" s="45">
        <f>AG16*'S1'!$D$6</f>
        <v>86888700</v>
      </c>
      <c r="AH18" s="45">
        <f>AH16*'S1'!$D$6</f>
        <v>91950450</v>
      </c>
      <c r="AI18" s="45">
        <f>AI16*'S1'!$D$6</f>
        <v>97019850</v>
      </c>
      <c r="AJ18" s="45">
        <f>AJ16*'S1'!$D$6</f>
        <v>102096900</v>
      </c>
      <c r="AK18" s="45">
        <f>AK16*'S1'!$D$6</f>
        <v>107176500</v>
      </c>
      <c r="AL18" s="45">
        <f>AL16*'S1'!$D$6</f>
        <v>111241200</v>
      </c>
      <c r="AM18" s="45">
        <f>AM16*'S1'!$D$6</f>
        <v>114492450</v>
      </c>
      <c r="AN18" s="45">
        <f>AN16*'S1'!$D$6</f>
        <v>117093450</v>
      </c>
      <c r="AO18" s="173">
        <f>SUM(AC18:AN18)</f>
        <v>1125123750</v>
      </c>
      <c r="AQ18" s="89">
        <f>O18+AB18+AO18</f>
        <v>1544571600</v>
      </c>
    </row>
    <row r="19" spans="1:43" s="8" customFormat="1" ht="12" customHeight="1">
      <c r="A19" s="21" t="s">
        <v>177</v>
      </c>
      <c r="C19" s="69" t="e">
        <f t="shared" ref="C19:J19" si="35">C18/B18</f>
        <v>#DIV/0!</v>
      </c>
      <c r="D19" s="69" t="e">
        <f t="shared" si="35"/>
        <v>#DIV/0!</v>
      </c>
      <c r="E19" s="69" t="e">
        <f t="shared" si="35"/>
        <v>#DIV/0!</v>
      </c>
      <c r="F19" s="69" t="e">
        <f t="shared" si="35"/>
        <v>#DIV/0!</v>
      </c>
      <c r="G19" s="69" t="e">
        <f t="shared" si="35"/>
        <v>#DIV/0!</v>
      </c>
      <c r="H19" s="69" t="e">
        <f t="shared" si="35"/>
        <v>#DIV/0!</v>
      </c>
      <c r="I19" s="69" t="e">
        <f>I18/H18</f>
        <v>#DIV/0!</v>
      </c>
      <c r="J19" s="69">
        <f t="shared" si="35"/>
        <v>20</v>
      </c>
      <c r="K19" s="69">
        <f t="shared" ref="K19" si="36">K18/J18</f>
        <v>20.8</v>
      </c>
      <c r="L19" s="69">
        <f>L18/K18</f>
        <v>2.7235576923076925</v>
      </c>
      <c r="M19" s="69">
        <f>M18/L18</f>
        <v>1.8587819947043247</v>
      </c>
      <c r="N19" s="69">
        <f>N18/M18</f>
        <v>1.5598290598290598</v>
      </c>
      <c r="O19" s="69"/>
      <c r="P19" s="69">
        <f t="shared" ref="P19" si="37">P18/O18</f>
        <v>0.70917013839007803</v>
      </c>
      <c r="Q19" s="69">
        <f t="shared" ref="Q19" si="38">Q18/P18</f>
        <v>1.3184961106309421</v>
      </c>
      <c r="R19" s="69">
        <f t="shared" ref="R19" si="39">R18/Q18</f>
        <v>1.2589314978695509</v>
      </c>
      <c r="S19" s="69">
        <f t="shared" ref="S19" si="40">S18/R18</f>
        <v>1.2166102577453788</v>
      </c>
      <c r="T19" s="69">
        <f t="shared" ref="T19" si="41">T18/S18</f>
        <v>1.1852129253156432</v>
      </c>
      <c r="U19" s="69">
        <f t="shared" ref="U19" si="42">U18/T18</f>
        <v>1.1611447142728175</v>
      </c>
      <c r="V19" s="69">
        <f t="shared" ref="V19" si="43">V18/U18</f>
        <v>1.1421240864562276</v>
      </c>
      <c r="W19" s="69">
        <f t="shared" ref="W19" si="44">W18/V18</f>
        <v>1.1267528931245745</v>
      </c>
      <c r="X19" s="69">
        <f t="shared" ref="X19" si="45">X18/W18</f>
        <v>1.1141855969067183</v>
      </c>
      <c r="Y19" s="69">
        <f>Y18/X18</f>
        <v>1.1036763908469798</v>
      </c>
      <c r="Z19" s="69">
        <f>Z18/Y18</f>
        <v>1.0947725262847599</v>
      </c>
      <c r="AA19" s="69">
        <f>AA18/Z18</f>
        <v>1.0871965175245704</v>
      </c>
      <c r="AB19" s="69"/>
      <c r="AC19" s="69">
        <f t="shared" ref="AC19" si="46">AC18/AB18</f>
        <v>0.16533910570362093</v>
      </c>
      <c r="AD19" s="69">
        <f t="shared" ref="AD19" si="47">AD18/AC18</f>
        <v>1.0750162331461748</v>
      </c>
      <c r="AE19" s="69">
        <f t="shared" ref="AE19" si="48">AE18/AD18</f>
        <v>1.070030200746136</v>
      </c>
      <c r="AF19" s="69">
        <f t="shared" ref="AF19" si="49">AF18/AE18</f>
        <v>1.0656461681498206</v>
      </c>
      <c r="AG19" s="69">
        <f t="shared" ref="AG19" si="50">AG18/AF18</f>
        <v>1.0617268563238089</v>
      </c>
      <c r="AH19" s="69">
        <f t="shared" ref="AH19" si="51">AH18/AG18</f>
        <v>1.0582555614251334</v>
      </c>
      <c r="AI19" s="69">
        <f t="shared" ref="AI19" si="52">AI18/AH18</f>
        <v>1.0551318672176155</v>
      </c>
      <c r="AJ19" s="69">
        <f t="shared" ref="AJ19" si="53">AJ18/AI18</f>
        <v>1.0523300128788078</v>
      </c>
      <c r="AK19" s="69">
        <f t="shared" ref="AK19" si="54">AK18/AJ18</f>
        <v>1.0497527349018432</v>
      </c>
      <c r="AL19" s="69">
        <f>AL18/AK18</f>
        <v>1.037925291458482</v>
      </c>
      <c r="AM19" s="69">
        <f>AM18/AL18</f>
        <v>1.0292270309921143</v>
      </c>
      <c r="AN19" s="69">
        <f>AN18/AM18</f>
        <v>1.0227176551816299</v>
      </c>
      <c r="AO19" s="14"/>
      <c r="AQ19" s="2"/>
    </row>
    <row r="20" spans="1:43" s="8" customFormat="1" ht="12" customHeight="1">
      <c r="A20" s="21" t="s">
        <v>178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 t="e">
        <f>O18/B18</f>
        <v>#DIV/0!</v>
      </c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174">
        <f>AB18/O18</f>
        <v>25.78081693243308</v>
      </c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174">
        <f>AO18/AB18</f>
        <v>2.7864385208387819</v>
      </c>
      <c r="AQ20" s="2"/>
    </row>
    <row r="21" spans="1:43" s="4" customFormat="1" ht="12" customHeight="1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14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4"/>
      <c r="AQ21" s="14"/>
    </row>
    <row r="22" spans="1:43" s="4" customFormat="1" ht="12" customHeight="1">
      <c r="A22" s="46" t="s">
        <v>176</v>
      </c>
      <c r="C22" s="45" t="e">
        <f>ROUND(C18/C16,0)</f>
        <v>#DIV/0!</v>
      </c>
      <c r="D22" s="45" t="e">
        <f t="shared" ref="D22:M22" si="55">ROUND(D18/D16,0)</f>
        <v>#DIV/0!</v>
      </c>
      <c r="E22" s="45" t="e">
        <f t="shared" si="55"/>
        <v>#DIV/0!</v>
      </c>
      <c r="F22" s="45" t="e">
        <f t="shared" si="55"/>
        <v>#DIV/0!</v>
      </c>
      <c r="G22" s="45" t="e">
        <f t="shared" si="55"/>
        <v>#DIV/0!</v>
      </c>
      <c r="H22" s="45" t="e">
        <f t="shared" si="55"/>
        <v>#DIV/0!</v>
      </c>
      <c r="I22" s="45">
        <f t="shared" si="55"/>
        <v>150</v>
      </c>
      <c r="J22" s="45">
        <f t="shared" si="55"/>
        <v>150</v>
      </c>
      <c r="K22" s="45">
        <f t="shared" si="55"/>
        <v>150</v>
      </c>
      <c r="L22" s="45">
        <f t="shared" si="55"/>
        <v>150</v>
      </c>
      <c r="M22" s="45">
        <f t="shared" si="55"/>
        <v>150</v>
      </c>
      <c r="N22" s="45">
        <f>ROUND(N18/N16,0)</f>
        <v>150</v>
      </c>
      <c r="O22" s="16"/>
      <c r="P22" s="45">
        <f>ROUND(P18/P16,0)</f>
        <v>160</v>
      </c>
      <c r="Q22" s="45">
        <f t="shared" ref="Q22:Z22" si="56">ROUND(Q18/Q16,0)</f>
        <v>160</v>
      </c>
      <c r="R22" s="45">
        <f t="shared" si="56"/>
        <v>160</v>
      </c>
      <c r="S22" s="45">
        <f t="shared" si="56"/>
        <v>160</v>
      </c>
      <c r="T22" s="45">
        <f t="shared" si="56"/>
        <v>160</v>
      </c>
      <c r="U22" s="45">
        <f t="shared" si="56"/>
        <v>160</v>
      </c>
      <c r="V22" s="45">
        <f t="shared" si="56"/>
        <v>160</v>
      </c>
      <c r="W22" s="45">
        <f t="shared" si="56"/>
        <v>160</v>
      </c>
      <c r="X22" s="45">
        <f t="shared" si="56"/>
        <v>160</v>
      </c>
      <c r="Y22" s="45">
        <f t="shared" si="56"/>
        <v>160</v>
      </c>
      <c r="Z22" s="45">
        <f t="shared" si="56"/>
        <v>160</v>
      </c>
      <c r="AA22" s="45">
        <f>ROUND(AA18/AA16,0)</f>
        <v>160</v>
      </c>
      <c r="AB22" s="16"/>
      <c r="AC22" s="45">
        <f>ROUND(AC18/AC17,0)</f>
        <v>0</v>
      </c>
      <c r="AD22" s="45">
        <f t="shared" ref="AD22:AN22" si="57">AD18/AD17</f>
        <v>0.1</v>
      </c>
      <c r="AE22" s="45">
        <f t="shared" si="57"/>
        <v>0.1</v>
      </c>
      <c r="AF22" s="45">
        <f t="shared" si="57"/>
        <v>0.1</v>
      </c>
      <c r="AG22" s="45">
        <f t="shared" si="57"/>
        <v>0.1</v>
      </c>
      <c r="AH22" s="45">
        <f t="shared" si="57"/>
        <v>0.1</v>
      </c>
      <c r="AI22" s="45">
        <f t="shared" si="57"/>
        <v>0.1</v>
      </c>
      <c r="AJ22" s="45">
        <f t="shared" si="57"/>
        <v>0.1</v>
      </c>
      <c r="AK22" s="45">
        <f t="shared" si="57"/>
        <v>0.1</v>
      </c>
      <c r="AL22" s="45">
        <f t="shared" si="57"/>
        <v>0.1</v>
      </c>
      <c r="AM22" s="45">
        <f t="shared" si="57"/>
        <v>0.1</v>
      </c>
      <c r="AN22" s="45">
        <f t="shared" si="57"/>
        <v>0.1</v>
      </c>
      <c r="AO22" s="16"/>
      <c r="AQ22" s="102"/>
    </row>
    <row r="23" spans="1:43" s="8" customFormat="1" ht="12" customHeight="1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7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1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17"/>
      <c r="AQ23" s="17"/>
    </row>
    <row r="24" spans="1:43" s="8" customFormat="1" ht="12" customHeight="1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7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1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17"/>
      <c r="AQ24" s="17"/>
    </row>
    <row r="25" spans="1:43" s="8" customFormat="1" ht="12" customHeight="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7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17"/>
      <c r="AQ25" s="17"/>
    </row>
    <row r="26" spans="1:43" s="75" customFormat="1" ht="12" customHeight="1">
      <c r="A26" s="164" t="s">
        <v>140</v>
      </c>
      <c r="C26" s="77" t="e">
        <f>PL!C22</f>
        <v>#DIV/0!</v>
      </c>
      <c r="D26" s="77" t="e">
        <f>PL!D22</f>
        <v>#DIV/0!</v>
      </c>
      <c r="E26" s="77" t="e">
        <f>PL!E22</f>
        <v>#DIV/0!</v>
      </c>
      <c r="F26" s="77" t="e">
        <f>PL!F22</f>
        <v>#DIV/0!</v>
      </c>
      <c r="G26" s="77" t="e">
        <f>PL!G22</f>
        <v>#DIV/0!</v>
      </c>
      <c r="H26" s="77" t="e">
        <f>PL!H22</f>
        <v>#DIV/0!</v>
      </c>
      <c r="I26" s="77">
        <f>PL!I22</f>
        <v>-41.598222222222219</v>
      </c>
      <c r="J26" s="77">
        <f>PL!J22</f>
        <v>-25.720977777777779</v>
      </c>
      <c r="K26" s="77">
        <f>PL!K22</f>
        <v>-0.4023846153846154</v>
      </c>
      <c r="L26" s="77">
        <f>PL!L22</f>
        <v>0.46610571736785328</v>
      </c>
      <c r="M26" s="77">
        <f>PL!M22</f>
        <v>0.69891168091168088</v>
      </c>
      <c r="N26" s="77">
        <f>PL!N22</f>
        <v>0.75275792322002366</v>
      </c>
      <c r="O26" s="17"/>
      <c r="P26" s="77">
        <f>PL!P22</f>
        <v>0.8254370138288678</v>
      </c>
      <c r="Q26" s="77">
        <f>PL!Q22</f>
        <v>0.81727015732546704</v>
      </c>
      <c r="R26" s="77">
        <f>PL!R22</f>
        <v>0.83584841187190839</v>
      </c>
      <c r="S26" s="77">
        <f>PL!S22</f>
        <v>0.85973330836721595</v>
      </c>
      <c r="T26" s="77">
        <f>PL!T22</f>
        <v>0.87696465649544098</v>
      </c>
      <c r="U26" s="77">
        <f>PL!U22</f>
        <v>0.88805104182864247</v>
      </c>
      <c r="V26" s="77">
        <f>PL!V22</f>
        <v>0.89824863852961201</v>
      </c>
      <c r="W26" s="77">
        <f>PL!W22</f>
        <v>0.88516171258256804</v>
      </c>
      <c r="X26" s="77">
        <f>PL!X22</f>
        <v>0.89540749376423379</v>
      </c>
      <c r="Y26" s="77">
        <f>PL!Y22</f>
        <v>0.90241451311781473</v>
      </c>
      <c r="Z26" s="77">
        <f>PL!Z22</f>
        <v>0.9082652694879505</v>
      </c>
      <c r="AA26" s="77">
        <f>PL!AA22</f>
        <v>0.9122475852389994</v>
      </c>
      <c r="AB26" s="17"/>
      <c r="AC26" s="77">
        <f>PL!AC22</f>
        <v>0.91970361682735047</v>
      </c>
      <c r="AD26" s="77">
        <f>PL!AD22</f>
        <v>0.91811080573640014</v>
      </c>
      <c r="AE26" s="77">
        <f>PL!AE22</f>
        <v>0.92077316728258574</v>
      </c>
      <c r="AF26" s="77">
        <f>PL!AF22</f>
        <v>0.80380564328058834</v>
      </c>
      <c r="AG26" s="77">
        <f>PL!AG22</f>
        <v>0.80649130439286121</v>
      </c>
      <c r="AH26" s="77">
        <f>PL!AH22</f>
        <v>0.80827367348392531</v>
      </c>
      <c r="AI26" s="77">
        <f>PL!AI22</f>
        <v>0.8104539225735764</v>
      </c>
      <c r="AJ26" s="77">
        <f>PL!AJ22</f>
        <v>0.80809898243727285</v>
      </c>
      <c r="AK26" s="77">
        <f>PL!AK22</f>
        <v>0.81025897468194985</v>
      </c>
      <c r="AL26" s="77">
        <f>PL!AL22</f>
        <v>0.81171109265272223</v>
      </c>
      <c r="AM26" s="77">
        <f>PL!AM22</f>
        <v>0.81279838102861801</v>
      </c>
      <c r="AN26" s="77">
        <f>PL!AN22</f>
        <v>0.81314358745087789</v>
      </c>
      <c r="AO26" s="17"/>
      <c r="AQ26" s="17"/>
    </row>
    <row r="27" spans="1:43" s="75" customFormat="1" ht="12" customHeight="1">
      <c r="A27" s="95" t="s">
        <v>144</v>
      </c>
      <c r="C27" s="78" t="e">
        <f>'S1'!$B$4*'S1'!$B$11*C26</f>
        <v>#DIV/0!</v>
      </c>
      <c r="D27" s="78" t="e">
        <f>'S1'!$B$4*'S1'!$B$11*D26</f>
        <v>#DIV/0!</v>
      </c>
      <c r="E27" s="78" t="e">
        <f>'S1'!$B$4*'S1'!$B$11*E26</f>
        <v>#DIV/0!</v>
      </c>
      <c r="F27" s="78" t="e">
        <f>'S1'!$B$4*'S1'!$B$11*F26</f>
        <v>#DIV/0!</v>
      </c>
      <c r="G27" s="78" t="e">
        <f>'S1'!$B$4*'S1'!$B$11*G26</f>
        <v>#DIV/0!</v>
      </c>
      <c r="H27" s="78" t="e">
        <f>'S1'!$B$4*'S1'!$B$11*H26</f>
        <v>#DIV/0!</v>
      </c>
      <c r="I27" s="78">
        <f>'S1'!$B$4*'S1'!$B$11*I26</f>
        <v>-249589.33333333331</v>
      </c>
      <c r="J27" s="78">
        <f>'S1'!$B$4*'S1'!$B$11*J26</f>
        <v>-154325.86666666667</v>
      </c>
      <c r="K27" s="78">
        <f>'S1'!$B$4*'S1'!$B$11*K26</f>
        <v>-2414.3076923076924</v>
      </c>
      <c r="L27" s="78">
        <f>'S1'!$B$4*'S1'!$B$11*L26</f>
        <v>2796.6343042071198</v>
      </c>
      <c r="M27" s="78">
        <f>'S1'!$B$4*'S1'!$B$11*M26</f>
        <v>4193.470085470085</v>
      </c>
      <c r="N27" s="78">
        <f>'S1'!$B$4*'S1'!$B$11*N26</f>
        <v>4516.5475393201423</v>
      </c>
      <c r="O27" s="17"/>
      <c r="P27" s="78">
        <f>'S1'!$B$4*'S1'!$B$11*P26</f>
        <v>4952.6220829732065</v>
      </c>
      <c r="Q27" s="78">
        <f>'S1'!$B$4*'S1'!$B$11*Q26</f>
        <v>4903.620943952802</v>
      </c>
      <c r="R27" s="78">
        <f>'S1'!$B$4*'S1'!$B$11*R26</f>
        <v>5015.0904712314505</v>
      </c>
      <c r="S27" s="78">
        <f>'S1'!$B$4*'S1'!$B$11*S26</f>
        <v>5158.3998502032955</v>
      </c>
      <c r="T27" s="78">
        <f>'S1'!$B$4*'S1'!$B$11*T26</f>
        <v>5261.7879389726459</v>
      </c>
      <c r="U27" s="78">
        <f>'S1'!$B$4*'S1'!$B$11*U26</f>
        <v>5328.3062509718548</v>
      </c>
      <c r="V27" s="78">
        <f>'S1'!$B$4*'S1'!$B$11*V26</f>
        <v>5389.4918311776719</v>
      </c>
      <c r="W27" s="78">
        <f>'S1'!$B$4*'S1'!$B$11*W26</f>
        <v>5310.9702754954078</v>
      </c>
      <c r="X27" s="78">
        <f>'S1'!$B$4*'S1'!$B$11*X26</f>
        <v>5372.4449625854031</v>
      </c>
      <c r="Y27" s="78">
        <f>'S1'!$B$4*'S1'!$B$11*Y26</f>
        <v>5414.4870787068885</v>
      </c>
      <c r="Z27" s="78">
        <f>'S1'!$B$4*'S1'!$B$11*Z26</f>
        <v>5449.5916169277034</v>
      </c>
      <c r="AA27" s="78">
        <f>'S1'!$B$4*'S1'!$B$11*AA26</f>
        <v>5473.4855114339962</v>
      </c>
      <c r="AB27" s="17"/>
      <c r="AC27" s="78">
        <f>'S1'!$B$4*'S1'!$B$11*AC26</f>
        <v>5518.2217009641026</v>
      </c>
      <c r="AD27" s="78">
        <f>'S1'!$B$4*'S1'!$B$11*AD26</f>
        <v>5508.6648344184005</v>
      </c>
      <c r="AE27" s="78">
        <f>'S1'!$B$4*'S1'!$B$11*AE26</f>
        <v>5524.6390036955145</v>
      </c>
      <c r="AF27" s="78">
        <f>'S1'!$B$4*'S1'!$B$11*AF26</f>
        <v>4822.8338596835301</v>
      </c>
      <c r="AG27" s="78">
        <f>'S1'!$B$4*'S1'!$B$11*AG26</f>
        <v>4838.9478263571673</v>
      </c>
      <c r="AH27" s="78">
        <f>'S1'!$B$4*'S1'!$B$11*AH26</f>
        <v>4849.6420409035518</v>
      </c>
      <c r="AI27" s="78">
        <f>'S1'!$B$4*'S1'!$B$11*AI26</f>
        <v>4862.7235354414588</v>
      </c>
      <c r="AJ27" s="78">
        <f>'S1'!$B$4*'S1'!$B$11*AJ26</f>
        <v>4848.5938946236374</v>
      </c>
      <c r="AK27" s="78">
        <f>'S1'!$B$4*'S1'!$B$11*AK26</f>
        <v>4861.5538480916994</v>
      </c>
      <c r="AL27" s="78">
        <f>'S1'!$B$4*'S1'!$B$11*AL26</f>
        <v>4870.2665559163333</v>
      </c>
      <c r="AM27" s="78">
        <f>'S1'!$B$4*'S1'!$B$11*AM26</f>
        <v>4876.7902861717084</v>
      </c>
      <c r="AN27" s="78">
        <f>'S1'!$B$4*'S1'!$B$11*AN26</f>
        <v>4878.8615247052676</v>
      </c>
      <c r="AO27" s="17"/>
      <c r="AQ27" s="17"/>
    </row>
    <row r="28" spans="1:43" s="75" customFormat="1" ht="12" customHeight="1">
      <c r="A28" s="75" t="s">
        <v>113</v>
      </c>
      <c r="C28" s="76" t="e">
        <f>'T3'!C609/C10</f>
        <v>#DIV/0!</v>
      </c>
      <c r="D28" s="76" t="e">
        <f>'T3'!D609/D10</f>
        <v>#DIV/0!</v>
      </c>
      <c r="E28" s="76" t="e">
        <f>'T3'!E609/E10</f>
        <v>#DIV/0!</v>
      </c>
      <c r="F28" s="76" t="e">
        <f>'T3'!F609/F10</f>
        <v>#DIV/0!</v>
      </c>
      <c r="G28" s="76" t="e">
        <f>'T3'!G609/G10</f>
        <v>#DIV/0!</v>
      </c>
      <c r="H28" s="76" t="e">
        <f>'T3'!H609/H10</f>
        <v>#DIV/0!</v>
      </c>
      <c r="I28" s="76">
        <f>'T3'!I609/I10</f>
        <v>0</v>
      </c>
      <c r="J28" s="76">
        <f>'T3'!J609/J10</f>
        <v>51595.57894736842</v>
      </c>
      <c r="K28" s="76">
        <f>'T3'!K609/K10</f>
        <v>2450.79</v>
      </c>
      <c r="L28" s="76">
        <f>'T3'!L609/L10</f>
        <v>1225.395</v>
      </c>
      <c r="M28" s="76">
        <f>'T3'!M609/M10</f>
        <v>816.93</v>
      </c>
      <c r="N28" s="76">
        <f>'T3'!N609/N10</f>
        <v>813.40875000000005</v>
      </c>
      <c r="O28" s="17"/>
      <c r="P28" s="76">
        <f>'T3'!P609/P10</f>
        <v>650.72699999999998</v>
      </c>
      <c r="Q28" s="76">
        <f>'T3'!Q609/Q10</f>
        <v>805.1925</v>
      </c>
      <c r="R28" s="76">
        <f>'T3'!R609/R10</f>
        <v>690.16499999999996</v>
      </c>
      <c r="S28" s="76">
        <f>'T3'!S609/S10</f>
        <v>603.89437499999997</v>
      </c>
      <c r="T28" s="76">
        <f>'T3'!T609/T10</f>
        <v>536.79499999999996</v>
      </c>
      <c r="U28" s="76">
        <f>'T3'!U609/U10</f>
        <v>497.20049999999998</v>
      </c>
      <c r="V28" s="76">
        <f>'T3'!V609/V10</f>
        <v>452.00045454545455</v>
      </c>
      <c r="W28" s="76">
        <f>'T3'!W609/W10</f>
        <v>563.4</v>
      </c>
      <c r="X28" s="76">
        <f>'T3'!X609/X10</f>
        <v>520.06153846153848</v>
      </c>
      <c r="Y28" s="76">
        <f>'T3'!Y609/Y10</f>
        <v>482.91428571428571</v>
      </c>
      <c r="Z28" s="76">
        <f>'T3'!Z609/Z10</f>
        <v>450.72</v>
      </c>
      <c r="AA28" s="76">
        <f>'T3'!AA609/AA10</f>
        <v>431.35312499999998</v>
      </c>
      <c r="AB28" s="17"/>
      <c r="AC28" s="76">
        <f>'T3'!AC609/AC10</f>
        <v>405.9794117647059</v>
      </c>
      <c r="AD28" s="76">
        <f>'T3'!AD609/AD10</f>
        <v>434.28750000000002</v>
      </c>
      <c r="AE28" s="76">
        <f>'T3'!AE609/AE10</f>
        <v>411.43026315789473</v>
      </c>
      <c r="AF28" s="76">
        <f>'T3'!AF609/AF10</f>
        <v>390.85874999999999</v>
      </c>
      <c r="AG28" s="76">
        <f>'T3'!AG609/AG10</f>
        <v>372.24642857142857</v>
      </c>
      <c r="AH28" s="76">
        <f>'T3'!AH609/AH10</f>
        <v>361.72840909090911</v>
      </c>
      <c r="AI28" s="76">
        <f>'T3'!AI609/AI10</f>
        <v>346.00108695652176</v>
      </c>
      <c r="AJ28" s="76">
        <f>'T3'!AJ609/AJ10</f>
        <v>369.73124999999999</v>
      </c>
      <c r="AK28" s="76">
        <f>'T3'!AK609/AK10</f>
        <v>354.94200000000001</v>
      </c>
      <c r="AL28" s="76">
        <f>'T3'!AL609/AL10</f>
        <v>354.94200000000001</v>
      </c>
      <c r="AM28" s="76">
        <f>'T3'!AM609/AM10</f>
        <v>354.94200000000001</v>
      </c>
      <c r="AN28" s="76">
        <f>'T3'!AN609/AN10</f>
        <v>360.57600000000002</v>
      </c>
      <c r="AO28" s="17"/>
      <c r="AQ28" s="17"/>
    </row>
    <row r="29" spans="1:43" s="23" customFormat="1" ht="12" customHeight="1">
      <c r="A29" s="96" t="s">
        <v>533</v>
      </c>
      <c r="C29" s="97" t="e">
        <f>C27/C28</f>
        <v>#DIV/0!</v>
      </c>
      <c r="D29" s="97" t="e">
        <f t="shared" ref="D29:M29" si="58">D27/D28</f>
        <v>#DIV/0!</v>
      </c>
      <c r="E29" s="97" t="e">
        <f t="shared" si="58"/>
        <v>#DIV/0!</v>
      </c>
      <c r="F29" s="97" t="e">
        <f t="shared" si="58"/>
        <v>#DIV/0!</v>
      </c>
      <c r="G29" s="97" t="e">
        <f t="shared" si="58"/>
        <v>#DIV/0!</v>
      </c>
      <c r="H29" s="97" t="e">
        <f t="shared" si="58"/>
        <v>#DIV/0!</v>
      </c>
      <c r="I29" s="97" t="e">
        <f t="shared" si="58"/>
        <v>#DIV/0!</v>
      </c>
      <c r="J29" s="97">
        <f t="shared" si="58"/>
        <v>-2.9910676421344413</v>
      </c>
      <c r="K29" s="97">
        <f>K27/K28</f>
        <v>-0.98511406212188413</v>
      </c>
      <c r="L29" s="97">
        <f t="shared" si="58"/>
        <v>2.2822308759274517</v>
      </c>
      <c r="M29" s="97">
        <f t="shared" si="58"/>
        <v>5.1332061320677234</v>
      </c>
      <c r="N29" s="97">
        <f>N27/N28</f>
        <v>5.5526173517559796</v>
      </c>
      <c r="O29" s="14">
        <f>SUM(K29:N29)/12</f>
        <v>0.99857835813577245</v>
      </c>
      <c r="P29" s="109">
        <f>P27/P28</f>
        <v>7.6109060834623534</v>
      </c>
      <c r="Q29" s="109">
        <f t="shared" ref="Q29" si="59">Q27/Q28</f>
        <v>6.0899982848235696</v>
      </c>
      <c r="R29" s="109">
        <f t="shared" ref="R29" si="60">R27/R28</f>
        <v>7.2665094161996784</v>
      </c>
      <c r="S29" s="109">
        <f t="shared" ref="S29" si="61">S27/S28</f>
        <v>8.5418908732231458</v>
      </c>
      <c r="T29" s="109">
        <f t="shared" ref="T29" si="62">T27/T28</f>
        <v>9.8022297878569038</v>
      </c>
      <c r="U29" s="109">
        <f t="shared" ref="U29" si="63">U27/U28</f>
        <v>10.71661482836774</v>
      </c>
      <c r="V29" s="109">
        <f t="shared" ref="V29" si="64">V27/V28</f>
        <v>11.923642502964979</v>
      </c>
      <c r="W29" s="109">
        <f t="shared" ref="W29" si="65">W27/W28</f>
        <v>9.4266423065236218</v>
      </c>
      <c r="X29" s="109">
        <f t="shared" ref="X29" si="66">X27/X28</f>
        <v>10.330402395221014</v>
      </c>
      <c r="Y29" s="109">
        <f t="shared" ref="Y29" si="67">Y27/Y28</f>
        <v>11.212107901712288</v>
      </c>
      <c r="Z29" s="109">
        <f t="shared" ref="Z29" si="68">Z27/Z28</f>
        <v>12.090858220020641</v>
      </c>
      <c r="AA29" s="109">
        <f t="shared" ref="AA29" si="69">AA27/AA28</f>
        <v>12.689105964942287</v>
      </c>
      <c r="AB29" s="14">
        <f>SUM(P29:AA29)/12</f>
        <v>9.8084090471098513</v>
      </c>
      <c r="AC29" s="109">
        <f>AC27/AC28</f>
        <v>13.592368334585171</v>
      </c>
      <c r="AD29" s="109">
        <f t="shared" ref="AD29" si="70">AD27/AD28</f>
        <v>12.684373449427856</v>
      </c>
      <c r="AE29" s="109">
        <f t="shared" ref="AE29" si="71">AE27/AE28</f>
        <v>13.427886809520674</v>
      </c>
      <c r="AF29" s="109">
        <f t="shared" ref="AF29" si="72">AF27/AF28</f>
        <v>12.339070980714977</v>
      </c>
      <c r="AG29" s="109">
        <f t="shared" ref="AG29" si="73">AG27/AG28</f>
        <v>12.999312968367795</v>
      </c>
      <c r="AH29" s="109">
        <f t="shared" ref="AH29" si="74">AH27/AH28</f>
        <v>13.406859729628662</v>
      </c>
      <c r="AI29" s="109">
        <f t="shared" ref="AI29" si="75">AI27/AI28</f>
        <v>14.054070113521075</v>
      </c>
      <c r="AJ29" s="109">
        <f t="shared" ref="AJ29" si="76">AJ27/AJ28</f>
        <v>13.113833073681594</v>
      </c>
      <c r="AK29" s="109">
        <f t="shared" ref="AK29" si="77">AK27/AK28</f>
        <v>13.696755661746705</v>
      </c>
      <c r="AL29" s="109">
        <f t="shared" ref="AL29" si="78">AL27/AL28</f>
        <v>13.721302511160509</v>
      </c>
      <c r="AM29" s="109">
        <f t="shared" ref="AM29" si="79">AM27/AM28</f>
        <v>13.739682218987069</v>
      </c>
      <c r="AN29" s="109">
        <f t="shared" ref="AN29" si="80">AN27/AN28</f>
        <v>13.530743933887079</v>
      </c>
      <c r="AO29" s="14">
        <f>SUM(AC29:AN29)/12</f>
        <v>13.358854982102429</v>
      </c>
      <c r="AQ29" s="89">
        <f>(O29+AB29+AO29)/3</f>
        <v>8.055280795782684</v>
      </c>
    </row>
    <row r="33" spans="3:43" s="10" customFormat="1" ht="12" customHeight="1">
      <c r="C33" s="192" t="s">
        <v>48</v>
      </c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Q33" s="16"/>
    </row>
    <row r="34" spans="3:43" s="11" customFormat="1" ht="12" customHeight="1">
      <c r="C34" s="183" t="s">
        <v>415</v>
      </c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Q34" s="17"/>
    </row>
    <row r="35" spans="3:43" s="11" customFormat="1" ht="12" customHeight="1">
      <c r="C35" s="183" t="s">
        <v>416</v>
      </c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Q35" s="17"/>
    </row>
    <row r="36" spans="3:43" s="11" customFormat="1" ht="12" customHeight="1">
      <c r="C36" s="183" t="s">
        <v>428</v>
      </c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Q36" s="17"/>
    </row>
    <row r="37" spans="3:43" s="11" customFormat="1" ht="12" customHeight="1">
      <c r="C37" s="183" t="s">
        <v>425</v>
      </c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Q37" s="17"/>
    </row>
    <row r="38" spans="3:43" ht="12" customHeight="1"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</row>
    <row r="39" spans="3:43" ht="12" customHeight="1">
      <c r="C39" s="183" t="s">
        <v>417</v>
      </c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</row>
    <row r="40" spans="3:43" ht="12" customHeight="1">
      <c r="C40" s="183" t="s">
        <v>418</v>
      </c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</row>
    <row r="41" spans="3:43" ht="12" customHeight="1">
      <c r="C41" s="183" t="s">
        <v>443</v>
      </c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</row>
    <row r="42" spans="3:43" ht="12" customHeight="1">
      <c r="C42" s="183" t="s">
        <v>426</v>
      </c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</row>
    <row r="43" spans="3:43" ht="12" customHeight="1"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</row>
    <row r="44" spans="3:43" ht="12" customHeight="1">
      <c r="C44" s="184" t="s">
        <v>477</v>
      </c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</row>
    <row r="45" spans="3:43" ht="12" customHeight="1">
      <c r="C45" s="184" t="s">
        <v>478</v>
      </c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</row>
    <row r="46" spans="3:43" ht="12" customHeight="1"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</row>
    <row r="47" spans="3:43" ht="12" customHeight="1">
      <c r="C47" s="183" t="s">
        <v>419</v>
      </c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</row>
    <row r="48" spans="3:43" ht="12" customHeight="1">
      <c r="C48" s="183" t="s">
        <v>420</v>
      </c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</row>
    <row r="49" spans="3:14" ht="12" customHeight="1">
      <c r="C49" s="183" t="s">
        <v>532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</row>
    <row r="50" spans="3:14" ht="12" customHeight="1">
      <c r="C50" s="183" t="s">
        <v>535</v>
      </c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</row>
    <row r="51" spans="3:14" ht="12" customHeight="1"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</row>
    <row r="52" spans="3:14" ht="12" customHeight="1">
      <c r="C52" s="193" t="s">
        <v>534</v>
      </c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</row>
  </sheetData>
  <mergeCells count="20">
    <mergeCell ref="C45:N45"/>
    <mergeCell ref="C46:N46"/>
    <mergeCell ref="C44:N44"/>
    <mergeCell ref="C51:N51"/>
    <mergeCell ref="C52:N52"/>
    <mergeCell ref="C49:N49"/>
    <mergeCell ref="C47:N47"/>
    <mergeCell ref="C48:N48"/>
    <mergeCell ref="C50:N50"/>
    <mergeCell ref="C33:N33"/>
    <mergeCell ref="C40:N40"/>
    <mergeCell ref="C41:N41"/>
    <mergeCell ref="C42:N42"/>
    <mergeCell ref="C43:N43"/>
    <mergeCell ref="C34:N34"/>
    <mergeCell ref="C35:N35"/>
    <mergeCell ref="C36:N36"/>
    <mergeCell ref="C37:N37"/>
    <mergeCell ref="C38:N38"/>
    <mergeCell ref="C39:N39"/>
  </mergeCells>
  <phoneticPr fontId="33" type="noConversion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E3FE-39FE-496A-B4B8-4CCD6C20F3E3}">
  <dimension ref="A1:E42"/>
  <sheetViews>
    <sheetView showGridLines="0" showRowColHeaders="0" zoomScaleNormal="100" workbookViewId="0">
      <pane ySplit="1" topLeftCell="A2" activePane="bottomLeft" state="frozen"/>
      <selection activeCell="A17" sqref="A17"/>
      <selection pane="bottomLeft"/>
    </sheetView>
  </sheetViews>
  <sheetFormatPr defaultColWidth="13.6328125" defaultRowHeight="12" customHeight="1"/>
  <cols>
    <col min="1" max="1" width="40.90625" style="8" customWidth="1"/>
    <col min="2" max="2" width="13.6328125" style="29"/>
    <col min="3" max="5" width="13.6328125" style="3"/>
    <col min="6" max="16384" width="13.6328125" style="8"/>
  </cols>
  <sheetData>
    <row r="1" spans="1:5" ht="24" customHeight="1">
      <c r="A1" s="4" t="s">
        <v>70</v>
      </c>
      <c r="B1" s="28"/>
      <c r="C1" s="9">
        <v>2025</v>
      </c>
      <c r="D1" s="9">
        <v>2026</v>
      </c>
      <c r="E1" s="9">
        <v>2027</v>
      </c>
    </row>
    <row r="2" spans="1:5" ht="12" customHeight="1">
      <c r="C2" s="30"/>
      <c r="D2" s="30"/>
      <c r="E2" s="30"/>
    </row>
    <row r="3" spans="1:5" ht="12" customHeight="1">
      <c r="A3" s="8" t="s">
        <v>18</v>
      </c>
      <c r="B3" s="29" t="s">
        <v>19</v>
      </c>
      <c r="C3" s="7">
        <v>3932</v>
      </c>
      <c r="D3" s="7">
        <v>4500</v>
      </c>
      <c r="E3" s="7">
        <v>5000</v>
      </c>
    </row>
    <row r="4" spans="1:5" ht="12" customHeight="1">
      <c r="A4" s="8" t="s">
        <v>16</v>
      </c>
      <c r="B4" s="29" t="s">
        <v>17</v>
      </c>
      <c r="C4" s="7">
        <v>85000</v>
      </c>
      <c r="D4" s="7">
        <v>85000</v>
      </c>
      <c r="E4" s="7">
        <v>85000</v>
      </c>
    </row>
    <row r="5" spans="1:5" ht="12" customHeight="1">
      <c r="A5" s="8" t="s">
        <v>459</v>
      </c>
      <c r="C5" s="7">
        <f>C3*20000</f>
        <v>78640000</v>
      </c>
      <c r="D5" s="7">
        <f>D3*20000</f>
        <v>90000000</v>
      </c>
      <c r="E5" s="7">
        <f>E3*20000</f>
        <v>100000000</v>
      </c>
    </row>
    <row r="6" spans="1:5" ht="12" customHeight="1">
      <c r="A6" s="8" t="s">
        <v>456</v>
      </c>
      <c r="C6" s="7">
        <f>C3*24038</f>
        <v>94517416</v>
      </c>
      <c r="D6" s="7">
        <f>D3*24038</f>
        <v>108171000</v>
      </c>
      <c r="E6" s="7">
        <f t="shared" ref="E6" si="0">E3*24038</f>
        <v>120190000</v>
      </c>
    </row>
    <row r="7" spans="1:5" ht="12" customHeight="1">
      <c r="A7" s="8" t="s">
        <v>460</v>
      </c>
      <c r="C7" s="7">
        <f>C3*300000</f>
        <v>1179600000</v>
      </c>
      <c r="D7" s="7">
        <f>D3*300000</f>
        <v>1350000000</v>
      </c>
      <c r="E7" s="7">
        <f>E3*300000</f>
        <v>1500000000</v>
      </c>
    </row>
    <row r="8" spans="1:5" ht="12" customHeight="1">
      <c r="A8" s="8" t="s">
        <v>462</v>
      </c>
      <c r="C8" s="7">
        <f>C3*14</f>
        <v>55048</v>
      </c>
      <c r="D8" s="7">
        <f>D3*14</f>
        <v>63000</v>
      </c>
      <c r="E8" s="7">
        <f>E3*14</f>
        <v>70000</v>
      </c>
    </row>
    <row r="10" spans="1:5" ht="12" customHeight="1">
      <c r="A10" s="8" t="s">
        <v>20</v>
      </c>
      <c r="B10" s="29" t="s">
        <v>21</v>
      </c>
      <c r="C10" s="31">
        <v>0.2</v>
      </c>
      <c r="D10" s="31">
        <v>0.2</v>
      </c>
      <c r="E10" s="31">
        <v>0.2</v>
      </c>
    </row>
    <row r="11" spans="1:5" ht="12" customHeight="1">
      <c r="A11" s="8" t="s">
        <v>22</v>
      </c>
      <c r="B11" s="29" t="s">
        <v>23</v>
      </c>
      <c r="C11" s="31">
        <v>0.12</v>
      </c>
      <c r="D11" s="31">
        <v>0.12</v>
      </c>
      <c r="E11" s="31">
        <v>0.12</v>
      </c>
    </row>
    <row r="12" spans="1:5" ht="12" customHeight="1">
      <c r="C12" s="30"/>
      <c r="D12" s="30"/>
      <c r="E12" s="30"/>
    </row>
    <row r="13" spans="1:5" ht="12" customHeight="1">
      <c r="A13" s="8" t="s">
        <v>24</v>
      </c>
      <c r="B13" s="29" t="s">
        <v>15</v>
      </c>
      <c r="C13" s="31">
        <v>0.1</v>
      </c>
      <c r="D13" s="31">
        <v>0.1</v>
      </c>
      <c r="E13" s="31">
        <v>0.1</v>
      </c>
    </row>
    <row r="14" spans="1:5" ht="12" customHeight="1">
      <c r="A14" s="8" t="s">
        <v>27</v>
      </c>
      <c r="B14" s="29" t="s">
        <v>11</v>
      </c>
      <c r="C14" s="31">
        <v>0.1</v>
      </c>
      <c r="D14" s="31">
        <v>0.1</v>
      </c>
      <c r="E14" s="31">
        <v>0.1</v>
      </c>
    </row>
    <row r="15" spans="1:5" ht="12" customHeight="1">
      <c r="A15" s="8" t="s">
        <v>458</v>
      </c>
      <c r="B15" s="29" t="s">
        <v>457</v>
      </c>
      <c r="C15" s="159">
        <v>2.5000000000000001E-2</v>
      </c>
      <c r="D15" s="159">
        <v>2.5000000000000001E-2</v>
      </c>
      <c r="E15" s="159">
        <v>2.5000000000000001E-2</v>
      </c>
    </row>
    <row r="16" spans="1:5" ht="12" customHeight="1">
      <c r="A16" s="8" t="s">
        <v>25</v>
      </c>
      <c r="B16" s="29" t="s">
        <v>26</v>
      </c>
      <c r="C16" s="32">
        <v>0.11</v>
      </c>
      <c r="D16" s="32">
        <v>0.11</v>
      </c>
      <c r="E16" s="32">
        <v>0.11</v>
      </c>
    </row>
    <row r="17" spans="1:5" ht="12" customHeight="1">
      <c r="A17" s="8" t="s">
        <v>28</v>
      </c>
      <c r="B17" s="29" t="s">
        <v>12</v>
      </c>
      <c r="C17" s="32">
        <v>0.05</v>
      </c>
      <c r="D17" s="32">
        <v>0.05</v>
      </c>
      <c r="E17" s="32">
        <v>0.05</v>
      </c>
    </row>
    <row r="18" spans="1:5" ht="12" customHeight="1">
      <c r="A18" s="8" t="s">
        <v>39</v>
      </c>
      <c r="B18" s="29" t="s">
        <v>13</v>
      </c>
      <c r="C18" s="32">
        <v>0.03</v>
      </c>
      <c r="D18" s="32">
        <v>0.03</v>
      </c>
      <c r="E18" s="32">
        <v>0.03</v>
      </c>
    </row>
    <row r="19" spans="1:5" ht="12" customHeight="1">
      <c r="A19" s="8" t="s">
        <v>86</v>
      </c>
      <c r="B19" s="29" t="s">
        <v>14</v>
      </c>
      <c r="C19" s="32">
        <v>0.02</v>
      </c>
      <c r="D19" s="32">
        <v>0.02</v>
      </c>
      <c r="E19" s="32">
        <v>0.02</v>
      </c>
    </row>
    <row r="20" spans="1:5" ht="12" customHeight="1">
      <c r="C20" s="36"/>
      <c r="D20" s="36"/>
      <c r="E20" s="36"/>
    </row>
    <row r="21" spans="1:5" ht="12" customHeight="1">
      <c r="A21" s="4" t="s">
        <v>444</v>
      </c>
      <c r="B21" s="28"/>
      <c r="C21" s="9"/>
      <c r="D21" s="9"/>
      <c r="E21" s="9"/>
    </row>
    <row r="22" spans="1:5" ht="12" customHeight="1">
      <c r="A22" s="8" t="s">
        <v>29</v>
      </c>
      <c r="B22" s="29" t="s">
        <v>30</v>
      </c>
      <c r="C22" s="82">
        <v>100000</v>
      </c>
      <c r="D22" s="82">
        <v>100000</v>
      </c>
      <c r="E22" s="82">
        <v>100000</v>
      </c>
    </row>
    <row r="23" spans="1:5" ht="12" customHeight="1">
      <c r="C23" s="5"/>
      <c r="D23" s="5"/>
      <c r="E23" s="5"/>
    </row>
    <row r="24" spans="1:5" ht="12" customHeight="1">
      <c r="B24" s="29" t="s">
        <v>15</v>
      </c>
      <c r="C24" s="2">
        <f>ROUND((C$22-C$25-C$30-C$8)*C$13,0)</f>
        <v>3295</v>
      </c>
      <c r="D24" s="2">
        <f>ROUND((D$22-D$25-D$30-D$8)*D$13,0)</f>
        <v>2500</v>
      </c>
      <c r="E24" s="2">
        <f>ROUND((E$22-E$25-E$30-E$8)*E$13,0)</f>
        <v>1800</v>
      </c>
    </row>
    <row r="25" spans="1:5" ht="12" customHeight="1">
      <c r="B25" s="29" t="s">
        <v>11</v>
      </c>
      <c r="C25" s="2">
        <f>C$22*C$14</f>
        <v>10000</v>
      </c>
      <c r="D25" s="2">
        <f>D$22*D$14</f>
        <v>10000</v>
      </c>
      <c r="E25" s="2">
        <f>E$22*E$14</f>
        <v>10000</v>
      </c>
    </row>
    <row r="26" spans="1:5" ht="12" customHeight="1">
      <c r="B26" s="29" t="s">
        <v>457</v>
      </c>
      <c r="C26" s="2">
        <f>C$22*C$15</f>
        <v>2500</v>
      </c>
      <c r="D26" s="2">
        <f t="shared" ref="D26:E26" si="1">D$22*D$15</f>
        <v>2500</v>
      </c>
      <c r="E26" s="2">
        <f t="shared" si="1"/>
        <v>2500</v>
      </c>
    </row>
    <row r="27" spans="1:5" ht="12" customHeight="1">
      <c r="B27" s="29" t="s">
        <v>26</v>
      </c>
      <c r="C27" s="2">
        <f>(C$22-C$25-C$30)*C$16-C$28</f>
        <v>5180</v>
      </c>
      <c r="D27" s="2">
        <f>(D$22-D$25-D$30)*D$16-D$28</f>
        <v>5180</v>
      </c>
      <c r="E27" s="2">
        <f>(E$22-E$25-E$30)*E$16-E$28</f>
        <v>5180</v>
      </c>
    </row>
    <row r="28" spans="1:5" ht="12" customHeight="1">
      <c r="B28" s="29" t="s">
        <v>12</v>
      </c>
      <c r="C28" s="2">
        <f>(C$22*0.9)*C$17</f>
        <v>4500</v>
      </c>
      <c r="D28" s="2">
        <f>(D$22*0.9)*D$17</f>
        <v>4500</v>
      </c>
      <c r="E28" s="2">
        <f>(E$22*0.9)*E$17</f>
        <v>4500</v>
      </c>
    </row>
    <row r="29" spans="1:5" ht="12" customHeight="1">
      <c r="B29" s="29" t="s">
        <v>13</v>
      </c>
      <c r="C29" s="2">
        <f>C$22*C$18</f>
        <v>3000</v>
      </c>
      <c r="D29" s="2">
        <f>D$22*D$18</f>
        <v>3000</v>
      </c>
      <c r="E29" s="2">
        <f>E$22*E$18</f>
        <v>3000</v>
      </c>
    </row>
    <row r="30" spans="1:5" ht="12" customHeight="1">
      <c r="B30" s="29" t="s">
        <v>14</v>
      </c>
      <c r="C30" s="2">
        <f>C$22*C$19</f>
        <v>2000</v>
      </c>
      <c r="D30" s="2">
        <f>D$22*D$19</f>
        <v>2000</v>
      </c>
      <c r="E30" s="2">
        <f>E$22*E$19</f>
        <v>2000</v>
      </c>
    </row>
    <row r="31" spans="1:5" ht="12" customHeight="1">
      <c r="C31" s="2"/>
      <c r="D31" s="2"/>
      <c r="E31" s="2"/>
    </row>
    <row r="32" spans="1:5" ht="12" customHeight="1">
      <c r="A32" s="8" t="s">
        <v>31</v>
      </c>
      <c r="C32" s="5">
        <f>C22-C34</f>
        <v>84705</v>
      </c>
      <c r="D32" s="5">
        <f>D22-D34</f>
        <v>85500</v>
      </c>
      <c r="E32" s="5">
        <f>E22-E34</f>
        <v>86200</v>
      </c>
    </row>
    <row r="33" spans="1:5" ht="12" customHeight="1">
      <c r="C33" s="5"/>
      <c r="D33" s="5"/>
      <c r="E33" s="5"/>
    </row>
    <row r="34" spans="1:5" ht="12" customHeight="1">
      <c r="A34" s="8" t="s">
        <v>97</v>
      </c>
      <c r="C34" s="2">
        <f>C25+C30+C24</f>
        <v>15295</v>
      </c>
      <c r="D34" s="2">
        <f t="shared" ref="D34:E34" si="2">D25+D30+D24</f>
        <v>14500</v>
      </c>
      <c r="E34" s="2">
        <f t="shared" si="2"/>
        <v>13800</v>
      </c>
    </row>
    <row r="35" spans="1:5" ht="12" customHeight="1">
      <c r="A35" s="8" t="s">
        <v>98</v>
      </c>
      <c r="C35" s="2">
        <f>C29+C28+C27+C26</f>
        <v>15180</v>
      </c>
      <c r="D35" s="2">
        <f t="shared" ref="D35:E35" si="3">D29+D28+D27+D26</f>
        <v>15180</v>
      </c>
      <c r="E35" s="2">
        <f t="shared" si="3"/>
        <v>15180</v>
      </c>
    </row>
    <row r="36" spans="1:5" ht="12" customHeight="1">
      <c r="A36" s="8" t="s">
        <v>99</v>
      </c>
      <c r="C36" s="2">
        <f>C22+C35</f>
        <v>115180</v>
      </c>
      <c r="D36" s="2">
        <f t="shared" ref="D36:E36" si="4">D22+D35</f>
        <v>115180</v>
      </c>
      <c r="E36" s="2">
        <f t="shared" si="4"/>
        <v>115180</v>
      </c>
    </row>
    <row r="40" spans="1:5" s="11" customFormat="1" ht="12" customHeight="1">
      <c r="A40" s="10" t="s">
        <v>48</v>
      </c>
      <c r="C40" s="17"/>
      <c r="D40" s="17"/>
      <c r="E40" s="17"/>
    </row>
    <row r="41" spans="1:5" s="11" customFormat="1" ht="12" customHeight="1">
      <c r="A41" s="11" t="s">
        <v>461</v>
      </c>
      <c r="C41" s="17"/>
      <c r="D41" s="17"/>
      <c r="E41" s="17"/>
    </row>
    <row r="42" spans="1:5" s="11" customFormat="1" ht="12" customHeight="1">
      <c r="A42" s="81" t="s">
        <v>463</v>
      </c>
      <c r="C42" s="17"/>
      <c r="D42" s="17"/>
      <c r="E42" s="17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6E56-D839-4D58-84F9-6E8933747EA4}">
  <dimension ref="A1:J41"/>
  <sheetViews>
    <sheetView showGridLines="0" showRowColHeaders="0" zoomScaleNormal="100" workbookViewId="0">
      <pane ySplit="1" topLeftCell="A2" activePane="bottomLeft" state="frozen"/>
      <selection activeCell="A17" sqref="A17"/>
      <selection pane="bottomLeft"/>
    </sheetView>
  </sheetViews>
  <sheetFormatPr defaultColWidth="13.6328125" defaultRowHeight="12" customHeight="1"/>
  <cols>
    <col min="1" max="1" width="40.90625" style="22" customWidth="1"/>
    <col min="2" max="2" width="13.6328125" style="27"/>
    <col min="3" max="3" width="2.1796875" style="27" customWidth="1"/>
    <col min="4" max="10" width="13.6328125" style="27"/>
    <col min="11" max="16384" width="13.6328125" style="22"/>
  </cols>
  <sheetData>
    <row r="1" spans="1:10" s="23" customFormat="1" ht="24" customHeight="1">
      <c r="A1" s="4" t="s">
        <v>71</v>
      </c>
      <c r="B1" s="24" t="s">
        <v>65</v>
      </c>
      <c r="C1" s="24"/>
      <c r="D1" s="24" t="s">
        <v>448</v>
      </c>
      <c r="E1" s="24" t="s">
        <v>449</v>
      </c>
      <c r="F1" s="25" t="s">
        <v>450</v>
      </c>
      <c r="G1" s="24" t="s">
        <v>43</v>
      </c>
      <c r="H1" s="24" t="s">
        <v>44</v>
      </c>
      <c r="I1" s="24" t="s">
        <v>45</v>
      </c>
      <c r="J1" s="24" t="s">
        <v>46</v>
      </c>
    </row>
    <row r="2" spans="1:10" s="29" customFormat="1" ht="24" customHeight="1">
      <c r="B2" s="39"/>
      <c r="C2" s="39"/>
      <c r="D2" s="40">
        <v>0</v>
      </c>
      <c r="E2" s="40">
        <v>1</v>
      </c>
      <c r="F2" s="40">
        <v>2</v>
      </c>
      <c r="G2" s="40">
        <v>3</v>
      </c>
      <c r="H2" s="40">
        <v>4</v>
      </c>
      <c r="I2" s="40">
        <v>5</v>
      </c>
      <c r="J2" s="40">
        <v>6</v>
      </c>
    </row>
    <row r="3" spans="1:10" ht="12" customHeight="1">
      <c r="A3" s="160" t="s">
        <v>464</v>
      </c>
      <c r="B3" s="26">
        <v>125000</v>
      </c>
      <c r="C3" s="37"/>
      <c r="D3" s="26">
        <v>585000</v>
      </c>
      <c r="E3" s="37">
        <f t="shared" ref="E3:E8" si="0">$D3+E$2*$B3</f>
        <v>710000</v>
      </c>
      <c r="F3" s="37">
        <f t="shared" ref="F3:J3" si="1">$D3+F$2*$B3</f>
        <v>835000</v>
      </c>
      <c r="G3" s="37">
        <f t="shared" si="1"/>
        <v>960000</v>
      </c>
      <c r="H3" s="37">
        <f t="shared" si="1"/>
        <v>1085000</v>
      </c>
      <c r="I3" s="37">
        <f t="shared" si="1"/>
        <v>1210000</v>
      </c>
      <c r="J3" s="37">
        <f t="shared" si="1"/>
        <v>1335000</v>
      </c>
    </row>
    <row r="4" spans="1:10" ht="12" customHeight="1">
      <c r="A4" s="160" t="s">
        <v>465</v>
      </c>
      <c r="B4" s="26">
        <v>75000</v>
      </c>
      <c r="C4" s="37"/>
      <c r="D4" s="26">
        <v>385000</v>
      </c>
      <c r="E4" s="37">
        <f t="shared" si="0"/>
        <v>460000</v>
      </c>
      <c r="F4" s="37">
        <f t="shared" ref="F4:J8" si="2">$D4+F$2*$B4</f>
        <v>535000</v>
      </c>
      <c r="G4" s="37">
        <f t="shared" si="2"/>
        <v>610000</v>
      </c>
      <c r="H4" s="37">
        <f t="shared" si="2"/>
        <v>685000</v>
      </c>
      <c r="I4" s="37">
        <f t="shared" si="2"/>
        <v>760000</v>
      </c>
      <c r="J4" s="37">
        <f t="shared" si="2"/>
        <v>835000</v>
      </c>
    </row>
    <row r="5" spans="1:10" ht="12" customHeight="1">
      <c r="A5" s="160" t="s">
        <v>466</v>
      </c>
      <c r="B5" s="26">
        <v>100000</v>
      </c>
      <c r="C5" s="37"/>
      <c r="D5" s="26">
        <v>485000</v>
      </c>
      <c r="E5" s="37">
        <f t="shared" si="0"/>
        <v>585000</v>
      </c>
      <c r="F5" s="37">
        <f t="shared" si="2"/>
        <v>685000</v>
      </c>
      <c r="G5" s="37">
        <f t="shared" si="2"/>
        <v>785000</v>
      </c>
      <c r="H5" s="37">
        <f t="shared" si="2"/>
        <v>885000</v>
      </c>
      <c r="I5" s="37">
        <f t="shared" si="2"/>
        <v>985000</v>
      </c>
      <c r="J5" s="37">
        <f t="shared" si="2"/>
        <v>1085000</v>
      </c>
    </row>
    <row r="6" spans="1:10" ht="12" customHeight="1">
      <c r="A6" s="160" t="s">
        <v>467</v>
      </c>
      <c r="B6" s="26">
        <v>50000</v>
      </c>
      <c r="C6" s="37"/>
      <c r="D6" s="26">
        <v>285000</v>
      </c>
      <c r="E6" s="37">
        <f t="shared" si="0"/>
        <v>335000</v>
      </c>
      <c r="F6" s="37">
        <f t="shared" si="2"/>
        <v>385000</v>
      </c>
      <c r="G6" s="37">
        <f t="shared" si="2"/>
        <v>435000</v>
      </c>
      <c r="H6" s="37">
        <f t="shared" si="2"/>
        <v>485000</v>
      </c>
      <c r="I6" s="37">
        <f t="shared" si="2"/>
        <v>535000</v>
      </c>
      <c r="J6" s="37">
        <f t="shared" si="2"/>
        <v>585000</v>
      </c>
    </row>
    <row r="7" spans="1:10" ht="12" customHeight="1">
      <c r="A7" s="160" t="s">
        <v>468</v>
      </c>
      <c r="B7" s="26">
        <v>25000</v>
      </c>
      <c r="C7" s="37"/>
      <c r="D7" s="26">
        <v>185000</v>
      </c>
      <c r="E7" s="37">
        <f t="shared" si="0"/>
        <v>210000</v>
      </c>
      <c r="F7" s="37">
        <f t="shared" si="2"/>
        <v>235000</v>
      </c>
      <c r="G7" s="37">
        <f t="shared" si="2"/>
        <v>260000</v>
      </c>
      <c r="H7" s="37">
        <f t="shared" si="2"/>
        <v>285000</v>
      </c>
      <c r="I7" s="37">
        <f t="shared" si="2"/>
        <v>310000</v>
      </c>
      <c r="J7" s="37">
        <f t="shared" si="2"/>
        <v>335000</v>
      </c>
    </row>
    <row r="8" spans="1:10" ht="12" customHeight="1">
      <c r="A8" s="38" t="s">
        <v>47</v>
      </c>
      <c r="B8" s="26">
        <v>0</v>
      </c>
      <c r="C8" s="37"/>
      <c r="D8" s="26">
        <v>85000</v>
      </c>
      <c r="E8" s="37">
        <f t="shared" si="0"/>
        <v>85000</v>
      </c>
      <c r="F8" s="37">
        <f t="shared" si="2"/>
        <v>85000</v>
      </c>
      <c r="G8" s="37">
        <f t="shared" si="2"/>
        <v>85000</v>
      </c>
      <c r="H8" s="37">
        <f t="shared" si="2"/>
        <v>85000</v>
      </c>
      <c r="I8" s="37">
        <f t="shared" si="2"/>
        <v>85000</v>
      </c>
      <c r="J8" s="37">
        <f t="shared" si="2"/>
        <v>85000</v>
      </c>
    </row>
    <row r="9" spans="1:10" ht="12" customHeight="1">
      <c r="A9" s="41"/>
      <c r="B9" s="37"/>
      <c r="C9" s="37"/>
      <c r="D9" s="37"/>
      <c r="E9" s="37"/>
      <c r="F9" s="37"/>
      <c r="G9" s="37"/>
      <c r="H9" s="37"/>
      <c r="I9" s="37"/>
      <c r="J9" s="37"/>
    </row>
    <row r="10" spans="1:10" ht="12" customHeight="1">
      <c r="A10" s="160" t="s">
        <v>469</v>
      </c>
      <c r="B10" s="26">
        <v>0</v>
      </c>
      <c r="C10" s="37"/>
      <c r="D10" s="26">
        <v>85000</v>
      </c>
      <c r="E10" s="37">
        <f>$D10+E$2*$B10</f>
        <v>85000</v>
      </c>
      <c r="F10" s="37">
        <f t="shared" ref="F10:J10" si="3">$D10+F$2*$B10</f>
        <v>85000</v>
      </c>
      <c r="G10" s="37">
        <f t="shared" si="3"/>
        <v>85000</v>
      </c>
      <c r="H10" s="37">
        <f t="shared" si="3"/>
        <v>85000</v>
      </c>
      <c r="I10" s="37">
        <f t="shared" si="3"/>
        <v>85000</v>
      </c>
      <c r="J10" s="37">
        <f t="shared" si="3"/>
        <v>85000</v>
      </c>
    </row>
    <row r="13" spans="1:10" ht="12" customHeight="1">
      <c r="A13" s="160" t="s">
        <v>471</v>
      </c>
      <c r="B13" s="26">
        <v>500</v>
      </c>
    </row>
    <row r="14" spans="1:10" ht="12" customHeight="1">
      <c r="A14" s="160" t="s">
        <v>472</v>
      </c>
      <c r="B14" s="26">
        <v>500</v>
      </c>
    </row>
    <row r="15" spans="1:10" ht="12" customHeight="1">
      <c r="A15" s="160" t="s">
        <v>475</v>
      </c>
      <c r="B15" s="26">
        <f>B13*B14</f>
        <v>250000</v>
      </c>
    </row>
    <row r="19" spans="1:10" s="10" customFormat="1" ht="12" customHeight="1">
      <c r="A19" s="10" t="s">
        <v>48</v>
      </c>
    </row>
    <row r="20" spans="1:10" s="11" customFormat="1" ht="12" customHeight="1">
      <c r="A20" s="11" t="s">
        <v>90</v>
      </c>
    </row>
    <row r="21" spans="1:10" s="11" customFormat="1" ht="12" customHeight="1">
      <c r="A21" s="20" t="s">
        <v>67</v>
      </c>
      <c r="B21" s="20"/>
      <c r="C21" s="20"/>
      <c r="D21" s="20"/>
      <c r="E21" s="20"/>
      <c r="F21" s="20"/>
      <c r="G21" s="20"/>
      <c r="H21" s="20"/>
      <c r="I21" s="20"/>
      <c r="J21" s="20"/>
    </row>
    <row r="22" spans="1:10" s="11" customFormat="1" ht="12" customHeight="1">
      <c r="A22" s="20" t="s">
        <v>66</v>
      </c>
      <c r="B22" s="20"/>
      <c r="C22" s="20"/>
      <c r="D22" s="20"/>
      <c r="E22" s="20"/>
      <c r="F22" s="20"/>
      <c r="G22" s="20"/>
      <c r="H22" s="20"/>
      <c r="I22" s="20"/>
      <c r="J22" s="20"/>
    </row>
    <row r="23" spans="1:10" s="11" customFormat="1" ht="12" customHeight="1"/>
    <row r="24" spans="1:10" s="11" customFormat="1" ht="12" customHeight="1">
      <c r="A24" s="11" t="s">
        <v>451</v>
      </c>
    </row>
    <row r="25" spans="1:10" s="11" customFormat="1" ht="12" customHeight="1">
      <c r="A25" s="11" t="s">
        <v>452</v>
      </c>
    </row>
    <row r="26" spans="1:10" s="11" customFormat="1" ht="12" customHeight="1">
      <c r="A26" s="11" t="s">
        <v>453</v>
      </c>
    </row>
    <row r="27" spans="1:10" s="11" customFormat="1" ht="12" customHeight="1">
      <c r="A27" s="20" t="s">
        <v>447</v>
      </c>
    </row>
    <row r="28" spans="1:10" s="11" customFormat="1" ht="12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</row>
    <row r="29" spans="1:10" s="11" customFormat="1" ht="12" customHeight="1">
      <c r="A29" s="11" t="s">
        <v>470</v>
      </c>
    </row>
    <row r="30" spans="1:10" s="11" customFormat="1" ht="12" customHeight="1">
      <c r="A30" s="11" t="s">
        <v>554</v>
      </c>
    </row>
    <row r="31" spans="1:10" s="11" customFormat="1" ht="12" customHeight="1">
      <c r="A31" s="11" t="s">
        <v>552</v>
      </c>
    </row>
    <row r="32" spans="1:10" s="11" customFormat="1" ht="12" customHeight="1">
      <c r="A32" s="11" t="s">
        <v>553</v>
      </c>
    </row>
    <row r="33" spans="1:10" s="11" customFormat="1" ht="12" customHeight="1">
      <c r="A33" s="11" t="s">
        <v>551</v>
      </c>
    </row>
    <row r="34" spans="1:10" s="11" customFormat="1" ht="12" customHeight="1"/>
    <row r="35" spans="1:10" s="11" customFormat="1" ht="12" customHeight="1">
      <c r="A35" s="11" t="s">
        <v>455</v>
      </c>
    </row>
    <row r="36" spans="1:10" s="11" customFormat="1" ht="12" customHeight="1">
      <c r="A36" s="20" t="s">
        <v>454</v>
      </c>
    </row>
    <row r="37" spans="1:10" s="11" customFormat="1" ht="12" customHeight="1"/>
    <row r="38" spans="1:10" s="11" customFormat="1" ht="12" customHeight="1">
      <c r="A38" s="11" t="s">
        <v>473</v>
      </c>
    </row>
    <row r="39" spans="1:10" s="11" customFormat="1" ht="12" customHeight="1">
      <c r="A39" s="11" t="s">
        <v>474</v>
      </c>
    </row>
    <row r="40" spans="1:10" s="11" customFormat="1" ht="12" customHeight="1">
      <c r="B40" s="17"/>
      <c r="C40" s="17"/>
      <c r="D40" s="17"/>
      <c r="E40" s="17"/>
      <c r="F40" s="17"/>
      <c r="G40" s="17"/>
      <c r="H40" s="17"/>
      <c r="I40" s="17"/>
      <c r="J40" s="17"/>
    </row>
    <row r="41" spans="1:10" s="11" customFormat="1" ht="12" customHeight="1">
      <c r="A41" s="81" t="s">
        <v>446</v>
      </c>
      <c r="B41" s="17"/>
      <c r="C41" s="17"/>
      <c r="D41" s="17"/>
      <c r="E41" s="17"/>
      <c r="F41" s="17"/>
      <c r="G41" s="17"/>
      <c r="H41" s="17"/>
      <c r="I41" s="17"/>
      <c r="J41" s="17"/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461A-3870-4F6A-B578-D895B7CC6581}">
  <dimension ref="A1:AR646"/>
  <sheetViews>
    <sheetView showGridLines="0" showRowColHeaders="0" zoomScaleNormal="100" workbookViewId="0">
      <pane xSplit="1" ySplit="1" topLeftCell="B2" activePane="bottomRight" state="frozen"/>
      <selection activeCell="A17" sqref="A17"/>
      <selection pane="topRight" activeCell="A17" sqref="A17"/>
      <selection pane="bottomLeft" activeCell="A17" sqref="A17"/>
      <selection pane="bottomRight"/>
    </sheetView>
  </sheetViews>
  <sheetFormatPr defaultColWidth="10.6328125" defaultRowHeight="12" customHeight="1" outlineLevelRow="1" outlineLevelCol="1"/>
  <cols>
    <col min="1" max="1" width="45.453125" style="8" customWidth="1"/>
    <col min="2" max="2" width="2.1796875" style="3" customWidth="1"/>
    <col min="3" max="14" width="10.453125" style="3" customWidth="1" outlineLevel="1"/>
    <col min="15" max="15" width="13.6328125" style="17" customWidth="1"/>
    <col min="16" max="27" width="10.453125" style="3" customWidth="1" outlineLevel="1"/>
    <col min="28" max="28" width="13.6328125" style="17" customWidth="1"/>
    <col min="29" max="40" width="10.453125" style="3" customWidth="1" outlineLevel="1"/>
    <col min="41" max="41" width="13.6328125" style="17" customWidth="1"/>
    <col min="42" max="42" width="2.1796875" style="3" customWidth="1"/>
    <col min="43" max="43" width="13.6328125" style="17" customWidth="1"/>
    <col min="44" max="16384" width="10.6328125" style="8"/>
  </cols>
  <sheetData>
    <row r="1" spans="1:44" s="35" customFormat="1" ht="24" customHeight="1">
      <c r="A1" s="34" t="s">
        <v>88</v>
      </c>
      <c r="B1" s="33"/>
      <c r="C1" s="33" t="s">
        <v>369</v>
      </c>
      <c r="D1" s="33" t="s">
        <v>370</v>
      </c>
      <c r="E1" s="33" t="s">
        <v>371</v>
      </c>
      <c r="F1" s="33" t="s">
        <v>378</v>
      </c>
      <c r="G1" s="33" t="s">
        <v>379</v>
      </c>
      <c r="H1" s="33" t="s">
        <v>380</v>
      </c>
      <c r="I1" s="33" t="s">
        <v>381</v>
      </c>
      <c r="J1" s="33" t="s">
        <v>382</v>
      </c>
      <c r="K1" s="33" t="s">
        <v>383</v>
      </c>
      <c r="L1" s="33" t="s">
        <v>384</v>
      </c>
      <c r="M1" s="33" t="s">
        <v>385</v>
      </c>
      <c r="N1" s="33" t="s">
        <v>386</v>
      </c>
      <c r="O1" s="83" t="s">
        <v>476</v>
      </c>
      <c r="P1" s="33" t="s">
        <v>372</v>
      </c>
      <c r="Q1" s="33" t="s">
        <v>373</v>
      </c>
      <c r="R1" s="33" t="s">
        <v>374</v>
      </c>
      <c r="S1" s="33" t="s">
        <v>388</v>
      </c>
      <c r="T1" s="33" t="s">
        <v>389</v>
      </c>
      <c r="U1" s="33" t="s">
        <v>390</v>
      </c>
      <c r="V1" s="33" t="s">
        <v>391</v>
      </c>
      <c r="W1" s="33" t="s">
        <v>392</v>
      </c>
      <c r="X1" s="33" t="s">
        <v>393</v>
      </c>
      <c r="Y1" s="33" t="s">
        <v>394</v>
      </c>
      <c r="Z1" s="33" t="s">
        <v>395</v>
      </c>
      <c r="AA1" s="33" t="s">
        <v>396</v>
      </c>
      <c r="AB1" s="83" t="s">
        <v>387</v>
      </c>
      <c r="AC1" s="33" t="s">
        <v>375</v>
      </c>
      <c r="AD1" s="33" t="s">
        <v>376</v>
      </c>
      <c r="AE1" s="33" t="s">
        <v>377</v>
      </c>
      <c r="AF1" s="33" t="s">
        <v>398</v>
      </c>
      <c r="AG1" s="33" t="s">
        <v>399</v>
      </c>
      <c r="AH1" s="33" t="s">
        <v>400</v>
      </c>
      <c r="AI1" s="33" t="s">
        <v>401</v>
      </c>
      <c r="AJ1" s="33" t="s">
        <v>402</v>
      </c>
      <c r="AK1" s="33" t="s">
        <v>403</v>
      </c>
      <c r="AL1" s="33" t="s">
        <v>404</v>
      </c>
      <c r="AM1" s="33" t="s">
        <v>405</v>
      </c>
      <c r="AN1" s="33" t="s">
        <v>406</v>
      </c>
      <c r="AO1" s="90" t="s">
        <v>397</v>
      </c>
      <c r="AP1" s="33"/>
      <c r="AQ1" s="90" t="s">
        <v>36</v>
      </c>
      <c r="AR1" s="34"/>
    </row>
    <row r="2" spans="1:44" ht="12" customHeight="1">
      <c r="A2" s="4"/>
      <c r="B2" s="9"/>
      <c r="C2" s="5"/>
      <c r="D2" s="5"/>
      <c r="E2" s="42"/>
      <c r="F2" s="42"/>
      <c r="G2" s="42"/>
      <c r="H2" s="42"/>
      <c r="I2" s="42"/>
      <c r="J2" s="42"/>
      <c r="K2" s="42"/>
      <c r="L2" s="42"/>
      <c r="M2" s="42"/>
      <c r="N2" s="42"/>
      <c r="O2" s="84"/>
      <c r="P2" s="5"/>
      <c r="Q2" s="5"/>
      <c r="R2" s="42"/>
      <c r="S2" s="42"/>
      <c r="T2" s="42"/>
      <c r="U2" s="42"/>
      <c r="V2" s="42"/>
      <c r="W2" s="42"/>
      <c r="X2" s="42"/>
      <c r="Y2" s="42"/>
      <c r="Z2" s="42"/>
      <c r="AA2" s="42"/>
      <c r="AB2" s="84"/>
      <c r="AC2" s="5"/>
      <c r="AD2" s="5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16"/>
      <c r="AP2" s="9"/>
      <c r="AQ2" s="16"/>
      <c r="AR2" s="4"/>
    </row>
    <row r="3" spans="1:44" ht="12" customHeight="1">
      <c r="A3" s="47" t="s">
        <v>58</v>
      </c>
      <c r="C3" s="43">
        <f>C6+C9+C16+C32+C25+C39+C47</f>
        <v>0</v>
      </c>
      <c r="D3" s="43">
        <f t="shared" ref="D3:N3" si="0">D6+D9+D16+D32+D25+D39+D47</f>
        <v>0</v>
      </c>
      <c r="E3" s="43">
        <f t="shared" si="0"/>
        <v>0</v>
      </c>
      <c r="F3" s="43">
        <f t="shared" si="0"/>
        <v>0</v>
      </c>
      <c r="G3" s="43">
        <f t="shared" si="0"/>
        <v>0</v>
      </c>
      <c r="H3" s="43">
        <f>H6+H9+H16+H32+H25+H39+H47</f>
        <v>2</v>
      </c>
      <c r="I3" s="43">
        <f>I6+I9+I16+I32+I25+I39+I47</f>
        <v>4</v>
      </c>
      <c r="J3" s="43">
        <f t="shared" si="0"/>
        <v>11</v>
      </c>
      <c r="K3" s="43">
        <f t="shared" si="0"/>
        <v>14</v>
      </c>
      <c r="L3" s="43">
        <f t="shared" si="0"/>
        <v>15</v>
      </c>
      <c r="M3" s="43">
        <f t="shared" si="0"/>
        <v>15</v>
      </c>
      <c r="N3" s="43">
        <f t="shared" si="0"/>
        <v>17</v>
      </c>
      <c r="O3" s="85">
        <f>N3</f>
        <v>17</v>
      </c>
      <c r="P3" s="43">
        <f>P6+P9+P16+P32+P25+P39+P47</f>
        <v>20</v>
      </c>
      <c r="Q3" s="43">
        <f t="shared" ref="Q3:AA3" si="1">Q6+Q9+Q16+Q32+Q25+Q39+Q47</f>
        <v>22</v>
      </c>
      <c r="R3" s="43">
        <f t="shared" si="1"/>
        <v>26</v>
      </c>
      <c r="S3" s="43">
        <f t="shared" si="1"/>
        <v>26</v>
      </c>
      <c r="T3" s="43">
        <f t="shared" si="1"/>
        <v>26</v>
      </c>
      <c r="U3" s="43">
        <f t="shared" si="1"/>
        <v>26</v>
      </c>
      <c r="V3" s="43">
        <f t="shared" si="1"/>
        <v>27</v>
      </c>
      <c r="W3" s="43">
        <f t="shared" si="1"/>
        <v>29</v>
      </c>
      <c r="X3" s="43">
        <f t="shared" si="1"/>
        <v>33</v>
      </c>
      <c r="Y3" s="43">
        <f t="shared" si="1"/>
        <v>33</v>
      </c>
      <c r="Z3" s="43">
        <f t="shared" si="1"/>
        <v>33</v>
      </c>
      <c r="AA3" s="43">
        <f t="shared" si="1"/>
        <v>33</v>
      </c>
      <c r="AB3" s="85">
        <f>AA3</f>
        <v>33</v>
      </c>
      <c r="AC3" s="43">
        <f>AC6+AC9+AC16+AC32+AC25+AC39+AC47</f>
        <v>33</v>
      </c>
      <c r="AD3" s="43">
        <f t="shared" ref="AD3:AN3" si="2">AD6+AD9+AD16+AD32+AD25+AD39+AD47</f>
        <v>33</v>
      </c>
      <c r="AE3" s="43">
        <f t="shared" si="2"/>
        <v>35</v>
      </c>
      <c r="AF3" s="43">
        <f t="shared" si="2"/>
        <v>35</v>
      </c>
      <c r="AG3" s="43">
        <f t="shared" si="2"/>
        <v>35</v>
      </c>
      <c r="AH3" s="43">
        <f t="shared" si="2"/>
        <v>35</v>
      </c>
      <c r="AI3" s="43">
        <f t="shared" si="2"/>
        <v>35</v>
      </c>
      <c r="AJ3" s="43">
        <f t="shared" si="2"/>
        <v>35</v>
      </c>
      <c r="AK3" s="43">
        <f t="shared" si="2"/>
        <v>35</v>
      </c>
      <c r="AL3" s="43">
        <f t="shared" si="2"/>
        <v>35</v>
      </c>
      <c r="AM3" s="43">
        <f t="shared" si="2"/>
        <v>35</v>
      </c>
      <c r="AN3" s="43">
        <f t="shared" si="2"/>
        <v>35</v>
      </c>
      <c r="AO3" s="85">
        <f>AN3</f>
        <v>35</v>
      </c>
      <c r="AP3" s="59"/>
      <c r="AQ3" s="85">
        <f>AO3</f>
        <v>35</v>
      </c>
    </row>
    <row r="4" spans="1:44" s="12" customFormat="1" ht="12" customHeight="1">
      <c r="A4" s="51" t="s">
        <v>87</v>
      </c>
      <c r="B4" s="55"/>
      <c r="C4" s="15">
        <v>0</v>
      </c>
      <c r="D4" s="15">
        <v>0</v>
      </c>
      <c r="E4" s="15">
        <f>E3-D3</f>
        <v>0</v>
      </c>
      <c r="F4" s="15">
        <f>F3-E3</f>
        <v>0</v>
      </c>
      <c r="G4" s="15">
        <f t="shared" ref="G4:N4" si="3">G3-F3</f>
        <v>0</v>
      </c>
      <c r="H4" s="15">
        <f>H3-G3</f>
        <v>2</v>
      </c>
      <c r="I4" s="15">
        <f t="shared" si="3"/>
        <v>2</v>
      </c>
      <c r="J4" s="15">
        <f t="shared" si="3"/>
        <v>7</v>
      </c>
      <c r="K4" s="15">
        <f t="shared" si="3"/>
        <v>3</v>
      </c>
      <c r="L4" s="15">
        <f t="shared" si="3"/>
        <v>1</v>
      </c>
      <c r="M4" s="15">
        <f t="shared" si="3"/>
        <v>0</v>
      </c>
      <c r="N4" s="15">
        <f t="shared" si="3"/>
        <v>2</v>
      </c>
      <c r="O4" s="86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86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86"/>
      <c r="AP4" s="64"/>
      <c r="AQ4" s="17"/>
    </row>
    <row r="5" spans="1:44" ht="12" customHeight="1" outlineLevel="1">
      <c r="A5" s="4"/>
      <c r="B5" s="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1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14"/>
      <c r="AP5" s="5"/>
      <c r="AQ5" s="16"/>
      <c r="AR5" s="4"/>
    </row>
    <row r="6" spans="1:44" ht="12" customHeight="1" outlineLevel="1">
      <c r="A6" s="4" t="s">
        <v>122</v>
      </c>
      <c r="B6" s="9"/>
      <c r="C6" s="5">
        <f>C7</f>
        <v>0</v>
      </c>
      <c r="D6" s="5">
        <f t="shared" ref="D6:N6" si="4">D7</f>
        <v>0</v>
      </c>
      <c r="E6" s="5">
        <f t="shared" si="4"/>
        <v>0</v>
      </c>
      <c r="F6" s="5">
        <f t="shared" si="4"/>
        <v>0</v>
      </c>
      <c r="G6" s="5">
        <f t="shared" si="4"/>
        <v>0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  <c r="M6" s="5">
        <f t="shared" si="4"/>
        <v>1</v>
      </c>
      <c r="N6" s="5">
        <f t="shared" si="4"/>
        <v>1</v>
      </c>
      <c r="O6" s="14"/>
      <c r="P6" s="5">
        <f>P7</f>
        <v>1</v>
      </c>
      <c r="Q6" s="5">
        <f t="shared" ref="Q6" si="5">Q7</f>
        <v>1</v>
      </c>
      <c r="R6" s="5">
        <f t="shared" ref="R6" si="6">R7</f>
        <v>1</v>
      </c>
      <c r="S6" s="5">
        <f t="shared" ref="S6" si="7">S7</f>
        <v>1</v>
      </c>
      <c r="T6" s="5">
        <f t="shared" ref="T6" si="8">T7</f>
        <v>1</v>
      </c>
      <c r="U6" s="5">
        <f t="shared" ref="U6" si="9">U7</f>
        <v>1</v>
      </c>
      <c r="V6" s="5">
        <f t="shared" ref="V6" si="10">V7</f>
        <v>1</v>
      </c>
      <c r="W6" s="5">
        <f t="shared" ref="W6" si="11">W7</f>
        <v>1</v>
      </c>
      <c r="X6" s="5">
        <f t="shared" ref="X6" si="12">X7</f>
        <v>1</v>
      </c>
      <c r="Y6" s="5">
        <f t="shared" ref="Y6" si="13">Y7</f>
        <v>1</v>
      </c>
      <c r="Z6" s="5">
        <f t="shared" ref="Z6" si="14">Z7</f>
        <v>1</v>
      </c>
      <c r="AA6" s="5">
        <f t="shared" ref="AA6" si="15">AA7</f>
        <v>1</v>
      </c>
      <c r="AB6" s="14"/>
      <c r="AC6" s="5">
        <f>AC7</f>
        <v>1</v>
      </c>
      <c r="AD6" s="5">
        <f t="shared" ref="AD6" si="16">AD7</f>
        <v>1</v>
      </c>
      <c r="AE6" s="5">
        <f t="shared" ref="AE6" si="17">AE7</f>
        <v>1</v>
      </c>
      <c r="AF6" s="5">
        <f t="shared" ref="AF6" si="18">AF7</f>
        <v>1</v>
      </c>
      <c r="AG6" s="5">
        <f t="shared" ref="AG6" si="19">AG7</f>
        <v>1</v>
      </c>
      <c r="AH6" s="5">
        <f t="shared" ref="AH6" si="20">AH7</f>
        <v>1</v>
      </c>
      <c r="AI6" s="5">
        <f t="shared" ref="AI6" si="21">AI7</f>
        <v>1</v>
      </c>
      <c r="AJ6" s="5">
        <f t="shared" ref="AJ6" si="22">AJ7</f>
        <v>1</v>
      </c>
      <c r="AK6" s="5">
        <f t="shared" ref="AK6" si="23">AK7</f>
        <v>1</v>
      </c>
      <c r="AL6" s="5">
        <f t="shared" ref="AL6" si="24">AL7</f>
        <v>1</v>
      </c>
      <c r="AM6" s="5">
        <f t="shared" ref="AM6" si="25">AM7</f>
        <v>1</v>
      </c>
      <c r="AN6" s="5">
        <f t="shared" ref="AN6" si="26">AN7</f>
        <v>1</v>
      </c>
      <c r="AO6" s="14"/>
      <c r="AP6" s="5"/>
      <c r="AQ6" s="16"/>
      <c r="AR6" s="4"/>
    </row>
    <row r="7" spans="1:44" ht="12" customHeight="1" outlineLevel="1">
      <c r="A7" s="21" t="s">
        <v>91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165">
        <v>1</v>
      </c>
      <c r="O7" s="6"/>
      <c r="P7" s="165">
        <v>1</v>
      </c>
      <c r="Q7" s="165">
        <v>1</v>
      </c>
      <c r="R7" s="165">
        <v>1</v>
      </c>
      <c r="S7" s="165">
        <v>1</v>
      </c>
      <c r="T7" s="165">
        <v>1</v>
      </c>
      <c r="U7" s="166">
        <v>1</v>
      </c>
      <c r="V7" s="166">
        <v>1</v>
      </c>
      <c r="W7" s="166">
        <v>1</v>
      </c>
      <c r="X7" s="166">
        <v>1</v>
      </c>
      <c r="Y7" s="166">
        <v>1</v>
      </c>
      <c r="Z7" s="166">
        <v>1</v>
      </c>
      <c r="AA7" s="167">
        <v>1</v>
      </c>
      <c r="AB7" s="6"/>
      <c r="AC7" s="167">
        <v>1</v>
      </c>
      <c r="AD7" s="167">
        <v>1</v>
      </c>
      <c r="AE7" s="167">
        <v>1</v>
      </c>
      <c r="AF7" s="167">
        <v>1</v>
      </c>
      <c r="AG7" s="167">
        <v>1</v>
      </c>
      <c r="AH7" s="168">
        <v>1</v>
      </c>
      <c r="AI7" s="168">
        <v>1</v>
      </c>
      <c r="AJ7" s="168">
        <v>1</v>
      </c>
      <c r="AK7" s="168">
        <v>1</v>
      </c>
      <c r="AL7" s="168">
        <v>1</v>
      </c>
      <c r="AM7" s="168">
        <v>1</v>
      </c>
      <c r="AN7" s="169">
        <v>1</v>
      </c>
      <c r="AO7" s="6"/>
      <c r="AP7" s="2"/>
    </row>
    <row r="8" spans="1:44" ht="12" customHeight="1" outlineLevel="1">
      <c r="A8" s="2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6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6"/>
      <c r="AP8" s="2"/>
    </row>
    <row r="9" spans="1:44" ht="12" customHeight="1" outlineLevel="1">
      <c r="A9" s="4" t="s">
        <v>125</v>
      </c>
      <c r="C9" s="5">
        <f>SUM(C10:C14)</f>
        <v>0</v>
      </c>
      <c r="D9" s="5">
        <f t="shared" ref="D9:N9" si="27">SUM(D10:D14)</f>
        <v>0</v>
      </c>
      <c r="E9" s="5">
        <f t="shared" si="27"/>
        <v>0</v>
      </c>
      <c r="F9" s="5">
        <f t="shared" si="27"/>
        <v>0</v>
      </c>
      <c r="G9" s="5">
        <f t="shared" si="27"/>
        <v>0</v>
      </c>
      <c r="H9" s="5">
        <f t="shared" si="27"/>
        <v>0</v>
      </c>
      <c r="I9" s="5">
        <f t="shared" si="27"/>
        <v>1</v>
      </c>
      <c r="J9" s="5">
        <f t="shared" si="27"/>
        <v>3</v>
      </c>
      <c r="K9" s="5">
        <f t="shared" si="27"/>
        <v>4</v>
      </c>
      <c r="L9" s="5">
        <f t="shared" si="27"/>
        <v>5</v>
      </c>
      <c r="M9" s="5">
        <f t="shared" si="27"/>
        <v>5</v>
      </c>
      <c r="N9" s="5">
        <f t="shared" si="27"/>
        <v>5</v>
      </c>
      <c r="O9" s="6"/>
      <c r="P9" s="5">
        <f t="shared" ref="P9" si="28">SUM(P10:P14)</f>
        <v>5</v>
      </c>
      <c r="Q9" s="5">
        <f t="shared" ref="Q9" si="29">SUM(Q10:Q14)</f>
        <v>5</v>
      </c>
      <c r="R9" s="5">
        <f t="shared" ref="R9" si="30">SUM(R10:R14)</f>
        <v>5</v>
      </c>
      <c r="S9" s="5">
        <f t="shared" ref="S9" si="31">SUM(S10:S14)</f>
        <v>5</v>
      </c>
      <c r="T9" s="5">
        <f t="shared" ref="T9" si="32">SUM(T10:T14)</f>
        <v>5</v>
      </c>
      <c r="U9" s="5">
        <f t="shared" ref="U9" si="33">SUM(U10:U14)</f>
        <v>5</v>
      </c>
      <c r="V9" s="5">
        <f t="shared" ref="V9" si="34">SUM(V10:V14)</f>
        <v>5</v>
      </c>
      <c r="W9" s="5">
        <f t="shared" ref="W9" si="35">SUM(W10:W14)</f>
        <v>5</v>
      </c>
      <c r="X9" s="5">
        <f t="shared" ref="X9" si="36">SUM(X10:X14)</f>
        <v>5</v>
      </c>
      <c r="Y9" s="5">
        <f t="shared" ref="Y9" si="37">SUM(Y10:Y14)</f>
        <v>5</v>
      </c>
      <c r="Z9" s="5">
        <f t="shared" ref="Z9" si="38">SUM(Z10:Z14)</f>
        <v>5</v>
      </c>
      <c r="AA9" s="5">
        <f t="shared" ref="AA9" si="39">SUM(AA10:AA14)</f>
        <v>5</v>
      </c>
      <c r="AB9" s="6"/>
      <c r="AC9" s="5">
        <f t="shared" ref="AC9" si="40">SUM(AC10:AC14)</f>
        <v>5</v>
      </c>
      <c r="AD9" s="5">
        <f t="shared" ref="AD9" si="41">SUM(AD10:AD14)</f>
        <v>5</v>
      </c>
      <c r="AE9" s="5">
        <f t="shared" ref="AE9" si="42">SUM(AE10:AE14)</f>
        <v>5</v>
      </c>
      <c r="AF9" s="5">
        <f t="shared" ref="AF9" si="43">SUM(AF10:AF14)</f>
        <v>5</v>
      </c>
      <c r="AG9" s="5">
        <f t="shared" ref="AG9" si="44">SUM(AG10:AG14)</f>
        <v>5</v>
      </c>
      <c r="AH9" s="5">
        <f t="shared" ref="AH9" si="45">SUM(AH10:AH14)</f>
        <v>5</v>
      </c>
      <c r="AI9" s="5">
        <f t="shared" ref="AI9" si="46">SUM(AI10:AI14)</f>
        <v>5</v>
      </c>
      <c r="AJ9" s="5">
        <f t="shared" ref="AJ9" si="47">SUM(AJ10:AJ14)</f>
        <v>5</v>
      </c>
      <c r="AK9" s="5">
        <f t="shared" ref="AK9" si="48">SUM(AK10:AK14)</f>
        <v>5</v>
      </c>
      <c r="AL9" s="5">
        <f t="shared" ref="AL9" si="49">SUM(AL10:AL14)</f>
        <v>5</v>
      </c>
      <c r="AM9" s="5">
        <f t="shared" ref="AM9" si="50">SUM(AM10:AM14)</f>
        <v>5</v>
      </c>
      <c r="AN9" s="5">
        <f t="shared" ref="AN9" si="51">SUM(AN10:AN14)</f>
        <v>5</v>
      </c>
      <c r="AO9" s="6"/>
      <c r="AP9" s="2"/>
    </row>
    <row r="10" spans="1:44" ht="12" customHeight="1" outlineLevel="1">
      <c r="A10" s="21" t="s">
        <v>92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6"/>
      <c r="P10" s="7">
        <v>1</v>
      </c>
      <c r="Q10" s="165">
        <v>1</v>
      </c>
      <c r="R10" s="165">
        <v>1</v>
      </c>
      <c r="S10" s="165">
        <v>1</v>
      </c>
      <c r="T10" s="165">
        <v>1</v>
      </c>
      <c r="U10" s="165">
        <v>1</v>
      </c>
      <c r="V10" s="165">
        <v>1</v>
      </c>
      <c r="W10" s="166">
        <v>1</v>
      </c>
      <c r="X10" s="166">
        <v>1</v>
      </c>
      <c r="Y10" s="166">
        <v>1</v>
      </c>
      <c r="Z10" s="166">
        <v>1</v>
      </c>
      <c r="AA10" s="166">
        <v>1</v>
      </c>
      <c r="AB10" s="6"/>
      <c r="AC10" s="166">
        <v>1</v>
      </c>
      <c r="AD10" s="167">
        <v>1</v>
      </c>
      <c r="AE10" s="167">
        <v>1</v>
      </c>
      <c r="AF10" s="167">
        <v>1</v>
      </c>
      <c r="AG10" s="167">
        <v>1</v>
      </c>
      <c r="AH10" s="167">
        <v>1</v>
      </c>
      <c r="AI10" s="167">
        <v>1</v>
      </c>
      <c r="AJ10" s="168">
        <v>1</v>
      </c>
      <c r="AK10" s="168">
        <v>1</v>
      </c>
      <c r="AL10" s="168">
        <v>1</v>
      </c>
      <c r="AM10" s="168">
        <v>1</v>
      </c>
      <c r="AN10" s="168">
        <v>1</v>
      </c>
      <c r="AO10" s="6"/>
      <c r="AP10" s="2"/>
    </row>
    <row r="11" spans="1:44" ht="12" customHeight="1" outlineLevel="1">
      <c r="A11" s="21" t="s">
        <v>179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6"/>
      <c r="P11" s="165">
        <v>1</v>
      </c>
      <c r="Q11" s="165">
        <v>1</v>
      </c>
      <c r="R11" s="165">
        <v>1</v>
      </c>
      <c r="S11" s="165">
        <v>1</v>
      </c>
      <c r="T11" s="165">
        <v>1</v>
      </c>
      <c r="U11" s="165">
        <v>1</v>
      </c>
      <c r="V11" s="166">
        <v>1</v>
      </c>
      <c r="W11" s="166">
        <v>1</v>
      </c>
      <c r="X11" s="166">
        <v>1</v>
      </c>
      <c r="Y11" s="166">
        <v>1</v>
      </c>
      <c r="Z11" s="166">
        <v>1</v>
      </c>
      <c r="AA11" s="166">
        <v>1</v>
      </c>
      <c r="AB11" s="6"/>
      <c r="AC11" s="167">
        <v>1</v>
      </c>
      <c r="AD11" s="167">
        <v>1</v>
      </c>
      <c r="AE11" s="167">
        <v>1</v>
      </c>
      <c r="AF11" s="167">
        <v>1</v>
      </c>
      <c r="AG11" s="167">
        <v>1</v>
      </c>
      <c r="AH11" s="167">
        <v>1</v>
      </c>
      <c r="AI11" s="168">
        <v>1</v>
      </c>
      <c r="AJ11" s="168">
        <v>1</v>
      </c>
      <c r="AK11" s="168">
        <v>1</v>
      </c>
      <c r="AL11" s="168">
        <v>1</v>
      </c>
      <c r="AM11" s="168">
        <v>1</v>
      </c>
      <c r="AN11" s="168">
        <v>1</v>
      </c>
      <c r="AO11" s="6"/>
      <c r="AP11" s="2"/>
    </row>
    <row r="12" spans="1:44" ht="12" customHeight="1" outlineLevel="1">
      <c r="A12" s="21" t="s">
        <v>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7">
        <v>1</v>
      </c>
      <c r="L12" s="7">
        <v>1</v>
      </c>
      <c r="M12" s="7">
        <v>1</v>
      </c>
      <c r="N12" s="7">
        <v>1</v>
      </c>
      <c r="O12" s="6"/>
      <c r="P12" s="7">
        <v>1</v>
      </c>
      <c r="Q12" s="7">
        <v>1</v>
      </c>
      <c r="R12" s="165">
        <v>1</v>
      </c>
      <c r="S12" s="165">
        <v>1</v>
      </c>
      <c r="T12" s="165">
        <v>1</v>
      </c>
      <c r="U12" s="165">
        <v>1</v>
      </c>
      <c r="V12" s="165">
        <v>1</v>
      </c>
      <c r="W12" s="165">
        <v>1</v>
      </c>
      <c r="X12" s="166">
        <v>1</v>
      </c>
      <c r="Y12" s="166">
        <v>1</v>
      </c>
      <c r="Z12" s="166">
        <v>1</v>
      </c>
      <c r="AA12" s="166">
        <v>1</v>
      </c>
      <c r="AB12" s="6"/>
      <c r="AC12" s="166">
        <v>1</v>
      </c>
      <c r="AD12" s="166">
        <v>1</v>
      </c>
      <c r="AE12" s="167">
        <v>1</v>
      </c>
      <c r="AF12" s="167">
        <v>1</v>
      </c>
      <c r="AG12" s="167">
        <v>1</v>
      </c>
      <c r="AH12" s="167">
        <v>1</v>
      </c>
      <c r="AI12" s="167">
        <v>1</v>
      </c>
      <c r="AJ12" s="167">
        <v>1</v>
      </c>
      <c r="AK12" s="168">
        <v>1</v>
      </c>
      <c r="AL12" s="168">
        <v>1</v>
      </c>
      <c r="AM12" s="168">
        <v>1</v>
      </c>
      <c r="AN12" s="168">
        <v>1</v>
      </c>
      <c r="AO12" s="6"/>
      <c r="AP12" s="2"/>
    </row>
    <row r="13" spans="1:44" ht="12" customHeight="1" outlineLevel="1">
      <c r="A13" s="21" t="s">
        <v>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6"/>
      <c r="P13" s="7">
        <v>1</v>
      </c>
      <c r="Q13" s="165">
        <v>1</v>
      </c>
      <c r="R13" s="165">
        <v>1</v>
      </c>
      <c r="S13" s="165">
        <v>1</v>
      </c>
      <c r="T13" s="165">
        <v>1</v>
      </c>
      <c r="U13" s="165">
        <v>1</v>
      </c>
      <c r="V13" s="165">
        <v>1</v>
      </c>
      <c r="W13" s="166">
        <v>1</v>
      </c>
      <c r="X13" s="166">
        <v>1</v>
      </c>
      <c r="Y13" s="166">
        <v>1</v>
      </c>
      <c r="Z13" s="166">
        <v>1</v>
      </c>
      <c r="AA13" s="166">
        <v>1</v>
      </c>
      <c r="AB13" s="6"/>
      <c r="AC13" s="166">
        <v>1</v>
      </c>
      <c r="AD13" s="167">
        <v>1</v>
      </c>
      <c r="AE13" s="167">
        <v>1</v>
      </c>
      <c r="AF13" s="167">
        <v>1</v>
      </c>
      <c r="AG13" s="167">
        <v>1</v>
      </c>
      <c r="AH13" s="167">
        <v>1</v>
      </c>
      <c r="AI13" s="167">
        <v>1</v>
      </c>
      <c r="AJ13" s="168">
        <v>1</v>
      </c>
      <c r="AK13" s="168">
        <v>1</v>
      </c>
      <c r="AL13" s="168">
        <v>1</v>
      </c>
      <c r="AM13" s="168">
        <v>1</v>
      </c>
      <c r="AN13" s="168">
        <v>1</v>
      </c>
      <c r="AO13" s="6"/>
      <c r="AP13" s="2"/>
    </row>
    <row r="14" spans="1:44" ht="12" customHeight="1" outlineLevel="1">
      <c r="A14" s="21" t="s">
        <v>93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7">
        <v>1</v>
      </c>
      <c r="M14" s="7">
        <v>1</v>
      </c>
      <c r="N14" s="7">
        <v>1</v>
      </c>
      <c r="O14" s="6"/>
      <c r="P14" s="7">
        <v>1</v>
      </c>
      <c r="Q14" s="7">
        <v>1</v>
      </c>
      <c r="R14" s="7">
        <v>1</v>
      </c>
      <c r="S14" s="165">
        <v>1</v>
      </c>
      <c r="T14" s="165">
        <v>1</v>
      </c>
      <c r="U14" s="165">
        <v>1</v>
      </c>
      <c r="V14" s="165">
        <v>1</v>
      </c>
      <c r="W14" s="165">
        <v>1</v>
      </c>
      <c r="X14" s="165">
        <v>1</v>
      </c>
      <c r="Y14" s="166">
        <v>1</v>
      </c>
      <c r="Z14" s="166">
        <v>1</v>
      </c>
      <c r="AA14" s="166">
        <v>1</v>
      </c>
      <c r="AB14" s="6"/>
      <c r="AC14" s="166">
        <v>1</v>
      </c>
      <c r="AD14" s="166">
        <v>1</v>
      </c>
      <c r="AE14" s="166">
        <v>1</v>
      </c>
      <c r="AF14" s="167">
        <v>1</v>
      </c>
      <c r="AG14" s="167">
        <v>1</v>
      </c>
      <c r="AH14" s="167">
        <v>1</v>
      </c>
      <c r="AI14" s="167">
        <v>1</v>
      </c>
      <c r="AJ14" s="167">
        <v>1</v>
      </c>
      <c r="AK14" s="167">
        <v>1</v>
      </c>
      <c r="AL14" s="168">
        <v>1</v>
      </c>
      <c r="AM14" s="168">
        <v>1</v>
      </c>
      <c r="AN14" s="168">
        <v>1</v>
      </c>
      <c r="AO14" s="6"/>
      <c r="AP14" s="2"/>
    </row>
    <row r="15" spans="1:44" ht="12" customHeight="1" outlineLevel="1">
      <c r="A15" s="2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6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6"/>
      <c r="AP15" s="2"/>
    </row>
    <row r="16" spans="1:44" ht="12" customHeight="1" outlineLevel="1">
      <c r="A16" s="4" t="s">
        <v>124</v>
      </c>
      <c r="B16" s="9"/>
      <c r="C16" s="5">
        <f>SUM(C17:C23)</f>
        <v>0</v>
      </c>
      <c r="D16" s="5">
        <f t="shared" ref="D16" si="52">SUM(D17:D23)</f>
        <v>0</v>
      </c>
      <c r="E16" s="5">
        <f t="shared" ref="E16" si="53">SUM(E17:E23)</f>
        <v>0</v>
      </c>
      <c r="F16" s="5">
        <f t="shared" ref="F16" si="54">SUM(F17:F23)</f>
        <v>0</v>
      </c>
      <c r="G16" s="5">
        <f t="shared" ref="G16" si="55">SUM(G17:G23)</f>
        <v>0</v>
      </c>
      <c r="H16" s="5">
        <f t="shared" ref="H16" si="56">SUM(H17:H23)</f>
        <v>1</v>
      </c>
      <c r="I16" s="5">
        <f t="shared" ref="I16" si="57">SUM(I17:I23)</f>
        <v>2</v>
      </c>
      <c r="J16" s="5">
        <f t="shared" ref="J16" si="58">SUM(J17:J23)</f>
        <v>3</v>
      </c>
      <c r="K16" s="5">
        <f t="shared" ref="K16" si="59">SUM(K17:K23)</f>
        <v>3</v>
      </c>
      <c r="L16" s="5">
        <f t="shared" ref="L16" si="60">SUM(L17:L23)</f>
        <v>3</v>
      </c>
      <c r="M16" s="5">
        <f t="shared" ref="M16" si="61">SUM(M17:M23)</f>
        <v>3</v>
      </c>
      <c r="N16" s="5">
        <f t="shared" ref="N16" si="62">SUM(N17:N23)</f>
        <v>3</v>
      </c>
      <c r="O16" s="14"/>
      <c r="P16" s="5">
        <f t="shared" ref="P16:Z16" si="63">SUM(P17:P23)</f>
        <v>6</v>
      </c>
      <c r="Q16" s="5">
        <f t="shared" si="63"/>
        <v>6</v>
      </c>
      <c r="R16" s="5">
        <f t="shared" si="63"/>
        <v>6</v>
      </c>
      <c r="S16" s="5">
        <f t="shared" si="63"/>
        <v>6</v>
      </c>
      <c r="T16" s="5">
        <f t="shared" si="63"/>
        <v>6</v>
      </c>
      <c r="U16" s="5">
        <f t="shared" si="63"/>
        <v>6</v>
      </c>
      <c r="V16" s="5">
        <f t="shared" si="63"/>
        <v>7</v>
      </c>
      <c r="W16" s="5">
        <f t="shared" si="63"/>
        <v>7</v>
      </c>
      <c r="X16" s="5">
        <f t="shared" si="63"/>
        <v>7</v>
      </c>
      <c r="Y16" s="5">
        <f t="shared" si="63"/>
        <v>7</v>
      </c>
      <c r="Z16" s="5">
        <f t="shared" si="63"/>
        <v>7</v>
      </c>
      <c r="AA16" s="5">
        <f t="shared" ref="AA16" si="64">SUM(AA17:AA23)</f>
        <v>7</v>
      </c>
      <c r="AB16" s="14"/>
      <c r="AC16" s="5">
        <f t="shared" ref="AC16:AM16" si="65">SUM(AC17:AC23)</f>
        <v>7</v>
      </c>
      <c r="AD16" s="5">
        <f t="shared" si="65"/>
        <v>7</v>
      </c>
      <c r="AE16" s="5">
        <f t="shared" si="65"/>
        <v>7</v>
      </c>
      <c r="AF16" s="5">
        <f t="shared" si="65"/>
        <v>7</v>
      </c>
      <c r="AG16" s="5">
        <f t="shared" si="65"/>
        <v>7</v>
      </c>
      <c r="AH16" s="5">
        <f t="shared" si="65"/>
        <v>7</v>
      </c>
      <c r="AI16" s="5">
        <f t="shared" si="65"/>
        <v>7</v>
      </c>
      <c r="AJ16" s="5">
        <f t="shared" si="65"/>
        <v>7</v>
      </c>
      <c r="AK16" s="5">
        <f t="shared" si="65"/>
        <v>7</v>
      </c>
      <c r="AL16" s="5">
        <f t="shared" si="65"/>
        <v>7</v>
      </c>
      <c r="AM16" s="5">
        <f t="shared" si="65"/>
        <v>7</v>
      </c>
      <c r="AN16" s="5">
        <f t="shared" ref="AN16" si="66">SUM(AN17:AN23)</f>
        <v>7</v>
      </c>
      <c r="AO16" s="14"/>
      <c r="AP16" s="5"/>
      <c r="AQ16" s="16"/>
      <c r="AR16" s="4"/>
    </row>
    <row r="17" spans="1:44" ht="12" customHeight="1" outlineLevel="1">
      <c r="A17" s="21" t="s">
        <v>94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165">
        <v>1</v>
      </c>
      <c r="O17" s="6"/>
      <c r="P17" s="165">
        <v>1</v>
      </c>
      <c r="Q17" s="165">
        <v>1</v>
      </c>
      <c r="R17" s="165">
        <v>1</v>
      </c>
      <c r="S17" s="165">
        <v>1</v>
      </c>
      <c r="T17" s="165">
        <v>1</v>
      </c>
      <c r="U17" s="166">
        <v>1</v>
      </c>
      <c r="V17" s="166">
        <v>1</v>
      </c>
      <c r="W17" s="166">
        <v>1</v>
      </c>
      <c r="X17" s="166">
        <v>1</v>
      </c>
      <c r="Y17" s="166">
        <v>1</v>
      </c>
      <c r="Z17" s="166">
        <v>1</v>
      </c>
      <c r="AA17" s="167">
        <v>1</v>
      </c>
      <c r="AB17" s="6"/>
      <c r="AC17" s="167">
        <v>1</v>
      </c>
      <c r="AD17" s="167">
        <v>1</v>
      </c>
      <c r="AE17" s="167">
        <v>1</v>
      </c>
      <c r="AF17" s="167">
        <v>1</v>
      </c>
      <c r="AG17" s="167">
        <v>1</v>
      </c>
      <c r="AH17" s="168">
        <v>1</v>
      </c>
      <c r="AI17" s="168">
        <v>1</v>
      </c>
      <c r="AJ17" s="168">
        <v>1</v>
      </c>
      <c r="AK17" s="168">
        <v>1</v>
      </c>
      <c r="AL17" s="168">
        <v>1</v>
      </c>
      <c r="AM17" s="168">
        <v>1</v>
      </c>
      <c r="AN17" s="169">
        <v>1</v>
      </c>
      <c r="AO17" s="6"/>
      <c r="AP17" s="2"/>
    </row>
    <row r="18" spans="1:44" ht="12" customHeight="1" outlineLevel="1">
      <c r="A18" s="21" t="s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6"/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165">
        <v>1</v>
      </c>
      <c r="W18" s="165">
        <v>1</v>
      </c>
      <c r="X18" s="165">
        <v>1</v>
      </c>
      <c r="Y18" s="165">
        <v>1</v>
      </c>
      <c r="Z18" s="165">
        <v>1</v>
      </c>
      <c r="AA18" s="165">
        <v>1</v>
      </c>
      <c r="AB18" s="6"/>
      <c r="AC18" s="166">
        <v>1</v>
      </c>
      <c r="AD18" s="166">
        <v>1</v>
      </c>
      <c r="AE18" s="166">
        <v>1</v>
      </c>
      <c r="AF18" s="166">
        <v>1</v>
      </c>
      <c r="AG18" s="166">
        <v>1</v>
      </c>
      <c r="AH18" s="166">
        <v>1</v>
      </c>
      <c r="AI18" s="167">
        <v>1</v>
      </c>
      <c r="AJ18" s="167">
        <v>1</v>
      </c>
      <c r="AK18" s="167">
        <v>1</v>
      </c>
      <c r="AL18" s="167">
        <v>1</v>
      </c>
      <c r="AM18" s="167">
        <v>1</v>
      </c>
      <c r="AN18" s="167">
        <v>1</v>
      </c>
      <c r="AO18" s="6"/>
      <c r="AP18" s="2"/>
    </row>
    <row r="19" spans="1:44" ht="12" customHeight="1" outlineLevel="1">
      <c r="A19" s="21" t="s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6"/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165">
        <v>1</v>
      </c>
      <c r="W19" s="165">
        <v>1</v>
      </c>
      <c r="X19" s="165">
        <v>1</v>
      </c>
      <c r="Y19" s="165">
        <v>1</v>
      </c>
      <c r="Z19" s="165">
        <v>1</v>
      </c>
      <c r="AA19" s="165">
        <v>1</v>
      </c>
      <c r="AB19" s="6"/>
      <c r="AC19" s="166">
        <v>1</v>
      </c>
      <c r="AD19" s="166">
        <v>1</v>
      </c>
      <c r="AE19" s="166">
        <v>1</v>
      </c>
      <c r="AF19" s="166">
        <v>1</v>
      </c>
      <c r="AG19" s="166">
        <v>1</v>
      </c>
      <c r="AH19" s="166">
        <v>1</v>
      </c>
      <c r="AI19" s="167">
        <v>1</v>
      </c>
      <c r="AJ19" s="167">
        <v>1</v>
      </c>
      <c r="AK19" s="167">
        <v>1</v>
      </c>
      <c r="AL19" s="167">
        <v>1</v>
      </c>
      <c r="AM19" s="167">
        <v>1</v>
      </c>
      <c r="AN19" s="167">
        <v>1</v>
      </c>
      <c r="AO19" s="6"/>
      <c r="AP19" s="2"/>
    </row>
    <row r="20" spans="1:44" ht="12" customHeight="1" outlineLevel="1">
      <c r="A20" s="21" t="s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6"/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165">
        <v>1</v>
      </c>
      <c r="W20" s="165">
        <v>1</v>
      </c>
      <c r="X20" s="165">
        <v>1</v>
      </c>
      <c r="Y20" s="165">
        <v>1</v>
      </c>
      <c r="Z20" s="165">
        <v>1</v>
      </c>
      <c r="AA20" s="165">
        <v>1</v>
      </c>
      <c r="AB20" s="6"/>
      <c r="AC20" s="166">
        <v>1</v>
      </c>
      <c r="AD20" s="166">
        <v>1</v>
      </c>
      <c r="AE20" s="166">
        <v>1</v>
      </c>
      <c r="AF20" s="166">
        <v>1</v>
      </c>
      <c r="AG20" s="166">
        <v>1</v>
      </c>
      <c r="AH20" s="166">
        <v>1</v>
      </c>
      <c r="AI20" s="167">
        <v>1</v>
      </c>
      <c r="AJ20" s="167">
        <v>1</v>
      </c>
      <c r="AK20" s="167">
        <v>1</v>
      </c>
      <c r="AL20" s="167">
        <v>1</v>
      </c>
      <c r="AM20" s="167">
        <v>1</v>
      </c>
      <c r="AN20" s="167">
        <v>1</v>
      </c>
      <c r="AO20" s="6"/>
      <c r="AP20" s="2"/>
    </row>
    <row r="21" spans="1:44" ht="12" customHeight="1" outlineLevel="1">
      <c r="A21" s="21" t="s">
        <v>95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6"/>
      <c r="P21" s="165">
        <v>1</v>
      </c>
      <c r="Q21" s="165">
        <v>1</v>
      </c>
      <c r="R21" s="165">
        <v>1</v>
      </c>
      <c r="S21" s="165">
        <v>1</v>
      </c>
      <c r="T21" s="165">
        <v>1</v>
      </c>
      <c r="U21" s="165">
        <v>1</v>
      </c>
      <c r="V21" s="166">
        <v>1</v>
      </c>
      <c r="W21" s="166">
        <v>1</v>
      </c>
      <c r="X21" s="166">
        <v>1</v>
      </c>
      <c r="Y21" s="166">
        <v>1</v>
      </c>
      <c r="Z21" s="166">
        <v>1</v>
      </c>
      <c r="AA21" s="166">
        <v>1</v>
      </c>
      <c r="AB21" s="6"/>
      <c r="AC21" s="167">
        <v>1</v>
      </c>
      <c r="AD21" s="167">
        <v>1</v>
      </c>
      <c r="AE21" s="167">
        <v>1</v>
      </c>
      <c r="AF21" s="167">
        <v>1</v>
      </c>
      <c r="AG21" s="167">
        <v>1</v>
      </c>
      <c r="AH21" s="167">
        <v>1</v>
      </c>
      <c r="AI21" s="168">
        <v>1</v>
      </c>
      <c r="AJ21" s="168">
        <v>1</v>
      </c>
      <c r="AK21" s="168">
        <v>1</v>
      </c>
      <c r="AL21" s="168">
        <v>1</v>
      </c>
      <c r="AM21" s="168">
        <v>1</v>
      </c>
      <c r="AN21" s="168">
        <v>1</v>
      </c>
      <c r="AO21" s="6"/>
      <c r="AP21" s="2"/>
    </row>
    <row r="22" spans="1:44" ht="12" customHeight="1" outlineLevel="1">
      <c r="A22" s="21" t="s">
        <v>96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6"/>
      <c r="P22" s="7">
        <v>1</v>
      </c>
      <c r="Q22" s="165">
        <v>1</v>
      </c>
      <c r="R22" s="165">
        <v>1</v>
      </c>
      <c r="S22" s="165">
        <v>1</v>
      </c>
      <c r="T22" s="165">
        <v>1</v>
      </c>
      <c r="U22" s="165">
        <v>1</v>
      </c>
      <c r="V22" s="165">
        <v>1</v>
      </c>
      <c r="W22" s="166">
        <v>1</v>
      </c>
      <c r="X22" s="166">
        <v>1</v>
      </c>
      <c r="Y22" s="166">
        <v>1</v>
      </c>
      <c r="Z22" s="166">
        <v>1</v>
      </c>
      <c r="AA22" s="166">
        <v>1</v>
      </c>
      <c r="AB22" s="6"/>
      <c r="AC22" s="166">
        <v>1</v>
      </c>
      <c r="AD22" s="167">
        <v>1</v>
      </c>
      <c r="AE22" s="167">
        <v>1</v>
      </c>
      <c r="AF22" s="167">
        <v>1</v>
      </c>
      <c r="AG22" s="167">
        <v>1</v>
      </c>
      <c r="AH22" s="167">
        <v>1</v>
      </c>
      <c r="AI22" s="167">
        <v>1</v>
      </c>
      <c r="AJ22" s="168">
        <v>1</v>
      </c>
      <c r="AK22" s="168">
        <v>1</v>
      </c>
      <c r="AL22" s="168">
        <v>1</v>
      </c>
      <c r="AM22" s="168">
        <v>1</v>
      </c>
      <c r="AN22" s="168">
        <v>1</v>
      </c>
      <c r="AO22" s="6"/>
      <c r="AP22" s="2"/>
    </row>
    <row r="23" spans="1:44" ht="12" customHeight="1" outlineLevel="1">
      <c r="A23" s="21" t="s">
        <v>10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6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6"/>
      <c r="AC23" s="7">
        <v>1</v>
      </c>
      <c r="AD23" s="7">
        <v>1</v>
      </c>
      <c r="AE23" s="7">
        <v>1</v>
      </c>
      <c r="AF23" s="7">
        <v>1</v>
      </c>
      <c r="AG23" s="7">
        <v>1</v>
      </c>
      <c r="AH23" s="7">
        <v>1</v>
      </c>
      <c r="AI23" s="7">
        <v>1</v>
      </c>
      <c r="AJ23" s="7">
        <v>1</v>
      </c>
      <c r="AK23" s="7">
        <v>1</v>
      </c>
      <c r="AL23" s="7">
        <v>1</v>
      </c>
      <c r="AM23" s="7">
        <v>1</v>
      </c>
      <c r="AN23" s="7">
        <v>1</v>
      </c>
      <c r="AO23" s="6"/>
      <c r="AP23" s="2"/>
    </row>
    <row r="24" spans="1:44" ht="12" customHeight="1" outlineLevel="1">
      <c r="A24" s="2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6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6"/>
      <c r="AP24" s="2"/>
    </row>
    <row r="25" spans="1:44" ht="12" customHeight="1" outlineLevel="1">
      <c r="A25" s="4" t="s">
        <v>491</v>
      </c>
      <c r="B25" s="9"/>
      <c r="C25" s="5">
        <f>SUM(C26:C30)</f>
        <v>0</v>
      </c>
      <c r="D25" s="5">
        <f t="shared" ref="D25:N25" si="67">SUM(D26:D30)</f>
        <v>0</v>
      </c>
      <c r="E25" s="5">
        <f t="shared" si="67"/>
        <v>0</v>
      </c>
      <c r="F25" s="5">
        <f t="shared" si="67"/>
        <v>0</v>
      </c>
      <c r="G25" s="5">
        <f t="shared" si="67"/>
        <v>0</v>
      </c>
      <c r="H25" s="5">
        <f t="shared" si="67"/>
        <v>0</v>
      </c>
      <c r="I25" s="5">
        <f t="shared" si="67"/>
        <v>0</v>
      </c>
      <c r="J25" s="5">
        <f t="shared" si="67"/>
        <v>2</v>
      </c>
      <c r="K25" s="5">
        <f t="shared" si="67"/>
        <v>2</v>
      </c>
      <c r="L25" s="5">
        <f t="shared" si="67"/>
        <v>2</v>
      </c>
      <c r="M25" s="5">
        <f t="shared" si="67"/>
        <v>2</v>
      </c>
      <c r="N25" s="5">
        <f t="shared" si="67"/>
        <v>3</v>
      </c>
      <c r="O25" s="14"/>
      <c r="P25" s="5">
        <f t="shared" ref="P25:Z25" si="68">SUM(P26:P30)</f>
        <v>3</v>
      </c>
      <c r="Q25" s="5">
        <f t="shared" si="68"/>
        <v>4</v>
      </c>
      <c r="R25" s="5">
        <f t="shared" si="68"/>
        <v>4</v>
      </c>
      <c r="S25" s="5">
        <f t="shared" si="68"/>
        <v>4</v>
      </c>
      <c r="T25" s="5">
        <f t="shared" si="68"/>
        <v>4</v>
      </c>
      <c r="U25" s="5">
        <f t="shared" si="68"/>
        <v>4</v>
      </c>
      <c r="V25" s="5">
        <f t="shared" si="68"/>
        <v>4</v>
      </c>
      <c r="W25" s="5">
        <f t="shared" si="68"/>
        <v>5</v>
      </c>
      <c r="X25" s="5">
        <f t="shared" si="68"/>
        <v>5</v>
      </c>
      <c r="Y25" s="5">
        <f t="shared" si="68"/>
        <v>5</v>
      </c>
      <c r="Z25" s="5">
        <f t="shared" si="68"/>
        <v>5</v>
      </c>
      <c r="AA25" s="5">
        <f t="shared" ref="AA25" si="69">SUM(AA26:AA30)</f>
        <v>5</v>
      </c>
      <c r="AB25" s="14"/>
      <c r="AC25" s="5">
        <f t="shared" ref="AC25:AM25" si="70">SUM(AC26:AC30)</f>
        <v>5</v>
      </c>
      <c r="AD25" s="5">
        <f t="shared" si="70"/>
        <v>5</v>
      </c>
      <c r="AE25" s="5">
        <f t="shared" si="70"/>
        <v>5</v>
      </c>
      <c r="AF25" s="5">
        <f t="shared" si="70"/>
        <v>5</v>
      </c>
      <c r="AG25" s="5">
        <f t="shared" si="70"/>
        <v>5</v>
      </c>
      <c r="AH25" s="5">
        <f t="shared" si="70"/>
        <v>5</v>
      </c>
      <c r="AI25" s="5">
        <f t="shared" si="70"/>
        <v>5</v>
      </c>
      <c r="AJ25" s="5">
        <f t="shared" si="70"/>
        <v>5</v>
      </c>
      <c r="AK25" s="5">
        <f t="shared" si="70"/>
        <v>5</v>
      </c>
      <c r="AL25" s="5">
        <f t="shared" si="70"/>
        <v>5</v>
      </c>
      <c r="AM25" s="5">
        <f t="shared" si="70"/>
        <v>5</v>
      </c>
      <c r="AN25" s="5">
        <f t="shared" ref="AN25" si="71">SUM(AN26:AN30)</f>
        <v>5</v>
      </c>
      <c r="AO25" s="14"/>
      <c r="AP25" s="5"/>
      <c r="AQ25" s="16"/>
      <c r="AR25" s="4"/>
    </row>
    <row r="26" spans="1:44" ht="12" customHeight="1" outlineLevel="1">
      <c r="A26" s="21" t="s">
        <v>216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6"/>
      <c r="P26" s="7">
        <v>1</v>
      </c>
      <c r="Q26" s="165">
        <v>1</v>
      </c>
      <c r="R26" s="165">
        <v>1</v>
      </c>
      <c r="S26" s="165">
        <v>1</v>
      </c>
      <c r="T26" s="165">
        <v>1</v>
      </c>
      <c r="U26" s="165">
        <v>1</v>
      </c>
      <c r="V26" s="165">
        <v>1</v>
      </c>
      <c r="W26" s="166">
        <v>1</v>
      </c>
      <c r="X26" s="166">
        <v>1</v>
      </c>
      <c r="Y26" s="166">
        <v>1</v>
      </c>
      <c r="Z26" s="166">
        <v>1</v>
      </c>
      <c r="AA26" s="166">
        <v>1</v>
      </c>
      <c r="AB26" s="6"/>
      <c r="AC26" s="166">
        <v>1</v>
      </c>
      <c r="AD26" s="167">
        <v>1</v>
      </c>
      <c r="AE26" s="167">
        <v>1</v>
      </c>
      <c r="AF26" s="167">
        <v>1</v>
      </c>
      <c r="AG26" s="167">
        <v>1</v>
      </c>
      <c r="AH26" s="167">
        <v>1</v>
      </c>
      <c r="AI26" s="167">
        <v>1</v>
      </c>
      <c r="AJ26" s="168">
        <v>1</v>
      </c>
      <c r="AK26" s="168">
        <v>1</v>
      </c>
      <c r="AL26" s="168">
        <v>1</v>
      </c>
      <c r="AM26" s="168">
        <v>1</v>
      </c>
      <c r="AN26" s="168">
        <v>1</v>
      </c>
      <c r="AO26" s="6"/>
      <c r="AP26" s="2"/>
      <c r="AQ26" s="16"/>
      <c r="AR26" s="4"/>
    </row>
    <row r="27" spans="1:44" ht="12" customHeight="1" outlineLevel="1">
      <c r="A27" s="21" t="s">
        <v>493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6"/>
      <c r="P27" s="7">
        <v>1</v>
      </c>
      <c r="Q27" s="165">
        <v>1</v>
      </c>
      <c r="R27" s="165">
        <v>1</v>
      </c>
      <c r="S27" s="165">
        <v>1</v>
      </c>
      <c r="T27" s="165">
        <v>1</v>
      </c>
      <c r="U27" s="165">
        <v>1</v>
      </c>
      <c r="V27" s="165">
        <v>1</v>
      </c>
      <c r="W27" s="166">
        <v>1</v>
      </c>
      <c r="X27" s="166">
        <v>1</v>
      </c>
      <c r="Y27" s="166">
        <v>1</v>
      </c>
      <c r="Z27" s="166">
        <v>1</v>
      </c>
      <c r="AA27" s="166">
        <v>1</v>
      </c>
      <c r="AB27" s="6"/>
      <c r="AC27" s="166">
        <v>1</v>
      </c>
      <c r="AD27" s="167">
        <v>1</v>
      </c>
      <c r="AE27" s="167">
        <v>1</v>
      </c>
      <c r="AF27" s="167">
        <v>1</v>
      </c>
      <c r="AG27" s="167">
        <v>1</v>
      </c>
      <c r="AH27" s="167">
        <v>1</v>
      </c>
      <c r="AI27" s="167">
        <v>1</v>
      </c>
      <c r="AJ27" s="168">
        <v>1</v>
      </c>
      <c r="AK27" s="168">
        <v>1</v>
      </c>
      <c r="AL27" s="168">
        <v>1</v>
      </c>
      <c r="AM27" s="168">
        <v>1</v>
      </c>
      <c r="AN27" s="168">
        <v>1</v>
      </c>
      <c r="AO27" s="6"/>
      <c r="AP27" s="2"/>
      <c r="AQ27" s="16"/>
      <c r="AR27" s="4"/>
    </row>
    <row r="28" spans="1:44" ht="12" customHeight="1" outlineLevel="1">
      <c r="A28" s="21" t="s">
        <v>494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6"/>
      <c r="P28" s="2">
        <v>0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165">
        <v>1</v>
      </c>
      <c r="X28" s="165">
        <v>1</v>
      </c>
      <c r="Y28" s="165">
        <v>1</v>
      </c>
      <c r="Z28" s="165">
        <v>1</v>
      </c>
      <c r="AA28" s="165">
        <v>1</v>
      </c>
      <c r="AB28" s="6"/>
      <c r="AC28" s="165">
        <v>1</v>
      </c>
      <c r="AD28" s="166">
        <v>1</v>
      </c>
      <c r="AE28" s="166">
        <v>1</v>
      </c>
      <c r="AF28" s="166">
        <v>1</v>
      </c>
      <c r="AG28" s="166">
        <v>1</v>
      </c>
      <c r="AH28" s="166">
        <v>1</v>
      </c>
      <c r="AI28" s="166">
        <v>1</v>
      </c>
      <c r="AJ28" s="167">
        <v>1</v>
      </c>
      <c r="AK28" s="167">
        <v>1</v>
      </c>
      <c r="AL28" s="167">
        <v>1</v>
      </c>
      <c r="AM28" s="167">
        <v>1</v>
      </c>
      <c r="AN28" s="167">
        <v>1</v>
      </c>
      <c r="AO28" s="6"/>
      <c r="AP28" s="2"/>
      <c r="AQ28" s="16"/>
      <c r="AR28" s="4"/>
    </row>
    <row r="29" spans="1:44" ht="12" customHeight="1" outlineLevel="1">
      <c r="A29" s="21" t="s">
        <v>540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6"/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6"/>
      <c r="AC29" s="7">
        <v>1</v>
      </c>
      <c r="AD29" s="165">
        <v>1</v>
      </c>
      <c r="AE29" s="165">
        <v>1</v>
      </c>
      <c r="AF29" s="165">
        <v>1</v>
      </c>
      <c r="AG29" s="165">
        <v>1</v>
      </c>
      <c r="AH29" s="165">
        <v>1</v>
      </c>
      <c r="AI29" s="165">
        <v>1</v>
      </c>
      <c r="AJ29" s="166">
        <v>1</v>
      </c>
      <c r="AK29" s="166">
        <v>1</v>
      </c>
      <c r="AL29" s="166">
        <v>1</v>
      </c>
      <c r="AM29" s="166">
        <v>1</v>
      </c>
      <c r="AN29" s="166">
        <v>1</v>
      </c>
      <c r="AO29" s="6"/>
      <c r="AP29" s="2"/>
      <c r="AQ29" s="16"/>
      <c r="AR29" s="4"/>
    </row>
    <row r="30" spans="1:44" ht="12" customHeight="1" outlineLevel="1">
      <c r="A30" s="21" t="s">
        <v>498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7">
        <v>1</v>
      </c>
      <c r="O30" s="6"/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165">
        <v>1</v>
      </c>
      <c r="V30" s="165">
        <v>1</v>
      </c>
      <c r="W30" s="165">
        <v>1</v>
      </c>
      <c r="X30" s="165">
        <v>1</v>
      </c>
      <c r="Y30" s="165">
        <v>1</v>
      </c>
      <c r="Z30" s="165">
        <v>1</v>
      </c>
      <c r="AA30" s="166">
        <v>1</v>
      </c>
      <c r="AB30" s="6"/>
      <c r="AC30" s="166">
        <v>1</v>
      </c>
      <c r="AD30" s="166">
        <v>1</v>
      </c>
      <c r="AE30" s="166">
        <v>1</v>
      </c>
      <c r="AF30" s="166">
        <v>1</v>
      </c>
      <c r="AG30" s="166">
        <v>1</v>
      </c>
      <c r="AH30" s="167">
        <v>1</v>
      </c>
      <c r="AI30" s="167">
        <v>1</v>
      </c>
      <c r="AJ30" s="167">
        <v>1</v>
      </c>
      <c r="AK30" s="167">
        <v>1</v>
      </c>
      <c r="AL30" s="167">
        <v>1</v>
      </c>
      <c r="AM30" s="167">
        <v>1</v>
      </c>
      <c r="AN30" s="168">
        <v>1</v>
      </c>
      <c r="AO30" s="6"/>
      <c r="AP30" s="2"/>
      <c r="AQ30" s="16"/>
      <c r="AR30" s="4"/>
    </row>
    <row r="31" spans="1:44" ht="12" customHeight="1" outlineLevel="1">
      <c r="A31" s="2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6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6"/>
      <c r="AP31" s="2"/>
    </row>
    <row r="32" spans="1:44" ht="12" customHeight="1" outlineLevel="1">
      <c r="A32" s="4" t="s">
        <v>492</v>
      </c>
      <c r="B32" s="9"/>
      <c r="C32" s="5">
        <f>SUM(C33:C37)</f>
        <v>0</v>
      </c>
      <c r="D32" s="5">
        <f t="shared" ref="D32:N32" si="72">SUM(D33:D37)</f>
        <v>0</v>
      </c>
      <c r="E32" s="5">
        <f t="shared" si="72"/>
        <v>0</v>
      </c>
      <c r="F32" s="5">
        <f t="shared" si="72"/>
        <v>0</v>
      </c>
      <c r="G32" s="5">
        <f t="shared" si="72"/>
        <v>0</v>
      </c>
      <c r="H32" s="5">
        <f t="shared" si="72"/>
        <v>0</v>
      </c>
      <c r="I32" s="5">
        <f t="shared" si="72"/>
        <v>0</v>
      </c>
      <c r="J32" s="5">
        <f t="shared" si="72"/>
        <v>2</v>
      </c>
      <c r="K32" s="5">
        <f t="shared" si="72"/>
        <v>2</v>
      </c>
      <c r="L32" s="5">
        <f t="shared" si="72"/>
        <v>2</v>
      </c>
      <c r="M32" s="5">
        <f t="shared" si="72"/>
        <v>2</v>
      </c>
      <c r="N32" s="5">
        <f t="shared" si="72"/>
        <v>3</v>
      </c>
      <c r="O32" s="14"/>
      <c r="P32" s="5">
        <f t="shared" ref="P32:Z32" si="73">SUM(P33:P37)</f>
        <v>3</v>
      </c>
      <c r="Q32" s="5">
        <f t="shared" si="73"/>
        <v>4</v>
      </c>
      <c r="R32" s="5">
        <f t="shared" si="73"/>
        <v>4</v>
      </c>
      <c r="S32" s="5">
        <f t="shared" si="73"/>
        <v>4</v>
      </c>
      <c r="T32" s="5">
        <f t="shared" si="73"/>
        <v>4</v>
      </c>
      <c r="U32" s="5">
        <f t="shared" si="73"/>
        <v>4</v>
      </c>
      <c r="V32" s="5">
        <f t="shared" si="73"/>
        <v>4</v>
      </c>
      <c r="W32" s="5">
        <f t="shared" si="73"/>
        <v>5</v>
      </c>
      <c r="X32" s="5">
        <f t="shared" si="73"/>
        <v>5</v>
      </c>
      <c r="Y32" s="5">
        <f t="shared" si="73"/>
        <v>5</v>
      </c>
      <c r="Z32" s="5">
        <f t="shared" si="73"/>
        <v>5</v>
      </c>
      <c r="AA32" s="5">
        <f t="shared" ref="AA32" si="74">SUM(AA33:AA37)</f>
        <v>5</v>
      </c>
      <c r="AB32" s="14"/>
      <c r="AC32" s="5">
        <f t="shared" ref="AC32:AM32" si="75">SUM(AC33:AC37)</f>
        <v>5</v>
      </c>
      <c r="AD32" s="5">
        <f t="shared" si="75"/>
        <v>5</v>
      </c>
      <c r="AE32" s="5">
        <f t="shared" si="75"/>
        <v>5</v>
      </c>
      <c r="AF32" s="5">
        <f t="shared" si="75"/>
        <v>5</v>
      </c>
      <c r="AG32" s="5">
        <f t="shared" si="75"/>
        <v>5</v>
      </c>
      <c r="AH32" s="5">
        <f t="shared" si="75"/>
        <v>5</v>
      </c>
      <c r="AI32" s="5">
        <f t="shared" si="75"/>
        <v>5</v>
      </c>
      <c r="AJ32" s="5">
        <f t="shared" si="75"/>
        <v>5</v>
      </c>
      <c r="AK32" s="5">
        <f t="shared" si="75"/>
        <v>5</v>
      </c>
      <c r="AL32" s="5">
        <f t="shared" si="75"/>
        <v>5</v>
      </c>
      <c r="AM32" s="5">
        <f t="shared" si="75"/>
        <v>5</v>
      </c>
      <c r="AN32" s="5">
        <f t="shared" ref="AN32" si="76">SUM(AN33:AN37)</f>
        <v>5</v>
      </c>
      <c r="AO32" s="14"/>
      <c r="AP32" s="5"/>
      <c r="AQ32" s="16"/>
      <c r="AR32" s="4"/>
    </row>
    <row r="33" spans="1:44" ht="12" customHeight="1" outlineLevel="1">
      <c r="A33" s="21" t="s">
        <v>495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6"/>
      <c r="P33" s="7">
        <v>1</v>
      </c>
      <c r="Q33" s="165">
        <v>1</v>
      </c>
      <c r="R33" s="165">
        <v>1</v>
      </c>
      <c r="S33" s="165">
        <v>1</v>
      </c>
      <c r="T33" s="165">
        <v>1</v>
      </c>
      <c r="U33" s="165">
        <v>1</v>
      </c>
      <c r="V33" s="165">
        <v>1</v>
      </c>
      <c r="W33" s="166">
        <v>1</v>
      </c>
      <c r="X33" s="166">
        <v>1</v>
      </c>
      <c r="Y33" s="166">
        <v>1</v>
      </c>
      <c r="Z33" s="166">
        <v>1</v>
      </c>
      <c r="AA33" s="166">
        <v>1</v>
      </c>
      <c r="AB33" s="6"/>
      <c r="AC33" s="166">
        <v>1</v>
      </c>
      <c r="AD33" s="167">
        <v>1</v>
      </c>
      <c r="AE33" s="167">
        <v>1</v>
      </c>
      <c r="AF33" s="167">
        <v>1</v>
      </c>
      <c r="AG33" s="167">
        <v>1</v>
      </c>
      <c r="AH33" s="167">
        <v>1</v>
      </c>
      <c r="AI33" s="167">
        <v>1</v>
      </c>
      <c r="AJ33" s="168">
        <v>1</v>
      </c>
      <c r="AK33" s="168">
        <v>1</v>
      </c>
      <c r="AL33" s="168">
        <v>1</v>
      </c>
      <c r="AM33" s="168">
        <v>1</v>
      </c>
      <c r="AN33" s="168">
        <v>1</v>
      </c>
      <c r="AO33" s="6"/>
      <c r="AP33" s="2"/>
      <c r="AQ33" s="16"/>
      <c r="AR33" s="4"/>
    </row>
    <row r="34" spans="1:44" ht="12" customHeight="1" outlineLevel="1">
      <c r="A34" s="21" t="s">
        <v>489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6"/>
      <c r="P34" s="7">
        <v>1</v>
      </c>
      <c r="Q34" s="165">
        <v>1</v>
      </c>
      <c r="R34" s="165">
        <v>1</v>
      </c>
      <c r="S34" s="165">
        <v>1</v>
      </c>
      <c r="T34" s="165">
        <v>1</v>
      </c>
      <c r="U34" s="165">
        <v>1</v>
      </c>
      <c r="V34" s="165">
        <v>1</v>
      </c>
      <c r="W34" s="166">
        <v>1</v>
      </c>
      <c r="X34" s="166">
        <v>1</v>
      </c>
      <c r="Y34" s="166">
        <v>1</v>
      </c>
      <c r="Z34" s="166">
        <v>1</v>
      </c>
      <c r="AA34" s="166">
        <v>1</v>
      </c>
      <c r="AB34" s="6"/>
      <c r="AC34" s="166">
        <v>1</v>
      </c>
      <c r="AD34" s="167">
        <v>1</v>
      </c>
      <c r="AE34" s="167">
        <v>1</v>
      </c>
      <c r="AF34" s="167">
        <v>1</v>
      </c>
      <c r="AG34" s="167">
        <v>1</v>
      </c>
      <c r="AH34" s="167">
        <v>1</v>
      </c>
      <c r="AI34" s="167">
        <v>1</v>
      </c>
      <c r="AJ34" s="168">
        <v>1</v>
      </c>
      <c r="AK34" s="168">
        <v>1</v>
      </c>
      <c r="AL34" s="168">
        <v>1</v>
      </c>
      <c r="AM34" s="168">
        <v>1</v>
      </c>
      <c r="AN34" s="168">
        <v>1</v>
      </c>
      <c r="AO34" s="6"/>
      <c r="AP34" s="2"/>
    </row>
    <row r="35" spans="1:44" ht="12" customHeight="1" outlineLevel="1">
      <c r="A35" s="21" t="s">
        <v>490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6"/>
      <c r="P35" s="2">
        <v>0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165">
        <v>1</v>
      </c>
      <c r="X35" s="165">
        <v>1</v>
      </c>
      <c r="Y35" s="165">
        <v>1</v>
      </c>
      <c r="Z35" s="165">
        <v>1</v>
      </c>
      <c r="AA35" s="165">
        <v>1</v>
      </c>
      <c r="AB35" s="6"/>
      <c r="AC35" s="165">
        <v>1</v>
      </c>
      <c r="AD35" s="166">
        <v>1</v>
      </c>
      <c r="AE35" s="166">
        <v>1</v>
      </c>
      <c r="AF35" s="166">
        <v>1</v>
      </c>
      <c r="AG35" s="166">
        <v>1</v>
      </c>
      <c r="AH35" s="166">
        <v>1</v>
      </c>
      <c r="AI35" s="166">
        <v>1</v>
      </c>
      <c r="AJ35" s="167">
        <v>1</v>
      </c>
      <c r="AK35" s="167">
        <v>1</v>
      </c>
      <c r="AL35" s="167">
        <v>1</v>
      </c>
      <c r="AM35" s="167">
        <v>1</v>
      </c>
      <c r="AN35" s="167">
        <v>1</v>
      </c>
      <c r="AO35" s="6"/>
      <c r="AP35" s="2"/>
    </row>
    <row r="36" spans="1:44" ht="12" customHeight="1" outlineLevel="1">
      <c r="A36" s="21" t="s">
        <v>539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6"/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6"/>
      <c r="AC36" s="7">
        <v>1</v>
      </c>
      <c r="AD36" s="165">
        <v>1</v>
      </c>
      <c r="AE36" s="165">
        <v>1</v>
      </c>
      <c r="AF36" s="165">
        <v>1</v>
      </c>
      <c r="AG36" s="165">
        <v>1</v>
      </c>
      <c r="AH36" s="165">
        <v>1</v>
      </c>
      <c r="AI36" s="165">
        <v>1</v>
      </c>
      <c r="AJ36" s="166">
        <v>1</v>
      </c>
      <c r="AK36" s="166">
        <v>1</v>
      </c>
      <c r="AL36" s="166">
        <v>1</v>
      </c>
      <c r="AM36" s="166">
        <v>1</v>
      </c>
      <c r="AN36" s="166">
        <v>1</v>
      </c>
      <c r="AO36" s="6"/>
      <c r="AP36" s="2"/>
    </row>
    <row r="37" spans="1:44" ht="12" customHeight="1" outlineLevel="1">
      <c r="A37" s="21" t="s">
        <v>497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7">
        <v>1</v>
      </c>
      <c r="O37" s="6"/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165">
        <v>1</v>
      </c>
      <c r="V37" s="165">
        <v>1</v>
      </c>
      <c r="W37" s="165">
        <v>1</v>
      </c>
      <c r="X37" s="165">
        <v>1</v>
      </c>
      <c r="Y37" s="165">
        <v>1</v>
      </c>
      <c r="Z37" s="165">
        <v>1</v>
      </c>
      <c r="AA37" s="166">
        <v>1</v>
      </c>
      <c r="AB37" s="6"/>
      <c r="AC37" s="166">
        <v>1</v>
      </c>
      <c r="AD37" s="166">
        <v>1</v>
      </c>
      <c r="AE37" s="166">
        <v>1</v>
      </c>
      <c r="AF37" s="166">
        <v>1</v>
      </c>
      <c r="AG37" s="166">
        <v>1</v>
      </c>
      <c r="AH37" s="167">
        <v>1</v>
      </c>
      <c r="AI37" s="167">
        <v>1</v>
      </c>
      <c r="AJ37" s="167">
        <v>1</v>
      </c>
      <c r="AK37" s="167">
        <v>1</v>
      </c>
      <c r="AL37" s="167">
        <v>1</v>
      </c>
      <c r="AM37" s="167">
        <v>1</v>
      </c>
      <c r="AN37" s="168">
        <v>1</v>
      </c>
      <c r="AO37" s="6"/>
      <c r="AP37" s="2"/>
      <c r="AQ37" s="16"/>
      <c r="AR37" s="4"/>
    </row>
    <row r="38" spans="1:44" ht="12" customHeight="1" outlineLevel="1">
      <c r="A38" s="2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6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6"/>
      <c r="AP38" s="2"/>
      <c r="AQ38" s="16"/>
      <c r="AR38" s="4"/>
    </row>
    <row r="39" spans="1:44" ht="12" customHeight="1" outlineLevel="1">
      <c r="A39" s="4" t="s">
        <v>496</v>
      </c>
      <c r="C39" s="5">
        <f>SUM(C40:C45)</f>
        <v>0</v>
      </c>
      <c r="D39" s="5">
        <f t="shared" ref="D39:M39" si="77">SUM(D40:D45)</f>
        <v>0</v>
      </c>
      <c r="E39" s="5">
        <f t="shared" si="77"/>
        <v>0</v>
      </c>
      <c r="F39" s="5">
        <f t="shared" si="77"/>
        <v>0</v>
      </c>
      <c r="G39" s="5">
        <f t="shared" si="77"/>
        <v>0</v>
      </c>
      <c r="H39" s="5">
        <f t="shared" si="77"/>
        <v>0</v>
      </c>
      <c r="I39" s="5">
        <f t="shared" si="77"/>
        <v>0</v>
      </c>
      <c r="J39" s="5">
        <f t="shared" si="77"/>
        <v>0</v>
      </c>
      <c r="K39" s="5">
        <f t="shared" si="77"/>
        <v>1</v>
      </c>
      <c r="L39" s="5">
        <f t="shared" si="77"/>
        <v>1</v>
      </c>
      <c r="M39" s="5">
        <f t="shared" si="77"/>
        <v>1</v>
      </c>
      <c r="N39" s="5">
        <f>SUM(N40:N45)</f>
        <v>1</v>
      </c>
      <c r="O39" s="6"/>
      <c r="P39" s="5">
        <f>SUM(P40:P45)</f>
        <v>1</v>
      </c>
      <c r="Q39" s="5">
        <f t="shared" ref="Q39" si="78">SUM(Q40:Q45)</f>
        <v>1</v>
      </c>
      <c r="R39" s="5">
        <f t="shared" ref="R39" si="79">SUM(R40:R45)</f>
        <v>3</v>
      </c>
      <c r="S39" s="5">
        <f t="shared" ref="S39" si="80">SUM(S40:S45)</f>
        <v>3</v>
      </c>
      <c r="T39" s="5">
        <f t="shared" ref="T39" si="81">SUM(T40:T45)</f>
        <v>3</v>
      </c>
      <c r="U39" s="5">
        <f t="shared" ref="U39" si="82">SUM(U40:U45)</f>
        <v>3</v>
      </c>
      <c r="V39" s="5">
        <f t="shared" ref="V39" si="83">SUM(V40:V45)</f>
        <v>3</v>
      </c>
      <c r="W39" s="5">
        <f t="shared" ref="W39" si="84">SUM(W40:W45)</f>
        <v>3</v>
      </c>
      <c r="X39" s="5">
        <f t="shared" ref="X39" si="85">SUM(X40:X45)</f>
        <v>5</v>
      </c>
      <c r="Y39" s="5">
        <f t="shared" ref="Y39" si="86">SUM(Y40:Y45)</f>
        <v>5</v>
      </c>
      <c r="Z39" s="5">
        <f t="shared" ref="Z39" si="87">SUM(Z40:Z45)</f>
        <v>5</v>
      </c>
      <c r="AA39" s="5">
        <f>SUM(AA40:AA45)</f>
        <v>5</v>
      </c>
      <c r="AB39" s="6"/>
      <c r="AC39" s="5">
        <f>SUM(AC40:AC45)</f>
        <v>5</v>
      </c>
      <c r="AD39" s="5">
        <f t="shared" ref="AD39" si="88">SUM(AD40:AD45)</f>
        <v>5</v>
      </c>
      <c r="AE39" s="5">
        <f t="shared" ref="AE39" si="89">SUM(AE40:AE45)</f>
        <v>6</v>
      </c>
      <c r="AF39" s="5">
        <f t="shared" ref="AF39" si="90">SUM(AF40:AF45)</f>
        <v>6</v>
      </c>
      <c r="AG39" s="5">
        <f t="shared" ref="AG39" si="91">SUM(AG40:AG45)</f>
        <v>6</v>
      </c>
      <c r="AH39" s="5">
        <f t="shared" ref="AH39" si="92">SUM(AH40:AH45)</f>
        <v>6</v>
      </c>
      <c r="AI39" s="5">
        <f t="shared" ref="AI39" si="93">SUM(AI40:AI45)</f>
        <v>6</v>
      </c>
      <c r="AJ39" s="5">
        <f t="shared" ref="AJ39" si="94">SUM(AJ40:AJ45)</f>
        <v>6</v>
      </c>
      <c r="AK39" s="5">
        <f t="shared" ref="AK39" si="95">SUM(AK40:AK45)</f>
        <v>6</v>
      </c>
      <c r="AL39" s="5">
        <f t="shared" ref="AL39" si="96">SUM(AL40:AL45)</f>
        <v>6</v>
      </c>
      <c r="AM39" s="5">
        <f t="shared" ref="AM39" si="97">SUM(AM40:AM45)</f>
        <v>6</v>
      </c>
      <c r="AN39" s="5">
        <f>SUM(AN40:AN45)</f>
        <v>6</v>
      </c>
      <c r="AO39" s="6"/>
      <c r="AP39" s="2"/>
      <c r="AQ39" s="16"/>
      <c r="AR39" s="4"/>
    </row>
    <row r="40" spans="1:44" ht="12" customHeight="1" outlineLevel="1">
      <c r="A40" s="21" t="s">
        <v>538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7">
        <v>1</v>
      </c>
      <c r="L40" s="7">
        <v>1</v>
      </c>
      <c r="M40" s="7">
        <v>1</v>
      </c>
      <c r="N40" s="7">
        <v>1</v>
      </c>
      <c r="O40" s="6"/>
      <c r="P40" s="7">
        <v>1</v>
      </c>
      <c r="Q40" s="7">
        <v>1</v>
      </c>
      <c r="R40" s="165">
        <v>1</v>
      </c>
      <c r="S40" s="165">
        <v>1</v>
      </c>
      <c r="T40" s="165">
        <v>1</v>
      </c>
      <c r="U40" s="165">
        <v>1</v>
      </c>
      <c r="V40" s="165">
        <v>1</v>
      </c>
      <c r="W40" s="165">
        <v>1</v>
      </c>
      <c r="X40" s="166">
        <v>1</v>
      </c>
      <c r="Y40" s="166">
        <v>1</v>
      </c>
      <c r="Z40" s="166">
        <v>1</v>
      </c>
      <c r="AA40" s="166">
        <v>1</v>
      </c>
      <c r="AB40" s="6"/>
      <c r="AC40" s="166">
        <v>1</v>
      </c>
      <c r="AD40" s="166">
        <v>1</v>
      </c>
      <c r="AE40" s="167">
        <v>1</v>
      </c>
      <c r="AF40" s="167">
        <v>1</v>
      </c>
      <c r="AG40" s="167">
        <v>1</v>
      </c>
      <c r="AH40" s="167">
        <v>1</v>
      </c>
      <c r="AI40" s="167">
        <v>1</v>
      </c>
      <c r="AJ40" s="167">
        <v>1</v>
      </c>
      <c r="AK40" s="168">
        <v>1</v>
      </c>
      <c r="AL40" s="168">
        <v>1</v>
      </c>
      <c r="AM40" s="168">
        <v>1</v>
      </c>
      <c r="AN40" s="168">
        <v>1</v>
      </c>
      <c r="AO40" s="6"/>
      <c r="AP40" s="2"/>
      <c r="AQ40" s="16"/>
      <c r="AR40" s="4"/>
    </row>
    <row r="41" spans="1:44" ht="12" customHeight="1" outlineLevel="1">
      <c r="A41" s="21" t="s">
        <v>536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6"/>
      <c r="P41" s="2">
        <v>0</v>
      </c>
      <c r="Q41" s="2">
        <v>0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165">
        <v>1</v>
      </c>
      <c r="Y41" s="165">
        <v>1</v>
      </c>
      <c r="Z41" s="165">
        <v>1</v>
      </c>
      <c r="AA41" s="165">
        <v>1</v>
      </c>
      <c r="AB41" s="6"/>
      <c r="AC41" s="165">
        <v>1</v>
      </c>
      <c r="AD41" s="165">
        <v>1</v>
      </c>
      <c r="AE41" s="166">
        <v>1</v>
      </c>
      <c r="AF41" s="166">
        <v>1</v>
      </c>
      <c r="AG41" s="166">
        <v>1</v>
      </c>
      <c r="AH41" s="166">
        <v>1</v>
      </c>
      <c r="AI41" s="166">
        <v>1</v>
      </c>
      <c r="AJ41" s="166">
        <v>1</v>
      </c>
      <c r="AK41" s="167">
        <v>1</v>
      </c>
      <c r="AL41" s="167">
        <v>1</v>
      </c>
      <c r="AM41" s="167">
        <v>1</v>
      </c>
      <c r="AN41" s="167">
        <v>1</v>
      </c>
      <c r="AO41" s="6"/>
      <c r="AP41" s="2"/>
    </row>
    <row r="42" spans="1:44" ht="12" customHeight="1" outlineLevel="1">
      <c r="A42" s="21" t="s">
        <v>541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6"/>
      <c r="P42" s="2">
        <v>0</v>
      </c>
      <c r="Q42" s="2">
        <v>0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165">
        <v>1</v>
      </c>
      <c r="Y42" s="165">
        <v>1</v>
      </c>
      <c r="Z42" s="165">
        <v>1</v>
      </c>
      <c r="AA42" s="165">
        <v>1</v>
      </c>
      <c r="AB42" s="6"/>
      <c r="AC42" s="165">
        <v>1</v>
      </c>
      <c r="AD42" s="165">
        <v>1</v>
      </c>
      <c r="AE42" s="166">
        <v>1</v>
      </c>
      <c r="AF42" s="166">
        <v>1</v>
      </c>
      <c r="AG42" s="166">
        <v>1</v>
      </c>
      <c r="AH42" s="166">
        <v>1</v>
      </c>
      <c r="AI42" s="166">
        <v>1</v>
      </c>
      <c r="AJ42" s="166">
        <v>1</v>
      </c>
      <c r="AK42" s="167">
        <v>1</v>
      </c>
      <c r="AL42" s="167">
        <v>1</v>
      </c>
      <c r="AM42" s="167">
        <v>1</v>
      </c>
      <c r="AN42" s="167">
        <v>1</v>
      </c>
      <c r="AO42" s="6"/>
      <c r="AP42" s="2"/>
    </row>
    <row r="43" spans="1:44" ht="12" customHeight="1" outlineLevel="1">
      <c r="A43" s="21" t="s">
        <v>537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6"/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7">
        <v>1</v>
      </c>
      <c r="Y43" s="7">
        <v>1</v>
      </c>
      <c r="Z43" s="7">
        <v>1</v>
      </c>
      <c r="AA43" s="7">
        <v>1</v>
      </c>
      <c r="AB43" s="6"/>
      <c r="AC43" s="7">
        <v>1</v>
      </c>
      <c r="AD43" s="7">
        <v>1</v>
      </c>
      <c r="AE43" s="165">
        <v>1</v>
      </c>
      <c r="AF43" s="165">
        <v>1</v>
      </c>
      <c r="AG43" s="165">
        <v>1</v>
      </c>
      <c r="AH43" s="165">
        <v>1</v>
      </c>
      <c r="AI43" s="165">
        <v>1</v>
      </c>
      <c r="AJ43" s="165">
        <v>1</v>
      </c>
      <c r="AK43" s="166">
        <v>1</v>
      </c>
      <c r="AL43" s="166">
        <v>1</v>
      </c>
      <c r="AM43" s="166">
        <v>1</v>
      </c>
      <c r="AN43" s="166">
        <v>1</v>
      </c>
      <c r="AO43" s="6"/>
      <c r="AP43" s="2"/>
    </row>
    <row r="44" spans="1:44" ht="12" customHeight="1" outlineLevel="1">
      <c r="A44" s="21" t="s">
        <v>542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6"/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7">
        <v>1</v>
      </c>
      <c r="Y44" s="7">
        <v>1</v>
      </c>
      <c r="Z44" s="7">
        <v>1</v>
      </c>
      <c r="AA44" s="7">
        <v>1</v>
      </c>
      <c r="AB44" s="6"/>
      <c r="AC44" s="7">
        <v>1</v>
      </c>
      <c r="AD44" s="7">
        <v>1</v>
      </c>
      <c r="AE44" s="165">
        <v>1</v>
      </c>
      <c r="AF44" s="165">
        <v>1</v>
      </c>
      <c r="AG44" s="165">
        <v>1</v>
      </c>
      <c r="AH44" s="165">
        <v>1</v>
      </c>
      <c r="AI44" s="165">
        <v>1</v>
      </c>
      <c r="AJ44" s="165">
        <v>1</v>
      </c>
      <c r="AK44" s="166">
        <v>1</v>
      </c>
      <c r="AL44" s="166">
        <v>1</v>
      </c>
      <c r="AM44" s="166">
        <v>1</v>
      </c>
      <c r="AN44" s="166">
        <v>1</v>
      </c>
      <c r="AO44" s="6"/>
      <c r="AP44" s="2"/>
    </row>
    <row r="45" spans="1:44" ht="12" customHeight="1" outlineLevel="1">
      <c r="A45" s="21" t="s">
        <v>543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6"/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6"/>
      <c r="AC45" s="2">
        <v>0</v>
      </c>
      <c r="AD45" s="2">
        <v>0</v>
      </c>
      <c r="AE45" s="7">
        <v>1</v>
      </c>
      <c r="AF45" s="7">
        <v>1</v>
      </c>
      <c r="AG45" s="7">
        <v>1</v>
      </c>
      <c r="AH45" s="7">
        <v>1</v>
      </c>
      <c r="AI45" s="7">
        <v>1</v>
      </c>
      <c r="AJ45" s="7">
        <v>1</v>
      </c>
      <c r="AK45" s="165">
        <v>1</v>
      </c>
      <c r="AL45" s="165">
        <v>1</v>
      </c>
      <c r="AM45" s="165">
        <v>1</v>
      </c>
      <c r="AN45" s="165">
        <v>1</v>
      </c>
      <c r="AO45" s="6"/>
      <c r="AP45" s="2"/>
    </row>
    <row r="46" spans="1:44" ht="12" customHeight="1" outlineLevel="1">
      <c r="A46" s="2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6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6"/>
      <c r="AP46" s="2"/>
    </row>
    <row r="47" spans="1:44" ht="12" customHeight="1" outlineLevel="1">
      <c r="A47" s="4" t="s">
        <v>132</v>
      </c>
      <c r="C47" s="5">
        <f>SUM(C48:C53)</f>
        <v>0</v>
      </c>
      <c r="D47" s="5">
        <f t="shared" ref="D47:M47" si="98">SUM(D48:D53)</f>
        <v>0</v>
      </c>
      <c r="E47" s="5">
        <f t="shared" si="98"/>
        <v>0</v>
      </c>
      <c r="F47" s="5">
        <f t="shared" si="98"/>
        <v>0</v>
      </c>
      <c r="G47" s="5">
        <f t="shared" si="98"/>
        <v>0</v>
      </c>
      <c r="H47" s="5">
        <f t="shared" si="98"/>
        <v>0</v>
      </c>
      <c r="I47" s="5">
        <f t="shared" si="98"/>
        <v>0</v>
      </c>
      <c r="J47" s="5">
        <f t="shared" si="98"/>
        <v>0</v>
      </c>
      <c r="K47" s="5">
        <f t="shared" si="98"/>
        <v>1</v>
      </c>
      <c r="L47" s="5">
        <f t="shared" si="98"/>
        <v>1</v>
      </c>
      <c r="M47" s="5">
        <f t="shared" si="98"/>
        <v>1</v>
      </c>
      <c r="N47" s="5">
        <f>SUM(N48:N53)</f>
        <v>1</v>
      </c>
      <c r="O47" s="6"/>
      <c r="P47" s="5">
        <f>SUM(P48:P53)</f>
        <v>1</v>
      </c>
      <c r="Q47" s="5">
        <f t="shared" ref="Q47" si="99">SUM(Q48:Q53)</f>
        <v>1</v>
      </c>
      <c r="R47" s="5">
        <f t="shared" ref="R47" si="100">SUM(R48:R53)</f>
        <v>3</v>
      </c>
      <c r="S47" s="5">
        <f t="shared" ref="S47" si="101">SUM(S48:S53)</f>
        <v>3</v>
      </c>
      <c r="T47" s="5">
        <f t="shared" ref="T47" si="102">SUM(T48:T53)</f>
        <v>3</v>
      </c>
      <c r="U47" s="5">
        <f t="shared" ref="U47" si="103">SUM(U48:U53)</f>
        <v>3</v>
      </c>
      <c r="V47" s="5">
        <f t="shared" ref="V47" si="104">SUM(V48:V53)</f>
        <v>3</v>
      </c>
      <c r="W47" s="5">
        <f t="shared" ref="W47" si="105">SUM(W48:W53)</f>
        <v>3</v>
      </c>
      <c r="X47" s="5">
        <f t="shared" ref="X47" si="106">SUM(X48:X53)</f>
        <v>5</v>
      </c>
      <c r="Y47" s="5">
        <f t="shared" ref="Y47" si="107">SUM(Y48:Y53)</f>
        <v>5</v>
      </c>
      <c r="Z47" s="5">
        <f t="shared" ref="Z47" si="108">SUM(Z48:Z53)</f>
        <v>5</v>
      </c>
      <c r="AA47" s="5">
        <f>SUM(AA48:AA53)</f>
        <v>5</v>
      </c>
      <c r="AB47" s="6"/>
      <c r="AC47" s="5">
        <f>SUM(AC48:AC53)</f>
        <v>5</v>
      </c>
      <c r="AD47" s="5">
        <f t="shared" ref="AD47" si="109">SUM(AD48:AD53)</f>
        <v>5</v>
      </c>
      <c r="AE47" s="5">
        <f t="shared" ref="AE47" si="110">SUM(AE48:AE53)</f>
        <v>6</v>
      </c>
      <c r="AF47" s="5">
        <f t="shared" ref="AF47" si="111">SUM(AF48:AF53)</f>
        <v>6</v>
      </c>
      <c r="AG47" s="5">
        <f t="shared" ref="AG47" si="112">SUM(AG48:AG53)</f>
        <v>6</v>
      </c>
      <c r="AH47" s="5">
        <f t="shared" ref="AH47" si="113">SUM(AH48:AH53)</f>
        <v>6</v>
      </c>
      <c r="AI47" s="5">
        <f t="shared" ref="AI47" si="114">SUM(AI48:AI53)</f>
        <v>6</v>
      </c>
      <c r="AJ47" s="5">
        <f t="shared" ref="AJ47" si="115">SUM(AJ48:AJ53)</f>
        <v>6</v>
      </c>
      <c r="AK47" s="5">
        <f t="shared" ref="AK47" si="116">SUM(AK48:AK53)</f>
        <v>6</v>
      </c>
      <c r="AL47" s="5">
        <f t="shared" ref="AL47" si="117">SUM(AL48:AL53)</f>
        <v>6</v>
      </c>
      <c r="AM47" s="5">
        <f t="shared" ref="AM47" si="118">SUM(AM48:AM53)</f>
        <v>6</v>
      </c>
      <c r="AN47" s="5">
        <f>SUM(AN48:AN53)</f>
        <v>6</v>
      </c>
      <c r="AO47" s="6"/>
      <c r="AP47" s="2"/>
    </row>
    <row r="48" spans="1:44" ht="12" customHeight="1" outlineLevel="1">
      <c r="A48" s="21" t="s">
        <v>538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7">
        <v>1</v>
      </c>
      <c r="L48" s="7">
        <v>1</v>
      </c>
      <c r="M48" s="7">
        <v>1</v>
      </c>
      <c r="N48" s="7">
        <v>1</v>
      </c>
      <c r="O48" s="6"/>
      <c r="P48" s="7">
        <v>1</v>
      </c>
      <c r="Q48" s="7">
        <v>1</v>
      </c>
      <c r="R48" s="165">
        <v>1</v>
      </c>
      <c r="S48" s="165">
        <v>1</v>
      </c>
      <c r="T48" s="165">
        <v>1</v>
      </c>
      <c r="U48" s="165">
        <v>1</v>
      </c>
      <c r="V48" s="165">
        <v>1</v>
      </c>
      <c r="W48" s="165">
        <v>1</v>
      </c>
      <c r="X48" s="166">
        <v>1</v>
      </c>
      <c r="Y48" s="166">
        <v>1</v>
      </c>
      <c r="Z48" s="166">
        <v>1</v>
      </c>
      <c r="AA48" s="166">
        <v>1</v>
      </c>
      <c r="AB48" s="6"/>
      <c r="AC48" s="166">
        <v>1</v>
      </c>
      <c r="AD48" s="166">
        <v>1</v>
      </c>
      <c r="AE48" s="167">
        <v>1</v>
      </c>
      <c r="AF48" s="167">
        <v>1</v>
      </c>
      <c r="AG48" s="167">
        <v>1</v>
      </c>
      <c r="AH48" s="167">
        <v>1</v>
      </c>
      <c r="AI48" s="167">
        <v>1</v>
      </c>
      <c r="AJ48" s="167">
        <v>1</v>
      </c>
      <c r="AK48" s="168">
        <v>1</v>
      </c>
      <c r="AL48" s="168">
        <v>1</v>
      </c>
      <c r="AM48" s="168">
        <v>1</v>
      </c>
      <c r="AN48" s="168">
        <v>1</v>
      </c>
      <c r="AO48" s="6"/>
      <c r="AP48" s="2"/>
      <c r="AQ48" s="16"/>
      <c r="AR48" s="4"/>
    </row>
    <row r="49" spans="1:44" ht="12" customHeight="1" outlineLevel="1">
      <c r="A49" s="21" t="s">
        <v>536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6"/>
      <c r="P49" s="2">
        <v>0</v>
      </c>
      <c r="Q49" s="2">
        <v>0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165">
        <v>1</v>
      </c>
      <c r="Y49" s="165">
        <v>1</v>
      </c>
      <c r="Z49" s="165">
        <v>1</v>
      </c>
      <c r="AA49" s="165">
        <v>1</v>
      </c>
      <c r="AB49" s="6"/>
      <c r="AC49" s="165">
        <v>1</v>
      </c>
      <c r="AD49" s="165">
        <v>1</v>
      </c>
      <c r="AE49" s="166">
        <v>1</v>
      </c>
      <c r="AF49" s="166">
        <v>1</v>
      </c>
      <c r="AG49" s="166">
        <v>1</v>
      </c>
      <c r="AH49" s="166">
        <v>1</v>
      </c>
      <c r="AI49" s="166">
        <v>1</v>
      </c>
      <c r="AJ49" s="166">
        <v>1</v>
      </c>
      <c r="AK49" s="167">
        <v>1</v>
      </c>
      <c r="AL49" s="167">
        <v>1</v>
      </c>
      <c r="AM49" s="167">
        <v>1</v>
      </c>
      <c r="AN49" s="167">
        <v>1</v>
      </c>
      <c r="AO49" s="6"/>
      <c r="AP49" s="2"/>
      <c r="AQ49" s="16"/>
      <c r="AR49" s="4"/>
    </row>
    <row r="50" spans="1:44" ht="12" customHeight="1" outlineLevel="1">
      <c r="A50" s="21" t="s">
        <v>541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6"/>
      <c r="P50" s="2">
        <v>0</v>
      </c>
      <c r="Q50" s="2">
        <v>0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165">
        <v>1</v>
      </c>
      <c r="Y50" s="165">
        <v>1</v>
      </c>
      <c r="Z50" s="165">
        <v>1</v>
      </c>
      <c r="AA50" s="165">
        <v>1</v>
      </c>
      <c r="AB50" s="6"/>
      <c r="AC50" s="165">
        <v>1</v>
      </c>
      <c r="AD50" s="165">
        <v>1</v>
      </c>
      <c r="AE50" s="166">
        <v>1</v>
      </c>
      <c r="AF50" s="166">
        <v>1</v>
      </c>
      <c r="AG50" s="166">
        <v>1</v>
      </c>
      <c r="AH50" s="166">
        <v>1</v>
      </c>
      <c r="AI50" s="166">
        <v>1</v>
      </c>
      <c r="AJ50" s="166">
        <v>1</v>
      </c>
      <c r="AK50" s="167">
        <v>1</v>
      </c>
      <c r="AL50" s="167">
        <v>1</v>
      </c>
      <c r="AM50" s="167">
        <v>1</v>
      </c>
      <c r="AN50" s="167">
        <v>1</v>
      </c>
      <c r="AO50" s="6"/>
      <c r="AP50" s="2"/>
      <c r="AQ50" s="16"/>
      <c r="AR50" s="4"/>
    </row>
    <row r="51" spans="1:44" ht="12" customHeight="1" outlineLevel="1">
      <c r="A51" s="21" t="s">
        <v>537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6"/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7">
        <v>1</v>
      </c>
      <c r="Y51" s="7">
        <v>1</v>
      </c>
      <c r="Z51" s="7">
        <v>1</v>
      </c>
      <c r="AA51" s="7">
        <v>1</v>
      </c>
      <c r="AB51" s="6"/>
      <c r="AC51" s="7">
        <v>1</v>
      </c>
      <c r="AD51" s="7">
        <v>1</v>
      </c>
      <c r="AE51" s="165">
        <v>1</v>
      </c>
      <c r="AF51" s="165">
        <v>1</v>
      </c>
      <c r="AG51" s="165">
        <v>1</v>
      </c>
      <c r="AH51" s="165">
        <v>1</v>
      </c>
      <c r="AI51" s="165">
        <v>1</v>
      </c>
      <c r="AJ51" s="165">
        <v>1</v>
      </c>
      <c r="AK51" s="166">
        <v>1</v>
      </c>
      <c r="AL51" s="166">
        <v>1</v>
      </c>
      <c r="AM51" s="166">
        <v>1</v>
      </c>
      <c r="AN51" s="166">
        <v>1</v>
      </c>
      <c r="AO51" s="6"/>
      <c r="AP51" s="2"/>
      <c r="AQ51" s="16"/>
      <c r="AR51" s="4"/>
    </row>
    <row r="52" spans="1:44" ht="12" customHeight="1" outlineLevel="1">
      <c r="A52" s="21" t="s">
        <v>542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6"/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7">
        <v>1</v>
      </c>
      <c r="Y52" s="7">
        <v>1</v>
      </c>
      <c r="Z52" s="7">
        <v>1</v>
      </c>
      <c r="AA52" s="7">
        <v>1</v>
      </c>
      <c r="AB52" s="6"/>
      <c r="AC52" s="7">
        <v>1</v>
      </c>
      <c r="AD52" s="7">
        <v>1</v>
      </c>
      <c r="AE52" s="165">
        <v>1</v>
      </c>
      <c r="AF52" s="165">
        <v>1</v>
      </c>
      <c r="AG52" s="165">
        <v>1</v>
      </c>
      <c r="AH52" s="165">
        <v>1</v>
      </c>
      <c r="AI52" s="165">
        <v>1</v>
      </c>
      <c r="AJ52" s="165">
        <v>1</v>
      </c>
      <c r="AK52" s="166">
        <v>1</v>
      </c>
      <c r="AL52" s="166">
        <v>1</v>
      </c>
      <c r="AM52" s="166">
        <v>1</v>
      </c>
      <c r="AN52" s="166">
        <v>1</v>
      </c>
      <c r="AO52" s="6"/>
      <c r="AP52" s="2"/>
      <c r="AQ52" s="16"/>
      <c r="AR52" s="4"/>
    </row>
    <row r="53" spans="1:44" ht="12" customHeight="1" outlineLevel="1">
      <c r="A53" s="21" t="s">
        <v>543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6"/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6"/>
      <c r="AC53" s="2">
        <v>0</v>
      </c>
      <c r="AD53" s="2">
        <v>0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165">
        <v>1</v>
      </c>
      <c r="AL53" s="165">
        <v>1</v>
      </c>
      <c r="AM53" s="165">
        <v>1</v>
      </c>
      <c r="AN53" s="165">
        <v>1</v>
      </c>
      <c r="AO53" s="6"/>
      <c r="AP53" s="2"/>
      <c r="AQ53" s="16"/>
      <c r="AR53" s="4"/>
    </row>
    <row r="54" spans="1:44" ht="12" customHeight="1">
      <c r="A54" s="4"/>
      <c r="B54" s="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87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87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87"/>
      <c r="AP54" s="60"/>
      <c r="AQ54" s="16"/>
      <c r="AR54" s="4"/>
    </row>
    <row r="55" spans="1:44" s="4" customFormat="1" ht="12" customHeight="1">
      <c r="A55" s="46" t="s">
        <v>35</v>
      </c>
      <c r="B55" s="9"/>
      <c r="C55" s="45">
        <f>C56+C59+C66+C75+C82+C89+C97</f>
        <v>0</v>
      </c>
      <c r="D55" s="45">
        <f t="shared" ref="D55:N55" si="119">D56+D59+D66+D75+D82+D89+D97</f>
        <v>0</v>
      </c>
      <c r="E55" s="45">
        <f>E56+E59+E66+E75+E82+E89+E97</f>
        <v>0</v>
      </c>
      <c r="F55" s="45">
        <f t="shared" si="119"/>
        <v>0</v>
      </c>
      <c r="G55" s="45">
        <f t="shared" si="119"/>
        <v>0</v>
      </c>
      <c r="H55" s="45">
        <f t="shared" si="119"/>
        <v>670000</v>
      </c>
      <c r="I55" s="45">
        <f t="shared" si="119"/>
        <v>1540000</v>
      </c>
      <c r="J55" s="45">
        <f t="shared" si="119"/>
        <v>4735000</v>
      </c>
      <c r="K55" s="45">
        <f t="shared" si="119"/>
        <v>5490000</v>
      </c>
      <c r="L55" s="45">
        <f t="shared" si="119"/>
        <v>5675000</v>
      </c>
      <c r="M55" s="45">
        <f t="shared" si="119"/>
        <v>5675000</v>
      </c>
      <c r="N55" s="45">
        <f t="shared" si="119"/>
        <v>6370000</v>
      </c>
      <c r="O55" s="89">
        <f>SUM(C55:N55)</f>
        <v>30155000</v>
      </c>
      <c r="P55" s="45">
        <f>P56+P59+P66+P75+P82+P89+P97</f>
        <v>8000000</v>
      </c>
      <c r="Q55" s="45">
        <f t="shared" ref="Q55" si="120">Q56+Q59+Q66+Q75+Q82+Q89+Q97</f>
        <v>9420000</v>
      </c>
      <c r="R55" s="45">
        <f t="shared" ref="R55" si="121">R56+R59+R66+R75+R82+R89+R97</f>
        <v>9915000</v>
      </c>
      <c r="S55" s="45">
        <f t="shared" ref="S55" si="122">S56+S59+S66+S75+S82+S89+S97</f>
        <v>9940000</v>
      </c>
      <c r="T55" s="45">
        <f t="shared" ref="T55" si="123">T56+T59+T66+T75+T82+T89+T97</f>
        <v>9940000</v>
      </c>
      <c r="U55" s="45">
        <f t="shared" ref="U55" si="124">U56+U59+U66+U75+U82+U89+U97</f>
        <v>10165000</v>
      </c>
      <c r="V55" s="45">
        <f t="shared" ref="V55" si="125">V56+V59+V66+V75+V82+V89+V97</f>
        <v>11125000</v>
      </c>
      <c r="W55" s="45">
        <f t="shared" ref="W55" si="126">W56+W59+W66+W75+W82+W89+W97</f>
        <v>12695000</v>
      </c>
      <c r="X55" s="45">
        <f t="shared" ref="X55" si="127">X56+X59+X66+X75+X82+X89+X97</f>
        <v>12870000</v>
      </c>
      <c r="Y55" s="45">
        <f t="shared" ref="Y55" si="128">Y56+Y59+Y66+Y75+Y82+Y89+Y97</f>
        <v>12895000</v>
      </c>
      <c r="Z55" s="45">
        <f t="shared" ref="Z55" si="129">Z56+Z59+Z66+Z75+Z82+Z89+Z97</f>
        <v>12895000</v>
      </c>
      <c r="AA55" s="45">
        <f t="shared" ref="AA55" si="130">AA56+AA59+AA66+AA75+AA82+AA89+AA97</f>
        <v>13120000</v>
      </c>
      <c r="AB55" s="89">
        <f>SUM(P55:AA55)</f>
        <v>132980000</v>
      </c>
      <c r="AC55" s="45">
        <f>AC56+AC59+AC66+AC75+AC82+AC89+AC97</f>
        <v>13695000</v>
      </c>
      <c r="AD55" s="45">
        <f t="shared" ref="AD55" si="131">AD56+AD59+AD66+AD75+AD82+AD89+AD97</f>
        <v>14645000</v>
      </c>
      <c r="AE55" s="45">
        <f t="shared" ref="AE55" si="132">AE56+AE59+AE66+AE75+AE82+AE89+AE97</f>
        <v>14820000</v>
      </c>
      <c r="AF55" s="45">
        <f t="shared" ref="AF55" si="133">AF56+AF59+AF66+AF75+AF82+AF89+AF97</f>
        <v>14845000</v>
      </c>
      <c r="AG55" s="45">
        <f t="shared" ref="AG55" si="134">AG56+AG59+AG66+AG75+AG82+AG89+AG97</f>
        <v>14845000</v>
      </c>
      <c r="AH55" s="45">
        <f t="shared" ref="AH55" si="135">AH56+AH59+AH66+AH75+AH82+AH89+AH97</f>
        <v>15070000</v>
      </c>
      <c r="AI55" s="45">
        <f t="shared" ref="AI55" si="136">AI56+AI59+AI66+AI75+AI82+AI89+AI97</f>
        <v>15645000</v>
      </c>
      <c r="AJ55" s="45">
        <f t="shared" ref="AJ55" si="137">AJ56+AJ59+AJ66+AJ75+AJ82+AJ89+AJ97</f>
        <v>16595000</v>
      </c>
      <c r="AK55" s="45">
        <f t="shared" ref="AK55" si="138">AK56+AK59+AK66+AK75+AK82+AK89+AK97</f>
        <v>16770000</v>
      </c>
      <c r="AL55" s="45">
        <f t="shared" ref="AL55" si="139">AL56+AL59+AL66+AL75+AL82+AL89+AL97</f>
        <v>16795000</v>
      </c>
      <c r="AM55" s="45">
        <f t="shared" ref="AM55" si="140">AM56+AM59+AM66+AM75+AM82+AM89+AM97</f>
        <v>16795000</v>
      </c>
      <c r="AN55" s="45">
        <f>AN56+AN59+AN66+AN75+AN82+AN89+AN97</f>
        <v>17020000</v>
      </c>
      <c r="AO55" s="89">
        <f>SUM(AC55:AN55)</f>
        <v>187540000</v>
      </c>
      <c r="AP55" s="5"/>
      <c r="AQ55" s="89">
        <f t="shared" ref="AQ55:AQ64" si="141">O55+AB55+AO55</f>
        <v>350675000</v>
      </c>
    </row>
    <row r="56" spans="1:44" s="4" customFormat="1" ht="12" customHeight="1" outlineLevel="1">
      <c r="A56" s="4" t="s">
        <v>122</v>
      </c>
      <c r="B56" s="9"/>
      <c r="C56" s="5">
        <f>C57</f>
        <v>0</v>
      </c>
      <c r="D56" s="5">
        <f t="shared" ref="D56:N56" si="142">D57</f>
        <v>0</v>
      </c>
      <c r="E56" s="5">
        <f t="shared" si="142"/>
        <v>0</v>
      </c>
      <c r="F56" s="5">
        <f t="shared" si="142"/>
        <v>0</v>
      </c>
      <c r="G56" s="5">
        <f t="shared" si="142"/>
        <v>0</v>
      </c>
      <c r="H56" s="5">
        <f t="shared" si="142"/>
        <v>85000</v>
      </c>
      <c r="I56" s="5">
        <f t="shared" si="142"/>
        <v>85000</v>
      </c>
      <c r="J56" s="5">
        <f t="shared" si="142"/>
        <v>85000</v>
      </c>
      <c r="K56" s="5">
        <f t="shared" si="142"/>
        <v>85000</v>
      </c>
      <c r="L56" s="5">
        <f t="shared" si="142"/>
        <v>85000</v>
      </c>
      <c r="M56" s="5">
        <f t="shared" si="142"/>
        <v>85000</v>
      </c>
      <c r="N56" s="5">
        <f t="shared" si="142"/>
        <v>85000</v>
      </c>
      <c r="O56" s="14">
        <f>SUM(C56:N56)</f>
        <v>595000</v>
      </c>
      <c r="P56" s="5">
        <f>P57</f>
        <v>85000</v>
      </c>
      <c r="Q56" s="5">
        <f t="shared" ref="Q56" si="143">Q57</f>
        <v>85000</v>
      </c>
      <c r="R56" s="5">
        <f t="shared" ref="R56" si="144">R57</f>
        <v>85000</v>
      </c>
      <c r="S56" s="5">
        <f t="shared" ref="S56" si="145">S57</f>
        <v>85000</v>
      </c>
      <c r="T56" s="5">
        <f t="shared" ref="T56" si="146">T57</f>
        <v>85000</v>
      </c>
      <c r="U56" s="5">
        <f t="shared" ref="U56" si="147">U57</f>
        <v>85000</v>
      </c>
      <c r="V56" s="5">
        <f t="shared" ref="V56" si="148">V57</f>
        <v>85000</v>
      </c>
      <c r="W56" s="5">
        <f t="shared" ref="W56" si="149">W57</f>
        <v>85000</v>
      </c>
      <c r="X56" s="5">
        <f t="shared" ref="X56" si="150">X57</f>
        <v>85000</v>
      </c>
      <c r="Y56" s="5">
        <f t="shared" ref="Y56" si="151">Y57</f>
        <v>85000</v>
      </c>
      <c r="Z56" s="5">
        <f t="shared" ref="Z56" si="152">Z57</f>
        <v>85000</v>
      </c>
      <c r="AA56" s="5">
        <f t="shared" ref="AA56" si="153">AA57</f>
        <v>85000</v>
      </c>
      <c r="AB56" s="14">
        <f>SUM(P56:AA56)</f>
        <v>1020000</v>
      </c>
      <c r="AC56" s="5">
        <f>AC57</f>
        <v>85000</v>
      </c>
      <c r="AD56" s="5">
        <f t="shared" ref="AD56" si="154">AD57</f>
        <v>85000</v>
      </c>
      <c r="AE56" s="5">
        <f t="shared" ref="AE56" si="155">AE57</f>
        <v>85000</v>
      </c>
      <c r="AF56" s="5">
        <f t="shared" ref="AF56" si="156">AF57</f>
        <v>85000</v>
      </c>
      <c r="AG56" s="5">
        <f t="shared" ref="AG56" si="157">AG57</f>
        <v>85000</v>
      </c>
      <c r="AH56" s="5">
        <f t="shared" ref="AH56" si="158">AH57</f>
        <v>85000</v>
      </c>
      <c r="AI56" s="5">
        <f t="shared" ref="AI56" si="159">AI57</f>
        <v>85000</v>
      </c>
      <c r="AJ56" s="5">
        <f t="shared" ref="AJ56" si="160">AJ57</f>
        <v>85000</v>
      </c>
      <c r="AK56" s="5">
        <f t="shared" ref="AK56" si="161">AK57</f>
        <v>85000</v>
      </c>
      <c r="AL56" s="5">
        <f t="shared" ref="AL56" si="162">AL57</f>
        <v>85000</v>
      </c>
      <c r="AM56" s="5">
        <f t="shared" ref="AM56" si="163">AM57</f>
        <v>85000</v>
      </c>
      <c r="AN56" s="5">
        <f t="shared" ref="AN56" si="164">AN57</f>
        <v>85000</v>
      </c>
      <c r="AO56" s="14">
        <f t="shared" ref="AO56:AO137" si="165">SUM(AC56:AN56)</f>
        <v>1020000</v>
      </c>
      <c r="AP56" s="5"/>
      <c r="AQ56" s="14">
        <f t="shared" si="141"/>
        <v>2635000</v>
      </c>
    </row>
    <row r="57" spans="1:44" ht="12" customHeight="1" outlineLevel="1">
      <c r="A57" s="21" t="s">
        <v>91</v>
      </c>
      <c r="C57" s="2">
        <f>C7*'T2'!$D$10</f>
        <v>0</v>
      </c>
      <c r="D57" s="2">
        <f>D7*'T2'!$D$10</f>
        <v>0</v>
      </c>
      <c r="E57" s="2">
        <f>E7*'T2'!$D$10</f>
        <v>0</v>
      </c>
      <c r="F57" s="2">
        <f>F7*'T2'!$D$10</f>
        <v>0</v>
      </c>
      <c r="G57" s="2">
        <f>G7*'T2'!$D$10</f>
        <v>0</v>
      </c>
      <c r="H57" s="7">
        <f>H7*'T2'!$D$10</f>
        <v>85000</v>
      </c>
      <c r="I57" s="7">
        <f>I7*'T2'!$D$10</f>
        <v>85000</v>
      </c>
      <c r="J57" s="7">
        <f>J7*'T2'!$D$10</f>
        <v>85000</v>
      </c>
      <c r="K57" s="7">
        <f>K7*'T2'!$D$10</f>
        <v>85000</v>
      </c>
      <c r="L57" s="7">
        <f>L7*'T2'!$D$10</f>
        <v>85000</v>
      </c>
      <c r="M57" s="7">
        <f>M7*'T2'!$D$10</f>
        <v>85000</v>
      </c>
      <c r="N57" s="165">
        <f>N7*'T2'!$E$10</f>
        <v>85000</v>
      </c>
      <c r="O57" s="6">
        <f t="shared" ref="O57:O137" si="166">SUM(C57:N57)</f>
        <v>595000</v>
      </c>
      <c r="P57" s="165">
        <f>P7*'T2'!$E$10</f>
        <v>85000</v>
      </c>
      <c r="Q57" s="165">
        <f>Q7*'T2'!$E$10</f>
        <v>85000</v>
      </c>
      <c r="R57" s="165">
        <f>R7*'T2'!$E$10</f>
        <v>85000</v>
      </c>
      <c r="S57" s="165">
        <f>S7*'T2'!$E$10</f>
        <v>85000</v>
      </c>
      <c r="T57" s="165">
        <f>T7*'T2'!$E$10</f>
        <v>85000</v>
      </c>
      <c r="U57" s="166">
        <f>U7*'T2'!$F$10</f>
        <v>85000</v>
      </c>
      <c r="V57" s="166">
        <f>V7*'T2'!$F$10</f>
        <v>85000</v>
      </c>
      <c r="W57" s="166">
        <f>W7*'T2'!$F$10</f>
        <v>85000</v>
      </c>
      <c r="X57" s="166">
        <f>X7*'T2'!$F$10</f>
        <v>85000</v>
      </c>
      <c r="Y57" s="166">
        <f>Y7*'T2'!$F$10</f>
        <v>85000</v>
      </c>
      <c r="Z57" s="166">
        <f>Z7*'T2'!$F$10</f>
        <v>85000</v>
      </c>
      <c r="AA57" s="167">
        <f>AA7*'T2'!$G$10</f>
        <v>85000</v>
      </c>
      <c r="AB57" s="6">
        <f t="shared" ref="AB57:AB137" si="167">SUM(P57:AA57)</f>
        <v>1020000</v>
      </c>
      <c r="AC57" s="167">
        <f>AC7*'T2'!$G$10</f>
        <v>85000</v>
      </c>
      <c r="AD57" s="167">
        <f>AD7*'T2'!$G$10</f>
        <v>85000</v>
      </c>
      <c r="AE57" s="167">
        <f>AE7*'T2'!$G$10</f>
        <v>85000</v>
      </c>
      <c r="AF57" s="167">
        <f>AF7*'T2'!$G$10</f>
        <v>85000</v>
      </c>
      <c r="AG57" s="167">
        <f>AG7*'T2'!$G$10</f>
        <v>85000</v>
      </c>
      <c r="AH57" s="168">
        <f>AH7*'T2'!$H$10</f>
        <v>85000</v>
      </c>
      <c r="AI57" s="168">
        <f>AI7*'T2'!$H$10</f>
        <v>85000</v>
      </c>
      <c r="AJ57" s="168">
        <f>AJ7*'T2'!$H$10</f>
        <v>85000</v>
      </c>
      <c r="AK57" s="168">
        <f>AK7*'T2'!$H$10</f>
        <v>85000</v>
      </c>
      <c r="AL57" s="168">
        <f>AL7*'T2'!$H$10</f>
        <v>85000</v>
      </c>
      <c r="AM57" s="168">
        <f>AM7*'T2'!$H$10</f>
        <v>85000</v>
      </c>
      <c r="AN57" s="169">
        <f>AN7*'T2'!$I$10</f>
        <v>85000</v>
      </c>
      <c r="AO57" s="6">
        <f t="shared" si="165"/>
        <v>1020000</v>
      </c>
      <c r="AP57" s="2"/>
      <c r="AQ57" s="6">
        <f t="shared" si="141"/>
        <v>2635000</v>
      </c>
    </row>
    <row r="58" spans="1:44" ht="12" customHeight="1" outlineLevel="1">
      <c r="A58" s="2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6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6"/>
      <c r="AP58" s="2"/>
      <c r="AQ58" s="6"/>
    </row>
    <row r="59" spans="1:44" ht="12" customHeight="1" outlineLevel="1">
      <c r="A59" s="4" t="s">
        <v>125</v>
      </c>
      <c r="C59" s="5">
        <f>SUM(C60:C64)</f>
        <v>0</v>
      </c>
      <c r="D59" s="5">
        <f t="shared" ref="D59" si="168">SUM(D60:D64)</f>
        <v>0</v>
      </c>
      <c r="E59" s="5">
        <f t="shared" ref="E59" si="169">SUM(E60:E64)</f>
        <v>0</v>
      </c>
      <c r="F59" s="5">
        <f t="shared" ref="F59" si="170">SUM(F60:F64)</f>
        <v>0</v>
      </c>
      <c r="G59" s="5">
        <f t="shared" ref="G59" si="171">SUM(G60:G64)</f>
        <v>0</v>
      </c>
      <c r="H59" s="5">
        <f t="shared" ref="H59" si="172">SUM(H60:H64)</f>
        <v>0</v>
      </c>
      <c r="I59" s="5">
        <f t="shared" ref="I59" si="173">SUM(I60:I64)</f>
        <v>385000</v>
      </c>
      <c r="J59" s="5">
        <f t="shared" ref="J59" si="174">SUM(J60:J64)</f>
        <v>1355000</v>
      </c>
      <c r="K59" s="5">
        <f t="shared" ref="K59" si="175">SUM(K60:K64)</f>
        <v>1740000</v>
      </c>
      <c r="L59" s="5">
        <f t="shared" ref="L59" si="176">SUM(L60:L64)</f>
        <v>1925000</v>
      </c>
      <c r="M59" s="5">
        <f t="shared" ref="M59" si="177">SUM(M60:M64)</f>
        <v>1925000</v>
      </c>
      <c r="N59" s="5">
        <f t="shared" ref="N59" si="178">SUM(N60:N64)</f>
        <v>1925000</v>
      </c>
      <c r="O59" s="14">
        <f>SUM(C59:N59)</f>
        <v>9255000</v>
      </c>
      <c r="P59" s="5">
        <f>SUM(P60:P64)</f>
        <v>2000000</v>
      </c>
      <c r="Q59" s="5">
        <f t="shared" ref="Q59" si="179">SUM(Q60:Q64)</f>
        <v>2200000</v>
      </c>
      <c r="R59" s="5">
        <f t="shared" ref="R59" si="180">SUM(R60:R64)</f>
        <v>2275000</v>
      </c>
      <c r="S59" s="5">
        <f t="shared" ref="S59" si="181">SUM(S60:S64)</f>
        <v>2300000</v>
      </c>
      <c r="T59" s="5">
        <f t="shared" ref="T59" si="182">SUM(T60:T64)</f>
        <v>2300000</v>
      </c>
      <c r="U59" s="5">
        <f t="shared" ref="U59" si="183">SUM(U60:U64)</f>
        <v>2300000</v>
      </c>
      <c r="V59" s="5">
        <f t="shared" ref="V59" si="184">SUM(V60:V64)</f>
        <v>2375000</v>
      </c>
      <c r="W59" s="5">
        <f t="shared" ref="W59" si="185">SUM(W60:W64)</f>
        <v>2575000</v>
      </c>
      <c r="X59" s="5">
        <f t="shared" ref="X59" si="186">SUM(X60:X64)</f>
        <v>2650000</v>
      </c>
      <c r="Y59" s="5">
        <f t="shared" ref="Y59" si="187">SUM(Y60:Y64)</f>
        <v>2675000</v>
      </c>
      <c r="Z59" s="5">
        <f t="shared" ref="Z59" si="188">SUM(Z60:Z64)</f>
        <v>2675000</v>
      </c>
      <c r="AA59" s="5">
        <f t="shared" ref="AA59" si="189">SUM(AA60:AA64)</f>
        <v>2675000</v>
      </c>
      <c r="AB59" s="14">
        <f>SUM(P59:AA59)</f>
        <v>29000000</v>
      </c>
      <c r="AC59" s="5">
        <f>SUM(AC60:AC64)</f>
        <v>2750000</v>
      </c>
      <c r="AD59" s="5">
        <f t="shared" ref="AD59" si="190">SUM(AD60:AD64)</f>
        <v>2950000</v>
      </c>
      <c r="AE59" s="5">
        <f t="shared" ref="AE59" si="191">SUM(AE60:AE64)</f>
        <v>3025000</v>
      </c>
      <c r="AF59" s="5">
        <f t="shared" ref="AF59" si="192">SUM(AF60:AF64)</f>
        <v>3050000</v>
      </c>
      <c r="AG59" s="5">
        <f t="shared" ref="AG59" si="193">SUM(AG60:AG64)</f>
        <v>3050000</v>
      </c>
      <c r="AH59" s="5">
        <f t="shared" ref="AH59" si="194">SUM(AH60:AH64)</f>
        <v>3050000</v>
      </c>
      <c r="AI59" s="5">
        <f t="shared" ref="AI59" si="195">SUM(AI60:AI64)</f>
        <v>3125000</v>
      </c>
      <c r="AJ59" s="5">
        <f t="shared" ref="AJ59" si="196">SUM(AJ60:AJ64)</f>
        <v>3325000</v>
      </c>
      <c r="AK59" s="5">
        <f t="shared" ref="AK59" si="197">SUM(AK60:AK64)</f>
        <v>3400000</v>
      </c>
      <c r="AL59" s="5">
        <f t="shared" ref="AL59" si="198">SUM(AL60:AL64)</f>
        <v>3425000</v>
      </c>
      <c r="AM59" s="5">
        <f t="shared" ref="AM59" si="199">SUM(AM60:AM64)</f>
        <v>3425000</v>
      </c>
      <c r="AN59" s="5">
        <f t="shared" ref="AN59" si="200">SUM(AN60:AN64)</f>
        <v>3425000</v>
      </c>
      <c r="AO59" s="14">
        <f>SUM(AC59:AN59)</f>
        <v>38000000</v>
      </c>
      <c r="AP59" s="2"/>
      <c r="AQ59" s="14">
        <f>O59+AB59+AO59</f>
        <v>76255000</v>
      </c>
    </row>
    <row r="60" spans="1:44" ht="12" customHeight="1" outlineLevel="1">
      <c r="A60" s="21" t="s">
        <v>92</v>
      </c>
      <c r="C60" s="2">
        <f>C10*'T2'!$D$3</f>
        <v>0</v>
      </c>
      <c r="D60" s="2">
        <f>D10*'T2'!$D$3</f>
        <v>0</v>
      </c>
      <c r="E60" s="2">
        <f>E10*'T2'!$D$3</f>
        <v>0</v>
      </c>
      <c r="F60" s="2">
        <f>F10*'T2'!$D$3</f>
        <v>0</v>
      </c>
      <c r="G60" s="2">
        <f>G10*'T2'!$D$3</f>
        <v>0</v>
      </c>
      <c r="H60" s="2">
        <f>H10*'T2'!$D$3</f>
        <v>0</v>
      </c>
      <c r="I60" s="2">
        <f>I10*'T2'!$D$3</f>
        <v>0</v>
      </c>
      <c r="J60" s="7">
        <f>J10*'T2'!$D$3</f>
        <v>585000</v>
      </c>
      <c r="K60" s="7">
        <f>K10*'T2'!$D$3</f>
        <v>585000</v>
      </c>
      <c r="L60" s="7">
        <f>L10*'T2'!$D$3</f>
        <v>585000</v>
      </c>
      <c r="M60" s="7">
        <f>M10*'T2'!$D$3</f>
        <v>585000</v>
      </c>
      <c r="N60" s="7">
        <f>N10*'T2'!$D$3</f>
        <v>585000</v>
      </c>
      <c r="O60" s="6">
        <f t="shared" si="166"/>
        <v>2925000</v>
      </c>
      <c r="P60" s="7">
        <f>P10*'T2'!$D$3</f>
        <v>585000</v>
      </c>
      <c r="Q60" s="165">
        <f>Q10*'T2'!$E$3</f>
        <v>710000</v>
      </c>
      <c r="R60" s="165">
        <f>R10*'T2'!$E$3</f>
        <v>710000</v>
      </c>
      <c r="S60" s="165">
        <f>S10*'T2'!$E$3</f>
        <v>710000</v>
      </c>
      <c r="T60" s="165">
        <f>T10*'T2'!$E$3</f>
        <v>710000</v>
      </c>
      <c r="U60" s="165">
        <f>U10*'T2'!$E$3</f>
        <v>710000</v>
      </c>
      <c r="V60" s="165">
        <f>V10*'T2'!$E$3</f>
        <v>710000</v>
      </c>
      <c r="W60" s="166">
        <f>W10*'T2'!$F$3</f>
        <v>835000</v>
      </c>
      <c r="X60" s="166">
        <f>X10*'T2'!$F$3</f>
        <v>835000</v>
      </c>
      <c r="Y60" s="166">
        <f>Y10*'T2'!$F$3</f>
        <v>835000</v>
      </c>
      <c r="Z60" s="166">
        <f>Z10*'T2'!$F$3</f>
        <v>835000</v>
      </c>
      <c r="AA60" s="166">
        <f>AA10*'T2'!$F$3</f>
        <v>835000</v>
      </c>
      <c r="AB60" s="6">
        <f t="shared" si="167"/>
        <v>9020000</v>
      </c>
      <c r="AC60" s="166">
        <f>AC10*'T2'!$F$3</f>
        <v>835000</v>
      </c>
      <c r="AD60" s="167">
        <f>AD10*'T2'!$G$3</f>
        <v>960000</v>
      </c>
      <c r="AE60" s="167">
        <f>AE10*'T2'!$G$3</f>
        <v>960000</v>
      </c>
      <c r="AF60" s="167">
        <f>AF10*'T2'!$G$3</f>
        <v>960000</v>
      </c>
      <c r="AG60" s="167">
        <f>AG10*'T2'!$G$3</f>
        <v>960000</v>
      </c>
      <c r="AH60" s="167">
        <f>AH10*'T2'!$G$3</f>
        <v>960000</v>
      </c>
      <c r="AI60" s="167">
        <f>AI10*'T2'!$G$3</f>
        <v>960000</v>
      </c>
      <c r="AJ60" s="168">
        <f>AJ10*'T2'!$H$3</f>
        <v>1085000</v>
      </c>
      <c r="AK60" s="168">
        <f>AK10*'T2'!$H$3</f>
        <v>1085000</v>
      </c>
      <c r="AL60" s="168">
        <f>AL10*'T2'!$H$3</f>
        <v>1085000</v>
      </c>
      <c r="AM60" s="168">
        <f>AM10*'T2'!$H$3</f>
        <v>1085000</v>
      </c>
      <c r="AN60" s="168">
        <f>AN10*'T2'!$H$3</f>
        <v>1085000</v>
      </c>
      <c r="AO60" s="6">
        <f t="shared" si="165"/>
        <v>12020000</v>
      </c>
      <c r="AP60" s="2"/>
      <c r="AQ60" s="6">
        <f t="shared" si="141"/>
        <v>23965000</v>
      </c>
    </row>
    <row r="61" spans="1:44" ht="12" customHeight="1" outlineLevel="1">
      <c r="A61" s="21" t="s">
        <v>179</v>
      </c>
      <c r="C61" s="2">
        <f>C11*'T2'!$D$4</f>
        <v>0</v>
      </c>
      <c r="D61" s="2">
        <f>D11*'T2'!$D$4</f>
        <v>0</v>
      </c>
      <c r="E61" s="2">
        <f>E11*'T2'!$D$4</f>
        <v>0</v>
      </c>
      <c r="F61" s="2">
        <f>F11*'T2'!$D$4</f>
        <v>0</v>
      </c>
      <c r="G61" s="2">
        <f>G11*'T2'!$D$4</f>
        <v>0</v>
      </c>
      <c r="H61" s="2">
        <f>H11*'T2'!$D$4</f>
        <v>0</v>
      </c>
      <c r="I61" s="7">
        <f>I11*'T2'!$D$4</f>
        <v>385000</v>
      </c>
      <c r="J61" s="7">
        <f>J11*'T2'!$D$4</f>
        <v>385000</v>
      </c>
      <c r="K61" s="7">
        <f>K11*'T2'!$D$4</f>
        <v>385000</v>
      </c>
      <c r="L61" s="7">
        <f>L11*'T2'!$D$4</f>
        <v>385000</v>
      </c>
      <c r="M61" s="7">
        <f>M11*'T2'!$D$4</f>
        <v>385000</v>
      </c>
      <c r="N61" s="7">
        <f>N11*'T2'!$D$4</f>
        <v>385000</v>
      </c>
      <c r="O61" s="6">
        <f t="shared" si="166"/>
        <v>2310000</v>
      </c>
      <c r="P61" s="165">
        <f>P11*'T2'!$E$4</f>
        <v>460000</v>
      </c>
      <c r="Q61" s="165">
        <f>Q11*'T2'!$E$4</f>
        <v>460000</v>
      </c>
      <c r="R61" s="165">
        <f>R11*'T2'!$E$4</f>
        <v>460000</v>
      </c>
      <c r="S61" s="165">
        <f>S11*'T2'!$E$4</f>
        <v>460000</v>
      </c>
      <c r="T61" s="165">
        <f>T11*'T2'!$E$4</f>
        <v>460000</v>
      </c>
      <c r="U61" s="165">
        <f>U11*'T2'!$E$4</f>
        <v>460000</v>
      </c>
      <c r="V61" s="166">
        <f>V11*'T2'!$F$4</f>
        <v>535000</v>
      </c>
      <c r="W61" s="166">
        <f>W11*'T2'!$F$4</f>
        <v>535000</v>
      </c>
      <c r="X61" s="166">
        <f>X11*'T2'!$F$4</f>
        <v>535000</v>
      </c>
      <c r="Y61" s="166">
        <f>Y11*'T2'!$F$4</f>
        <v>535000</v>
      </c>
      <c r="Z61" s="166">
        <f>Z11*'T2'!$F$4</f>
        <v>535000</v>
      </c>
      <c r="AA61" s="166">
        <f>AA11*'T2'!$F$4</f>
        <v>535000</v>
      </c>
      <c r="AB61" s="6">
        <f t="shared" si="167"/>
        <v>5970000</v>
      </c>
      <c r="AC61" s="167">
        <f>AC11*'T2'!$G$4</f>
        <v>610000</v>
      </c>
      <c r="AD61" s="167">
        <f>AD11*'T2'!$G$4</f>
        <v>610000</v>
      </c>
      <c r="AE61" s="167">
        <f>AE11*'T2'!$G$4</f>
        <v>610000</v>
      </c>
      <c r="AF61" s="167">
        <f>AF11*'T2'!$G$4</f>
        <v>610000</v>
      </c>
      <c r="AG61" s="167">
        <f>AG11*'T2'!$G$4</f>
        <v>610000</v>
      </c>
      <c r="AH61" s="167">
        <f>AH11*'T2'!$G$4</f>
        <v>610000</v>
      </c>
      <c r="AI61" s="168">
        <f>AI11*'T2'!$H$4</f>
        <v>685000</v>
      </c>
      <c r="AJ61" s="168">
        <f>AJ11*'T2'!$H$4</f>
        <v>685000</v>
      </c>
      <c r="AK61" s="168">
        <f>AK11*'T2'!$H$4</f>
        <v>685000</v>
      </c>
      <c r="AL61" s="168">
        <f>AL11*'T2'!$H$4</f>
        <v>685000</v>
      </c>
      <c r="AM61" s="168">
        <f>AM11*'T2'!$H$4</f>
        <v>685000</v>
      </c>
      <c r="AN61" s="168">
        <f>AN11*'T2'!$H$4</f>
        <v>685000</v>
      </c>
      <c r="AO61" s="6">
        <f t="shared" si="165"/>
        <v>7770000</v>
      </c>
      <c r="AP61" s="2"/>
      <c r="AQ61" s="6">
        <f t="shared" si="141"/>
        <v>16050000</v>
      </c>
    </row>
    <row r="62" spans="1:44" ht="12" customHeight="1" outlineLevel="1">
      <c r="A62" s="21" t="s">
        <v>5</v>
      </c>
      <c r="C62" s="2">
        <f>C12*'T2'!$D$4</f>
        <v>0</v>
      </c>
      <c r="D62" s="2">
        <f>D12*'T2'!$D$4</f>
        <v>0</v>
      </c>
      <c r="E62" s="2">
        <f>E12*'T2'!$D$4</f>
        <v>0</v>
      </c>
      <c r="F62" s="2">
        <f>F12*'T2'!$D$4</f>
        <v>0</v>
      </c>
      <c r="G62" s="2">
        <f>G12*'T2'!$D$4</f>
        <v>0</v>
      </c>
      <c r="H62" s="2">
        <f>H12*'T2'!$D$4</f>
        <v>0</v>
      </c>
      <c r="I62" s="2">
        <f>I12*'T2'!$D$4</f>
        <v>0</v>
      </c>
      <c r="J62" s="2">
        <f>J12*'T2'!$D$4</f>
        <v>0</v>
      </c>
      <c r="K62" s="7">
        <f>K12*'T2'!$D$4</f>
        <v>385000</v>
      </c>
      <c r="L62" s="7">
        <f>L12*'T2'!$D$4</f>
        <v>385000</v>
      </c>
      <c r="M62" s="7">
        <f>M12*'T2'!$D$4</f>
        <v>385000</v>
      </c>
      <c r="N62" s="7">
        <f>N12*'T2'!$D$4</f>
        <v>385000</v>
      </c>
      <c r="O62" s="6">
        <f t="shared" si="166"/>
        <v>1540000</v>
      </c>
      <c r="P62" s="7">
        <f>P12*'T2'!$D$4</f>
        <v>385000</v>
      </c>
      <c r="Q62" s="7">
        <f>Q12*'T2'!$D$4</f>
        <v>385000</v>
      </c>
      <c r="R62" s="165">
        <f>R12*'T2'!$E$4</f>
        <v>460000</v>
      </c>
      <c r="S62" s="165">
        <f>S12*'T2'!$E$4</f>
        <v>460000</v>
      </c>
      <c r="T62" s="165">
        <f>T12*'T2'!$E$4</f>
        <v>460000</v>
      </c>
      <c r="U62" s="165">
        <f>U12*'T2'!$E$4</f>
        <v>460000</v>
      </c>
      <c r="V62" s="165">
        <f>V12*'T2'!$E$4</f>
        <v>460000</v>
      </c>
      <c r="W62" s="165">
        <f>W12*'T2'!$E$4</f>
        <v>460000</v>
      </c>
      <c r="X62" s="166">
        <f>X12*'T2'!$F$4</f>
        <v>535000</v>
      </c>
      <c r="Y62" s="166">
        <f>Y12*'T2'!$F$4</f>
        <v>535000</v>
      </c>
      <c r="Z62" s="166">
        <f>Z12*'T2'!$F$4</f>
        <v>535000</v>
      </c>
      <c r="AA62" s="166">
        <f>AA12*'T2'!$F$4</f>
        <v>535000</v>
      </c>
      <c r="AB62" s="6">
        <f t="shared" si="167"/>
        <v>5670000</v>
      </c>
      <c r="AC62" s="166">
        <f>AC12*'T2'!$F$4</f>
        <v>535000</v>
      </c>
      <c r="AD62" s="166">
        <f>AD12*'T2'!$F$4</f>
        <v>535000</v>
      </c>
      <c r="AE62" s="167">
        <f>AE12*'T2'!$G$4</f>
        <v>610000</v>
      </c>
      <c r="AF62" s="167">
        <f>AF12*'T2'!$G$4</f>
        <v>610000</v>
      </c>
      <c r="AG62" s="167">
        <f>AG12*'T2'!$G$4</f>
        <v>610000</v>
      </c>
      <c r="AH62" s="167">
        <f>AH12*'T2'!$G$4</f>
        <v>610000</v>
      </c>
      <c r="AI62" s="167">
        <f>AI12*'T2'!$G$4</f>
        <v>610000</v>
      </c>
      <c r="AJ62" s="167">
        <f>AJ12*'T2'!$G$4</f>
        <v>610000</v>
      </c>
      <c r="AK62" s="168">
        <f>AK12*'T2'!$H$4</f>
        <v>685000</v>
      </c>
      <c r="AL62" s="168">
        <f>AL12*'T2'!$H$4</f>
        <v>685000</v>
      </c>
      <c r="AM62" s="168">
        <f>AM12*'T2'!$H$4</f>
        <v>685000</v>
      </c>
      <c r="AN62" s="168">
        <f>AN12*'T2'!$H$4</f>
        <v>685000</v>
      </c>
      <c r="AO62" s="6">
        <f t="shared" si="165"/>
        <v>7470000</v>
      </c>
      <c r="AP62" s="2"/>
      <c r="AQ62" s="6">
        <f t="shared" si="141"/>
        <v>14680000</v>
      </c>
    </row>
    <row r="63" spans="1:44" ht="12" customHeight="1" outlineLevel="1">
      <c r="A63" s="21" t="s">
        <v>6</v>
      </c>
      <c r="C63" s="2">
        <f>C13*'T2'!$D$4</f>
        <v>0</v>
      </c>
      <c r="D63" s="2">
        <f>D13*'T2'!$D$4</f>
        <v>0</v>
      </c>
      <c r="E63" s="2">
        <f>E13*'T2'!$D$4</f>
        <v>0</v>
      </c>
      <c r="F63" s="2">
        <f>F13*'T2'!$D$4</f>
        <v>0</v>
      </c>
      <c r="G63" s="2">
        <f>G13*'T2'!$D$4</f>
        <v>0</v>
      </c>
      <c r="H63" s="2">
        <f>H13*'T2'!$D$4</f>
        <v>0</v>
      </c>
      <c r="I63" s="2">
        <f>I13*'T2'!$E$4</f>
        <v>0</v>
      </c>
      <c r="J63" s="7">
        <f>J13*'T2'!$D$4</f>
        <v>385000</v>
      </c>
      <c r="K63" s="7">
        <f>K13*'T2'!$D$4</f>
        <v>385000</v>
      </c>
      <c r="L63" s="7">
        <f>L13*'T2'!$D$4</f>
        <v>385000</v>
      </c>
      <c r="M63" s="7">
        <f>M13*'T2'!$D$4</f>
        <v>385000</v>
      </c>
      <c r="N63" s="7">
        <f>N13*'T2'!$D$4</f>
        <v>385000</v>
      </c>
      <c r="O63" s="6">
        <f t="shared" si="166"/>
        <v>1925000</v>
      </c>
      <c r="P63" s="7">
        <f>P13*'T2'!$D$4</f>
        <v>385000</v>
      </c>
      <c r="Q63" s="165">
        <f>Q13*'T2'!$E$4</f>
        <v>460000</v>
      </c>
      <c r="R63" s="165">
        <f>R13*'T2'!$E$4</f>
        <v>460000</v>
      </c>
      <c r="S63" s="165">
        <f>S13*'T2'!$E$4</f>
        <v>460000</v>
      </c>
      <c r="T63" s="165">
        <f>T13*'T2'!$E$4</f>
        <v>460000</v>
      </c>
      <c r="U63" s="165">
        <f>U13*'T2'!$E$4</f>
        <v>460000</v>
      </c>
      <c r="V63" s="165">
        <f>V13*'T2'!$E$4</f>
        <v>460000</v>
      </c>
      <c r="W63" s="166">
        <f>W13*'T2'!$F$4</f>
        <v>535000</v>
      </c>
      <c r="X63" s="166">
        <f>X13*'T2'!$F$4</f>
        <v>535000</v>
      </c>
      <c r="Y63" s="166">
        <f>Y13*'T2'!$F$4</f>
        <v>535000</v>
      </c>
      <c r="Z63" s="166">
        <f>Z13*'T2'!$F$4</f>
        <v>535000</v>
      </c>
      <c r="AA63" s="166">
        <f>AA13*'T2'!$F$4</f>
        <v>535000</v>
      </c>
      <c r="AB63" s="6">
        <f t="shared" si="167"/>
        <v>5820000</v>
      </c>
      <c r="AC63" s="166">
        <f>AC13*'T2'!$F$4</f>
        <v>535000</v>
      </c>
      <c r="AD63" s="167">
        <f>AD13*'T2'!$G$4</f>
        <v>610000</v>
      </c>
      <c r="AE63" s="167">
        <f>AE13*'T2'!$G$4</f>
        <v>610000</v>
      </c>
      <c r="AF63" s="167">
        <f>AF13*'T2'!$G$4</f>
        <v>610000</v>
      </c>
      <c r="AG63" s="167">
        <f>AG13*'T2'!$G$4</f>
        <v>610000</v>
      </c>
      <c r="AH63" s="167">
        <f>AH13*'T2'!$G$4</f>
        <v>610000</v>
      </c>
      <c r="AI63" s="167">
        <f>AI13*'T2'!$G$4</f>
        <v>610000</v>
      </c>
      <c r="AJ63" s="168">
        <f>AJ13*'T2'!$H$4</f>
        <v>685000</v>
      </c>
      <c r="AK63" s="168">
        <f>AK13*'T2'!$H$4</f>
        <v>685000</v>
      </c>
      <c r="AL63" s="168">
        <f>AL13*'T2'!$H$4</f>
        <v>685000</v>
      </c>
      <c r="AM63" s="168">
        <f>AM13*'T2'!$H$4</f>
        <v>685000</v>
      </c>
      <c r="AN63" s="168">
        <f>AN13*'T2'!$H$4</f>
        <v>685000</v>
      </c>
      <c r="AO63" s="6">
        <f t="shared" si="165"/>
        <v>7620000</v>
      </c>
      <c r="AP63" s="2"/>
      <c r="AQ63" s="6">
        <f t="shared" si="141"/>
        <v>15365000</v>
      </c>
    </row>
    <row r="64" spans="1:44" ht="12" customHeight="1" outlineLevel="1">
      <c r="A64" s="21" t="s">
        <v>93</v>
      </c>
      <c r="C64" s="2">
        <f>C14*'T2'!$D$7</f>
        <v>0</v>
      </c>
      <c r="D64" s="2">
        <f>D14*'T2'!$D$7</f>
        <v>0</v>
      </c>
      <c r="E64" s="2">
        <f>E14*'T2'!$D$7</f>
        <v>0</v>
      </c>
      <c r="F64" s="2">
        <f>F14*'T2'!$D$7</f>
        <v>0</v>
      </c>
      <c r="G64" s="2">
        <f>G14*'T2'!$D$7</f>
        <v>0</v>
      </c>
      <c r="H64" s="2">
        <f>H14*'T2'!$D$7</f>
        <v>0</v>
      </c>
      <c r="I64" s="2">
        <f>I14*'T2'!$D$7</f>
        <v>0</v>
      </c>
      <c r="J64" s="2">
        <f>J14*'T2'!$D$7</f>
        <v>0</v>
      </c>
      <c r="K64" s="2">
        <f>K14*'T2'!$D$7</f>
        <v>0</v>
      </c>
      <c r="L64" s="7">
        <f>L14*'T2'!$D$7</f>
        <v>185000</v>
      </c>
      <c r="M64" s="7">
        <f>M14*'T2'!$D$7</f>
        <v>185000</v>
      </c>
      <c r="N64" s="7">
        <f>N14*'T2'!$D$7</f>
        <v>185000</v>
      </c>
      <c r="O64" s="6">
        <f t="shared" si="166"/>
        <v>555000</v>
      </c>
      <c r="P64" s="7">
        <f>P14*'T2'!$D$7</f>
        <v>185000</v>
      </c>
      <c r="Q64" s="7">
        <f>Q14*'T2'!$D$7</f>
        <v>185000</v>
      </c>
      <c r="R64" s="7">
        <f>R14*'T2'!$D$7</f>
        <v>185000</v>
      </c>
      <c r="S64" s="165">
        <f>S14*'T2'!$E$7</f>
        <v>210000</v>
      </c>
      <c r="T64" s="165">
        <f>T14*'T2'!$E$7</f>
        <v>210000</v>
      </c>
      <c r="U64" s="165">
        <f>U14*'T2'!$E$7</f>
        <v>210000</v>
      </c>
      <c r="V64" s="165">
        <f>V14*'T2'!$E$7</f>
        <v>210000</v>
      </c>
      <c r="W64" s="165">
        <f>W14*'T2'!$E$7</f>
        <v>210000</v>
      </c>
      <c r="X64" s="165">
        <f>X14*'T2'!$E$7</f>
        <v>210000</v>
      </c>
      <c r="Y64" s="166">
        <f>Y14*'T2'!$F$7</f>
        <v>235000</v>
      </c>
      <c r="Z64" s="166">
        <f>Z14*'T2'!$F$7</f>
        <v>235000</v>
      </c>
      <c r="AA64" s="166">
        <f>AA14*'T2'!$F$7</f>
        <v>235000</v>
      </c>
      <c r="AB64" s="6">
        <f t="shared" si="167"/>
        <v>2520000</v>
      </c>
      <c r="AC64" s="166">
        <f>AC14*'T2'!$F$7</f>
        <v>235000</v>
      </c>
      <c r="AD64" s="166">
        <f>AD14*'T2'!$F$7</f>
        <v>235000</v>
      </c>
      <c r="AE64" s="166">
        <f>AE14*'T2'!$F$7</f>
        <v>235000</v>
      </c>
      <c r="AF64" s="167">
        <f>AF14*'T2'!$G$7</f>
        <v>260000</v>
      </c>
      <c r="AG64" s="167">
        <f>AG14*'T2'!$G$7</f>
        <v>260000</v>
      </c>
      <c r="AH64" s="167">
        <f>AH14*'T2'!$G$7</f>
        <v>260000</v>
      </c>
      <c r="AI64" s="167">
        <f>AI14*'T2'!$G$7</f>
        <v>260000</v>
      </c>
      <c r="AJ64" s="167">
        <f>AJ14*'T2'!$G$7</f>
        <v>260000</v>
      </c>
      <c r="AK64" s="167">
        <f>AK14*'T2'!$G$7</f>
        <v>260000</v>
      </c>
      <c r="AL64" s="168">
        <f>AL14*'T2'!$H$7</f>
        <v>285000</v>
      </c>
      <c r="AM64" s="168">
        <f>AM14*'T2'!$H$7</f>
        <v>285000</v>
      </c>
      <c r="AN64" s="168">
        <f>AN14*'T2'!$H$7</f>
        <v>285000</v>
      </c>
      <c r="AO64" s="6">
        <f t="shared" si="165"/>
        <v>3120000</v>
      </c>
      <c r="AP64" s="2"/>
      <c r="AQ64" s="6">
        <f t="shared" si="141"/>
        <v>6195000</v>
      </c>
    </row>
    <row r="65" spans="1:44" ht="12" customHeight="1" outlineLevel="1">
      <c r="A65" s="2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6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6"/>
      <c r="AP65" s="2"/>
      <c r="AQ65" s="6"/>
    </row>
    <row r="66" spans="1:44" s="4" customFormat="1" ht="12" customHeight="1" outlineLevel="1">
      <c r="A66" s="4" t="s">
        <v>124</v>
      </c>
      <c r="B66" s="9"/>
      <c r="C66" s="5">
        <f>SUM(C67:C73)</f>
        <v>0</v>
      </c>
      <c r="D66" s="5">
        <f t="shared" ref="D66:N66" si="201">SUM(D67:D73)</f>
        <v>0</v>
      </c>
      <c r="E66" s="5">
        <f t="shared" si="201"/>
        <v>0</v>
      </c>
      <c r="F66" s="5">
        <f t="shared" si="201"/>
        <v>0</v>
      </c>
      <c r="G66" s="5">
        <f t="shared" si="201"/>
        <v>0</v>
      </c>
      <c r="H66" s="5">
        <f t="shared" si="201"/>
        <v>585000</v>
      </c>
      <c r="I66" s="5">
        <f t="shared" si="201"/>
        <v>1070000</v>
      </c>
      <c r="J66" s="5">
        <f t="shared" si="201"/>
        <v>1555000</v>
      </c>
      <c r="K66" s="5">
        <f t="shared" si="201"/>
        <v>1555000</v>
      </c>
      <c r="L66" s="5">
        <f t="shared" si="201"/>
        <v>1555000</v>
      </c>
      <c r="M66" s="5">
        <f t="shared" si="201"/>
        <v>1555000</v>
      </c>
      <c r="N66" s="5">
        <f t="shared" si="201"/>
        <v>1680000</v>
      </c>
      <c r="O66" s="14">
        <f t="shared" si="166"/>
        <v>9555000</v>
      </c>
      <c r="P66" s="5">
        <f>SUM(P67:P73)</f>
        <v>3235000</v>
      </c>
      <c r="Q66" s="5">
        <f t="shared" ref="Q66:AA66" si="202">SUM(Q67:Q73)</f>
        <v>3335000</v>
      </c>
      <c r="R66" s="5">
        <f t="shared" si="202"/>
        <v>3335000</v>
      </c>
      <c r="S66" s="5">
        <f t="shared" si="202"/>
        <v>3335000</v>
      </c>
      <c r="T66" s="5">
        <f t="shared" si="202"/>
        <v>3335000</v>
      </c>
      <c r="U66" s="5">
        <f t="shared" si="202"/>
        <v>3460000</v>
      </c>
      <c r="V66" s="5">
        <f t="shared" si="202"/>
        <v>4345000</v>
      </c>
      <c r="W66" s="5">
        <f t="shared" si="202"/>
        <v>4445000</v>
      </c>
      <c r="X66" s="5">
        <f t="shared" si="202"/>
        <v>4445000</v>
      </c>
      <c r="Y66" s="5">
        <f t="shared" si="202"/>
        <v>4445000</v>
      </c>
      <c r="Z66" s="5">
        <f t="shared" si="202"/>
        <v>4445000</v>
      </c>
      <c r="AA66" s="5">
        <f t="shared" si="202"/>
        <v>4570000</v>
      </c>
      <c r="AB66" s="14">
        <f t="shared" si="167"/>
        <v>46730000</v>
      </c>
      <c r="AC66" s="5">
        <f>SUM(AC67:AC73)</f>
        <v>5070000</v>
      </c>
      <c r="AD66" s="5">
        <f t="shared" ref="AD66:AN66" si="203">SUM(AD67:AD73)</f>
        <v>5170000</v>
      </c>
      <c r="AE66" s="5">
        <f t="shared" si="203"/>
        <v>5170000</v>
      </c>
      <c r="AF66" s="5">
        <f t="shared" si="203"/>
        <v>5170000</v>
      </c>
      <c r="AG66" s="5">
        <f t="shared" si="203"/>
        <v>5170000</v>
      </c>
      <c r="AH66" s="5">
        <f t="shared" si="203"/>
        <v>5295000</v>
      </c>
      <c r="AI66" s="5">
        <f t="shared" si="203"/>
        <v>5795000</v>
      </c>
      <c r="AJ66" s="5">
        <f t="shared" si="203"/>
        <v>5895000</v>
      </c>
      <c r="AK66" s="5">
        <f t="shared" si="203"/>
        <v>5895000</v>
      </c>
      <c r="AL66" s="5">
        <f t="shared" si="203"/>
        <v>5895000</v>
      </c>
      <c r="AM66" s="5">
        <f t="shared" si="203"/>
        <v>5895000</v>
      </c>
      <c r="AN66" s="5">
        <f t="shared" si="203"/>
        <v>6020000</v>
      </c>
      <c r="AO66" s="14">
        <f t="shared" si="165"/>
        <v>66440000</v>
      </c>
      <c r="AP66" s="5"/>
      <c r="AQ66" s="14">
        <f t="shared" ref="AQ66:AQ73" si="204">O66+AB66+AO66</f>
        <v>122725000</v>
      </c>
    </row>
    <row r="67" spans="1:44" ht="12" customHeight="1" outlineLevel="1">
      <c r="A67" s="21" t="s">
        <v>94</v>
      </c>
      <c r="C67" s="2">
        <f>C17*'T2'!$D$3</f>
        <v>0</v>
      </c>
      <c r="D67" s="2">
        <f>D17*'T2'!$D$3</f>
        <v>0</v>
      </c>
      <c r="E67" s="2">
        <f>E17*'T2'!$D$3</f>
        <v>0</v>
      </c>
      <c r="F67" s="2">
        <f>F17*'T2'!$D$3</f>
        <v>0</v>
      </c>
      <c r="G67" s="2">
        <f>G17*'T2'!$D$3</f>
        <v>0</v>
      </c>
      <c r="H67" s="7">
        <f>H17*'T2'!$D$3</f>
        <v>585000</v>
      </c>
      <c r="I67" s="7">
        <f>I17*'T2'!$D$3</f>
        <v>585000</v>
      </c>
      <c r="J67" s="7">
        <f>J17*'T2'!$D$3</f>
        <v>585000</v>
      </c>
      <c r="K67" s="7">
        <f>K17*'T2'!$D$3</f>
        <v>585000</v>
      </c>
      <c r="L67" s="7">
        <f>L17*'T2'!$D$3</f>
        <v>585000</v>
      </c>
      <c r="M67" s="7">
        <f>M17*'T2'!$D$3</f>
        <v>585000</v>
      </c>
      <c r="N67" s="165">
        <f>N17*'T2'!$E$3</f>
        <v>710000</v>
      </c>
      <c r="O67" s="6">
        <f t="shared" si="166"/>
        <v>4220000</v>
      </c>
      <c r="P67" s="165">
        <f>P17*'T2'!$E$3</f>
        <v>710000</v>
      </c>
      <c r="Q67" s="165">
        <f>Q17*'T2'!$E$3</f>
        <v>710000</v>
      </c>
      <c r="R67" s="165">
        <f>R17*'T2'!$E$3</f>
        <v>710000</v>
      </c>
      <c r="S67" s="165">
        <f>S17*'T2'!$E$3</f>
        <v>710000</v>
      </c>
      <c r="T67" s="165">
        <f>T17*'T2'!$E$3</f>
        <v>710000</v>
      </c>
      <c r="U67" s="166">
        <f>U17*'T2'!$F$3</f>
        <v>835000</v>
      </c>
      <c r="V67" s="166">
        <f>V17*'T2'!$F$3</f>
        <v>835000</v>
      </c>
      <c r="W67" s="166">
        <f>W17*'T2'!$F$3</f>
        <v>835000</v>
      </c>
      <c r="X67" s="166">
        <f>X17*'T2'!$F$3</f>
        <v>835000</v>
      </c>
      <c r="Y67" s="166">
        <f>Y17*'T2'!$F$3</f>
        <v>835000</v>
      </c>
      <c r="Z67" s="166">
        <f>Z17*'T2'!$F$3</f>
        <v>835000</v>
      </c>
      <c r="AA67" s="167">
        <f>AA17*'T2'!$G$3</f>
        <v>960000</v>
      </c>
      <c r="AB67" s="6">
        <f t="shared" si="167"/>
        <v>9520000</v>
      </c>
      <c r="AC67" s="167">
        <f>AC17*'T2'!$G$3</f>
        <v>960000</v>
      </c>
      <c r="AD67" s="167">
        <f>AD17*'T2'!$G$3</f>
        <v>960000</v>
      </c>
      <c r="AE67" s="167">
        <f>AE17*'T2'!$G$3</f>
        <v>960000</v>
      </c>
      <c r="AF67" s="167">
        <f>AF17*'T2'!$G$3</f>
        <v>960000</v>
      </c>
      <c r="AG67" s="167">
        <f>AG17*'T2'!$G$3</f>
        <v>960000</v>
      </c>
      <c r="AH67" s="168">
        <f>AH17*'T2'!$H$3</f>
        <v>1085000</v>
      </c>
      <c r="AI67" s="168">
        <f>AI17*'T2'!$H$3</f>
        <v>1085000</v>
      </c>
      <c r="AJ67" s="168">
        <f>AJ17*'T2'!$H$3</f>
        <v>1085000</v>
      </c>
      <c r="AK67" s="168">
        <f>AK17*'T2'!$H$3</f>
        <v>1085000</v>
      </c>
      <c r="AL67" s="168">
        <f>AL17*'T2'!$H$3</f>
        <v>1085000</v>
      </c>
      <c r="AM67" s="168">
        <f>AM17*'T2'!$H$3</f>
        <v>1085000</v>
      </c>
      <c r="AN67" s="169">
        <f>AN17*'T2'!$I$3</f>
        <v>1210000</v>
      </c>
      <c r="AO67" s="6">
        <f t="shared" si="165"/>
        <v>12520000</v>
      </c>
      <c r="AP67" s="2"/>
      <c r="AQ67" s="6">
        <f t="shared" si="204"/>
        <v>26260000</v>
      </c>
    </row>
    <row r="68" spans="1:44" ht="12" customHeight="1" outlineLevel="1">
      <c r="A68" s="21" t="s">
        <v>7</v>
      </c>
      <c r="C68" s="2">
        <f>C18*'T2'!$D$5</f>
        <v>0</v>
      </c>
      <c r="D68" s="2">
        <f>D18*'T2'!$D$5</f>
        <v>0</v>
      </c>
      <c r="E68" s="2">
        <f>E18*'T2'!$D$5</f>
        <v>0</v>
      </c>
      <c r="F68" s="2">
        <f>F18*'T2'!$D$5</f>
        <v>0</v>
      </c>
      <c r="G68" s="2">
        <f>G18*'T2'!$D$5</f>
        <v>0</v>
      </c>
      <c r="H68" s="2">
        <f>H18*'T2'!$D$5</f>
        <v>0</v>
      </c>
      <c r="I68" s="2">
        <f>I18*'T2'!$D$5</f>
        <v>0</v>
      </c>
      <c r="J68" s="2">
        <f>J18*'T2'!$D$5</f>
        <v>0</v>
      </c>
      <c r="K68" s="2">
        <f>K18*'T2'!$D$5</f>
        <v>0</v>
      </c>
      <c r="L68" s="2">
        <f>L18*'T2'!$D$5</f>
        <v>0</v>
      </c>
      <c r="M68" s="2">
        <f>M18*'T2'!$D$5</f>
        <v>0</v>
      </c>
      <c r="N68" s="2">
        <f>N18*'T2'!$D$5</f>
        <v>0</v>
      </c>
      <c r="O68" s="6">
        <f t="shared" si="166"/>
        <v>0</v>
      </c>
      <c r="P68" s="7">
        <f>P18*'T2'!$D$5</f>
        <v>485000</v>
      </c>
      <c r="Q68" s="7">
        <f>Q18*'T2'!$D$5</f>
        <v>485000</v>
      </c>
      <c r="R68" s="7">
        <f>R18*'T2'!$D$5</f>
        <v>485000</v>
      </c>
      <c r="S68" s="7">
        <f>S18*'T2'!$D$5</f>
        <v>485000</v>
      </c>
      <c r="T68" s="7">
        <f>T18*'T2'!$D$5</f>
        <v>485000</v>
      </c>
      <c r="U68" s="7">
        <f>U18*'T2'!$D$5</f>
        <v>485000</v>
      </c>
      <c r="V68" s="165">
        <f>V18*'T2'!$E$5</f>
        <v>585000</v>
      </c>
      <c r="W68" s="165">
        <f>W18*'T2'!$E$5</f>
        <v>585000</v>
      </c>
      <c r="X68" s="165">
        <f>X18*'T2'!$E$5</f>
        <v>585000</v>
      </c>
      <c r="Y68" s="165">
        <f>Y18*'T2'!$E$5</f>
        <v>585000</v>
      </c>
      <c r="Z68" s="165">
        <f>Z18*'T2'!$E$5</f>
        <v>585000</v>
      </c>
      <c r="AA68" s="165">
        <f>AA18*'T2'!$E$5</f>
        <v>585000</v>
      </c>
      <c r="AB68" s="6">
        <f t="shared" si="167"/>
        <v>6420000</v>
      </c>
      <c r="AC68" s="166">
        <f>AC18*'T2'!$F$5</f>
        <v>685000</v>
      </c>
      <c r="AD68" s="166">
        <f>AD18*'T2'!$F$5</f>
        <v>685000</v>
      </c>
      <c r="AE68" s="166">
        <f>AE18*'T2'!$F$5</f>
        <v>685000</v>
      </c>
      <c r="AF68" s="166">
        <f>AF18*'T2'!$F$5</f>
        <v>685000</v>
      </c>
      <c r="AG68" s="166">
        <f>AG18*'T2'!$F$5</f>
        <v>685000</v>
      </c>
      <c r="AH68" s="166">
        <f>AH18*'T2'!$F$5</f>
        <v>685000</v>
      </c>
      <c r="AI68" s="167">
        <f>AI18*'T2'!$G$5</f>
        <v>785000</v>
      </c>
      <c r="AJ68" s="167">
        <f>AJ18*'T2'!$G$5</f>
        <v>785000</v>
      </c>
      <c r="AK68" s="167">
        <f>AK18*'T2'!$G$5</f>
        <v>785000</v>
      </c>
      <c r="AL68" s="167">
        <f>AL18*'T2'!$G$5</f>
        <v>785000</v>
      </c>
      <c r="AM68" s="167">
        <f>AM18*'T2'!$G$5</f>
        <v>785000</v>
      </c>
      <c r="AN68" s="167">
        <f>AN18*'T2'!$G$5</f>
        <v>785000</v>
      </c>
      <c r="AO68" s="6">
        <f t="shared" si="165"/>
        <v>8820000</v>
      </c>
      <c r="AP68" s="2"/>
      <c r="AQ68" s="6">
        <f t="shared" si="204"/>
        <v>15240000</v>
      </c>
    </row>
    <row r="69" spans="1:44" ht="12" customHeight="1" outlineLevel="1">
      <c r="A69" s="21" t="s">
        <v>8</v>
      </c>
      <c r="C69" s="2">
        <f>C19*'T2'!$D$5</f>
        <v>0</v>
      </c>
      <c r="D69" s="2">
        <f>D19*'T2'!$D$5</f>
        <v>0</v>
      </c>
      <c r="E69" s="2">
        <f>E19*'T2'!$D$5</f>
        <v>0</v>
      </c>
      <c r="F69" s="2">
        <f>F19*'T2'!$D$5</f>
        <v>0</v>
      </c>
      <c r="G69" s="2">
        <f>G19*'T2'!$D$5</f>
        <v>0</v>
      </c>
      <c r="H69" s="2">
        <f>H19*'T2'!$D$5</f>
        <v>0</v>
      </c>
      <c r="I69" s="2">
        <f>I19*'T2'!$D$5</f>
        <v>0</v>
      </c>
      <c r="J69" s="2">
        <f>J19*'T2'!$D$5</f>
        <v>0</v>
      </c>
      <c r="K69" s="2">
        <f>K19*'T2'!$D$5</f>
        <v>0</v>
      </c>
      <c r="L69" s="2">
        <f>L19*'T2'!$D$5</f>
        <v>0</v>
      </c>
      <c r="M69" s="2">
        <f>M19*'T2'!$D$5</f>
        <v>0</v>
      </c>
      <c r="N69" s="2">
        <f>N19*'T2'!$D$5</f>
        <v>0</v>
      </c>
      <c r="O69" s="6">
        <f t="shared" si="166"/>
        <v>0</v>
      </c>
      <c r="P69" s="7">
        <f>P19*'T2'!$D$5</f>
        <v>485000</v>
      </c>
      <c r="Q69" s="7">
        <f>Q19*'T2'!$D$5</f>
        <v>485000</v>
      </c>
      <c r="R69" s="7">
        <f>R19*'T2'!$D$5</f>
        <v>485000</v>
      </c>
      <c r="S69" s="7">
        <f>S19*'T2'!$D$5</f>
        <v>485000</v>
      </c>
      <c r="T69" s="7">
        <f>T19*'T2'!$D$5</f>
        <v>485000</v>
      </c>
      <c r="U69" s="7">
        <f>U19*'T2'!$D$5</f>
        <v>485000</v>
      </c>
      <c r="V69" s="165">
        <f>V19*'T2'!$E$5</f>
        <v>585000</v>
      </c>
      <c r="W69" s="165">
        <f>W19*'T2'!$E$5</f>
        <v>585000</v>
      </c>
      <c r="X69" s="165">
        <f>X19*'T2'!$E$5</f>
        <v>585000</v>
      </c>
      <c r="Y69" s="165">
        <f>Y19*'T2'!$E$5</f>
        <v>585000</v>
      </c>
      <c r="Z69" s="165">
        <f>Z19*'T2'!$E$5</f>
        <v>585000</v>
      </c>
      <c r="AA69" s="165">
        <f>AA19*'T2'!$E$5</f>
        <v>585000</v>
      </c>
      <c r="AB69" s="6">
        <f t="shared" si="167"/>
        <v>6420000</v>
      </c>
      <c r="AC69" s="166">
        <f>AC19*'T2'!$F$5</f>
        <v>685000</v>
      </c>
      <c r="AD69" s="166">
        <f>AD19*'T2'!$F$5</f>
        <v>685000</v>
      </c>
      <c r="AE69" s="166">
        <f>AE19*'T2'!$F$5</f>
        <v>685000</v>
      </c>
      <c r="AF69" s="166">
        <f>AF19*'T2'!$F$5</f>
        <v>685000</v>
      </c>
      <c r="AG69" s="166">
        <f>AG19*'T2'!$F$5</f>
        <v>685000</v>
      </c>
      <c r="AH69" s="166">
        <f>AH19*'T2'!$F$5</f>
        <v>685000</v>
      </c>
      <c r="AI69" s="167">
        <f>AI19*'T2'!$G$5</f>
        <v>785000</v>
      </c>
      <c r="AJ69" s="167">
        <f>AJ19*'T2'!$G$5</f>
        <v>785000</v>
      </c>
      <c r="AK69" s="167">
        <f>AK19*'T2'!$G$5</f>
        <v>785000</v>
      </c>
      <c r="AL69" s="167">
        <f>AL19*'T2'!$G$5</f>
        <v>785000</v>
      </c>
      <c r="AM69" s="167">
        <f>AM19*'T2'!$G$5</f>
        <v>785000</v>
      </c>
      <c r="AN69" s="167">
        <f>AN19*'T2'!$G$5</f>
        <v>785000</v>
      </c>
      <c r="AO69" s="6">
        <f t="shared" si="165"/>
        <v>8820000</v>
      </c>
      <c r="AP69" s="2"/>
      <c r="AQ69" s="6">
        <f t="shared" si="204"/>
        <v>15240000</v>
      </c>
    </row>
    <row r="70" spans="1:44" ht="12" customHeight="1" outlineLevel="1">
      <c r="A70" s="21" t="s">
        <v>9</v>
      </c>
      <c r="C70" s="2">
        <f>C20*'T2'!$D$5</f>
        <v>0</v>
      </c>
      <c r="D70" s="2">
        <f>D20*'T2'!$D$5</f>
        <v>0</v>
      </c>
      <c r="E70" s="2">
        <f>E20*'T2'!$D$5</f>
        <v>0</v>
      </c>
      <c r="F70" s="2">
        <f>F20*'T2'!$D$5</f>
        <v>0</v>
      </c>
      <c r="G70" s="2">
        <f>G20*'T2'!$D$5</f>
        <v>0</v>
      </c>
      <c r="H70" s="2">
        <f>H20*'T2'!$D$5</f>
        <v>0</v>
      </c>
      <c r="I70" s="2">
        <f>I20*'T2'!$D$5</f>
        <v>0</v>
      </c>
      <c r="J70" s="2">
        <f>J20*'T2'!$D$5</f>
        <v>0</v>
      </c>
      <c r="K70" s="2">
        <f>K20*'T2'!$D$5</f>
        <v>0</v>
      </c>
      <c r="L70" s="2">
        <f>L20*'T2'!$D$5</f>
        <v>0</v>
      </c>
      <c r="M70" s="2">
        <f>M20*'T2'!$D$5</f>
        <v>0</v>
      </c>
      <c r="N70" s="2">
        <f>N20*'T2'!$D$5</f>
        <v>0</v>
      </c>
      <c r="O70" s="6">
        <f t="shared" si="166"/>
        <v>0</v>
      </c>
      <c r="P70" s="7">
        <f>P20*'T2'!$D$5</f>
        <v>485000</v>
      </c>
      <c r="Q70" s="7">
        <f>Q20*'T2'!$D$5</f>
        <v>485000</v>
      </c>
      <c r="R70" s="7">
        <f>R20*'T2'!$D$5</f>
        <v>485000</v>
      </c>
      <c r="S70" s="7">
        <f>S20*'T2'!$D$5</f>
        <v>485000</v>
      </c>
      <c r="T70" s="7">
        <f>T20*'T2'!$D$5</f>
        <v>485000</v>
      </c>
      <c r="U70" s="7">
        <f>U20*'T2'!$D$5</f>
        <v>485000</v>
      </c>
      <c r="V70" s="165">
        <f>V20*'T2'!$E$5</f>
        <v>585000</v>
      </c>
      <c r="W70" s="165">
        <f>W20*'T2'!$E$5</f>
        <v>585000</v>
      </c>
      <c r="X70" s="165">
        <f>X20*'T2'!$E$5</f>
        <v>585000</v>
      </c>
      <c r="Y70" s="165">
        <f>Y20*'T2'!$E$5</f>
        <v>585000</v>
      </c>
      <c r="Z70" s="165">
        <f>Z20*'T2'!$E$5</f>
        <v>585000</v>
      </c>
      <c r="AA70" s="165">
        <f>AA20*'T2'!$E$5</f>
        <v>585000</v>
      </c>
      <c r="AB70" s="6">
        <f t="shared" si="167"/>
        <v>6420000</v>
      </c>
      <c r="AC70" s="166">
        <f>AC20*'T2'!$F$5</f>
        <v>685000</v>
      </c>
      <c r="AD70" s="166">
        <f>AD20*'T2'!$F$5</f>
        <v>685000</v>
      </c>
      <c r="AE70" s="166">
        <f>AE20*'T2'!$F$5</f>
        <v>685000</v>
      </c>
      <c r="AF70" s="166">
        <f>AF20*'T2'!$F$5</f>
        <v>685000</v>
      </c>
      <c r="AG70" s="166">
        <f>AG20*'T2'!$F$5</f>
        <v>685000</v>
      </c>
      <c r="AH70" s="166">
        <f>AH20*'T2'!$F$5</f>
        <v>685000</v>
      </c>
      <c r="AI70" s="167">
        <f>AI20*'T2'!$G$5</f>
        <v>785000</v>
      </c>
      <c r="AJ70" s="167">
        <f>AJ20*'T2'!$G$5</f>
        <v>785000</v>
      </c>
      <c r="AK70" s="167">
        <f>AK20*'T2'!$G$5</f>
        <v>785000</v>
      </c>
      <c r="AL70" s="167">
        <f>AL20*'T2'!$G$5</f>
        <v>785000</v>
      </c>
      <c r="AM70" s="167">
        <f>AM20*'T2'!$G$5</f>
        <v>785000</v>
      </c>
      <c r="AN70" s="167">
        <f>AN20*'T2'!$G$5</f>
        <v>785000</v>
      </c>
      <c r="AO70" s="6">
        <f t="shared" si="165"/>
        <v>8820000</v>
      </c>
      <c r="AP70" s="2"/>
      <c r="AQ70" s="6">
        <f t="shared" si="204"/>
        <v>15240000</v>
      </c>
    </row>
    <row r="71" spans="1:44" ht="12" customHeight="1" outlineLevel="1">
      <c r="A71" s="21" t="s">
        <v>95</v>
      </c>
      <c r="C71" s="2">
        <f>C21*'T2'!$D$5</f>
        <v>0</v>
      </c>
      <c r="D71" s="2">
        <f>D21*'T2'!$D$5</f>
        <v>0</v>
      </c>
      <c r="E71" s="2">
        <f>E21*'T2'!$D$5</f>
        <v>0</v>
      </c>
      <c r="F71" s="2">
        <f>F21*'T2'!$D$5</f>
        <v>0</v>
      </c>
      <c r="G71" s="2">
        <f>G21*'T2'!$D$5</f>
        <v>0</v>
      </c>
      <c r="H71" s="2">
        <f>H21*'T2'!$D$5</f>
        <v>0</v>
      </c>
      <c r="I71" s="7">
        <f>I21*'T2'!$D$5</f>
        <v>485000</v>
      </c>
      <c r="J71" s="7">
        <f>J21*'T2'!$D$5</f>
        <v>485000</v>
      </c>
      <c r="K71" s="7">
        <f>K21*'T2'!$D$5</f>
        <v>485000</v>
      </c>
      <c r="L71" s="7">
        <f>L21*'T2'!$D$5</f>
        <v>485000</v>
      </c>
      <c r="M71" s="7">
        <f>M21*'T2'!$D$5</f>
        <v>485000</v>
      </c>
      <c r="N71" s="7">
        <f>N21*'T2'!$D$5</f>
        <v>485000</v>
      </c>
      <c r="O71" s="6">
        <f t="shared" si="166"/>
        <v>2910000</v>
      </c>
      <c r="P71" s="165">
        <f>P21*'T2'!$E$5</f>
        <v>585000</v>
      </c>
      <c r="Q71" s="165">
        <f>Q21*'T2'!$E$5</f>
        <v>585000</v>
      </c>
      <c r="R71" s="165">
        <f>R21*'T2'!$E$5</f>
        <v>585000</v>
      </c>
      <c r="S71" s="165">
        <f>S21*'T2'!$E$5</f>
        <v>585000</v>
      </c>
      <c r="T71" s="165">
        <f>T21*'T2'!$E$5</f>
        <v>585000</v>
      </c>
      <c r="U71" s="165">
        <f>U21*'T2'!$E$5</f>
        <v>585000</v>
      </c>
      <c r="V71" s="166">
        <f>V21*'T2'!$F$5</f>
        <v>685000</v>
      </c>
      <c r="W71" s="166">
        <f>W21*'T2'!$F$5</f>
        <v>685000</v>
      </c>
      <c r="X71" s="166">
        <f>X21*'T2'!$F$5</f>
        <v>685000</v>
      </c>
      <c r="Y71" s="166">
        <f>Y21*'T2'!$F$5</f>
        <v>685000</v>
      </c>
      <c r="Z71" s="166">
        <f>Z21*'T2'!$F$5</f>
        <v>685000</v>
      </c>
      <c r="AA71" s="166">
        <f>AA21*'T2'!$F$5</f>
        <v>685000</v>
      </c>
      <c r="AB71" s="6">
        <f t="shared" si="167"/>
        <v>7620000</v>
      </c>
      <c r="AC71" s="167">
        <f>AC21*'T2'!$G$5</f>
        <v>785000</v>
      </c>
      <c r="AD71" s="167">
        <f>AD21*'T2'!$G$5</f>
        <v>785000</v>
      </c>
      <c r="AE71" s="167">
        <f>AE21*'T2'!$G$5</f>
        <v>785000</v>
      </c>
      <c r="AF71" s="167">
        <f>AF21*'T2'!$G$5</f>
        <v>785000</v>
      </c>
      <c r="AG71" s="167">
        <f>AG21*'T2'!$G$5</f>
        <v>785000</v>
      </c>
      <c r="AH71" s="167">
        <f>AH21*'T2'!$G$5</f>
        <v>785000</v>
      </c>
      <c r="AI71" s="168">
        <f>AI21*'T2'!$H$5</f>
        <v>885000</v>
      </c>
      <c r="AJ71" s="168">
        <f>AJ21*'T2'!$H$5</f>
        <v>885000</v>
      </c>
      <c r="AK71" s="168">
        <f>AK21*'T2'!$H$5</f>
        <v>885000</v>
      </c>
      <c r="AL71" s="168">
        <f>AL21*'T2'!$H$5</f>
        <v>885000</v>
      </c>
      <c r="AM71" s="168">
        <f>AM21*'T2'!$H$5</f>
        <v>885000</v>
      </c>
      <c r="AN71" s="168">
        <f>AN21*'T2'!$H$5</f>
        <v>885000</v>
      </c>
      <c r="AO71" s="6">
        <f t="shared" si="165"/>
        <v>10020000</v>
      </c>
      <c r="AP71" s="2"/>
      <c r="AQ71" s="6">
        <f t="shared" si="204"/>
        <v>20550000</v>
      </c>
    </row>
    <row r="72" spans="1:44" ht="12" customHeight="1" outlineLevel="1">
      <c r="A72" s="21" t="s">
        <v>96</v>
      </c>
      <c r="C72" s="2">
        <f>C22*'T2'!$D$5</f>
        <v>0</v>
      </c>
      <c r="D72" s="2">
        <f>D22*'T2'!$D$5</f>
        <v>0</v>
      </c>
      <c r="E72" s="2">
        <f>E22*'T2'!$D$5</f>
        <v>0</v>
      </c>
      <c r="F72" s="2">
        <f>F22*'T2'!$D$5</f>
        <v>0</v>
      </c>
      <c r="G72" s="2">
        <f>G22*'T2'!$D$5</f>
        <v>0</v>
      </c>
      <c r="H72" s="2">
        <f>H22*'T2'!$D$5</f>
        <v>0</v>
      </c>
      <c r="I72" s="2">
        <f>I22*'T2'!$E$5</f>
        <v>0</v>
      </c>
      <c r="J72" s="7">
        <f>J22*'T2'!$D$5</f>
        <v>485000</v>
      </c>
      <c r="K72" s="7">
        <f>K22*'T2'!$D$5</f>
        <v>485000</v>
      </c>
      <c r="L72" s="7">
        <f>L22*'T2'!$D$5</f>
        <v>485000</v>
      </c>
      <c r="M72" s="7">
        <f>M22*'T2'!$D$5</f>
        <v>485000</v>
      </c>
      <c r="N72" s="7">
        <f>N22*'T2'!$D$5</f>
        <v>485000</v>
      </c>
      <c r="O72" s="6">
        <f t="shared" si="166"/>
        <v>2425000</v>
      </c>
      <c r="P72" s="7">
        <f>P22*'T2'!$D$5</f>
        <v>485000</v>
      </c>
      <c r="Q72" s="165">
        <f>Q22*'T2'!$E$5</f>
        <v>585000</v>
      </c>
      <c r="R72" s="165">
        <f>R22*'T2'!$E$5</f>
        <v>585000</v>
      </c>
      <c r="S72" s="165">
        <f>S22*'T2'!$E$5</f>
        <v>585000</v>
      </c>
      <c r="T72" s="165">
        <f>T22*'T2'!$E$5</f>
        <v>585000</v>
      </c>
      <c r="U72" s="165">
        <f>U22*'T2'!$E$5</f>
        <v>585000</v>
      </c>
      <c r="V72" s="165">
        <f>V22*'T2'!$E$5</f>
        <v>585000</v>
      </c>
      <c r="W72" s="166">
        <f>W22*'T2'!$F$5</f>
        <v>685000</v>
      </c>
      <c r="X72" s="166">
        <f>X22*'T2'!$F$5</f>
        <v>685000</v>
      </c>
      <c r="Y72" s="166">
        <f>Y22*'T2'!$F$5</f>
        <v>685000</v>
      </c>
      <c r="Z72" s="166">
        <f>Z22*'T2'!$F$5</f>
        <v>685000</v>
      </c>
      <c r="AA72" s="166">
        <f>AA22*'T2'!$F$5</f>
        <v>685000</v>
      </c>
      <c r="AB72" s="6">
        <f t="shared" si="167"/>
        <v>7420000</v>
      </c>
      <c r="AC72" s="166">
        <f>AC22*'T2'!$F$5</f>
        <v>685000</v>
      </c>
      <c r="AD72" s="167">
        <f>AD22*'T2'!$G$5</f>
        <v>785000</v>
      </c>
      <c r="AE72" s="167">
        <f>AE22*'T2'!$G$5</f>
        <v>785000</v>
      </c>
      <c r="AF72" s="167">
        <f>AF22*'T2'!$G$5</f>
        <v>785000</v>
      </c>
      <c r="AG72" s="167">
        <f>AG22*'T2'!$G$5</f>
        <v>785000</v>
      </c>
      <c r="AH72" s="167">
        <f>AH22*'T2'!$G$5</f>
        <v>785000</v>
      </c>
      <c r="AI72" s="167">
        <f>AI22*'T2'!$G$5</f>
        <v>785000</v>
      </c>
      <c r="AJ72" s="168">
        <f>AJ22*'T2'!$H$5</f>
        <v>885000</v>
      </c>
      <c r="AK72" s="168">
        <f>AK22*'T2'!$H$5</f>
        <v>885000</v>
      </c>
      <c r="AL72" s="168">
        <f>AL22*'T2'!$H$5</f>
        <v>885000</v>
      </c>
      <c r="AM72" s="168">
        <f>AM22*'T2'!$H$5</f>
        <v>885000</v>
      </c>
      <c r="AN72" s="168">
        <f>AN22*'T2'!$H$5</f>
        <v>885000</v>
      </c>
      <c r="AO72" s="6">
        <f t="shared" si="165"/>
        <v>9820000</v>
      </c>
      <c r="AP72" s="2"/>
      <c r="AQ72" s="6">
        <f t="shared" si="204"/>
        <v>19665000</v>
      </c>
    </row>
    <row r="73" spans="1:44" ht="12" customHeight="1" outlineLevel="1">
      <c r="A73" s="21" t="s">
        <v>10</v>
      </c>
      <c r="C73" s="2">
        <f>C23*'T2'!$D$6</f>
        <v>0</v>
      </c>
      <c r="D73" s="2">
        <f>D23*'T2'!$D$6</f>
        <v>0</v>
      </c>
      <c r="E73" s="2">
        <f>E23*'T2'!$D$6</f>
        <v>0</v>
      </c>
      <c r="F73" s="2">
        <f>F23*'T2'!$D$6</f>
        <v>0</v>
      </c>
      <c r="G73" s="2">
        <f>G23*'T2'!$D$6</f>
        <v>0</v>
      </c>
      <c r="H73" s="2">
        <f>H23*'T2'!$D$6</f>
        <v>0</v>
      </c>
      <c r="I73" s="2">
        <f>I23*'T2'!$D$6</f>
        <v>0</v>
      </c>
      <c r="J73" s="2">
        <f>J23*'T2'!$D$6</f>
        <v>0</v>
      </c>
      <c r="K73" s="2">
        <f>K23*'T2'!$D$6</f>
        <v>0</v>
      </c>
      <c r="L73" s="2">
        <f>L23*'T2'!$D$6</f>
        <v>0</v>
      </c>
      <c r="M73" s="2">
        <f>M23*'T2'!$D$6</f>
        <v>0</v>
      </c>
      <c r="N73" s="2">
        <f>N23*'T2'!$D$6</f>
        <v>0</v>
      </c>
      <c r="O73" s="6">
        <f t="shared" si="166"/>
        <v>0</v>
      </c>
      <c r="P73" s="2">
        <f>P23*'T2'!$E$6</f>
        <v>0</v>
      </c>
      <c r="Q73" s="2">
        <f>Q23*'T2'!$E$6</f>
        <v>0</v>
      </c>
      <c r="R73" s="2">
        <f>R23*'T2'!$E$6</f>
        <v>0</v>
      </c>
      <c r="S73" s="2">
        <f>S23*'T2'!$E$6</f>
        <v>0</v>
      </c>
      <c r="T73" s="2">
        <f>T23*'T2'!$E$6</f>
        <v>0</v>
      </c>
      <c r="U73" s="2">
        <f>U23*'T2'!$E$6</f>
        <v>0</v>
      </c>
      <c r="V73" s="7">
        <f>V23*'T2'!$D$5</f>
        <v>485000</v>
      </c>
      <c r="W73" s="7">
        <f>W23*'T2'!$D$5</f>
        <v>485000</v>
      </c>
      <c r="X73" s="7">
        <f>X23*'T2'!$D$5</f>
        <v>485000</v>
      </c>
      <c r="Y73" s="7">
        <f>Y23*'T2'!$D$5</f>
        <v>485000</v>
      </c>
      <c r="Z73" s="7">
        <f>Z23*'T2'!$D$5</f>
        <v>485000</v>
      </c>
      <c r="AA73" s="7">
        <f>AA23*'T2'!$D$5</f>
        <v>485000</v>
      </c>
      <c r="AB73" s="6">
        <f t="shared" si="167"/>
        <v>2910000</v>
      </c>
      <c r="AC73" s="165">
        <f>AC23*'T2'!$E$5</f>
        <v>585000</v>
      </c>
      <c r="AD73" s="165">
        <f>AD23*'T2'!$E$5</f>
        <v>585000</v>
      </c>
      <c r="AE73" s="165">
        <f>AE23*'T2'!$E$5</f>
        <v>585000</v>
      </c>
      <c r="AF73" s="165">
        <f>AF23*'T2'!$E$5</f>
        <v>585000</v>
      </c>
      <c r="AG73" s="165">
        <f>AG23*'T2'!$E$5</f>
        <v>585000</v>
      </c>
      <c r="AH73" s="165">
        <f>AH23*'T2'!$E$5</f>
        <v>585000</v>
      </c>
      <c r="AI73" s="166">
        <f>AI23*'T2'!$F$5</f>
        <v>685000</v>
      </c>
      <c r="AJ73" s="166">
        <f>AJ23*'T2'!$F$5</f>
        <v>685000</v>
      </c>
      <c r="AK73" s="166">
        <f>AK23*'T2'!$F$5</f>
        <v>685000</v>
      </c>
      <c r="AL73" s="166">
        <f>AL23*'T2'!$F$5</f>
        <v>685000</v>
      </c>
      <c r="AM73" s="166">
        <f>AM23*'T2'!$F$5</f>
        <v>685000</v>
      </c>
      <c r="AN73" s="166">
        <f>AN23*'T2'!$F$5</f>
        <v>685000</v>
      </c>
      <c r="AO73" s="6">
        <f t="shared" si="165"/>
        <v>7620000</v>
      </c>
      <c r="AP73" s="2"/>
      <c r="AQ73" s="6">
        <f t="shared" si="204"/>
        <v>10530000</v>
      </c>
    </row>
    <row r="74" spans="1:44" ht="12" customHeight="1" outlineLevel="1">
      <c r="A74" s="2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6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6"/>
      <c r="AP74" s="2"/>
      <c r="AQ74" s="6"/>
    </row>
    <row r="75" spans="1:44" s="4" customFormat="1" ht="12" customHeight="1" outlineLevel="1">
      <c r="A75" s="4" t="s">
        <v>491</v>
      </c>
      <c r="B75" s="9"/>
      <c r="C75" s="5">
        <f>SUM(C76:C80)</f>
        <v>0</v>
      </c>
      <c r="D75" s="5">
        <f t="shared" ref="D75" si="205">SUM(D76:D80)</f>
        <v>0</v>
      </c>
      <c r="E75" s="5">
        <f t="shared" ref="E75" si="206">SUM(E76:E80)</f>
        <v>0</v>
      </c>
      <c r="F75" s="5">
        <f t="shared" ref="F75" si="207">SUM(F76:F80)</f>
        <v>0</v>
      </c>
      <c r="G75" s="5">
        <f t="shared" ref="G75" si="208">SUM(G76:G80)</f>
        <v>0</v>
      </c>
      <c r="H75" s="5">
        <f t="shared" ref="H75" si="209">SUM(H76:H80)</f>
        <v>0</v>
      </c>
      <c r="I75" s="5">
        <f t="shared" ref="I75" si="210">SUM(I76:I80)</f>
        <v>0</v>
      </c>
      <c r="J75" s="5">
        <f t="shared" ref="J75" si="211">SUM(J76:J80)</f>
        <v>870000</v>
      </c>
      <c r="K75" s="5">
        <f t="shared" ref="K75" si="212">SUM(K76:K80)</f>
        <v>870000</v>
      </c>
      <c r="L75" s="5">
        <f t="shared" ref="L75" si="213">SUM(L76:L80)</f>
        <v>870000</v>
      </c>
      <c r="M75" s="5">
        <f t="shared" ref="M75" si="214">SUM(M76:M80)</f>
        <v>870000</v>
      </c>
      <c r="N75" s="5">
        <f t="shared" ref="N75" si="215">SUM(N76:N80)</f>
        <v>1155000</v>
      </c>
      <c r="O75" s="14">
        <f t="shared" si="166"/>
        <v>4635000</v>
      </c>
      <c r="P75" s="5">
        <f>SUM(P76:P80)</f>
        <v>1155000</v>
      </c>
      <c r="Q75" s="5">
        <f t="shared" ref="Q75:AA75" si="216">SUM(Q76:Q80)</f>
        <v>1715000</v>
      </c>
      <c r="R75" s="5">
        <f t="shared" si="216"/>
        <v>1715000</v>
      </c>
      <c r="S75" s="5">
        <f t="shared" si="216"/>
        <v>1715000</v>
      </c>
      <c r="T75" s="5">
        <f t="shared" si="216"/>
        <v>1715000</v>
      </c>
      <c r="U75" s="5">
        <f t="shared" si="216"/>
        <v>1765000</v>
      </c>
      <c r="V75" s="5">
        <f t="shared" si="216"/>
        <v>1765000</v>
      </c>
      <c r="W75" s="5">
        <f t="shared" si="216"/>
        <v>2400000</v>
      </c>
      <c r="X75" s="5">
        <f t="shared" si="216"/>
        <v>2400000</v>
      </c>
      <c r="Y75" s="5">
        <f t="shared" si="216"/>
        <v>2400000</v>
      </c>
      <c r="Z75" s="5">
        <f t="shared" si="216"/>
        <v>2400000</v>
      </c>
      <c r="AA75" s="5">
        <f t="shared" si="216"/>
        <v>2450000</v>
      </c>
      <c r="AB75" s="14">
        <f t="shared" si="167"/>
        <v>23595000</v>
      </c>
      <c r="AC75" s="5">
        <f>SUM(AC76:AC80)</f>
        <v>2450000</v>
      </c>
      <c r="AD75" s="5">
        <f t="shared" ref="AD75:AN75" si="217">SUM(AD76:AD80)</f>
        <v>2775000</v>
      </c>
      <c r="AE75" s="5">
        <f t="shared" si="217"/>
        <v>2775000</v>
      </c>
      <c r="AF75" s="5">
        <f t="shared" si="217"/>
        <v>2775000</v>
      </c>
      <c r="AG75" s="5">
        <f t="shared" si="217"/>
        <v>2775000</v>
      </c>
      <c r="AH75" s="5">
        <f t="shared" si="217"/>
        <v>2825000</v>
      </c>
      <c r="AI75" s="5">
        <f t="shared" si="217"/>
        <v>2825000</v>
      </c>
      <c r="AJ75" s="5">
        <f t="shared" si="217"/>
        <v>3150000</v>
      </c>
      <c r="AK75" s="5">
        <f t="shared" si="217"/>
        <v>3150000</v>
      </c>
      <c r="AL75" s="5">
        <f t="shared" si="217"/>
        <v>3150000</v>
      </c>
      <c r="AM75" s="5">
        <f t="shared" si="217"/>
        <v>3150000</v>
      </c>
      <c r="AN75" s="5">
        <f t="shared" si="217"/>
        <v>3200000</v>
      </c>
      <c r="AO75" s="14">
        <f t="shared" si="165"/>
        <v>35000000</v>
      </c>
      <c r="AP75" s="5"/>
      <c r="AQ75" s="14">
        <f>O75+AB75+AO75</f>
        <v>63230000</v>
      </c>
    </row>
    <row r="76" spans="1:44" ht="12" customHeight="1" outlineLevel="1">
      <c r="A76" s="21" t="s">
        <v>216</v>
      </c>
      <c r="C76" s="2">
        <f>C26*'T2'!$D$4</f>
        <v>0</v>
      </c>
      <c r="D76" s="2">
        <f>D26*'T2'!$D$4</f>
        <v>0</v>
      </c>
      <c r="E76" s="2">
        <f>E26*'T2'!$D$4</f>
        <v>0</v>
      </c>
      <c r="F76" s="2">
        <f>F26*'T2'!$D$4</f>
        <v>0</v>
      </c>
      <c r="G76" s="2">
        <f>G26*'T2'!$D$4</f>
        <v>0</v>
      </c>
      <c r="H76" s="2">
        <f>H26*'T2'!$D$4</f>
        <v>0</v>
      </c>
      <c r="I76" s="2">
        <f>I26*'T2'!$D$4</f>
        <v>0</v>
      </c>
      <c r="J76" s="7">
        <f>J26*'T2'!$D$5</f>
        <v>485000</v>
      </c>
      <c r="K76" s="7">
        <f>K26*'T2'!$D$5</f>
        <v>485000</v>
      </c>
      <c r="L76" s="7">
        <f>L26*'T2'!$D$5</f>
        <v>485000</v>
      </c>
      <c r="M76" s="7">
        <f>M26*'T2'!$D$5</f>
        <v>485000</v>
      </c>
      <c r="N76" s="7">
        <f>N26*'T2'!$D$5</f>
        <v>485000</v>
      </c>
      <c r="O76" s="6">
        <f t="shared" si="166"/>
        <v>2425000</v>
      </c>
      <c r="P76" s="7">
        <f>P26*'T2'!$D$5</f>
        <v>485000</v>
      </c>
      <c r="Q76" s="165">
        <f>Q26*'T2'!$E$5</f>
        <v>585000</v>
      </c>
      <c r="R76" s="165">
        <f>R26*'T2'!$E$5</f>
        <v>585000</v>
      </c>
      <c r="S76" s="165">
        <f>S26*'T2'!$E$5</f>
        <v>585000</v>
      </c>
      <c r="T76" s="165">
        <f>T26*'T2'!$E$5</f>
        <v>585000</v>
      </c>
      <c r="U76" s="165">
        <f>U26*'T2'!$E$5</f>
        <v>585000</v>
      </c>
      <c r="V76" s="165">
        <f>V26*'T2'!$E$5</f>
        <v>585000</v>
      </c>
      <c r="W76" s="166">
        <f>W26*'T2'!$F$5</f>
        <v>685000</v>
      </c>
      <c r="X76" s="166">
        <f>X26*'T2'!$F$5</f>
        <v>685000</v>
      </c>
      <c r="Y76" s="166">
        <f>Y26*'T2'!$F$5</f>
        <v>685000</v>
      </c>
      <c r="Z76" s="166">
        <f>Z26*'T2'!$F$5</f>
        <v>685000</v>
      </c>
      <c r="AA76" s="166">
        <f>AA26*'T2'!$F$5</f>
        <v>685000</v>
      </c>
      <c r="AB76" s="6">
        <f t="shared" si="167"/>
        <v>7420000</v>
      </c>
      <c r="AC76" s="166">
        <f>AC26*'T2'!$F$5</f>
        <v>685000</v>
      </c>
      <c r="AD76" s="167">
        <f>AD26*'T2'!$G$5</f>
        <v>785000</v>
      </c>
      <c r="AE76" s="167">
        <f>AE26*'T2'!$G$5</f>
        <v>785000</v>
      </c>
      <c r="AF76" s="167">
        <f>AF26*'T2'!$G$5</f>
        <v>785000</v>
      </c>
      <c r="AG76" s="167">
        <f>AG26*'T2'!$G$5</f>
        <v>785000</v>
      </c>
      <c r="AH76" s="167">
        <f>AH26*'T2'!$G$5</f>
        <v>785000</v>
      </c>
      <c r="AI76" s="167">
        <f>AI26*'T2'!$G$5</f>
        <v>785000</v>
      </c>
      <c r="AJ76" s="168">
        <f>AJ26*'T2'!$H$5</f>
        <v>885000</v>
      </c>
      <c r="AK76" s="168">
        <f>AK26*'T2'!$H$5</f>
        <v>885000</v>
      </c>
      <c r="AL76" s="168">
        <f>AL26*'T2'!$H$5</f>
        <v>885000</v>
      </c>
      <c r="AM76" s="168">
        <f>AM26*'T2'!$H$5</f>
        <v>885000</v>
      </c>
      <c r="AN76" s="168">
        <f>AN26*'T2'!$H$5</f>
        <v>885000</v>
      </c>
      <c r="AO76" s="6">
        <f t="shared" si="165"/>
        <v>9820000</v>
      </c>
      <c r="AP76" s="2"/>
      <c r="AQ76" s="6">
        <f>O76+AB76+AO76</f>
        <v>19665000</v>
      </c>
      <c r="AR76" s="4"/>
    </row>
    <row r="77" spans="1:44" ht="12" customHeight="1" outlineLevel="1">
      <c r="A77" s="21" t="s">
        <v>493</v>
      </c>
      <c r="C77" s="2">
        <f>C27*'T2'!$D$6</f>
        <v>0</v>
      </c>
      <c r="D77" s="2">
        <f>D27*'T2'!$D$6</f>
        <v>0</v>
      </c>
      <c r="E77" s="2">
        <f>E27*'T2'!$D$6</f>
        <v>0</v>
      </c>
      <c r="F77" s="2">
        <f>F27*'T2'!$D$6</f>
        <v>0</v>
      </c>
      <c r="G77" s="2">
        <f>G27*'T2'!$D$6</f>
        <v>0</v>
      </c>
      <c r="H77" s="2">
        <f>H27*'T2'!$D$6</f>
        <v>0</v>
      </c>
      <c r="I77" s="2">
        <f>I27*'T2'!$D$6</f>
        <v>0</v>
      </c>
      <c r="J77" s="7">
        <f>J27*'T2'!$D$4</f>
        <v>385000</v>
      </c>
      <c r="K77" s="7">
        <f>K27*'T2'!$D$4</f>
        <v>385000</v>
      </c>
      <c r="L77" s="7">
        <f>L27*'T2'!$D$4</f>
        <v>385000</v>
      </c>
      <c r="M77" s="7">
        <f>M27*'T2'!$D$4</f>
        <v>385000</v>
      </c>
      <c r="N77" s="7">
        <f>N27*'T2'!$D$4</f>
        <v>385000</v>
      </c>
      <c r="O77" s="6">
        <f t="shared" si="166"/>
        <v>1925000</v>
      </c>
      <c r="P77" s="7">
        <f>P27*'T2'!$D$4</f>
        <v>385000</v>
      </c>
      <c r="Q77" s="165">
        <f>Q27*'T2'!$E$4</f>
        <v>460000</v>
      </c>
      <c r="R77" s="165">
        <f>R27*'T2'!$E$4</f>
        <v>460000</v>
      </c>
      <c r="S77" s="165">
        <f>S27*'T2'!$E$4</f>
        <v>460000</v>
      </c>
      <c r="T77" s="165">
        <f>T27*'T2'!$E$4</f>
        <v>460000</v>
      </c>
      <c r="U77" s="165">
        <f>U27*'T2'!$E$4</f>
        <v>460000</v>
      </c>
      <c r="V77" s="165">
        <f>V27*'T2'!$E$4</f>
        <v>460000</v>
      </c>
      <c r="W77" s="166">
        <f>W27*'T2'!$F$4</f>
        <v>535000</v>
      </c>
      <c r="X77" s="166">
        <f>X27*'T2'!$F$4</f>
        <v>535000</v>
      </c>
      <c r="Y77" s="166">
        <f>Y27*'T2'!$F$4</f>
        <v>535000</v>
      </c>
      <c r="Z77" s="166">
        <f>Z27*'T2'!$F$4</f>
        <v>535000</v>
      </c>
      <c r="AA77" s="166">
        <f>AA27*'T2'!$F$4</f>
        <v>535000</v>
      </c>
      <c r="AB77" s="6">
        <f t="shared" si="167"/>
        <v>5820000</v>
      </c>
      <c r="AC77" s="166">
        <f>AC27*'T2'!$F$4</f>
        <v>535000</v>
      </c>
      <c r="AD77" s="167">
        <f>AD27*'T2'!$G$4</f>
        <v>610000</v>
      </c>
      <c r="AE77" s="167">
        <f>AE27*'T2'!$G$4</f>
        <v>610000</v>
      </c>
      <c r="AF77" s="167">
        <f>AF27*'T2'!$G$4</f>
        <v>610000</v>
      </c>
      <c r="AG77" s="167">
        <f>AG27*'T2'!$G$4</f>
        <v>610000</v>
      </c>
      <c r="AH77" s="167">
        <f>AH27*'T2'!$G$4</f>
        <v>610000</v>
      </c>
      <c r="AI77" s="167">
        <f>AI27*'T2'!$G$4</f>
        <v>610000</v>
      </c>
      <c r="AJ77" s="168">
        <f>AJ27*'T2'!$H$4</f>
        <v>685000</v>
      </c>
      <c r="AK77" s="168">
        <f>AK27*'T2'!$H$4</f>
        <v>685000</v>
      </c>
      <c r="AL77" s="168">
        <f>AL27*'T2'!$H$4</f>
        <v>685000</v>
      </c>
      <c r="AM77" s="168">
        <f>AM27*'T2'!$H$4</f>
        <v>685000</v>
      </c>
      <c r="AN77" s="168">
        <f>AN27*'T2'!$H$4</f>
        <v>685000</v>
      </c>
      <c r="AO77" s="6">
        <f t="shared" si="165"/>
        <v>7620000</v>
      </c>
      <c r="AP77" s="2"/>
      <c r="AQ77" s="6">
        <f t="shared" ref="AQ77:AQ80" si="218">O77+AB77+AO77</f>
        <v>15365000</v>
      </c>
      <c r="AR77" s="4"/>
    </row>
    <row r="78" spans="1:44" ht="12" customHeight="1" outlineLevel="1">
      <c r="A78" s="21" t="s">
        <v>494</v>
      </c>
      <c r="C78" s="2">
        <f>C28*'T2'!$D$6</f>
        <v>0</v>
      </c>
      <c r="D78" s="2">
        <f>D28*'T2'!$D$6</f>
        <v>0</v>
      </c>
      <c r="E78" s="2">
        <f>E28*'T2'!$D$6</f>
        <v>0</v>
      </c>
      <c r="F78" s="2">
        <f>F28*'T2'!$D$6</f>
        <v>0</v>
      </c>
      <c r="G78" s="2">
        <f>G28*'T2'!$D$6</f>
        <v>0</v>
      </c>
      <c r="H78" s="2">
        <f>H28*'T2'!$D$6</f>
        <v>0</v>
      </c>
      <c r="I78" s="2">
        <f>I28*'T2'!$D$6</f>
        <v>0</v>
      </c>
      <c r="J78" s="2">
        <f>J28*'T2'!$D$6</f>
        <v>0</v>
      </c>
      <c r="K78" s="2">
        <f>K28*'T2'!$D$6</f>
        <v>0</v>
      </c>
      <c r="L78" s="2">
        <f>L28*'T2'!$D$6</f>
        <v>0</v>
      </c>
      <c r="M78" s="2">
        <f>M28*'T2'!$D$6</f>
        <v>0</v>
      </c>
      <c r="N78" s="2">
        <f>N28*'T2'!$D$6</f>
        <v>0</v>
      </c>
      <c r="O78" s="6">
        <f t="shared" si="166"/>
        <v>0</v>
      </c>
      <c r="P78" s="2">
        <f>P28*'T2'!$E$6</f>
        <v>0</v>
      </c>
      <c r="Q78" s="7">
        <f>Q28*'T2'!$D$4</f>
        <v>385000</v>
      </c>
      <c r="R78" s="7">
        <f>R28*'T2'!$D$4</f>
        <v>385000</v>
      </c>
      <c r="S78" s="7">
        <f>S28*'T2'!$D$4</f>
        <v>385000</v>
      </c>
      <c r="T78" s="7">
        <f>T28*'T2'!$D$4</f>
        <v>385000</v>
      </c>
      <c r="U78" s="7">
        <f>U28*'T2'!$D$4</f>
        <v>385000</v>
      </c>
      <c r="V78" s="7">
        <f>V28*'T2'!$D$4</f>
        <v>385000</v>
      </c>
      <c r="W78" s="165">
        <f>W28*'T2'!$E$4</f>
        <v>460000</v>
      </c>
      <c r="X78" s="165">
        <f>X28*'T2'!$E$4</f>
        <v>460000</v>
      </c>
      <c r="Y78" s="165">
        <f>Y28*'T2'!$E$4</f>
        <v>460000</v>
      </c>
      <c r="Z78" s="165">
        <f>Z28*'T2'!$E$4</f>
        <v>460000</v>
      </c>
      <c r="AA78" s="165">
        <f>AA28*'T2'!$E$4</f>
        <v>460000</v>
      </c>
      <c r="AB78" s="6">
        <f t="shared" si="167"/>
        <v>4610000</v>
      </c>
      <c r="AC78" s="165">
        <f>AC28*'T2'!$E$4</f>
        <v>460000</v>
      </c>
      <c r="AD78" s="166">
        <f>AD28*'T2'!$F$4</f>
        <v>535000</v>
      </c>
      <c r="AE78" s="166">
        <f>AE28*'T2'!$F$4</f>
        <v>535000</v>
      </c>
      <c r="AF78" s="166">
        <f>AF28*'T2'!$F$4</f>
        <v>535000</v>
      </c>
      <c r="AG78" s="166">
        <f>AG28*'T2'!$F$4</f>
        <v>535000</v>
      </c>
      <c r="AH78" s="166">
        <f>AH28*'T2'!$F$4</f>
        <v>535000</v>
      </c>
      <c r="AI78" s="166">
        <f>AI28*'T2'!$F$4</f>
        <v>535000</v>
      </c>
      <c r="AJ78" s="167">
        <f>AJ28*'T2'!$G$4</f>
        <v>610000</v>
      </c>
      <c r="AK78" s="167">
        <f>AK28*'T2'!$G$4</f>
        <v>610000</v>
      </c>
      <c r="AL78" s="167">
        <f>AL28*'T2'!$G$4</f>
        <v>610000</v>
      </c>
      <c r="AM78" s="167">
        <f>AM28*'T2'!$G$4</f>
        <v>610000</v>
      </c>
      <c r="AN78" s="167">
        <f>AN28*'T2'!$G$4</f>
        <v>610000</v>
      </c>
      <c r="AO78" s="6">
        <f t="shared" si="165"/>
        <v>6720000</v>
      </c>
      <c r="AP78" s="2"/>
      <c r="AQ78" s="6">
        <f t="shared" si="218"/>
        <v>11330000</v>
      </c>
      <c r="AR78" s="4"/>
    </row>
    <row r="79" spans="1:44" ht="12" customHeight="1" outlineLevel="1">
      <c r="A79" s="21" t="s">
        <v>540</v>
      </c>
      <c r="C79" s="2">
        <f>C29*'T2'!$D$6</f>
        <v>0</v>
      </c>
      <c r="D79" s="2">
        <f>D29*'T2'!$D$6</f>
        <v>0</v>
      </c>
      <c r="E79" s="2">
        <f>E29*'T2'!$D$6</f>
        <v>0</v>
      </c>
      <c r="F79" s="2">
        <f>F29*'T2'!$D$6</f>
        <v>0</v>
      </c>
      <c r="G79" s="2">
        <f>G29*'T2'!$D$6</f>
        <v>0</v>
      </c>
      <c r="H79" s="2">
        <f>H29*'T2'!$D$6</f>
        <v>0</v>
      </c>
      <c r="I79" s="2">
        <f>I29*'T2'!$D$6</f>
        <v>0</v>
      </c>
      <c r="J79" s="2">
        <f>J29*'T2'!$D$6</f>
        <v>0</v>
      </c>
      <c r="K79" s="2">
        <f>K29*'T2'!$D$6</f>
        <v>0</v>
      </c>
      <c r="L79" s="2">
        <f>L29*'T2'!$D$6</f>
        <v>0</v>
      </c>
      <c r="M79" s="2">
        <f>M29*'T2'!$D$6</f>
        <v>0</v>
      </c>
      <c r="N79" s="2">
        <f>N29*'T2'!$D$6</f>
        <v>0</v>
      </c>
      <c r="O79" s="6">
        <f t="shared" si="166"/>
        <v>0</v>
      </c>
      <c r="P79" s="2">
        <f>P29*'T2'!$E$6</f>
        <v>0</v>
      </c>
      <c r="Q79" s="2">
        <f>Q29*'T2'!$D$6</f>
        <v>0</v>
      </c>
      <c r="R79" s="2">
        <f>R29*'T2'!$D$6</f>
        <v>0</v>
      </c>
      <c r="S79" s="2">
        <f>S29*'T2'!$D$6</f>
        <v>0</v>
      </c>
      <c r="T79" s="2">
        <f>T29*'T2'!$D$6</f>
        <v>0</v>
      </c>
      <c r="U79" s="2">
        <f>U29*'T2'!$D$6</f>
        <v>0</v>
      </c>
      <c r="V79" s="2">
        <f>V29*'T2'!$D$6</f>
        <v>0</v>
      </c>
      <c r="W79" s="7">
        <f>W29*'T2'!$D$4</f>
        <v>385000</v>
      </c>
      <c r="X79" s="7">
        <f>X29*'T2'!$D$4</f>
        <v>385000</v>
      </c>
      <c r="Y79" s="7">
        <f>Y29*'T2'!$D$4</f>
        <v>385000</v>
      </c>
      <c r="Z79" s="7">
        <f>Z29*'T2'!$D$4</f>
        <v>385000</v>
      </c>
      <c r="AA79" s="7">
        <f>AA29*'T2'!$D$4</f>
        <v>385000</v>
      </c>
      <c r="AB79" s="6">
        <f t="shared" si="167"/>
        <v>1925000</v>
      </c>
      <c r="AC79" s="7">
        <f>AC29*'T2'!$D$4</f>
        <v>385000</v>
      </c>
      <c r="AD79" s="165">
        <f>AD29*'T2'!$E$4</f>
        <v>460000</v>
      </c>
      <c r="AE79" s="165">
        <f>AE29*'T2'!$E$4</f>
        <v>460000</v>
      </c>
      <c r="AF79" s="165">
        <f>AF29*'T2'!$E$4</f>
        <v>460000</v>
      </c>
      <c r="AG79" s="165">
        <f>AG29*'T2'!$E$4</f>
        <v>460000</v>
      </c>
      <c r="AH79" s="165">
        <f>AH29*'T2'!$E$4</f>
        <v>460000</v>
      </c>
      <c r="AI79" s="165">
        <f>AI29*'T2'!$E$4</f>
        <v>460000</v>
      </c>
      <c r="AJ79" s="166">
        <f>AJ29*'T2'!$F$4</f>
        <v>535000</v>
      </c>
      <c r="AK79" s="166">
        <f>AK29*'T2'!$F$4</f>
        <v>535000</v>
      </c>
      <c r="AL79" s="166">
        <f>AL29*'T2'!$F$4</f>
        <v>535000</v>
      </c>
      <c r="AM79" s="166">
        <f>AM29*'T2'!$F$4</f>
        <v>535000</v>
      </c>
      <c r="AN79" s="166">
        <f>AN29*'T2'!$F$4</f>
        <v>535000</v>
      </c>
      <c r="AO79" s="6">
        <f t="shared" si="165"/>
        <v>5820000</v>
      </c>
      <c r="AP79" s="2"/>
      <c r="AQ79" s="6">
        <f t="shared" si="218"/>
        <v>7745000</v>
      </c>
      <c r="AR79" s="4"/>
    </row>
    <row r="80" spans="1:44" ht="12" customHeight="1" outlineLevel="1">
      <c r="A80" s="21" t="s">
        <v>498</v>
      </c>
      <c r="C80" s="2">
        <f>C30*'T2'!$D$6</f>
        <v>0</v>
      </c>
      <c r="D80" s="2">
        <f>D30*'T2'!$D$6</f>
        <v>0</v>
      </c>
      <c r="E80" s="2">
        <f>E30*'T2'!$D$6</f>
        <v>0</v>
      </c>
      <c r="F80" s="2">
        <f>F30*'T2'!$D$6</f>
        <v>0</v>
      </c>
      <c r="G80" s="2">
        <f>G30*'T2'!$D$6</f>
        <v>0</v>
      </c>
      <c r="H80" s="2">
        <f>H30*'T2'!$D$6</f>
        <v>0</v>
      </c>
      <c r="I80" s="2">
        <f>I30*'T2'!$D$6</f>
        <v>0</v>
      </c>
      <c r="J80" s="2">
        <f>J30*'T2'!$D$6</f>
        <v>0</v>
      </c>
      <c r="K80" s="2">
        <f>K30*'T2'!$D$6</f>
        <v>0</v>
      </c>
      <c r="L80" s="2">
        <f>L30*'T2'!$D$6</f>
        <v>0</v>
      </c>
      <c r="M80" s="2">
        <f>M30*'T2'!$D$6</f>
        <v>0</v>
      </c>
      <c r="N80" s="7">
        <f>N30*'T2'!$D$6</f>
        <v>285000</v>
      </c>
      <c r="O80" s="6">
        <f t="shared" si="166"/>
        <v>285000</v>
      </c>
      <c r="P80" s="7">
        <f>P30*'T2'!$D$6</f>
        <v>285000</v>
      </c>
      <c r="Q80" s="7">
        <f>Q30*'T2'!$D$6</f>
        <v>285000</v>
      </c>
      <c r="R80" s="7">
        <f>R30*'T2'!$D$6</f>
        <v>285000</v>
      </c>
      <c r="S80" s="7">
        <f>S30*'T2'!$D$6</f>
        <v>285000</v>
      </c>
      <c r="T80" s="7">
        <f>T30*'T2'!$D$6</f>
        <v>285000</v>
      </c>
      <c r="U80" s="165">
        <f>U30*'T2'!$E$6</f>
        <v>335000</v>
      </c>
      <c r="V80" s="165">
        <f>V30*'T2'!$E$6</f>
        <v>335000</v>
      </c>
      <c r="W80" s="165">
        <f>W30*'T2'!$E$6</f>
        <v>335000</v>
      </c>
      <c r="X80" s="165">
        <f>X30*'T2'!$E$6</f>
        <v>335000</v>
      </c>
      <c r="Y80" s="165">
        <f>Y30*'T2'!$E$6</f>
        <v>335000</v>
      </c>
      <c r="Z80" s="165">
        <f>Z30*'T2'!$E$6</f>
        <v>335000</v>
      </c>
      <c r="AA80" s="166">
        <f>AA30*'T2'!$F$6</f>
        <v>385000</v>
      </c>
      <c r="AB80" s="6">
        <f t="shared" si="167"/>
        <v>3820000</v>
      </c>
      <c r="AC80" s="166">
        <f>AC30*'T2'!$F$6</f>
        <v>385000</v>
      </c>
      <c r="AD80" s="166">
        <f>AD30*'T2'!$F$6</f>
        <v>385000</v>
      </c>
      <c r="AE80" s="166">
        <f>AE30*'T2'!$F$6</f>
        <v>385000</v>
      </c>
      <c r="AF80" s="166">
        <f>AF30*'T2'!$F$6</f>
        <v>385000</v>
      </c>
      <c r="AG80" s="166">
        <f>AG30*'T2'!$F$6</f>
        <v>385000</v>
      </c>
      <c r="AH80" s="167">
        <f>AH30*'T2'!$G$6</f>
        <v>435000</v>
      </c>
      <c r="AI80" s="167">
        <f>AI30*'T2'!$G$6</f>
        <v>435000</v>
      </c>
      <c r="AJ80" s="167">
        <f>AJ30*'T2'!$G$6</f>
        <v>435000</v>
      </c>
      <c r="AK80" s="167">
        <f>AK30*'T2'!$G$6</f>
        <v>435000</v>
      </c>
      <c r="AL80" s="167">
        <f>AL30*'T2'!$G$6</f>
        <v>435000</v>
      </c>
      <c r="AM80" s="167">
        <f>AM30*'T2'!$G$6</f>
        <v>435000</v>
      </c>
      <c r="AN80" s="168">
        <f>AN30*'T2'!$H$6</f>
        <v>485000</v>
      </c>
      <c r="AO80" s="6">
        <f t="shared" si="165"/>
        <v>5020000</v>
      </c>
      <c r="AP80" s="2"/>
      <c r="AQ80" s="6">
        <f t="shared" si="218"/>
        <v>9125000</v>
      </c>
      <c r="AR80" s="4"/>
    </row>
    <row r="81" spans="1:44" ht="12" customHeight="1" outlineLevel="1">
      <c r="A81" s="2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6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6"/>
      <c r="AP81" s="2"/>
      <c r="AQ81" s="6"/>
      <c r="AR81" s="4"/>
    </row>
    <row r="82" spans="1:44" s="4" customFormat="1" ht="12" customHeight="1" outlineLevel="1">
      <c r="A82" s="4" t="s">
        <v>492</v>
      </c>
      <c r="B82" s="9"/>
      <c r="C82" s="5">
        <f>SUM(C83:C87)</f>
        <v>0</v>
      </c>
      <c r="D82" s="5">
        <f t="shared" ref="D82" si="219">SUM(D83:D87)</f>
        <v>0</v>
      </c>
      <c r="E82" s="5">
        <f t="shared" ref="E82" si="220">SUM(E83:E87)</f>
        <v>0</v>
      </c>
      <c r="F82" s="5">
        <f t="shared" ref="F82" si="221">SUM(F83:F87)</f>
        <v>0</v>
      </c>
      <c r="G82" s="5">
        <f t="shared" ref="G82" si="222">SUM(G83:G87)</f>
        <v>0</v>
      </c>
      <c r="H82" s="5">
        <f t="shared" ref="H82" si="223">SUM(H83:H87)</f>
        <v>0</v>
      </c>
      <c r="I82" s="5">
        <f t="shared" ref="I82" si="224">SUM(I83:I87)</f>
        <v>0</v>
      </c>
      <c r="J82" s="5">
        <f t="shared" ref="J82" si="225">SUM(J83:J87)</f>
        <v>870000</v>
      </c>
      <c r="K82" s="5">
        <f t="shared" ref="K82" si="226">SUM(K83:K87)</f>
        <v>870000</v>
      </c>
      <c r="L82" s="5">
        <f t="shared" ref="L82" si="227">SUM(L83:L87)</f>
        <v>870000</v>
      </c>
      <c r="M82" s="5">
        <f t="shared" ref="M82" si="228">SUM(M83:M87)</f>
        <v>870000</v>
      </c>
      <c r="N82" s="5">
        <f t="shared" ref="N82" si="229">SUM(N83:N87)</f>
        <v>1155000</v>
      </c>
      <c r="O82" s="14">
        <f t="shared" si="166"/>
        <v>4635000</v>
      </c>
      <c r="P82" s="5">
        <f>SUM(P83:P87)</f>
        <v>1155000</v>
      </c>
      <c r="Q82" s="5">
        <f t="shared" ref="Q82:AA82" si="230">SUM(Q83:Q87)</f>
        <v>1715000</v>
      </c>
      <c r="R82" s="5">
        <f t="shared" si="230"/>
        <v>1715000</v>
      </c>
      <c r="S82" s="5">
        <f t="shared" si="230"/>
        <v>1715000</v>
      </c>
      <c r="T82" s="5">
        <f t="shared" si="230"/>
        <v>1715000</v>
      </c>
      <c r="U82" s="5">
        <f t="shared" si="230"/>
        <v>1765000</v>
      </c>
      <c r="V82" s="5">
        <f t="shared" si="230"/>
        <v>1765000</v>
      </c>
      <c r="W82" s="5">
        <f t="shared" si="230"/>
        <v>2400000</v>
      </c>
      <c r="X82" s="5">
        <f t="shared" si="230"/>
        <v>2400000</v>
      </c>
      <c r="Y82" s="5">
        <f t="shared" si="230"/>
        <v>2400000</v>
      </c>
      <c r="Z82" s="5">
        <f t="shared" si="230"/>
        <v>2400000</v>
      </c>
      <c r="AA82" s="5">
        <f t="shared" si="230"/>
        <v>2450000</v>
      </c>
      <c r="AB82" s="14">
        <f t="shared" si="167"/>
        <v>23595000</v>
      </c>
      <c r="AC82" s="5">
        <f>SUM(AC83:AC87)</f>
        <v>2450000</v>
      </c>
      <c r="AD82" s="5">
        <f t="shared" ref="AD82:AN82" si="231">SUM(AD83:AD87)</f>
        <v>2775000</v>
      </c>
      <c r="AE82" s="5">
        <f t="shared" si="231"/>
        <v>2775000</v>
      </c>
      <c r="AF82" s="5">
        <f t="shared" si="231"/>
        <v>2775000</v>
      </c>
      <c r="AG82" s="5">
        <f t="shared" si="231"/>
        <v>2775000</v>
      </c>
      <c r="AH82" s="5">
        <f t="shared" si="231"/>
        <v>2825000</v>
      </c>
      <c r="AI82" s="5">
        <f t="shared" si="231"/>
        <v>2825000</v>
      </c>
      <c r="AJ82" s="5">
        <f t="shared" si="231"/>
        <v>3150000</v>
      </c>
      <c r="AK82" s="5">
        <f t="shared" si="231"/>
        <v>3150000</v>
      </c>
      <c r="AL82" s="5">
        <f t="shared" si="231"/>
        <v>3150000</v>
      </c>
      <c r="AM82" s="5">
        <f t="shared" si="231"/>
        <v>3150000</v>
      </c>
      <c r="AN82" s="5">
        <f t="shared" si="231"/>
        <v>3200000</v>
      </c>
      <c r="AO82" s="14">
        <f t="shared" si="165"/>
        <v>35000000</v>
      </c>
      <c r="AP82" s="5"/>
      <c r="AQ82" s="14">
        <f>O82+AB82+AO82</f>
        <v>63230000</v>
      </c>
    </row>
    <row r="83" spans="1:44" ht="12" customHeight="1" outlineLevel="1">
      <c r="A83" s="21" t="s">
        <v>495</v>
      </c>
      <c r="C83" s="2">
        <f>C33*'T2'!$D$4</f>
        <v>0</v>
      </c>
      <c r="D83" s="2">
        <f>D33*'T2'!$D$4</f>
        <v>0</v>
      </c>
      <c r="E83" s="2">
        <f>E33*'T2'!$D$4</f>
        <v>0</v>
      </c>
      <c r="F83" s="2">
        <f>F33*'T2'!$D$4</f>
        <v>0</v>
      </c>
      <c r="G83" s="2">
        <f>G33*'T2'!$D$4</f>
        <v>0</v>
      </c>
      <c r="H83" s="2">
        <f>H33*'T2'!$D$4</f>
        <v>0</v>
      </c>
      <c r="I83" s="2">
        <f>I33*'T2'!$D$4</f>
        <v>0</v>
      </c>
      <c r="J83" s="7">
        <f>J33*'T2'!$D$5</f>
        <v>485000</v>
      </c>
      <c r="K83" s="7">
        <f>K33*'T2'!$D$5</f>
        <v>485000</v>
      </c>
      <c r="L83" s="7">
        <f>L33*'T2'!$D$5</f>
        <v>485000</v>
      </c>
      <c r="M83" s="7">
        <f>M33*'T2'!$D$5</f>
        <v>485000</v>
      </c>
      <c r="N83" s="7">
        <f>N33*'T2'!$D$5</f>
        <v>485000</v>
      </c>
      <c r="O83" s="6">
        <f t="shared" si="166"/>
        <v>2425000</v>
      </c>
      <c r="P83" s="7">
        <f>P33*'T2'!$D$5</f>
        <v>485000</v>
      </c>
      <c r="Q83" s="165">
        <f>Q33*'T2'!$E$5</f>
        <v>585000</v>
      </c>
      <c r="R83" s="165">
        <f>R33*'T2'!$E$5</f>
        <v>585000</v>
      </c>
      <c r="S83" s="165">
        <f>S33*'T2'!$E$5</f>
        <v>585000</v>
      </c>
      <c r="T83" s="165">
        <f>T33*'T2'!$E$5</f>
        <v>585000</v>
      </c>
      <c r="U83" s="165">
        <f>U33*'T2'!$E$5</f>
        <v>585000</v>
      </c>
      <c r="V83" s="165">
        <f>V33*'T2'!$E$5</f>
        <v>585000</v>
      </c>
      <c r="W83" s="166">
        <f>W33*'T2'!$F$5</f>
        <v>685000</v>
      </c>
      <c r="X83" s="166">
        <f>X33*'T2'!$F$5</f>
        <v>685000</v>
      </c>
      <c r="Y83" s="166">
        <f>Y33*'T2'!$F$5</f>
        <v>685000</v>
      </c>
      <c r="Z83" s="166">
        <f>Z33*'T2'!$F$5</f>
        <v>685000</v>
      </c>
      <c r="AA83" s="166">
        <f>AA33*'T2'!$F$5</f>
        <v>685000</v>
      </c>
      <c r="AB83" s="6">
        <f t="shared" si="167"/>
        <v>7420000</v>
      </c>
      <c r="AC83" s="166">
        <f>AC33*'T2'!$F$5</f>
        <v>685000</v>
      </c>
      <c r="AD83" s="167">
        <f>AD33*'T2'!$G$5</f>
        <v>785000</v>
      </c>
      <c r="AE83" s="167">
        <f>AE33*'T2'!$G$5</f>
        <v>785000</v>
      </c>
      <c r="AF83" s="167">
        <f>AF33*'T2'!$G$5</f>
        <v>785000</v>
      </c>
      <c r="AG83" s="167">
        <f>AG33*'T2'!$G$5</f>
        <v>785000</v>
      </c>
      <c r="AH83" s="167">
        <f>AH33*'T2'!$G$5</f>
        <v>785000</v>
      </c>
      <c r="AI83" s="167">
        <f>AI33*'T2'!$G$5</f>
        <v>785000</v>
      </c>
      <c r="AJ83" s="168">
        <f>AJ33*'T2'!$H$5</f>
        <v>885000</v>
      </c>
      <c r="AK83" s="168">
        <f>AK33*'T2'!$H$5</f>
        <v>885000</v>
      </c>
      <c r="AL83" s="168">
        <f>AL33*'T2'!$H$5</f>
        <v>885000</v>
      </c>
      <c r="AM83" s="168">
        <f>AM33*'T2'!$H$5</f>
        <v>885000</v>
      </c>
      <c r="AN83" s="168">
        <f>AN33*'T2'!$H$5</f>
        <v>885000</v>
      </c>
      <c r="AO83" s="6">
        <f t="shared" si="165"/>
        <v>9820000</v>
      </c>
      <c r="AP83" s="2"/>
      <c r="AQ83" s="6">
        <f>O83+AB83+AO83</f>
        <v>19665000</v>
      </c>
    </row>
    <row r="84" spans="1:44" ht="12" customHeight="1" outlineLevel="1">
      <c r="A84" s="21" t="s">
        <v>489</v>
      </c>
      <c r="B84" s="9"/>
      <c r="C84" s="2">
        <f>C34*'T2'!$D$6</f>
        <v>0</v>
      </c>
      <c r="D84" s="2">
        <f>D34*'T2'!$D$6</f>
        <v>0</v>
      </c>
      <c r="E84" s="2">
        <f>E34*'T2'!$D$6</f>
        <v>0</v>
      </c>
      <c r="F84" s="2">
        <f>F34*'T2'!$D$6</f>
        <v>0</v>
      </c>
      <c r="G84" s="2">
        <f>G34*'T2'!$D$6</f>
        <v>0</v>
      </c>
      <c r="H84" s="2">
        <f>H34*'T2'!$D$6</f>
        <v>0</v>
      </c>
      <c r="I84" s="2">
        <f>I34*'T2'!$D$6</f>
        <v>0</v>
      </c>
      <c r="J84" s="7">
        <f>J34*'T2'!$D$4</f>
        <v>385000</v>
      </c>
      <c r="K84" s="7">
        <f>K34*'T2'!$D$4</f>
        <v>385000</v>
      </c>
      <c r="L84" s="7">
        <f>L34*'T2'!$D$4</f>
        <v>385000</v>
      </c>
      <c r="M84" s="7">
        <f>M34*'T2'!$D$4</f>
        <v>385000</v>
      </c>
      <c r="N84" s="7">
        <f>N34*'T2'!$D$4</f>
        <v>385000</v>
      </c>
      <c r="O84" s="6">
        <f t="shared" si="166"/>
        <v>1925000</v>
      </c>
      <c r="P84" s="7">
        <f>P34*'T2'!$D$4</f>
        <v>385000</v>
      </c>
      <c r="Q84" s="165">
        <f>Q34*'T2'!$E$4</f>
        <v>460000</v>
      </c>
      <c r="R84" s="165">
        <f>R34*'T2'!$E$4</f>
        <v>460000</v>
      </c>
      <c r="S84" s="165">
        <f>S34*'T2'!$E$4</f>
        <v>460000</v>
      </c>
      <c r="T84" s="165">
        <f>T34*'T2'!$E$4</f>
        <v>460000</v>
      </c>
      <c r="U84" s="165">
        <f>U34*'T2'!$E$4</f>
        <v>460000</v>
      </c>
      <c r="V84" s="165">
        <f>V34*'T2'!$E$4</f>
        <v>460000</v>
      </c>
      <c r="W84" s="166">
        <f>W34*'T2'!$F$4</f>
        <v>535000</v>
      </c>
      <c r="X84" s="166">
        <f>X34*'T2'!$F$4</f>
        <v>535000</v>
      </c>
      <c r="Y84" s="166">
        <f>Y34*'T2'!$F$4</f>
        <v>535000</v>
      </c>
      <c r="Z84" s="166">
        <f>Z34*'T2'!$F$4</f>
        <v>535000</v>
      </c>
      <c r="AA84" s="166">
        <f>AA34*'T2'!$F$4</f>
        <v>535000</v>
      </c>
      <c r="AB84" s="6">
        <f t="shared" si="167"/>
        <v>5820000</v>
      </c>
      <c r="AC84" s="166">
        <f>AC34*'T2'!$F$4</f>
        <v>535000</v>
      </c>
      <c r="AD84" s="167">
        <f>AD34*'T2'!$G$4</f>
        <v>610000</v>
      </c>
      <c r="AE84" s="167">
        <f>AE34*'T2'!$G$4</f>
        <v>610000</v>
      </c>
      <c r="AF84" s="167">
        <f>AF34*'T2'!$G$4</f>
        <v>610000</v>
      </c>
      <c r="AG84" s="167">
        <f>AG34*'T2'!$G$4</f>
        <v>610000</v>
      </c>
      <c r="AH84" s="167">
        <f>AH34*'T2'!$G$4</f>
        <v>610000</v>
      </c>
      <c r="AI84" s="167">
        <f>AI34*'T2'!$G$4</f>
        <v>610000</v>
      </c>
      <c r="AJ84" s="168">
        <f>AJ34*'T2'!$H$4</f>
        <v>685000</v>
      </c>
      <c r="AK84" s="168">
        <f>AK34*'T2'!$H$4</f>
        <v>685000</v>
      </c>
      <c r="AL84" s="168">
        <f>AL34*'T2'!$H$4</f>
        <v>685000</v>
      </c>
      <c r="AM84" s="168">
        <f>AM34*'T2'!$H$4</f>
        <v>685000</v>
      </c>
      <c r="AN84" s="168">
        <f>AN34*'T2'!$H$4</f>
        <v>685000</v>
      </c>
      <c r="AO84" s="6">
        <f t="shared" si="165"/>
        <v>7620000</v>
      </c>
      <c r="AP84" s="2"/>
      <c r="AQ84" s="6">
        <f t="shared" ref="AQ84:AQ87" si="232">O84+AB84+AO84</f>
        <v>15365000</v>
      </c>
      <c r="AR84" s="4"/>
    </row>
    <row r="85" spans="1:44" ht="12" customHeight="1" outlineLevel="1">
      <c r="A85" s="21" t="s">
        <v>490</v>
      </c>
      <c r="C85" s="2">
        <f>C35*'T2'!$D$6</f>
        <v>0</v>
      </c>
      <c r="D85" s="2">
        <f>D35*'T2'!$D$6</f>
        <v>0</v>
      </c>
      <c r="E85" s="2">
        <f>E35*'T2'!$D$6</f>
        <v>0</v>
      </c>
      <c r="F85" s="2">
        <f>F35*'T2'!$D$6</f>
        <v>0</v>
      </c>
      <c r="G85" s="2">
        <f>G35*'T2'!$D$6</f>
        <v>0</v>
      </c>
      <c r="H85" s="2">
        <f>H35*'T2'!$D$6</f>
        <v>0</v>
      </c>
      <c r="I85" s="2">
        <f>I35*'T2'!$D$6</f>
        <v>0</v>
      </c>
      <c r="J85" s="2">
        <f>J35*'T2'!$D$6</f>
        <v>0</v>
      </c>
      <c r="K85" s="2">
        <f>K35*'T2'!$D$6</f>
        <v>0</v>
      </c>
      <c r="L85" s="2">
        <f>L35*'T2'!$D$6</f>
        <v>0</v>
      </c>
      <c r="M85" s="2">
        <f>M35*'T2'!$D$6</f>
        <v>0</v>
      </c>
      <c r="N85" s="2">
        <f>N35*'T2'!$D$6</f>
        <v>0</v>
      </c>
      <c r="O85" s="6">
        <f t="shared" si="166"/>
        <v>0</v>
      </c>
      <c r="P85" s="2">
        <f>P35*'T2'!$E$6</f>
        <v>0</v>
      </c>
      <c r="Q85" s="7">
        <f>Q35*'T2'!$D$4</f>
        <v>385000</v>
      </c>
      <c r="R85" s="7">
        <f>R35*'T2'!$D$4</f>
        <v>385000</v>
      </c>
      <c r="S85" s="7">
        <f>S35*'T2'!$D$4</f>
        <v>385000</v>
      </c>
      <c r="T85" s="7">
        <f>T35*'T2'!$D$4</f>
        <v>385000</v>
      </c>
      <c r="U85" s="7">
        <f>U35*'T2'!$D$4</f>
        <v>385000</v>
      </c>
      <c r="V85" s="7">
        <f>V35*'T2'!$D$4</f>
        <v>385000</v>
      </c>
      <c r="W85" s="165">
        <f>W35*'T2'!$E$4</f>
        <v>460000</v>
      </c>
      <c r="X85" s="165">
        <f>X35*'T2'!$E$4</f>
        <v>460000</v>
      </c>
      <c r="Y85" s="165">
        <f>Y35*'T2'!$E$4</f>
        <v>460000</v>
      </c>
      <c r="Z85" s="165">
        <f>Z35*'T2'!$E$4</f>
        <v>460000</v>
      </c>
      <c r="AA85" s="165">
        <f>AA35*'T2'!$E$4</f>
        <v>460000</v>
      </c>
      <c r="AB85" s="6">
        <f t="shared" si="167"/>
        <v>4610000</v>
      </c>
      <c r="AC85" s="165">
        <f>AC35*'T2'!$E$4</f>
        <v>460000</v>
      </c>
      <c r="AD85" s="166">
        <f>AD35*'T2'!$F$4</f>
        <v>535000</v>
      </c>
      <c r="AE85" s="166">
        <f>AE35*'T2'!$F$4</f>
        <v>535000</v>
      </c>
      <c r="AF85" s="166">
        <f>AF35*'T2'!$F$4</f>
        <v>535000</v>
      </c>
      <c r="AG85" s="166">
        <f>AG35*'T2'!$F$4</f>
        <v>535000</v>
      </c>
      <c r="AH85" s="166">
        <f>AH35*'T2'!$F$4</f>
        <v>535000</v>
      </c>
      <c r="AI85" s="166">
        <f>AI35*'T2'!$F$4</f>
        <v>535000</v>
      </c>
      <c r="AJ85" s="167">
        <f>AJ35*'T2'!$G$4</f>
        <v>610000</v>
      </c>
      <c r="AK85" s="167">
        <f>AK35*'T2'!$G$4</f>
        <v>610000</v>
      </c>
      <c r="AL85" s="167">
        <f>AL35*'T2'!$G$4</f>
        <v>610000</v>
      </c>
      <c r="AM85" s="167">
        <f>AM35*'T2'!$G$4</f>
        <v>610000</v>
      </c>
      <c r="AN85" s="167">
        <f>AN35*'T2'!$G$4</f>
        <v>610000</v>
      </c>
      <c r="AO85" s="6">
        <f t="shared" si="165"/>
        <v>6720000</v>
      </c>
      <c r="AP85" s="2"/>
      <c r="AQ85" s="6">
        <f t="shared" si="232"/>
        <v>11330000</v>
      </c>
      <c r="AR85" s="4"/>
    </row>
    <row r="86" spans="1:44" ht="12" customHeight="1" outlineLevel="1">
      <c r="A86" s="21" t="s">
        <v>539</v>
      </c>
      <c r="C86" s="2">
        <f>C36*'T2'!$D$6</f>
        <v>0</v>
      </c>
      <c r="D86" s="2">
        <f>D36*'T2'!$D$6</f>
        <v>0</v>
      </c>
      <c r="E86" s="2">
        <f>E36*'T2'!$D$6</f>
        <v>0</v>
      </c>
      <c r="F86" s="2">
        <f>F36*'T2'!$D$6</f>
        <v>0</v>
      </c>
      <c r="G86" s="2">
        <f>G36*'T2'!$D$6</f>
        <v>0</v>
      </c>
      <c r="H86" s="2">
        <f>H36*'T2'!$D$6</f>
        <v>0</v>
      </c>
      <c r="I86" s="2">
        <f>I36*'T2'!$D$6</f>
        <v>0</v>
      </c>
      <c r="J86" s="2">
        <f>J36*'T2'!$D$6</f>
        <v>0</v>
      </c>
      <c r="K86" s="2">
        <f>K36*'T2'!$D$6</f>
        <v>0</v>
      </c>
      <c r="L86" s="2">
        <f>L36*'T2'!$D$6</f>
        <v>0</v>
      </c>
      <c r="M86" s="2">
        <f>M36*'T2'!$D$6</f>
        <v>0</v>
      </c>
      <c r="N86" s="2">
        <f>N36*'T2'!$D$6</f>
        <v>0</v>
      </c>
      <c r="O86" s="6">
        <f t="shared" si="166"/>
        <v>0</v>
      </c>
      <c r="P86" s="2">
        <f>P36*'T2'!$E$6</f>
        <v>0</v>
      </c>
      <c r="Q86" s="2">
        <f>Q36*'T2'!$D$6</f>
        <v>0</v>
      </c>
      <c r="R86" s="2">
        <f>R36*'T2'!$D$6</f>
        <v>0</v>
      </c>
      <c r="S86" s="2">
        <f>S36*'T2'!$D$6</f>
        <v>0</v>
      </c>
      <c r="T86" s="2">
        <f>T36*'T2'!$D$6</f>
        <v>0</v>
      </c>
      <c r="U86" s="2">
        <f>U36*'T2'!$D$6</f>
        <v>0</v>
      </c>
      <c r="V86" s="2">
        <f>V36*'T2'!$D$6</f>
        <v>0</v>
      </c>
      <c r="W86" s="7">
        <f>W36*'T2'!$D$4</f>
        <v>385000</v>
      </c>
      <c r="X86" s="7">
        <f>X36*'T2'!$D$4</f>
        <v>385000</v>
      </c>
      <c r="Y86" s="7">
        <f>Y36*'T2'!$D$4</f>
        <v>385000</v>
      </c>
      <c r="Z86" s="7">
        <f>Z36*'T2'!$D$4</f>
        <v>385000</v>
      </c>
      <c r="AA86" s="7">
        <f>AA36*'T2'!$D$4</f>
        <v>385000</v>
      </c>
      <c r="AB86" s="6">
        <f t="shared" si="167"/>
        <v>1925000</v>
      </c>
      <c r="AC86" s="7">
        <f>AC36*'T2'!$D$4</f>
        <v>385000</v>
      </c>
      <c r="AD86" s="165">
        <f>AD36*'T2'!$E$4</f>
        <v>460000</v>
      </c>
      <c r="AE86" s="165">
        <f>AE36*'T2'!$E$4</f>
        <v>460000</v>
      </c>
      <c r="AF86" s="165">
        <f>AF36*'T2'!$E$4</f>
        <v>460000</v>
      </c>
      <c r="AG86" s="165">
        <f>AG36*'T2'!$E$4</f>
        <v>460000</v>
      </c>
      <c r="AH86" s="165">
        <f>AH36*'T2'!$E$4</f>
        <v>460000</v>
      </c>
      <c r="AI86" s="165">
        <f>AI36*'T2'!$E$4</f>
        <v>460000</v>
      </c>
      <c r="AJ86" s="166">
        <f>AJ36*'T2'!$F$4</f>
        <v>535000</v>
      </c>
      <c r="AK86" s="166">
        <f>AK36*'T2'!$F$4</f>
        <v>535000</v>
      </c>
      <c r="AL86" s="166">
        <f>AL36*'T2'!$F$4</f>
        <v>535000</v>
      </c>
      <c r="AM86" s="166">
        <f>AM36*'T2'!$F$4</f>
        <v>535000</v>
      </c>
      <c r="AN86" s="166">
        <f>AN36*'T2'!$F$4</f>
        <v>535000</v>
      </c>
      <c r="AO86" s="6">
        <f t="shared" si="165"/>
        <v>5820000</v>
      </c>
      <c r="AP86" s="2"/>
      <c r="AQ86" s="6">
        <f t="shared" si="232"/>
        <v>7745000</v>
      </c>
      <c r="AR86" s="4"/>
    </row>
    <row r="87" spans="1:44" ht="12" customHeight="1" outlineLevel="1">
      <c r="A87" s="21" t="s">
        <v>497</v>
      </c>
      <c r="C87" s="2">
        <f>C37*'T2'!$D$6</f>
        <v>0</v>
      </c>
      <c r="D87" s="2">
        <f>D37*'T2'!$D$6</f>
        <v>0</v>
      </c>
      <c r="E87" s="2">
        <f>E37*'T2'!$D$6</f>
        <v>0</v>
      </c>
      <c r="F87" s="2">
        <f>F37*'T2'!$D$6</f>
        <v>0</v>
      </c>
      <c r="G87" s="2">
        <f>G37*'T2'!$D$6</f>
        <v>0</v>
      </c>
      <c r="H87" s="2">
        <f>H37*'T2'!$D$6</f>
        <v>0</v>
      </c>
      <c r="I87" s="2">
        <f>I37*'T2'!$D$6</f>
        <v>0</v>
      </c>
      <c r="J87" s="2">
        <f>J37*'T2'!$D$6</f>
        <v>0</v>
      </c>
      <c r="K87" s="2">
        <f>K37*'T2'!$D$6</f>
        <v>0</v>
      </c>
      <c r="L87" s="2">
        <f>L37*'T2'!$D$6</f>
        <v>0</v>
      </c>
      <c r="M87" s="2">
        <f>M37*'T2'!$D$6</f>
        <v>0</v>
      </c>
      <c r="N87" s="7">
        <f>N37*'T2'!$D$6</f>
        <v>285000</v>
      </c>
      <c r="O87" s="6">
        <f t="shared" si="166"/>
        <v>285000</v>
      </c>
      <c r="P87" s="7">
        <f>P37*'T2'!$D$6</f>
        <v>285000</v>
      </c>
      <c r="Q87" s="7">
        <f>Q37*'T2'!$D$6</f>
        <v>285000</v>
      </c>
      <c r="R87" s="7">
        <f>R37*'T2'!$D$6</f>
        <v>285000</v>
      </c>
      <c r="S87" s="7">
        <f>S37*'T2'!$D$6</f>
        <v>285000</v>
      </c>
      <c r="T87" s="7">
        <f>T37*'T2'!$D$6</f>
        <v>285000</v>
      </c>
      <c r="U87" s="165">
        <f>U37*'T2'!$E$6</f>
        <v>335000</v>
      </c>
      <c r="V87" s="165">
        <f>V37*'T2'!$E$6</f>
        <v>335000</v>
      </c>
      <c r="W87" s="165">
        <f>W37*'T2'!$E$6</f>
        <v>335000</v>
      </c>
      <c r="X87" s="165">
        <f>X37*'T2'!$E$6</f>
        <v>335000</v>
      </c>
      <c r="Y87" s="165">
        <f>Y37*'T2'!$E$6</f>
        <v>335000</v>
      </c>
      <c r="Z87" s="165">
        <f>Z37*'T2'!$E$6</f>
        <v>335000</v>
      </c>
      <c r="AA87" s="166">
        <f>AA37*'T2'!$F$6</f>
        <v>385000</v>
      </c>
      <c r="AB87" s="6">
        <f t="shared" si="167"/>
        <v>3820000</v>
      </c>
      <c r="AC87" s="166">
        <f>AC37*'T2'!$F$6</f>
        <v>385000</v>
      </c>
      <c r="AD87" s="166">
        <f>AD37*'T2'!$F$6</f>
        <v>385000</v>
      </c>
      <c r="AE87" s="166">
        <f>AE37*'T2'!$F$6</f>
        <v>385000</v>
      </c>
      <c r="AF87" s="166">
        <f>AF37*'T2'!$F$6</f>
        <v>385000</v>
      </c>
      <c r="AG87" s="166">
        <f>AG37*'T2'!$F$6</f>
        <v>385000</v>
      </c>
      <c r="AH87" s="167">
        <f>AH37*'T2'!$G$6</f>
        <v>435000</v>
      </c>
      <c r="AI87" s="167">
        <f>AI37*'T2'!$G$6</f>
        <v>435000</v>
      </c>
      <c r="AJ87" s="167">
        <f>AJ37*'T2'!$G$6</f>
        <v>435000</v>
      </c>
      <c r="AK87" s="167">
        <f>AK37*'T2'!$G$6</f>
        <v>435000</v>
      </c>
      <c r="AL87" s="167">
        <f>AL37*'T2'!$G$6</f>
        <v>435000</v>
      </c>
      <c r="AM87" s="167">
        <f>AM37*'T2'!$G$6</f>
        <v>435000</v>
      </c>
      <c r="AN87" s="168">
        <f>AN37*'T2'!$H$6</f>
        <v>485000</v>
      </c>
      <c r="AO87" s="6">
        <f t="shared" si="165"/>
        <v>5020000</v>
      </c>
      <c r="AP87" s="2"/>
      <c r="AQ87" s="6">
        <f t="shared" si="232"/>
        <v>9125000</v>
      </c>
      <c r="AR87" s="4"/>
    </row>
    <row r="88" spans="1:44" ht="12" customHeight="1" outlineLevel="1">
      <c r="A88" s="2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6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6"/>
      <c r="AP88" s="2"/>
      <c r="AQ88" s="6"/>
      <c r="AR88" s="4"/>
    </row>
    <row r="89" spans="1:44" s="4" customFormat="1" ht="12" customHeight="1" outlineLevel="1">
      <c r="A89" s="4" t="s">
        <v>496</v>
      </c>
      <c r="B89" s="9"/>
      <c r="C89" s="5">
        <f>SUM(C90:C91)</f>
        <v>0</v>
      </c>
      <c r="D89" s="5">
        <f t="shared" ref="D89" si="233">SUM(D90:D91)</f>
        <v>0</v>
      </c>
      <c r="E89" s="5">
        <f t="shared" ref="E89" si="234">SUM(E90:E91)</f>
        <v>0</v>
      </c>
      <c r="F89" s="5">
        <f t="shared" ref="F89" si="235">SUM(F90:F91)</f>
        <v>0</v>
      </c>
      <c r="G89" s="5">
        <f t="shared" ref="G89" si="236">SUM(G90:G91)</f>
        <v>0</v>
      </c>
      <c r="H89" s="5">
        <f t="shared" ref="H89" si="237">SUM(H90:H91)</f>
        <v>0</v>
      </c>
      <c r="I89" s="5">
        <f t="shared" ref="I89" si="238">SUM(I90:I91)</f>
        <v>0</v>
      </c>
      <c r="J89" s="5">
        <f t="shared" ref="J89" si="239">SUM(J90:J91)</f>
        <v>0</v>
      </c>
      <c r="K89" s="5">
        <f t="shared" ref="K89" si="240">SUM(K90:K91)</f>
        <v>185000</v>
      </c>
      <c r="L89" s="5">
        <f t="shared" ref="L89" si="241">SUM(L90:L91)</f>
        <v>185000</v>
      </c>
      <c r="M89" s="5">
        <f t="shared" ref="M89" si="242">SUM(M90:M91)</f>
        <v>185000</v>
      </c>
      <c r="N89" s="5">
        <f t="shared" ref="N89" si="243">SUM(N90:N91)</f>
        <v>185000</v>
      </c>
      <c r="O89" s="14">
        <f t="shared" si="166"/>
        <v>740000</v>
      </c>
      <c r="P89" s="5">
        <f>SUM(P90:P91)</f>
        <v>185000</v>
      </c>
      <c r="Q89" s="5">
        <f t="shared" ref="Q89" si="244">SUM(Q90:Q91)</f>
        <v>185000</v>
      </c>
      <c r="R89" s="5">
        <f t="shared" ref="R89" si="245">SUM(R90:R91)</f>
        <v>395000</v>
      </c>
      <c r="S89" s="5">
        <f t="shared" ref="S89" si="246">SUM(S90:S91)</f>
        <v>395000</v>
      </c>
      <c r="T89" s="5">
        <f t="shared" ref="T89" si="247">SUM(T90:T91)</f>
        <v>395000</v>
      </c>
      <c r="U89" s="5">
        <f t="shared" ref="U89" si="248">SUM(U90:U91)</f>
        <v>395000</v>
      </c>
      <c r="V89" s="5">
        <f t="shared" ref="V89" si="249">SUM(V90:V91)</f>
        <v>395000</v>
      </c>
      <c r="W89" s="5">
        <f t="shared" ref="W89" si="250">SUM(W90:W91)</f>
        <v>395000</v>
      </c>
      <c r="X89" s="5">
        <f t="shared" ref="X89" si="251">SUM(X90:X91)</f>
        <v>445000</v>
      </c>
      <c r="Y89" s="5">
        <f t="shared" ref="Y89" si="252">SUM(Y90:Y91)</f>
        <v>445000</v>
      </c>
      <c r="Z89" s="5">
        <f t="shared" ref="Z89" si="253">SUM(Z90:Z91)</f>
        <v>445000</v>
      </c>
      <c r="AA89" s="5">
        <f t="shared" ref="AA89" si="254">SUM(AA90:AA91)</f>
        <v>445000</v>
      </c>
      <c r="AB89" s="14">
        <f t="shared" si="167"/>
        <v>4520000</v>
      </c>
      <c r="AC89" s="5">
        <f>SUM(AC90:AC91)</f>
        <v>445000</v>
      </c>
      <c r="AD89" s="5">
        <f t="shared" ref="AD89" si="255">SUM(AD90:AD91)</f>
        <v>445000</v>
      </c>
      <c r="AE89" s="5">
        <f t="shared" ref="AE89" si="256">SUM(AE90:AE91)</f>
        <v>495000</v>
      </c>
      <c r="AF89" s="5">
        <f t="shared" ref="AF89" si="257">SUM(AF90:AF91)</f>
        <v>495000</v>
      </c>
      <c r="AG89" s="5">
        <f t="shared" ref="AG89" si="258">SUM(AG90:AG91)</f>
        <v>495000</v>
      </c>
      <c r="AH89" s="5">
        <f t="shared" ref="AH89" si="259">SUM(AH90:AH91)</f>
        <v>495000</v>
      </c>
      <c r="AI89" s="5">
        <f t="shared" ref="AI89" si="260">SUM(AI90:AI91)</f>
        <v>495000</v>
      </c>
      <c r="AJ89" s="5">
        <f t="shared" ref="AJ89" si="261">SUM(AJ90:AJ91)</f>
        <v>495000</v>
      </c>
      <c r="AK89" s="5">
        <f t="shared" ref="AK89" si="262">SUM(AK90:AK91)</f>
        <v>545000</v>
      </c>
      <c r="AL89" s="5">
        <f t="shared" ref="AL89" si="263">SUM(AL90:AL91)</f>
        <v>545000</v>
      </c>
      <c r="AM89" s="5">
        <f t="shared" ref="AM89" si="264">SUM(AM90:AM91)</f>
        <v>545000</v>
      </c>
      <c r="AN89" s="5">
        <f t="shared" ref="AN89" si="265">SUM(AN90:AN91)</f>
        <v>545000</v>
      </c>
      <c r="AO89" s="14">
        <f t="shared" si="165"/>
        <v>6040000</v>
      </c>
      <c r="AP89" s="5"/>
      <c r="AQ89" s="14">
        <f>O89+AB89+AO89</f>
        <v>11300000</v>
      </c>
    </row>
    <row r="90" spans="1:44" ht="12" customHeight="1" outlineLevel="1">
      <c r="A90" s="21" t="s">
        <v>538</v>
      </c>
      <c r="C90" s="2">
        <f>C40*'T2'!$D$7</f>
        <v>0</v>
      </c>
      <c r="D90" s="2">
        <f>D40*'T2'!$D$7</f>
        <v>0</v>
      </c>
      <c r="E90" s="2">
        <f>E40*'T2'!$D$7</f>
        <v>0</v>
      </c>
      <c r="F90" s="2">
        <f>F40*'T2'!$D$7</f>
        <v>0</v>
      </c>
      <c r="G90" s="2">
        <f>G40*'T2'!$D$7</f>
        <v>0</v>
      </c>
      <c r="H90" s="2">
        <f>H40*'T2'!$D$7</f>
        <v>0</v>
      </c>
      <c r="I90" s="2">
        <f>I40*'T2'!$D$7</f>
        <v>0</v>
      </c>
      <c r="J90" s="2">
        <f>J40*'T2'!$D$7</f>
        <v>0</v>
      </c>
      <c r="K90" s="7">
        <f>K40*'T2'!$D$7</f>
        <v>185000</v>
      </c>
      <c r="L90" s="7">
        <f>L40*'T2'!$D$7</f>
        <v>185000</v>
      </c>
      <c r="M90" s="7">
        <f>M40*'T2'!$D$7</f>
        <v>185000</v>
      </c>
      <c r="N90" s="7">
        <f>N40*'T2'!$D$7</f>
        <v>185000</v>
      </c>
      <c r="O90" s="6">
        <f t="shared" si="166"/>
        <v>740000</v>
      </c>
      <c r="P90" s="7">
        <f>P40*'T2'!$D$7</f>
        <v>185000</v>
      </c>
      <c r="Q90" s="7">
        <f>Q40*'T2'!$D$7</f>
        <v>185000</v>
      </c>
      <c r="R90" s="165">
        <f>R40*'T2'!$E$7</f>
        <v>210000</v>
      </c>
      <c r="S90" s="165">
        <f>S40*'T2'!$E$7</f>
        <v>210000</v>
      </c>
      <c r="T90" s="165">
        <f>T40*'T2'!$E$7</f>
        <v>210000</v>
      </c>
      <c r="U90" s="165">
        <f>U40*'T2'!$E$7</f>
        <v>210000</v>
      </c>
      <c r="V90" s="165">
        <f>V40*'T2'!$E$7</f>
        <v>210000</v>
      </c>
      <c r="W90" s="165">
        <f>W40*'T2'!$E$7</f>
        <v>210000</v>
      </c>
      <c r="X90" s="166">
        <f>X40*'T2'!$F$7</f>
        <v>235000</v>
      </c>
      <c r="Y90" s="166">
        <f>Y40*'T2'!$F$7</f>
        <v>235000</v>
      </c>
      <c r="Z90" s="166">
        <f>Z40*'T2'!$F$7</f>
        <v>235000</v>
      </c>
      <c r="AA90" s="166">
        <f>AA40*'T2'!$F$7</f>
        <v>235000</v>
      </c>
      <c r="AB90" s="6">
        <f t="shared" si="167"/>
        <v>2570000</v>
      </c>
      <c r="AC90" s="166">
        <f>AC40*'T2'!$F$7</f>
        <v>235000</v>
      </c>
      <c r="AD90" s="166">
        <f>AD40*'T2'!$F$7</f>
        <v>235000</v>
      </c>
      <c r="AE90" s="167">
        <f>AE40*'T2'!$G$7</f>
        <v>260000</v>
      </c>
      <c r="AF90" s="167">
        <f>AF40*'T2'!$G$7</f>
        <v>260000</v>
      </c>
      <c r="AG90" s="167">
        <f>AG40*'T2'!$G$7</f>
        <v>260000</v>
      </c>
      <c r="AH90" s="167">
        <f>AH40*'T2'!$G$7</f>
        <v>260000</v>
      </c>
      <c r="AI90" s="167">
        <f>AI40*'T2'!$G$7</f>
        <v>260000</v>
      </c>
      <c r="AJ90" s="167">
        <f>AJ40*'T2'!$G$7</f>
        <v>260000</v>
      </c>
      <c r="AK90" s="168">
        <f>AK40*'T2'!$H$7</f>
        <v>285000</v>
      </c>
      <c r="AL90" s="168">
        <f>AL40*'T2'!$H$7</f>
        <v>285000</v>
      </c>
      <c r="AM90" s="168">
        <f>AM40*'T2'!$H$7</f>
        <v>285000</v>
      </c>
      <c r="AN90" s="168">
        <f>AN40*'T2'!$H$7</f>
        <v>285000</v>
      </c>
      <c r="AO90" s="6">
        <f t="shared" si="165"/>
        <v>3170000</v>
      </c>
      <c r="AP90" s="2"/>
      <c r="AQ90" s="6">
        <f>O90+AB90+AO90</f>
        <v>6480000</v>
      </c>
    </row>
    <row r="91" spans="1:44" ht="12" customHeight="1" outlineLevel="1">
      <c r="A91" s="21" t="s">
        <v>536</v>
      </c>
      <c r="C91" s="2">
        <f>C41*'T2'!$D$7</f>
        <v>0</v>
      </c>
      <c r="D91" s="2">
        <f>D41*'T2'!$D$7</f>
        <v>0</v>
      </c>
      <c r="E91" s="2">
        <f>E41*'T2'!$D$7</f>
        <v>0</v>
      </c>
      <c r="F91" s="2">
        <f>F41*'T2'!$D$7</f>
        <v>0</v>
      </c>
      <c r="G91" s="2">
        <f>G41*'T2'!$D$7</f>
        <v>0</v>
      </c>
      <c r="H91" s="2">
        <f>H41*'T2'!$D$7</f>
        <v>0</v>
      </c>
      <c r="I91" s="2">
        <f>I41*'T2'!$D$7</f>
        <v>0</v>
      </c>
      <c r="J91" s="2">
        <f>J41*'T2'!$D$7</f>
        <v>0</v>
      </c>
      <c r="K91" s="2">
        <f>K41*'T2'!$D$7</f>
        <v>0</v>
      </c>
      <c r="L91" s="2">
        <f>L41*'T2'!$D$7</f>
        <v>0</v>
      </c>
      <c r="M91" s="2">
        <f>M41*'T2'!$D$7</f>
        <v>0</v>
      </c>
      <c r="N91" s="2">
        <f>N41*'T2'!$D$7</f>
        <v>0</v>
      </c>
      <c r="O91" s="6">
        <f t="shared" si="166"/>
        <v>0</v>
      </c>
      <c r="P91" s="2">
        <f>P41*'T2'!$D$7</f>
        <v>0</v>
      </c>
      <c r="Q91" s="2">
        <f>Q41*'T2'!$D$7</f>
        <v>0</v>
      </c>
      <c r="R91" s="7">
        <f>R41*'T2'!$D$7</f>
        <v>185000</v>
      </c>
      <c r="S91" s="7">
        <f>S41*'T2'!$D$7</f>
        <v>185000</v>
      </c>
      <c r="T91" s="7">
        <f>T41*'T2'!$D$7</f>
        <v>185000</v>
      </c>
      <c r="U91" s="7">
        <f>U41*'T2'!$D$7</f>
        <v>185000</v>
      </c>
      <c r="V91" s="7">
        <f>V41*'T2'!$D$7</f>
        <v>185000</v>
      </c>
      <c r="W91" s="7">
        <f>W41*'T2'!$D$7</f>
        <v>185000</v>
      </c>
      <c r="X91" s="165">
        <f>X41*'T2'!$E$7</f>
        <v>210000</v>
      </c>
      <c r="Y91" s="165">
        <f>Y41*'T2'!$E$7</f>
        <v>210000</v>
      </c>
      <c r="Z91" s="165">
        <f>Z41*'T2'!$E$7</f>
        <v>210000</v>
      </c>
      <c r="AA91" s="165">
        <f>AA41*'T2'!$E$7</f>
        <v>210000</v>
      </c>
      <c r="AB91" s="6">
        <f t="shared" si="167"/>
        <v>1950000</v>
      </c>
      <c r="AC91" s="165">
        <f>AC41*'T2'!$E$7</f>
        <v>210000</v>
      </c>
      <c r="AD91" s="165">
        <f>AD41*'T2'!$E$7</f>
        <v>210000</v>
      </c>
      <c r="AE91" s="166">
        <f>AE41*'T2'!$F$7</f>
        <v>235000</v>
      </c>
      <c r="AF91" s="166">
        <f>AF41*'T2'!$F$7</f>
        <v>235000</v>
      </c>
      <c r="AG91" s="166">
        <f>AG41*'T2'!$F$7</f>
        <v>235000</v>
      </c>
      <c r="AH91" s="166">
        <f>AH41*'T2'!$F$7</f>
        <v>235000</v>
      </c>
      <c r="AI91" s="166">
        <f>AI41*'T2'!$F$7</f>
        <v>235000</v>
      </c>
      <c r="AJ91" s="166">
        <f>AJ41*'T2'!$F$7</f>
        <v>235000</v>
      </c>
      <c r="AK91" s="167">
        <f>AK41*'T2'!$G$7</f>
        <v>260000</v>
      </c>
      <c r="AL91" s="167">
        <f>AL41*'T2'!$G$7</f>
        <v>260000</v>
      </c>
      <c r="AM91" s="167">
        <f>AM41*'T2'!$G$7</f>
        <v>260000</v>
      </c>
      <c r="AN91" s="167">
        <f>AN41*'T2'!$G$7</f>
        <v>260000</v>
      </c>
      <c r="AO91" s="6">
        <f t="shared" si="165"/>
        <v>2870000</v>
      </c>
      <c r="AP91" s="2"/>
      <c r="AQ91" s="6">
        <f t="shared" ref="AQ91:AQ95" si="266">O91+AB91+AO91</f>
        <v>4820000</v>
      </c>
    </row>
    <row r="92" spans="1:44" ht="12" customHeight="1" outlineLevel="1">
      <c r="A92" s="21" t="s">
        <v>541</v>
      </c>
      <c r="C92" s="2">
        <f>C42*'T2'!$D$7</f>
        <v>0</v>
      </c>
      <c r="D92" s="2">
        <f>D42*'T2'!$D$7</f>
        <v>0</v>
      </c>
      <c r="E92" s="2">
        <f>E42*'T2'!$D$7</f>
        <v>0</v>
      </c>
      <c r="F92" s="2">
        <f>F42*'T2'!$D$7</f>
        <v>0</v>
      </c>
      <c r="G92" s="2">
        <f>G42*'T2'!$D$7</f>
        <v>0</v>
      </c>
      <c r="H92" s="2">
        <f>H42*'T2'!$D$7</f>
        <v>0</v>
      </c>
      <c r="I92" s="2">
        <f>I42*'T2'!$D$7</f>
        <v>0</v>
      </c>
      <c r="J92" s="2">
        <f>J42*'T2'!$D$7</f>
        <v>0</v>
      </c>
      <c r="K92" s="2">
        <f>K42*'T2'!$D$7</f>
        <v>0</v>
      </c>
      <c r="L92" s="2">
        <f>L42*'T2'!$D$7</f>
        <v>0</v>
      </c>
      <c r="M92" s="2">
        <f>M42*'T2'!$D$7</f>
        <v>0</v>
      </c>
      <c r="N92" s="2">
        <f>N42*'T2'!$D$7</f>
        <v>0</v>
      </c>
      <c r="O92" s="6">
        <f t="shared" si="166"/>
        <v>0</v>
      </c>
      <c r="P92" s="2">
        <f>P42*'T2'!$D$7</f>
        <v>0</v>
      </c>
      <c r="Q92" s="2">
        <f>Q42*'T2'!$D$7</f>
        <v>0</v>
      </c>
      <c r="R92" s="7">
        <f>R42*'T2'!$D$7</f>
        <v>185000</v>
      </c>
      <c r="S92" s="7">
        <f>S42*'T2'!$D$7</f>
        <v>185000</v>
      </c>
      <c r="T92" s="7">
        <f>T42*'T2'!$D$7</f>
        <v>185000</v>
      </c>
      <c r="U92" s="7">
        <f>U42*'T2'!$D$7</f>
        <v>185000</v>
      </c>
      <c r="V92" s="7">
        <f>V42*'T2'!$D$7</f>
        <v>185000</v>
      </c>
      <c r="W92" s="7">
        <f>W42*'T2'!$D$7</f>
        <v>185000</v>
      </c>
      <c r="X92" s="165">
        <f>X42*'T2'!$E$7</f>
        <v>210000</v>
      </c>
      <c r="Y92" s="165">
        <f>Y42*'T2'!$E$7</f>
        <v>210000</v>
      </c>
      <c r="Z92" s="165">
        <f>Z42*'T2'!$E$7</f>
        <v>210000</v>
      </c>
      <c r="AA92" s="165">
        <f>AA42*'T2'!$E$7</f>
        <v>210000</v>
      </c>
      <c r="AB92" s="6">
        <f t="shared" si="167"/>
        <v>1950000</v>
      </c>
      <c r="AC92" s="165">
        <f>AC42*'T2'!$E$7</f>
        <v>210000</v>
      </c>
      <c r="AD92" s="165">
        <f>AD42*'T2'!$E$7</f>
        <v>210000</v>
      </c>
      <c r="AE92" s="166">
        <f>AE42*'T2'!$F$7</f>
        <v>235000</v>
      </c>
      <c r="AF92" s="166">
        <f>AF42*'T2'!$F$7</f>
        <v>235000</v>
      </c>
      <c r="AG92" s="166">
        <f>AG42*'T2'!$F$7</f>
        <v>235000</v>
      </c>
      <c r="AH92" s="166">
        <f>AH42*'T2'!$F$7</f>
        <v>235000</v>
      </c>
      <c r="AI92" s="166">
        <f>AI42*'T2'!$F$7</f>
        <v>235000</v>
      </c>
      <c r="AJ92" s="166">
        <f>AJ42*'T2'!$F$7</f>
        <v>235000</v>
      </c>
      <c r="AK92" s="167">
        <f>AK42*'T2'!$G$7</f>
        <v>260000</v>
      </c>
      <c r="AL92" s="167">
        <f>AL42*'T2'!$G$7</f>
        <v>260000</v>
      </c>
      <c r="AM92" s="167">
        <f>AM42*'T2'!$G$7</f>
        <v>260000</v>
      </c>
      <c r="AN92" s="167">
        <f>AN42*'T2'!$G$7</f>
        <v>260000</v>
      </c>
      <c r="AO92" s="6">
        <f t="shared" si="165"/>
        <v>2870000</v>
      </c>
      <c r="AP92" s="2"/>
      <c r="AQ92" s="6">
        <f t="shared" si="266"/>
        <v>4820000</v>
      </c>
    </row>
    <row r="93" spans="1:44" ht="12" customHeight="1" outlineLevel="1">
      <c r="A93" s="21" t="s">
        <v>537</v>
      </c>
      <c r="C93" s="2">
        <f>C43*'T2'!$D$7</f>
        <v>0</v>
      </c>
      <c r="D93" s="2">
        <f>D43*'T2'!$D$7</f>
        <v>0</v>
      </c>
      <c r="E93" s="2">
        <f>E43*'T2'!$D$7</f>
        <v>0</v>
      </c>
      <c r="F93" s="2">
        <f>F43*'T2'!$D$7</f>
        <v>0</v>
      </c>
      <c r="G93" s="2">
        <f>G43*'T2'!$D$7</f>
        <v>0</v>
      </c>
      <c r="H93" s="2">
        <f>H43*'T2'!$D$7</f>
        <v>0</v>
      </c>
      <c r="I93" s="2">
        <f>I43*'T2'!$D$7</f>
        <v>0</v>
      </c>
      <c r="J93" s="2">
        <f>J43*'T2'!$D$7</f>
        <v>0</v>
      </c>
      <c r="K93" s="2">
        <f>K43*'T2'!$D$7</f>
        <v>0</v>
      </c>
      <c r="L93" s="2">
        <f>L43*'T2'!$D$7</f>
        <v>0</v>
      </c>
      <c r="M93" s="2">
        <f>M43*'T2'!$D$7</f>
        <v>0</v>
      </c>
      <c r="N93" s="2">
        <f>N43*'T2'!$D$7</f>
        <v>0</v>
      </c>
      <c r="O93" s="6">
        <f t="shared" si="166"/>
        <v>0</v>
      </c>
      <c r="P93" s="2">
        <f>P43*'T2'!$D$7</f>
        <v>0</v>
      </c>
      <c r="Q93" s="2">
        <f>Q43*'T2'!$D$7</f>
        <v>0</v>
      </c>
      <c r="R93" s="2">
        <f>R43*'T2'!$E$7</f>
        <v>0</v>
      </c>
      <c r="S93" s="2">
        <f>S43*'T2'!$E$7</f>
        <v>0</v>
      </c>
      <c r="T93" s="2">
        <f>T43*'T2'!$E$7</f>
        <v>0</v>
      </c>
      <c r="U93" s="2">
        <f>U43*'T2'!$E$7</f>
        <v>0</v>
      </c>
      <c r="V93" s="2">
        <f>V43*'T2'!$F$7</f>
        <v>0</v>
      </c>
      <c r="W93" s="2">
        <f>W43*'T2'!$F$7</f>
        <v>0</v>
      </c>
      <c r="X93" s="7">
        <f>X43*'T2'!$D$7</f>
        <v>185000</v>
      </c>
      <c r="Y93" s="7">
        <f>Y43*'T2'!$D$7</f>
        <v>185000</v>
      </c>
      <c r="Z93" s="7">
        <f>Z43*'T2'!$D$7</f>
        <v>185000</v>
      </c>
      <c r="AA93" s="7">
        <f>AA43*'T2'!$D$7</f>
        <v>185000</v>
      </c>
      <c r="AB93" s="6">
        <f t="shared" si="167"/>
        <v>740000</v>
      </c>
      <c r="AC93" s="7">
        <f>AC43*'T2'!$D$7</f>
        <v>185000</v>
      </c>
      <c r="AD93" s="7">
        <f>AD43*'T2'!$D$7</f>
        <v>185000</v>
      </c>
      <c r="AE93" s="165">
        <f>AE43*'T2'!$E$7</f>
        <v>210000</v>
      </c>
      <c r="AF93" s="165">
        <f>AF43*'T2'!$E$7</f>
        <v>210000</v>
      </c>
      <c r="AG93" s="165">
        <f>AG43*'T2'!$E$7</f>
        <v>210000</v>
      </c>
      <c r="AH93" s="165">
        <f>AH43*'T2'!$E$7</f>
        <v>210000</v>
      </c>
      <c r="AI93" s="165">
        <f>AI43*'T2'!$E$7</f>
        <v>210000</v>
      </c>
      <c r="AJ93" s="165">
        <f>AJ43*'T2'!$E$7</f>
        <v>210000</v>
      </c>
      <c r="AK93" s="166">
        <f>AK43*'T2'!$F$7</f>
        <v>235000</v>
      </c>
      <c r="AL93" s="166">
        <f>AL43*'T2'!$F$7</f>
        <v>235000</v>
      </c>
      <c r="AM93" s="166">
        <f>AM43*'T2'!$F$7</f>
        <v>235000</v>
      </c>
      <c r="AN93" s="166">
        <f>AN43*'T2'!$F$7</f>
        <v>235000</v>
      </c>
      <c r="AO93" s="6">
        <f t="shared" si="165"/>
        <v>2570000</v>
      </c>
      <c r="AP93" s="2"/>
      <c r="AQ93" s="6">
        <f t="shared" si="266"/>
        <v>3310000</v>
      </c>
    </row>
    <row r="94" spans="1:44" ht="12" customHeight="1" outlineLevel="1">
      <c r="A94" s="21" t="s">
        <v>542</v>
      </c>
      <c r="C94" s="2">
        <f>C44*'T2'!$D$7</f>
        <v>0</v>
      </c>
      <c r="D94" s="2">
        <f>D44*'T2'!$D$7</f>
        <v>0</v>
      </c>
      <c r="E94" s="2">
        <f>E44*'T2'!$D$7</f>
        <v>0</v>
      </c>
      <c r="F94" s="2">
        <f>F44*'T2'!$D$7</f>
        <v>0</v>
      </c>
      <c r="G94" s="2">
        <f>G44*'T2'!$D$7</f>
        <v>0</v>
      </c>
      <c r="H94" s="2">
        <f>H44*'T2'!$D$7</f>
        <v>0</v>
      </c>
      <c r="I94" s="2">
        <f>I44*'T2'!$D$7</f>
        <v>0</v>
      </c>
      <c r="J94" s="2">
        <f>J44*'T2'!$D$7</f>
        <v>0</v>
      </c>
      <c r="K94" s="2">
        <f>K44*'T2'!$D$7</f>
        <v>0</v>
      </c>
      <c r="L94" s="2">
        <f>L44*'T2'!$D$7</f>
        <v>0</v>
      </c>
      <c r="M94" s="2">
        <f>M44*'T2'!$D$7</f>
        <v>0</v>
      </c>
      <c r="N94" s="2">
        <f>N44*'T2'!$D$7</f>
        <v>0</v>
      </c>
      <c r="O94" s="6">
        <f t="shared" si="166"/>
        <v>0</v>
      </c>
      <c r="P94" s="2">
        <f>P44*'T2'!$D$7</f>
        <v>0</v>
      </c>
      <c r="Q94" s="2">
        <f>Q44*'T2'!$D$7</f>
        <v>0</v>
      </c>
      <c r="R94" s="2">
        <f>R44*'T2'!$E$7</f>
        <v>0</v>
      </c>
      <c r="S94" s="2">
        <f>S44*'T2'!$E$7</f>
        <v>0</v>
      </c>
      <c r="T94" s="2">
        <f>T44*'T2'!$E$7</f>
        <v>0</v>
      </c>
      <c r="U94" s="2">
        <f>U44*'T2'!$E$7</f>
        <v>0</v>
      </c>
      <c r="V94" s="2">
        <f>V44*'T2'!$F$7</f>
        <v>0</v>
      </c>
      <c r="W94" s="2">
        <f>W44*'T2'!$F$7</f>
        <v>0</v>
      </c>
      <c r="X94" s="7">
        <f>X44*'T2'!$D$7</f>
        <v>185000</v>
      </c>
      <c r="Y94" s="7">
        <f>Y44*'T2'!$D$7</f>
        <v>185000</v>
      </c>
      <c r="Z94" s="7">
        <f>Z44*'T2'!$D$7</f>
        <v>185000</v>
      </c>
      <c r="AA94" s="7">
        <f>AA44*'T2'!$D$7</f>
        <v>185000</v>
      </c>
      <c r="AB94" s="6">
        <f t="shared" si="167"/>
        <v>740000</v>
      </c>
      <c r="AC94" s="7">
        <f>AC44*'T2'!$D$7</f>
        <v>185000</v>
      </c>
      <c r="AD94" s="7">
        <f>AD44*'T2'!$D$7</f>
        <v>185000</v>
      </c>
      <c r="AE94" s="165">
        <f>AE44*'T2'!$E$7</f>
        <v>210000</v>
      </c>
      <c r="AF94" s="165">
        <f>AF44*'T2'!$E$7</f>
        <v>210000</v>
      </c>
      <c r="AG94" s="165">
        <f>AG44*'T2'!$E$7</f>
        <v>210000</v>
      </c>
      <c r="AH94" s="165">
        <f>AH44*'T2'!$E$7</f>
        <v>210000</v>
      </c>
      <c r="AI94" s="165">
        <f>AI44*'T2'!$E$7</f>
        <v>210000</v>
      </c>
      <c r="AJ94" s="165">
        <f>AJ44*'T2'!$E$7</f>
        <v>210000</v>
      </c>
      <c r="AK94" s="166">
        <f>AK44*'T2'!$F$7</f>
        <v>235000</v>
      </c>
      <c r="AL94" s="166">
        <f>AL44*'T2'!$F$7</f>
        <v>235000</v>
      </c>
      <c r="AM94" s="166">
        <f>AM44*'T2'!$F$7</f>
        <v>235000</v>
      </c>
      <c r="AN94" s="166">
        <f>AN44*'T2'!$F$7</f>
        <v>235000</v>
      </c>
      <c r="AO94" s="6">
        <f t="shared" si="165"/>
        <v>2570000</v>
      </c>
      <c r="AP94" s="2"/>
      <c r="AQ94" s="6">
        <f t="shared" si="266"/>
        <v>3310000</v>
      </c>
    </row>
    <row r="95" spans="1:44" ht="12" customHeight="1" outlineLevel="1">
      <c r="A95" s="21" t="s">
        <v>543</v>
      </c>
      <c r="C95" s="2">
        <f>C45*'T2'!$D$7</f>
        <v>0</v>
      </c>
      <c r="D95" s="2">
        <f>D45*'T2'!$D$7</f>
        <v>0</v>
      </c>
      <c r="E95" s="2">
        <f>E45*'T2'!$D$7</f>
        <v>0</v>
      </c>
      <c r="F95" s="2">
        <f>F45*'T2'!$D$7</f>
        <v>0</v>
      </c>
      <c r="G95" s="2">
        <f>G45*'T2'!$D$7</f>
        <v>0</v>
      </c>
      <c r="H95" s="2">
        <f>H45*'T2'!$D$7</f>
        <v>0</v>
      </c>
      <c r="I95" s="2">
        <f>I45*'T2'!$D$7</f>
        <v>0</v>
      </c>
      <c r="J95" s="2">
        <f>J45*'T2'!$D$7</f>
        <v>0</v>
      </c>
      <c r="K95" s="2">
        <f>K45*'T2'!$D$7</f>
        <v>0</v>
      </c>
      <c r="L95" s="2">
        <f>L45*'T2'!$D$7</f>
        <v>0</v>
      </c>
      <c r="M95" s="2">
        <f>M45*'T2'!$D$7</f>
        <v>0</v>
      </c>
      <c r="N95" s="2">
        <f>N45*'T2'!$D$7</f>
        <v>0</v>
      </c>
      <c r="O95" s="6">
        <f t="shared" si="166"/>
        <v>0</v>
      </c>
      <c r="P95" s="2">
        <f>P45*'T2'!$D$7</f>
        <v>0</v>
      </c>
      <c r="Q95" s="2">
        <f>Q45*'T2'!$D$7</f>
        <v>0</v>
      </c>
      <c r="R95" s="2">
        <f>R45*'T2'!$E$7</f>
        <v>0</v>
      </c>
      <c r="S95" s="2">
        <f>S45*'T2'!$E$7</f>
        <v>0</v>
      </c>
      <c r="T95" s="2">
        <f>T45*'T2'!$E$7</f>
        <v>0</v>
      </c>
      <c r="U95" s="2">
        <f>U45*'T2'!$E$7</f>
        <v>0</v>
      </c>
      <c r="V95" s="2">
        <f>V45*'T2'!$F$7</f>
        <v>0</v>
      </c>
      <c r="W95" s="2">
        <f>W45*'T2'!$F$7</f>
        <v>0</v>
      </c>
      <c r="X95" s="2">
        <f>X45*'T2'!$F$7</f>
        <v>0</v>
      </c>
      <c r="Y95" s="2">
        <f>Y45*'T2'!$F$7</f>
        <v>0</v>
      </c>
      <c r="Z95" s="2">
        <f>Z45*'T2'!$F$7</f>
        <v>0</v>
      </c>
      <c r="AA95" s="2">
        <f>AA45*'T2'!$F$7</f>
        <v>0</v>
      </c>
      <c r="AB95" s="6">
        <f t="shared" si="167"/>
        <v>0</v>
      </c>
      <c r="AC95" s="2">
        <v>0</v>
      </c>
      <c r="AD95" s="2">
        <v>0</v>
      </c>
      <c r="AE95" s="7">
        <f>AE45*'T2'!$D$7</f>
        <v>185000</v>
      </c>
      <c r="AF95" s="7">
        <f>AF45*'T2'!$D$7</f>
        <v>185000</v>
      </c>
      <c r="AG95" s="7">
        <f>AG45*'T2'!$D$7</f>
        <v>185000</v>
      </c>
      <c r="AH95" s="7">
        <f>AH45*'T2'!$D$7</f>
        <v>185000</v>
      </c>
      <c r="AI95" s="7">
        <f>AI45*'T2'!$D$7</f>
        <v>185000</v>
      </c>
      <c r="AJ95" s="7">
        <f>AJ45*'T2'!$D$7</f>
        <v>185000</v>
      </c>
      <c r="AK95" s="165">
        <f>AK45*'T2'!$E$7</f>
        <v>210000</v>
      </c>
      <c r="AL95" s="165">
        <f>AL45*'T2'!$E$7</f>
        <v>210000</v>
      </c>
      <c r="AM95" s="165">
        <f>AM45*'T2'!$E$7</f>
        <v>210000</v>
      </c>
      <c r="AN95" s="165">
        <f>AN45*'T2'!$E$7</f>
        <v>210000</v>
      </c>
      <c r="AO95" s="6">
        <f t="shared" si="165"/>
        <v>1950000</v>
      </c>
      <c r="AP95" s="2"/>
      <c r="AQ95" s="6">
        <f t="shared" si="266"/>
        <v>1950000</v>
      </c>
    </row>
    <row r="96" spans="1:44" ht="12" customHeight="1" outlineLevel="1">
      <c r="A96" s="2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6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6"/>
      <c r="AP96" s="2"/>
      <c r="AQ96" s="6"/>
    </row>
    <row r="97" spans="1:44" ht="12" customHeight="1" outlineLevel="1">
      <c r="A97" s="4" t="s">
        <v>132</v>
      </c>
      <c r="C97" s="5">
        <f>SUM(C98:C99)</f>
        <v>0</v>
      </c>
      <c r="D97" s="5">
        <f t="shared" ref="D97" si="267">SUM(D98:D99)</f>
        <v>0</v>
      </c>
      <c r="E97" s="5">
        <f t="shared" ref="E97" si="268">SUM(E98:E99)</f>
        <v>0</v>
      </c>
      <c r="F97" s="5">
        <f t="shared" ref="F97" si="269">SUM(F98:F99)</f>
        <v>0</v>
      </c>
      <c r="G97" s="5">
        <f t="shared" ref="G97" si="270">SUM(G98:G99)</f>
        <v>0</v>
      </c>
      <c r="H97" s="5">
        <f t="shared" ref="H97" si="271">SUM(H98:H99)</f>
        <v>0</v>
      </c>
      <c r="I97" s="5">
        <f t="shared" ref="I97" si="272">SUM(I98:I99)</f>
        <v>0</v>
      </c>
      <c r="J97" s="5">
        <f t="shared" ref="J97" si="273">SUM(J98:J99)</f>
        <v>0</v>
      </c>
      <c r="K97" s="5">
        <f t="shared" ref="K97" si="274">SUM(K98:K99)</f>
        <v>185000</v>
      </c>
      <c r="L97" s="5">
        <f t="shared" ref="L97" si="275">SUM(L98:L99)</f>
        <v>185000</v>
      </c>
      <c r="M97" s="5">
        <f t="shared" ref="M97" si="276">SUM(M98:M99)</f>
        <v>185000</v>
      </c>
      <c r="N97" s="5">
        <f t="shared" ref="N97" si="277">SUM(N98:N99)</f>
        <v>185000</v>
      </c>
      <c r="O97" s="14">
        <f>SUM(C97:N97)</f>
        <v>740000</v>
      </c>
      <c r="P97" s="5">
        <f>SUM(P98:P99)</f>
        <v>185000</v>
      </c>
      <c r="Q97" s="5">
        <f t="shared" ref="Q97" si="278">SUM(Q98:Q99)</f>
        <v>185000</v>
      </c>
      <c r="R97" s="5">
        <f t="shared" ref="R97" si="279">SUM(R98:R99)</f>
        <v>395000</v>
      </c>
      <c r="S97" s="5">
        <f t="shared" ref="S97" si="280">SUM(S98:S99)</f>
        <v>395000</v>
      </c>
      <c r="T97" s="5">
        <f t="shared" ref="T97" si="281">SUM(T98:T99)</f>
        <v>395000</v>
      </c>
      <c r="U97" s="5">
        <f t="shared" ref="U97" si="282">SUM(U98:U99)</f>
        <v>395000</v>
      </c>
      <c r="V97" s="5">
        <f t="shared" ref="V97" si="283">SUM(V98:V99)</f>
        <v>395000</v>
      </c>
      <c r="W97" s="5">
        <f t="shared" ref="W97" si="284">SUM(W98:W99)</f>
        <v>395000</v>
      </c>
      <c r="X97" s="5">
        <f t="shared" ref="X97" si="285">SUM(X98:X99)</f>
        <v>445000</v>
      </c>
      <c r="Y97" s="5">
        <f t="shared" ref="Y97" si="286">SUM(Y98:Y99)</f>
        <v>445000</v>
      </c>
      <c r="Z97" s="5">
        <f t="shared" ref="Z97" si="287">SUM(Z98:Z99)</f>
        <v>445000</v>
      </c>
      <c r="AA97" s="5">
        <f t="shared" ref="AA97" si="288">SUM(AA98:AA99)</f>
        <v>445000</v>
      </c>
      <c r="AB97" s="14">
        <f>SUM(P97:AA97)</f>
        <v>4520000</v>
      </c>
      <c r="AC97" s="5">
        <f>SUM(AC98:AC99)</f>
        <v>445000</v>
      </c>
      <c r="AD97" s="5">
        <f t="shared" ref="AD97" si="289">SUM(AD98:AD99)</f>
        <v>445000</v>
      </c>
      <c r="AE97" s="5">
        <f t="shared" ref="AE97" si="290">SUM(AE98:AE99)</f>
        <v>495000</v>
      </c>
      <c r="AF97" s="5">
        <f t="shared" ref="AF97" si="291">SUM(AF98:AF99)</f>
        <v>495000</v>
      </c>
      <c r="AG97" s="5">
        <f t="shared" ref="AG97" si="292">SUM(AG98:AG99)</f>
        <v>495000</v>
      </c>
      <c r="AH97" s="5">
        <f t="shared" ref="AH97" si="293">SUM(AH98:AH99)</f>
        <v>495000</v>
      </c>
      <c r="AI97" s="5">
        <f t="shared" ref="AI97" si="294">SUM(AI98:AI99)</f>
        <v>495000</v>
      </c>
      <c r="AJ97" s="5">
        <f t="shared" ref="AJ97" si="295">SUM(AJ98:AJ99)</f>
        <v>495000</v>
      </c>
      <c r="AK97" s="5">
        <f t="shared" ref="AK97" si="296">SUM(AK98:AK99)</f>
        <v>545000</v>
      </c>
      <c r="AL97" s="5">
        <f t="shared" ref="AL97" si="297">SUM(AL98:AL99)</f>
        <v>545000</v>
      </c>
      <c r="AM97" s="5">
        <f t="shared" ref="AM97" si="298">SUM(AM98:AM99)</f>
        <v>545000</v>
      </c>
      <c r="AN97" s="5">
        <f t="shared" ref="AN97" si="299">SUM(AN98:AN99)</f>
        <v>545000</v>
      </c>
      <c r="AO97" s="14">
        <f>SUM(AC97:AN97)</f>
        <v>6040000</v>
      </c>
      <c r="AP97" s="2"/>
      <c r="AQ97" s="14">
        <f>O97+AB97+AO97</f>
        <v>11300000</v>
      </c>
    </row>
    <row r="98" spans="1:44" ht="12" customHeight="1" outlineLevel="1">
      <c r="A98" s="21" t="s">
        <v>538</v>
      </c>
      <c r="C98" s="2">
        <f>C48*'T2'!$D$7</f>
        <v>0</v>
      </c>
      <c r="D98" s="2">
        <f>D48*'T2'!$D$7</f>
        <v>0</v>
      </c>
      <c r="E98" s="2">
        <f>E48*'T2'!$D$7</f>
        <v>0</v>
      </c>
      <c r="F98" s="2">
        <f>F48*'T2'!$D$7</f>
        <v>0</v>
      </c>
      <c r="G98" s="2">
        <f>G48*'T2'!$D$7</f>
        <v>0</v>
      </c>
      <c r="H98" s="2">
        <f>H48*'T2'!$D$7</f>
        <v>0</v>
      </c>
      <c r="I98" s="2">
        <f>I48*'T2'!$D$7</f>
        <v>0</v>
      </c>
      <c r="J98" s="2">
        <f>J48*'T2'!$D$7</f>
        <v>0</v>
      </c>
      <c r="K98" s="7">
        <f>K48*'T2'!$D$7</f>
        <v>185000</v>
      </c>
      <c r="L98" s="7">
        <f>L48*'T2'!$D$7</f>
        <v>185000</v>
      </c>
      <c r="M98" s="7">
        <f>M48*'T2'!$D$7</f>
        <v>185000</v>
      </c>
      <c r="N98" s="7">
        <f>N48*'T2'!$D$7</f>
        <v>185000</v>
      </c>
      <c r="O98" s="6">
        <f t="shared" si="166"/>
        <v>740000</v>
      </c>
      <c r="P98" s="7">
        <f>P48*'T2'!$D$7</f>
        <v>185000</v>
      </c>
      <c r="Q98" s="7">
        <f>Q48*'T2'!$D$7</f>
        <v>185000</v>
      </c>
      <c r="R98" s="165">
        <f>R48*'T2'!$E$7</f>
        <v>210000</v>
      </c>
      <c r="S98" s="165">
        <f>S48*'T2'!$E$7</f>
        <v>210000</v>
      </c>
      <c r="T98" s="165">
        <f>T48*'T2'!$E$7</f>
        <v>210000</v>
      </c>
      <c r="U98" s="165">
        <f>U48*'T2'!$E$7</f>
        <v>210000</v>
      </c>
      <c r="V98" s="165">
        <f>V48*'T2'!$E$7</f>
        <v>210000</v>
      </c>
      <c r="W98" s="165">
        <f>W48*'T2'!$E$7</f>
        <v>210000</v>
      </c>
      <c r="X98" s="166">
        <f>X48*'T2'!$F$7</f>
        <v>235000</v>
      </c>
      <c r="Y98" s="166">
        <f>Y48*'T2'!$F$7</f>
        <v>235000</v>
      </c>
      <c r="Z98" s="166">
        <f>Z48*'T2'!$F$7</f>
        <v>235000</v>
      </c>
      <c r="AA98" s="166">
        <f>AA48*'T2'!$F$7</f>
        <v>235000</v>
      </c>
      <c r="AB98" s="6">
        <f t="shared" si="167"/>
        <v>2570000</v>
      </c>
      <c r="AC98" s="166">
        <f>AC48*'T2'!$F$7</f>
        <v>235000</v>
      </c>
      <c r="AD98" s="166">
        <f>AD48*'T2'!$F$7</f>
        <v>235000</v>
      </c>
      <c r="AE98" s="167">
        <f>AE48*'T2'!$G$7</f>
        <v>260000</v>
      </c>
      <c r="AF98" s="167">
        <f>AF48*'T2'!$G$7</f>
        <v>260000</v>
      </c>
      <c r="AG98" s="167">
        <f>AG48*'T2'!$G$7</f>
        <v>260000</v>
      </c>
      <c r="AH98" s="167">
        <f>AH48*'T2'!$G$7</f>
        <v>260000</v>
      </c>
      <c r="AI98" s="167">
        <f>AI48*'T2'!$G$7</f>
        <v>260000</v>
      </c>
      <c r="AJ98" s="167">
        <f>AJ48*'T2'!$G$7</f>
        <v>260000</v>
      </c>
      <c r="AK98" s="168">
        <f>AK48*'T2'!$H$7</f>
        <v>285000</v>
      </c>
      <c r="AL98" s="168">
        <f>AL48*'T2'!$H$7</f>
        <v>285000</v>
      </c>
      <c r="AM98" s="168">
        <f>AM48*'T2'!$H$7</f>
        <v>285000</v>
      </c>
      <c r="AN98" s="168">
        <f>AN48*'T2'!$H$7</f>
        <v>285000</v>
      </c>
      <c r="AO98" s="6">
        <f t="shared" si="165"/>
        <v>3170000</v>
      </c>
      <c r="AP98" s="2"/>
      <c r="AQ98" s="6">
        <f>O98+AB98+AO98</f>
        <v>6480000</v>
      </c>
    </row>
    <row r="99" spans="1:44" ht="12" customHeight="1" outlineLevel="1">
      <c r="A99" s="21" t="s">
        <v>536</v>
      </c>
      <c r="C99" s="2">
        <f>C49*'T2'!$D$7</f>
        <v>0</v>
      </c>
      <c r="D99" s="2">
        <f>D49*'T2'!$D$7</f>
        <v>0</v>
      </c>
      <c r="E99" s="2">
        <f>E49*'T2'!$D$7</f>
        <v>0</v>
      </c>
      <c r="F99" s="2">
        <f>F49*'T2'!$D$7</f>
        <v>0</v>
      </c>
      <c r="G99" s="2">
        <f>G49*'T2'!$D$7</f>
        <v>0</v>
      </c>
      <c r="H99" s="2">
        <f>H49*'T2'!$D$7</f>
        <v>0</v>
      </c>
      <c r="I99" s="2">
        <f>I49*'T2'!$D$7</f>
        <v>0</v>
      </c>
      <c r="J99" s="2">
        <f>J49*'T2'!$D$7</f>
        <v>0</v>
      </c>
      <c r="K99" s="2">
        <f>K49*'T2'!$D$7</f>
        <v>0</v>
      </c>
      <c r="L99" s="2">
        <f>L49*'T2'!$D$7</f>
        <v>0</v>
      </c>
      <c r="M99" s="2">
        <f>M49*'T2'!$D$7</f>
        <v>0</v>
      </c>
      <c r="N99" s="2">
        <f>N49*'T2'!$D$7</f>
        <v>0</v>
      </c>
      <c r="O99" s="6">
        <f t="shared" si="166"/>
        <v>0</v>
      </c>
      <c r="P99" s="2">
        <f>P49*'T2'!$D$7</f>
        <v>0</v>
      </c>
      <c r="Q99" s="2">
        <f>Q49*'T2'!$D$7</f>
        <v>0</v>
      </c>
      <c r="R99" s="7">
        <f>R49*'T2'!$D$7</f>
        <v>185000</v>
      </c>
      <c r="S99" s="7">
        <f>S49*'T2'!$D$7</f>
        <v>185000</v>
      </c>
      <c r="T99" s="7">
        <f>T49*'T2'!$D$7</f>
        <v>185000</v>
      </c>
      <c r="U99" s="7">
        <f>U49*'T2'!$D$7</f>
        <v>185000</v>
      </c>
      <c r="V99" s="7">
        <f>V49*'T2'!$D$7</f>
        <v>185000</v>
      </c>
      <c r="W99" s="7">
        <f>W49*'T2'!$D$7</f>
        <v>185000</v>
      </c>
      <c r="X99" s="165">
        <f>X49*'T2'!$E$7</f>
        <v>210000</v>
      </c>
      <c r="Y99" s="165">
        <f>Y49*'T2'!$E$7</f>
        <v>210000</v>
      </c>
      <c r="Z99" s="165">
        <f>Z49*'T2'!$E$7</f>
        <v>210000</v>
      </c>
      <c r="AA99" s="165">
        <f>AA49*'T2'!$E$7</f>
        <v>210000</v>
      </c>
      <c r="AB99" s="6">
        <f t="shared" si="167"/>
        <v>1950000</v>
      </c>
      <c r="AC99" s="165">
        <f>AC49*'T2'!$E$7</f>
        <v>210000</v>
      </c>
      <c r="AD99" s="165">
        <f>AD49*'T2'!$E$7</f>
        <v>210000</v>
      </c>
      <c r="AE99" s="166">
        <f>AE49*'T2'!$F$7</f>
        <v>235000</v>
      </c>
      <c r="AF99" s="166">
        <f>AF49*'T2'!$F$7</f>
        <v>235000</v>
      </c>
      <c r="AG99" s="166">
        <f>AG49*'T2'!$F$7</f>
        <v>235000</v>
      </c>
      <c r="AH99" s="166">
        <f>AH49*'T2'!$F$7</f>
        <v>235000</v>
      </c>
      <c r="AI99" s="166">
        <f>AI49*'T2'!$F$7</f>
        <v>235000</v>
      </c>
      <c r="AJ99" s="166">
        <f>AJ49*'T2'!$F$7</f>
        <v>235000</v>
      </c>
      <c r="AK99" s="167">
        <f>AK49*'T2'!$G$7</f>
        <v>260000</v>
      </c>
      <c r="AL99" s="167">
        <f>AL49*'T2'!$G$7</f>
        <v>260000</v>
      </c>
      <c r="AM99" s="167">
        <f>AM49*'T2'!$G$7</f>
        <v>260000</v>
      </c>
      <c r="AN99" s="167">
        <f>AN49*'T2'!$G$7</f>
        <v>260000</v>
      </c>
      <c r="AO99" s="6">
        <f t="shared" si="165"/>
        <v>2870000</v>
      </c>
      <c r="AP99" s="2"/>
      <c r="AQ99" s="6">
        <f t="shared" ref="AQ99:AQ103" si="300">O99+AB99+AO99</f>
        <v>4820000</v>
      </c>
    </row>
    <row r="100" spans="1:44" ht="12" customHeight="1" outlineLevel="1">
      <c r="A100" s="21" t="s">
        <v>541</v>
      </c>
      <c r="C100" s="2">
        <f>C50*'T2'!$D$7</f>
        <v>0</v>
      </c>
      <c r="D100" s="2">
        <f>D50*'T2'!$D$7</f>
        <v>0</v>
      </c>
      <c r="E100" s="2">
        <f>E50*'T2'!$D$7</f>
        <v>0</v>
      </c>
      <c r="F100" s="2">
        <f>F50*'T2'!$D$7</f>
        <v>0</v>
      </c>
      <c r="G100" s="2">
        <f>G50*'T2'!$D$7</f>
        <v>0</v>
      </c>
      <c r="H100" s="2">
        <f>H50*'T2'!$D$7</f>
        <v>0</v>
      </c>
      <c r="I100" s="2">
        <f>I50*'T2'!$D$7</f>
        <v>0</v>
      </c>
      <c r="J100" s="2">
        <f>J50*'T2'!$D$7</f>
        <v>0</v>
      </c>
      <c r="K100" s="2">
        <f>K50*'T2'!$D$7</f>
        <v>0</v>
      </c>
      <c r="L100" s="2">
        <f>L50*'T2'!$D$7</f>
        <v>0</v>
      </c>
      <c r="M100" s="2">
        <f>M50*'T2'!$D$7</f>
        <v>0</v>
      </c>
      <c r="N100" s="2">
        <f>N50*'T2'!$D$7</f>
        <v>0</v>
      </c>
      <c r="O100" s="6">
        <f t="shared" si="166"/>
        <v>0</v>
      </c>
      <c r="P100" s="2">
        <f>P50*'T2'!$D$7</f>
        <v>0</v>
      </c>
      <c r="Q100" s="2">
        <f>Q50*'T2'!$D$7</f>
        <v>0</v>
      </c>
      <c r="R100" s="7">
        <f>R50*'T2'!$D$7</f>
        <v>185000</v>
      </c>
      <c r="S100" s="7">
        <f>S50*'T2'!$D$7</f>
        <v>185000</v>
      </c>
      <c r="T100" s="7">
        <f>T50*'T2'!$D$7</f>
        <v>185000</v>
      </c>
      <c r="U100" s="7">
        <f>U50*'T2'!$D$7</f>
        <v>185000</v>
      </c>
      <c r="V100" s="7">
        <f>V50*'T2'!$D$7</f>
        <v>185000</v>
      </c>
      <c r="W100" s="7">
        <f>W50*'T2'!$D$7</f>
        <v>185000</v>
      </c>
      <c r="X100" s="165">
        <f>X50*'T2'!$E$7</f>
        <v>210000</v>
      </c>
      <c r="Y100" s="165">
        <f>Y50*'T2'!$E$7</f>
        <v>210000</v>
      </c>
      <c r="Z100" s="165">
        <f>Z50*'T2'!$E$7</f>
        <v>210000</v>
      </c>
      <c r="AA100" s="165">
        <f>AA50*'T2'!$E$7</f>
        <v>210000</v>
      </c>
      <c r="AB100" s="6">
        <f t="shared" si="167"/>
        <v>1950000</v>
      </c>
      <c r="AC100" s="165">
        <f>AC50*'T2'!$E$7</f>
        <v>210000</v>
      </c>
      <c r="AD100" s="165">
        <f>AD50*'T2'!$E$7</f>
        <v>210000</v>
      </c>
      <c r="AE100" s="166">
        <f>AE50*'T2'!$F$7</f>
        <v>235000</v>
      </c>
      <c r="AF100" s="166">
        <f>AF50*'T2'!$F$7</f>
        <v>235000</v>
      </c>
      <c r="AG100" s="166">
        <f>AG50*'T2'!$F$7</f>
        <v>235000</v>
      </c>
      <c r="AH100" s="166">
        <f>AH50*'T2'!$F$7</f>
        <v>235000</v>
      </c>
      <c r="AI100" s="166">
        <f>AI50*'T2'!$F$7</f>
        <v>235000</v>
      </c>
      <c r="AJ100" s="166">
        <f>AJ50*'T2'!$F$7</f>
        <v>235000</v>
      </c>
      <c r="AK100" s="167">
        <f>AK50*'T2'!$G$7</f>
        <v>260000</v>
      </c>
      <c r="AL100" s="167">
        <f>AL50*'T2'!$G$7</f>
        <v>260000</v>
      </c>
      <c r="AM100" s="167">
        <f>AM50*'T2'!$G$7</f>
        <v>260000</v>
      </c>
      <c r="AN100" s="167">
        <f>AN50*'T2'!$G$7</f>
        <v>260000</v>
      </c>
      <c r="AO100" s="6">
        <f t="shared" si="165"/>
        <v>2870000</v>
      </c>
      <c r="AP100" s="2"/>
      <c r="AQ100" s="6">
        <f t="shared" si="300"/>
        <v>4820000</v>
      </c>
    </row>
    <row r="101" spans="1:44" ht="12" customHeight="1" outlineLevel="1">
      <c r="A101" s="21" t="s">
        <v>537</v>
      </c>
      <c r="C101" s="2">
        <f>C51*'T2'!$D$7</f>
        <v>0</v>
      </c>
      <c r="D101" s="2">
        <f>D51*'T2'!$D$7</f>
        <v>0</v>
      </c>
      <c r="E101" s="2">
        <f>E51*'T2'!$D$7</f>
        <v>0</v>
      </c>
      <c r="F101" s="2">
        <f>F51*'T2'!$D$7</f>
        <v>0</v>
      </c>
      <c r="G101" s="2">
        <f>G51*'T2'!$D$7</f>
        <v>0</v>
      </c>
      <c r="H101" s="2">
        <f>H51*'T2'!$D$7</f>
        <v>0</v>
      </c>
      <c r="I101" s="2">
        <f>I51*'T2'!$D$7</f>
        <v>0</v>
      </c>
      <c r="J101" s="2">
        <f>J51*'T2'!$D$7</f>
        <v>0</v>
      </c>
      <c r="K101" s="2">
        <f>K51*'T2'!$D$7</f>
        <v>0</v>
      </c>
      <c r="L101" s="2">
        <f>L51*'T2'!$D$7</f>
        <v>0</v>
      </c>
      <c r="M101" s="2">
        <f>M51*'T2'!$D$7</f>
        <v>0</v>
      </c>
      <c r="N101" s="2">
        <f>N51*'T2'!$D$7</f>
        <v>0</v>
      </c>
      <c r="O101" s="6">
        <f t="shared" si="166"/>
        <v>0</v>
      </c>
      <c r="P101" s="2">
        <f>P51*'T2'!$D$7</f>
        <v>0</v>
      </c>
      <c r="Q101" s="2">
        <f>Q51*'T2'!$D$7</f>
        <v>0</v>
      </c>
      <c r="R101" s="2">
        <f>R51*'T2'!$E$7</f>
        <v>0</v>
      </c>
      <c r="S101" s="2">
        <f>S51*'T2'!$E$7</f>
        <v>0</v>
      </c>
      <c r="T101" s="2">
        <f>T51*'T2'!$E$7</f>
        <v>0</v>
      </c>
      <c r="U101" s="2">
        <f>U51*'T2'!$E$7</f>
        <v>0</v>
      </c>
      <c r="V101" s="2">
        <f>V51*'T2'!$F$7</f>
        <v>0</v>
      </c>
      <c r="W101" s="2">
        <f>W51*'T2'!$F$7</f>
        <v>0</v>
      </c>
      <c r="X101" s="7">
        <f>X51*'T2'!$D$7</f>
        <v>185000</v>
      </c>
      <c r="Y101" s="7">
        <f>Y51*'T2'!$D$7</f>
        <v>185000</v>
      </c>
      <c r="Z101" s="7">
        <f>Z51*'T2'!$D$7</f>
        <v>185000</v>
      </c>
      <c r="AA101" s="7">
        <f>AA51*'T2'!$D$7</f>
        <v>185000</v>
      </c>
      <c r="AB101" s="6">
        <f t="shared" si="167"/>
        <v>740000</v>
      </c>
      <c r="AC101" s="7">
        <f>AC51*'T2'!$D$7</f>
        <v>185000</v>
      </c>
      <c r="AD101" s="7">
        <f>AD51*'T2'!$D$7</f>
        <v>185000</v>
      </c>
      <c r="AE101" s="165">
        <f>AE51*'T2'!$E$7</f>
        <v>210000</v>
      </c>
      <c r="AF101" s="165">
        <f>AF51*'T2'!$E$7</f>
        <v>210000</v>
      </c>
      <c r="AG101" s="165">
        <f>AG51*'T2'!$E$7</f>
        <v>210000</v>
      </c>
      <c r="AH101" s="165">
        <f>AH51*'T2'!$E$7</f>
        <v>210000</v>
      </c>
      <c r="AI101" s="165">
        <f>AI51*'T2'!$E$7</f>
        <v>210000</v>
      </c>
      <c r="AJ101" s="165">
        <f>AJ51*'T2'!$E$7</f>
        <v>210000</v>
      </c>
      <c r="AK101" s="166">
        <f>AK51*'T2'!$F$7</f>
        <v>235000</v>
      </c>
      <c r="AL101" s="166">
        <f>AL51*'T2'!$F$7</f>
        <v>235000</v>
      </c>
      <c r="AM101" s="166">
        <f>AM51*'T2'!$F$7</f>
        <v>235000</v>
      </c>
      <c r="AN101" s="166">
        <f>AN51*'T2'!$F$7</f>
        <v>235000</v>
      </c>
      <c r="AO101" s="6">
        <f t="shared" si="165"/>
        <v>2570000</v>
      </c>
      <c r="AP101" s="2"/>
      <c r="AQ101" s="6">
        <f t="shared" si="300"/>
        <v>3310000</v>
      </c>
    </row>
    <row r="102" spans="1:44" ht="12" customHeight="1" outlineLevel="1">
      <c r="A102" s="21" t="s">
        <v>542</v>
      </c>
      <c r="C102" s="2">
        <f>C52*'T2'!$D$7</f>
        <v>0</v>
      </c>
      <c r="D102" s="2">
        <f>D52*'T2'!$D$7</f>
        <v>0</v>
      </c>
      <c r="E102" s="2">
        <f>E52*'T2'!$D$7</f>
        <v>0</v>
      </c>
      <c r="F102" s="2">
        <f>F52*'T2'!$D$7</f>
        <v>0</v>
      </c>
      <c r="G102" s="2">
        <f>G52*'T2'!$D$7</f>
        <v>0</v>
      </c>
      <c r="H102" s="2">
        <f>H52*'T2'!$D$7</f>
        <v>0</v>
      </c>
      <c r="I102" s="2">
        <f>I52*'T2'!$D$7</f>
        <v>0</v>
      </c>
      <c r="J102" s="2">
        <f>J52*'T2'!$D$7</f>
        <v>0</v>
      </c>
      <c r="K102" s="2">
        <f>K52*'T2'!$D$7</f>
        <v>0</v>
      </c>
      <c r="L102" s="2">
        <f>L52*'T2'!$D$7</f>
        <v>0</v>
      </c>
      <c r="M102" s="2">
        <f>M52*'T2'!$D$7</f>
        <v>0</v>
      </c>
      <c r="N102" s="2">
        <f>N52*'T2'!$D$7</f>
        <v>0</v>
      </c>
      <c r="O102" s="6">
        <f t="shared" si="166"/>
        <v>0</v>
      </c>
      <c r="P102" s="2">
        <f>P52*'T2'!$D$7</f>
        <v>0</v>
      </c>
      <c r="Q102" s="2">
        <f>Q52*'T2'!$D$7</f>
        <v>0</v>
      </c>
      <c r="R102" s="2">
        <f>R52*'T2'!$E$7</f>
        <v>0</v>
      </c>
      <c r="S102" s="2">
        <f>S52*'T2'!$E$7</f>
        <v>0</v>
      </c>
      <c r="T102" s="2">
        <f>T52*'T2'!$E$7</f>
        <v>0</v>
      </c>
      <c r="U102" s="2">
        <f>U52*'T2'!$E$7</f>
        <v>0</v>
      </c>
      <c r="V102" s="2">
        <f>V52*'T2'!$F$7</f>
        <v>0</v>
      </c>
      <c r="W102" s="2">
        <f>W52*'T2'!$F$7</f>
        <v>0</v>
      </c>
      <c r="X102" s="7">
        <f>X52*'T2'!$D$7</f>
        <v>185000</v>
      </c>
      <c r="Y102" s="7">
        <f>Y52*'T2'!$D$7</f>
        <v>185000</v>
      </c>
      <c r="Z102" s="7">
        <f>Z52*'T2'!$D$7</f>
        <v>185000</v>
      </c>
      <c r="AA102" s="7">
        <f>AA52*'T2'!$D$7</f>
        <v>185000</v>
      </c>
      <c r="AB102" s="6">
        <f t="shared" si="167"/>
        <v>740000</v>
      </c>
      <c r="AC102" s="7">
        <f>AC52*'T2'!$D$7</f>
        <v>185000</v>
      </c>
      <c r="AD102" s="7">
        <f>AD52*'T2'!$D$7</f>
        <v>185000</v>
      </c>
      <c r="AE102" s="165">
        <f>AE52*'T2'!$E$7</f>
        <v>210000</v>
      </c>
      <c r="AF102" s="165">
        <f>AF52*'T2'!$E$7</f>
        <v>210000</v>
      </c>
      <c r="AG102" s="165">
        <f>AG52*'T2'!$E$7</f>
        <v>210000</v>
      </c>
      <c r="AH102" s="165">
        <f>AH52*'T2'!$E$7</f>
        <v>210000</v>
      </c>
      <c r="AI102" s="165">
        <f>AI52*'T2'!$E$7</f>
        <v>210000</v>
      </c>
      <c r="AJ102" s="165">
        <f>AJ52*'T2'!$E$7</f>
        <v>210000</v>
      </c>
      <c r="AK102" s="166">
        <f>AK52*'T2'!$F$7</f>
        <v>235000</v>
      </c>
      <c r="AL102" s="166">
        <f>AL52*'T2'!$F$7</f>
        <v>235000</v>
      </c>
      <c r="AM102" s="166">
        <f>AM52*'T2'!$F$7</f>
        <v>235000</v>
      </c>
      <c r="AN102" s="166">
        <f>AN52*'T2'!$F$7</f>
        <v>235000</v>
      </c>
      <c r="AO102" s="6">
        <f t="shared" si="165"/>
        <v>2570000</v>
      </c>
      <c r="AP102" s="2"/>
      <c r="AQ102" s="6">
        <f t="shared" si="300"/>
        <v>3310000</v>
      </c>
    </row>
    <row r="103" spans="1:44" ht="12" customHeight="1" outlineLevel="1">
      <c r="A103" s="21" t="s">
        <v>543</v>
      </c>
      <c r="C103" s="2">
        <f>C53*'T2'!$D$7</f>
        <v>0</v>
      </c>
      <c r="D103" s="2">
        <f>D53*'T2'!$D$7</f>
        <v>0</v>
      </c>
      <c r="E103" s="2">
        <f>E53*'T2'!$D$7</f>
        <v>0</v>
      </c>
      <c r="F103" s="2">
        <f>F53*'T2'!$D$7</f>
        <v>0</v>
      </c>
      <c r="G103" s="2">
        <f>G53*'T2'!$D$7</f>
        <v>0</v>
      </c>
      <c r="H103" s="2">
        <f>H53*'T2'!$D$7</f>
        <v>0</v>
      </c>
      <c r="I103" s="2">
        <f>I53*'T2'!$D$7</f>
        <v>0</v>
      </c>
      <c r="J103" s="2">
        <f>J53*'T2'!$D$7</f>
        <v>0</v>
      </c>
      <c r="K103" s="2">
        <f>K53*'T2'!$D$7</f>
        <v>0</v>
      </c>
      <c r="L103" s="2">
        <f>L53*'T2'!$D$7</f>
        <v>0</v>
      </c>
      <c r="M103" s="2">
        <f>M53*'T2'!$D$7</f>
        <v>0</v>
      </c>
      <c r="N103" s="2">
        <f>N53*'T2'!$D$7</f>
        <v>0</v>
      </c>
      <c r="O103" s="6">
        <f t="shared" si="166"/>
        <v>0</v>
      </c>
      <c r="P103" s="2">
        <f>P53*'T2'!$D$7</f>
        <v>0</v>
      </c>
      <c r="Q103" s="2">
        <f>Q53*'T2'!$D$7</f>
        <v>0</v>
      </c>
      <c r="R103" s="2">
        <f>R53*'T2'!$E$7</f>
        <v>0</v>
      </c>
      <c r="S103" s="2">
        <f>S53*'T2'!$E$7</f>
        <v>0</v>
      </c>
      <c r="T103" s="2">
        <f>T53*'T2'!$E$7</f>
        <v>0</v>
      </c>
      <c r="U103" s="2">
        <f>U53*'T2'!$E$7</f>
        <v>0</v>
      </c>
      <c r="V103" s="2">
        <f>V53*'T2'!$F$7</f>
        <v>0</v>
      </c>
      <c r="W103" s="2">
        <f>W53*'T2'!$F$7</f>
        <v>0</v>
      </c>
      <c r="X103" s="2">
        <f>X53*'T2'!$F$7</f>
        <v>0</v>
      </c>
      <c r="Y103" s="2">
        <f>Y53*'T2'!$F$7</f>
        <v>0</v>
      </c>
      <c r="Z103" s="2">
        <f>Z53*'T2'!$F$7</f>
        <v>0</v>
      </c>
      <c r="AA103" s="2">
        <f>AA53*'T2'!$F$7</f>
        <v>0</v>
      </c>
      <c r="AB103" s="6">
        <f t="shared" si="167"/>
        <v>0</v>
      </c>
      <c r="AC103" s="2">
        <v>0</v>
      </c>
      <c r="AD103" s="2">
        <v>0</v>
      </c>
      <c r="AE103" s="7">
        <f>AE53*'T2'!$D$7</f>
        <v>185000</v>
      </c>
      <c r="AF103" s="7">
        <f>AF53*'T2'!$D$7</f>
        <v>185000</v>
      </c>
      <c r="AG103" s="7">
        <f>AG53*'T2'!$D$7</f>
        <v>185000</v>
      </c>
      <c r="AH103" s="7">
        <f>AH53*'T2'!$D$7</f>
        <v>185000</v>
      </c>
      <c r="AI103" s="7">
        <f>AI53*'T2'!$D$7</f>
        <v>185000</v>
      </c>
      <c r="AJ103" s="7">
        <f>AJ53*'T2'!$D$7</f>
        <v>185000</v>
      </c>
      <c r="AK103" s="165">
        <f>AK53*'T2'!$E$7</f>
        <v>210000</v>
      </c>
      <c r="AL103" s="165">
        <f>AL53*'T2'!$E$7</f>
        <v>210000</v>
      </c>
      <c r="AM103" s="165">
        <f>AM53*'T2'!$E$7</f>
        <v>210000</v>
      </c>
      <c r="AN103" s="165">
        <f>AN53*'T2'!$E$7</f>
        <v>210000</v>
      </c>
      <c r="AO103" s="6">
        <f t="shared" si="165"/>
        <v>1950000</v>
      </c>
      <c r="AP103" s="2"/>
      <c r="AQ103" s="6">
        <f t="shared" si="300"/>
        <v>1950000</v>
      </c>
    </row>
    <row r="104" spans="1:44" ht="12" customHeight="1" outlineLevel="1">
      <c r="A104" s="4"/>
      <c r="B104" s="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6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6"/>
      <c r="AP104" s="2"/>
      <c r="AQ104" s="6"/>
      <c r="AR104" s="4"/>
    </row>
    <row r="105" spans="1:44" ht="12" customHeight="1">
      <c r="A105" s="47" t="s">
        <v>15</v>
      </c>
      <c r="C105" s="43">
        <f>C106+C109+C116+C125+C132+C139+C147</f>
        <v>0</v>
      </c>
      <c r="D105" s="43">
        <f t="shared" ref="D105" si="301">D106+D109+D116+D125+D132+D139+D147</f>
        <v>0</v>
      </c>
      <c r="E105" s="43">
        <f>E106+E109+E116+E125+E132+E139+E147</f>
        <v>0</v>
      </c>
      <c r="F105" s="43">
        <f t="shared" ref="F105" si="302">F106+F109+F116+F125+F132+F139+F147</f>
        <v>0</v>
      </c>
      <c r="G105" s="43">
        <f t="shared" ref="G105" si="303">G106+G109+G116+G125+G132+G139+G147</f>
        <v>0</v>
      </c>
      <c r="H105" s="43">
        <f t="shared" ref="H105" si="304">H106+H109+H116+H125+H132+H139+H147</f>
        <v>45975</v>
      </c>
      <c r="I105" s="43">
        <f t="shared" ref="I105" si="305">I106+I109+I116+I125+I132+I139+I147</f>
        <v>111525</v>
      </c>
      <c r="J105" s="43">
        <f t="shared" ref="J105" si="306">J106+J109+J116+J125+J132+J139+J147</f>
        <v>354150</v>
      </c>
      <c r="K105" s="43">
        <f t="shared" ref="K105" si="307">K106+K109+K116+K125+K132+K139+K147</f>
        <v>404075</v>
      </c>
      <c r="L105" s="43">
        <f t="shared" ref="L105" si="308">L106+L109+L116+L125+L132+L139+L147</f>
        <v>414850</v>
      </c>
      <c r="M105" s="43">
        <f t="shared" ref="M105" si="309">M106+M109+M116+M125+M132+M139+M147</f>
        <v>414850</v>
      </c>
      <c r="N105" s="43">
        <f t="shared" ref="N105" si="310">N106+N109+N116+N125+N132+N139+N147</f>
        <v>465000</v>
      </c>
      <c r="O105" s="88">
        <f t="shared" si="166"/>
        <v>2210425</v>
      </c>
      <c r="P105" s="43">
        <f>P106+P109+P116+P125+P132+P139+P147</f>
        <v>576820</v>
      </c>
      <c r="Q105" s="43">
        <f t="shared" ref="Q105" si="311">Q106+Q109+Q116+Q125+Q132+Q139+Q147</f>
        <v>689180</v>
      </c>
      <c r="R105" s="43">
        <f t="shared" ref="R105" si="312">R106+R109+R116+R125+R132+R139+R147</f>
        <v>720140</v>
      </c>
      <c r="S105" s="43">
        <f t="shared" ref="S105" si="313">S106+S109+S116+S125+S132+S139+S147</f>
        <v>722340</v>
      </c>
      <c r="T105" s="43">
        <f t="shared" ref="T105" si="314">T106+T109+T116+T125+T132+T139+T147</f>
        <v>722340</v>
      </c>
      <c r="U105" s="43">
        <f t="shared" ref="U105" si="315">U106+U109+U116+U125+U132+U139+U147</f>
        <v>742140</v>
      </c>
      <c r="V105" s="43">
        <f t="shared" ref="V105" si="316">V106+V109+V116+V125+V132+V139+V147</f>
        <v>820320</v>
      </c>
      <c r="W105" s="43">
        <f t="shared" ref="W105" si="317">W106+W109+W116+W125+W132+W139+W147</f>
        <v>945880</v>
      </c>
      <c r="X105" s="43">
        <f t="shared" ref="X105" si="318">X106+X109+X116+X125+X132+X139+X147</f>
        <v>961280</v>
      </c>
      <c r="Y105" s="43">
        <f t="shared" ref="Y105" si="319">Y106+Y109+Y116+Y125+Y132+Y139+Y147</f>
        <v>963480</v>
      </c>
      <c r="Z105" s="43">
        <f t="shared" ref="Z105" si="320">Z106+Z109+Z116+Z125+Z132+Z139+Z147</f>
        <v>963480</v>
      </c>
      <c r="AA105" s="43">
        <f t="shared" ref="AA105" si="321">AA106+AA109+AA116+AA125+AA132+AA139+AA147</f>
        <v>983280</v>
      </c>
      <c r="AB105" s="88">
        <f t="shared" si="167"/>
        <v>9810680</v>
      </c>
      <c r="AC105" s="43">
        <f>AC106+AC109+AC116+AC125+AC132+AC139+AC147</f>
        <v>1015680</v>
      </c>
      <c r="AD105" s="43">
        <f t="shared" ref="AD105" si="322">AD106+AD109+AD116+AD125+AD132+AD139+AD147</f>
        <v>1099280</v>
      </c>
      <c r="AE105" s="43">
        <f t="shared" ref="AE105" si="323">AE106+AE109+AE116+AE125+AE132+AE139+AE147</f>
        <v>1114680</v>
      </c>
      <c r="AF105" s="43">
        <f t="shared" ref="AF105" si="324">AF106+AF109+AF116+AF125+AF132+AF139+AF147</f>
        <v>1116880</v>
      </c>
      <c r="AG105" s="43">
        <f t="shared" ref="AG105" si="325">AG106+AG109+AG116+AG125+AG132+AG139+AG147</f>
        <v>1116880</v>
      </c>
      <c r="AH105" s="43">
        <f t="shared" ref="AH105" si="326">AH106+AH109+AH116+AH125+AH132+AH139+AH147</f>
        <v>1136680</v>
      </c>
      <c r="AI105" s="43">
        <f t="shared" ref="AI105" si="327">AI106+AI109+AI116+AI125+AI132+AI139+AI147</f>
        <v>1187280</v>
      </c>
      <c r="AJ105" s="43">
        <f t="shared" ref="AJ105" si="328">AJ106+AJ109+AJ116+AJ125+AJ132+AJ139+AJ147</f>
        <v>1270880</v>
      </c>
      <c r="AK105" s="43">
        <f t="shared" ref="AK105" si="329">AK106+AK109+AK116+AK125+AK132+AK139+AK147</f>
        <v>1286280</v>
      </c>
      <c r="AL105" s="43">
        <f t="shared" ref="AL105" si="330">AL106+AL109+AL116+AL125+AL132+AL139+AL147</f>
        <v>1288480</v>
      </c>
      <c r="AM105" s="43">
        <f t="shared" ref="AM105" si="331">AM106+AM109+AM116+AM125+AM132+AM139+AM147</f>
        <v>1288480</v>
      </c>
      <c r="AN105" s="43">
        <f t="shared" ref="AN105" si="332">AN106+AN109+AN116+AN125+AN132+AN139+AN147</f>
        <v>1308280</v>
      </c>
      <c r="AO105" s="88">
        <f t="shared" si="165"/>
        <v>14229760</v>
      </c>
      <c r="AP105" s="2"/>
      <c r="AQ105" s="88">
        <f t="shared" ref="AQ105:AQ114" si="333">O105+AB105+AO105</f>
        <v>26250865</v>
      </c>
    </row>
    <row r="106" spans="1:44" s="4" customFormat="1" ht="12" customHeight="1" outlineLevel="1">
      <c r="A106" s="4" t="s">
        <v>122</v>
      </c>
      <c r="B106" s="9"/>
      <c r="C106" s="5">
        <f>C107</f>
        <v>0</v>
      </c>
      <c r="D106" s="5">
        <f t="shared" ref="D106" si="334">D107</f>
        <v>0</v>
      </c>
      <c r="E106" s="5">
        <f>E107</f>
        <v>0</v>
      </c>
      <c r="F106" s="5">
        <f t="shared" ref="F106" si="335">F107</f>
        <v>0</v>
      </c>
      <c r="G106" s="5">
        <f t="shared" ref="G106" si="336">G107</f>
        <v>0</v>
      </c>
      <c r="H106" s="5">
        <f t="shared" ref="H106" si="337">H107</f>
        <v>0</v>
      </c>
      <c r="I106" s="5">
        <f t="shared" ref="I106" si="338">I107</f>
        <v>0</v>
      </c>
      <c r="J106" s="5">
        <f t="shared" ref="J106" si="339">J107</f>
        <v>0</v>
      </c>
      <c r="K106" s="5">
        <f t="shared" ref="K106" si="340">K107</f>
        <v>0</v>
      </c>
      <c r="L106" s="5">
        <f t="shared" ref="L106" si="341">L107</f>
        <v>0</v>
      </c>
      <c r="M106" s="5">
        <f t="shared" ref="M106" si="342">M107</f>
        <v>0</v>
      </c>
      <c r="N106" s="5">
        <f t="shared" ref="N106" si="343">N107</f>
        <v>0</v>
      </c>
      <c r="O106" s="14">
        <f t="shared" si="166"/>
        <v>0</v>
      </c>
      <c r="P106" s="5">
        <f>P107</f>
        <v>0</v>
      </c>
      <c r="Q106" s="5">
        <f t="shared" ref="Q106" si="344">Q107</f>
        <v>0</v>
      </c>
      <c r="R106" s="5">
        <f t="shared" ref="R106" si="345">R107</f>
        <v>0</v>
      </c>
      <c r="S106" s="5">
        <f t="shared" ref="S106" si="346">S107</f>
        <v>0</v>
      </c>
      <c r="T106" s="5">
        <f t="shared" ref="T106" si="347">T107</f>
        <v>0</v>
      </c>
      <c r="U106" s="5">
        <f t="shared" ref="U106" si="348">U107</f>
        <v>0</v>
      </c>
      <c r="V106" s="5">
        <f t="shared" ref="V106" si="349">V107</f>
        <v>0</v>
      </c>
      <c r="W106" s="5">
        <f t="shared" ref="W106" si="350">W107</f>
        <v>0</v>
      </c>
      <c r="X106" s="5">
        <f t="shared" ref="X106" si="351">X107</f>
        <v>0</v>
      </c>
      <c r="Y106" s="5">
        <f t="shared" ref="Y106" si="352">Y107</f>
        <v>0</v>
      </c>
      <c r="Z106" s="5">
        <f t="shared" ref="Z106" si="353">Z107</f>
        <v>0</v>
      </c>
      <c r="AA106" s="5">
        <f t="shared" ref="AA106" si="354">AA107</f>
        <v>0</v>
      </c>
      <c r="AB106" s="14">
        <f t="shared" si="167"/>
        <v>0</v>
      </c>
      <c r="AC106" s="5">
        <f>AC107</f>
        <v>0</v>
      </c>
      <c r="AD106" s="5">
        <f t="shared" ref="AD106" si="355">AD107</f>
        <v>0</v>
      </c>
      <c r="AE106" s="5">
        <f t="shared" ref="AE106" si="356">AE107</f>
        <v>0</v>
      </c>
      <c r="AF106" s="5">
        <f t="shared" ref="AF106" si="357">AF107</f>
        <v>0</v>
      </c>
      <c r="AG106" s="5">
        <f t="shared" ref="AG106" si="358">AG107</f>
        <v>0</v>
      </c>
      <c r="AH106" s="5">
        <f t="shared" ref="AH106" si="359">AH107</f>
        <v>0</v>
      </c>
      <c r="AI106" s="5">
        <f t="shared" ref="AI106" si="360">AI107</f>
        <v>0</v>
      </c>
      <c r="AJ106" s="5">
        <f t="shared" ref="AJ106" si="361">AJ107</f>
        <v>0</v>
      </c>
      <c r="AK106" s="5">
        <f t="shared" ref="AK106" si="362">AK107</f>
        <v>0</v>
      </c>
      <c r="AL106" s="5">
        <f t="shared" ref="AL106" si="363">AL107</f>
        <v>0</v>
      </c>
      <c r="AM106" s="5">
        <f t="shared" ref="AM106" si="364">AM107</f>
        <v>0</v>
      </c>
      <c r="AN106" s="5">
        <f t="shared" ref="AN106" si="365">AN107</f>
        <v>0</v>
      </c>
      <c r="AO106" s="14">
        <f t="shared" si="165"/>
        <v>0</v>
      </c>
      <c r="AP106" s="5"/>
      <c r="AQ106" s="14">
        <f t="shared" si="333"/>
        <v>0</v>
      </c>
    </row>
    <row r="107" spans="1:44" ht="12" customHeight="1" outlineLevel="1">
      <c r="A107" s="21" t="s">
        <v>91</v>
      </c>
      <c r="C107" s="2">
        <f>IF(C57&gt;'T1'!$C$4,(ROUND((C57-C157-C407-'T1'!$C$8)*'T1'!$C$13,0)),0)</f>
        <v>0</v>
      </c>
      <c r="D107" s="2">
        <f>IF(D57&gt;'T1'!$C$4,(ROUND((D57-D157-D407-'T1'!$C$8)*'T1'!$C$13,0)),0)</f>
        <v>0</v>
      </c>
      <c r="E107" s="2">
        <f>IF(E57&gt;'T1'!$C$4,(ROUND((E57-E157-E407-'T1'!$C$8)*'T1'!$C$13,0)),0)</f>
        <v>0</v>
      </c>
      <c r="F107" s="2">
        <f>IF(F57&gt;'T1'!$C$4,(ROUND((F57-F157-F407-'T1'!$C$8)*'T1'!$C$13,0)),0)</f>
        <v>0</v>
      </c>
      <c r="G107" s="2">
        <f>IF(G57&gt;'T1'!$C$4,(ROUND((G57-G157-G407-'T1'!$C$8)*'T1'!$C$13,0)),0)</f>
        <v>0</v>
      </c>
      <c r="H107" s="2">
        <f>IF(H57&gt;'T1'!$C$4,(ROUND((H57-H157-H407-'T1'!$C$8)*'T1'!$C$13,0)),0)</f>
        <v>0</v>
      </c>
      <c r="I107" s="2">
        <f>IF(I57&gt;'T1'!$C$4,(ROUND((I57-I157-I407-'T1'!$C$8)*'T1'!$C$13,0)),0)</f>
        <v>0</v>
      </c>
      <c r="J107" s="2">
        <f>IF(J57&gt;'T1'!$C$4,(ROUND((J57-J157-J407-'T1'!$C$8)*'T1'!$C$13,0)),0)</f>
        <v>0</v>
      </c>
      <c r="K107" s="2">
        <f>IF(K57&gt;'T1'!$C$4,(ROUND((K57-K157-K407-'T1'!$C$8)*'T1'!$C$13,0)),0)</f>
        <v>0</v>
      </c>
      <c r="L107" s="2">
        <f>IF(L57&gt;'T1'!$C$4,(ROUND((L57-L157-L407-'T1'!$C$8)*'T1'!$C$13,0)),0)</f>
        <v>0</v>
      </c>
      <c r="M107" s="2">
        <f>IF(M57&gt;'T1'!$C$4,(ROUND((M57-M157-M407-'T1'!$C$8)*'T1'!$C$13,0)),0)</f>
        <v>0</v>
      </c>
      <c r="N107" s="2">
        <f>IF(N57&gt;'T1'!$C$4,(ROUND((N57-N157-N407-'T1'!$C$8)*'T1'!$C$13,0)),0)</f>
        <v>0</v>
      </c>
      <c r="O107" s="6">
        <f t="shared" si="166"/>
        <v>0</v>
      </c>
      <c r="P107" s="2">
        <f>IF(P57&gt;'T1'!$D$4,(ROUND((P57-P157-P407-'T1'!$D$8)*'T1'!$D$13,0)),0)</f>
        <v>0</v>
      </c>
      <c r="Q107" s="2">
        <f>IF(Q57&gt;'T1'!$D$4,(ROUND((Q57-Q157-Q407-'T1'!$D$8)*'T1'!$D$13,0)),0)</f>
        <v>0</v>
      </c>
      <c r="R107" s="2">
        <f>IF(R57&gt;'T1'!$D$4,(ROUND((R57-R157-R407-'T1'!$D$8)*'T1'!$D$13,0)),0)</f>
        <v>0</v>
      </c>
      <c r="S107" s="2">
        <f>IF(S57&gt;'T1'!$D$4,(ROUND((S57-S157-S407-'T1'!$D$8)*'T1'!$D$13,0)),0)</f>
        <v>0</v>
      </c>
      <c r="T107" s="2">
        <f>IF(T57&gt;'T1'!$D$4,(ROUND((T57-T157-T407-'T1'!$D$8)*'T1'!$D$13,0)),0)</f>
        <v>0</v>
      </c>
      <c r="U107" s="2">
        <f>IF(U57&gt;'T1'!$D$4,(ROUND((U57-U157-U407-'T1'!$D$8)*'T1'!$D$13,0)),0)</f>
        <v>0</v>
      </c>
      <c r="V107" s="2">
        <f>IF(V57&gt;'T1'!$D$4,(ROUND((V57-V157-V407-'T1'!$D$8)*'T1'!$D$13,0)),0)</f>
        <v>0</v>
      </c>
      <c r="W107" s="2">
        <f>IF(W57&gt;'T1'!$D$4,(ROUND((W57-W157-W407-'T1'!$D$8)*'T1'!$D$13,0)),0)</f>
        <v>0</v>
      </c>
      <c r="X107" s="2">
        <f>IF(X57&gt;'T1'!$D$4,(ROUND((X57-X157-X407-'T1'!$D$8)*'T1'!$D$13,0)),0)</f>
        <v>0</v>
      </c>
      <c r="Y107" s="2">
        <f>IF(Y57&gt;'T1'!$D$4,(ROUND((Y57-Y157-Y407-'T1'!$D$8)*'T1'!$D$13,0)),0)</f>
        <v>0</v>
      </c>
      <c r="Z107" s="2">
        <f>IF(Z57&gt;'T1'!$D$4,(ROUND((Z57-Z157-Z407-'T1'!$D$8)*'T1'!$D$13,0)),0)</f>
        <v>0</v>
      </c>
      <c r="AA107" s="2">
        <f>IF(AA57&gt;'T1'!$D$4,(ROUND((AA57-AA157-AA407-'T1'!$D$8)*'T1'!$D$13,0)),0)</f>
        <v>0</v>
      </c>
      <c r="AB107" s="6">
        <f t="shared" si="167"/>
        <v>0</v>
      </c>
      <c r="AC107" s="2">
        <f>IF(AC57&gt;'T1'!$E$4,(ROUND((AC57-AC157-AC407-'T1'!$E$8)*'T1'!$E$13,0)),0)</f>
        <v>0</v>
      </c>
      <c r="AD107" s="2">
        <f>IF(AD57&gt;'T1'!$E$4,(ROUND((AD57-AD157-AD407-'T1'!$E$8)*'T1'!$E$13,0)),0)</f>
        <v>0</v>
      </c>
      <c r="AE107" s="2">
        <f>IF(AE57&gt;'T1'!$E$4,(ROUND((AE57-AE157-AE407-'T1'!$E$8)*'T1'!$E$13,0)),0)</f>
        <v>0</v>
      </c>
      <c r="AF107" s="2">
        <f>IF(AF57&gt;'T1'!$E$4,(ROUND((AF57-AF157-AF407-'T1'!$E$8)*'T1'!$E$13,0)),0)</f>
        <v>0</v>
      </c>
      <c r="AG107" s="2">
        <f>IF(AG57&gt;'T1'!$E$4,(ROUND((AG57-AG157-AG407-'T1'!$E$8)*'T1'!$E$13,0)),0)</f>
        <v>0</v>
      </c>
      <c r="AH107" s="2">
        <f>IF(AH57&gt;'T1'!$E$4,(ROUND((AH57-AH157-AH407-'T1'!$E$8)*'T1'!$E$13,0)),0)</f>
        <v>0</v>
      </c>
      <c r="AI107" s="2">
        <f>IF(AI57&gt;'T1'!$E$4,(ROUND((AI57-AI157-AI407-'T1'!$E$8)*'T1'!$E$13,0)),0)</f>
        <v>0</v>
      </c>
      <c r="AJ107" s="2">
        <f>IF(AJ57&gt;'T1'!$E$4,(ROUND((AJ57-AJ157-AJ407-'T1'!$E$8)*'T1'!$E$13,0)),0)</f>
        <v>0</v>
      </c>
      <c r="AK107" s="2">
        <f>IF(AK57&gt;'T1'!$E$4,(ROUND((AK57-AK157-AK407-'T1'!$E$8)*'T1'!$E$13,0)),0)</f>
        <v>0</v>
      </c>
      <c r="AL107" s="2">
        <f>IF(AL57&gt;'T1'!$E$4,(ROUND((AL57-AL157-AL407-'T1'!$E$8)*'T1'!$E$13,0)),0)</f>
        <v>0</v>
      </c>
      <c r="AM107" s="2">
        <f>IF(AM57&gt;'T1'!$E$4,(ROUND((AM57-AM157-AM407-'T1'!$E$8)*'T1'!$E$13,0)),0)</f>
        <v>0</v>
      </c>
      <c r="AN107" s="2">
        <f>IF(AN57&gt;'T1'!$E$4,(ROUND((AN57-AN157-AN407-'T1'!$E$8)*'T1'!$E$13,0)),0)</f>
        <v>0</v>
      </c>
      <c r="AO107" s="6">
        <f t="shared" si="165"/>
        <v>0</v>
      </c>
      <c r="AP107" s="2"/>
      <c r="AQ107" s="6">
        <f t="shared" si="333"/>
        <v>0</v>
      </c>
    </row>
    <row r="108" spans="1:44" ht="12" customHeight="1" outlineLevel="1">
      <c r="A108" s="2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6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6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6"/>
      <c r="AP108" s="2"/>
      <c r="AQ108" s="6"/>
    </row>
    <row r="109" spans="1:44" ht="12" customHeight="1" outlineLevel="1">
      <c r="A109" s="4" t="s">
        <v>125</v>
      </c>
      <c r="C109" s="5">
        <f>SUM(C110:C114)</f>
        <v>0</v>
      </c>
      <c r="D109" s="5">
        <f t="shared" ref="D109" si="366">SUM(D110:D114)</f>
        <v>0</v>
      </c>
      <c r="E109" s="5">
        <f t="shared" ref="E109" si="367">SUM(E110:E114)</f>
        <v>0</v>
      </c>
      <c r="F109" s="5">
        <f t="shared" ref="F109" si="368">SUM(F110:F114)</f>
        <v>0</v>
      </c>
      <c r="G109" s="5">
        <f t="shared" ref="G109" si="369">SUM(G110:G114)</f>
        <v>0</v>
      </c>
      <c r="H109" s="5">
        <f t="shared" ref="H109" si="370">SUM(H110:H114)</f>
        <v>0</v>
      </c>
      <c r="I109" s="5">
        <f t="shared" ref="I109" si="371">SUM(I110:I114)</f>
        <v>28375</v>
      </c>
      <c r="J109" s="5">
        <f t="shared" ref="J109" si="372">SUM(J110:J114)</f>
        <v>102725</v>
      </c>
      <c r="K109" s="5">
        <f t="shared" ref="K109" si="373">SUM(K110:K114)</f>
        <v>131100</v>
      </c>
      <c r="L109" s="5">
        <f t="shared" ref="L109" si="374">SUM(L110:L114)</f>
        <v>141875</v>
      </c>
      <c r="M109" s="5">
        <f t="shared" ref="M109" si="375">SUM(M110:M114)</f>
        <v>141875</v>
      </c>
      <c r="N109" s="5">
        <f t="shared" ref="N109" si="376">SUM(N110:N114)</f>
        <v>141875</v>
      </c>
      <c r="O109" s="14">
        <f>SUM(C109:N109)</f>
        <v>687825</v>
      </c>
      <c r="P109" s="5">
        <f>SUM(P110:P114)</f>
        <v>144500</v>
      </c>
      <c r="Q109" s="5">
        <f t="shared" ref="Q109" si="377">SUM(Q110:Q114)</f>
        <v>162100</v>
      </c>
      <c r="R109" s="5">
        <f t="shared" ref="R109" si="378">SUM(R110:R114)</f>
        <v>168700</v>
      </c>
      <c r="S109" s="5">
        <f t="shared" ref="S109" si="379">SUM(S110:S114)</f>
        <v>170900</v>
      </c>
      <c r="T109" s="5">
        <f t="shared" ref="T109" si="380">SUM(T110:T114)</f>
        <v>170900</v>
      </c>
      <c r="U109" s="5">
        <f t="shared" ref="U109" si="381">SUM(U110:U114)</f>
        <v>170900</v>
      </c>
      <c r="V109" s="5">
        <f t="shared" ref="V109" si="382">SUM(V110:V114)</f>
        <v>177500</v>
      </c>
      <c r="W109" s="5">
        <f t="shared" ref="W109" si="383">SUM(W110:W114)</f>
        <v>195100</v>
      </c>
      <c r="X109" s="5">
        <f t="shared" ref="X109" si="384">SUM(X110:X114)</f>
        <v>201700</v>
      </c>
      <c r="Y109" s="5">
        <f t="shared" ref="Y109" si="385">SUM(Y110:Y114)</f>
        <v>203900</v>
      </c>
      <c r="Z109" s="5">
        <f t="shared" ref="Z109" si="386">SUM(Z110:Z114)</f>
        <v>203900</v>
      </c>
      <c r="AA109" s="5">
        <f t="shared" ref="AA109" si="387">SUM(AA110:AA114)</f>
        <v>203900</v>
      </c>
      <c r="AB109" s="14">
        <f>SUM(P109:AA109)</f>
        <v>2174000</v>
      </c>
      <c r="AC109" s="5">
        <f>SUM(AC110:AC114)</f>
        <v>207000</v>
      </c>
      <c r="AD109" s="5">
        <f t="shared" ref="AD109" si="388">SUM(AD110:AD114)</f>
        <v>224600</v>
      </c>
      <c r="AE109" s="5">
        <f t="shared" ref="AE109" si="389">SUM(AE110:AE114)</f>
        <v>231200</v>
      </c>
      <c r="AF109" s="5">
        <f t="shared" ref="AF109" si="390">SUM(AF110:AF114)</f>
        <v>233400</v>
      </c>
      <c r="AG109" s="5">
        <f t="shared" ref="AG109" si="391">SUM(AG110:AG114)</f>
        <v>233400</v>
      </c>
      <c r="AH109" s="5">
        <f t="shared" ref="AH109" si="392">SUM(AH110:AH114)</f>
        <v>233400</v>
      </c>
      <c r="AI109" s="5">
        <f t="shared" ref="AI109" si="393">SUM(AI110:AI114)</f>
        <v>240000</v>
      </c>
      <c r="AJ109" s="5">
        <f t="shared" ref="AJ109" si="394">SUM(AJ110:AJ114)</f>
        <v>257600</v>
      </c>
      <c r="AK109" s="5">
        <f t="shared" ref="AK109" si="395">SUM(AK110:AK114)</f>
        <v>264200</v>
      </c>
      <c r="AL109" s="5">
        <f t="shared" ref="AL109" si="396">SUM(AL110:AL114)</f>
        <v>266400</v>
      </c>
      <c r="AM109" s="5">
        <f t="shared" ref="AM109" si="397">SUM(AM110:AM114)</f>
        <v>266400</v>
      </c>
      <c r="AN109" s="5">
        <f t="shared" ref="AN109" si="398">SUM(AN110:AN114)</f>
        <v>266400</v>
      </c>
      <c r="AO109" s="14">
        <f>SUM(AC109:AN109)</f>
        <v>2924000</v>
      </c>
      <c r="AP109" s="2"/>
      <c r="AQ109" s="14">
        <f>O109+AB109+AO109</f>
        <v>5785825</v>
      </c>
    </row>
    <row r="110" spans="1:44" ht="12" customHeight="1" outlineLevel="1">
      <c r="A110" s="21" t="s">
        <v>92</v>
      </c>
      <c r="C110" s="2">
        <f>IF(C60&gt;'T1'!$C$4,(ROUND((C60-C160-C410-'T1'!$C$8)*'T1'!$C$13,0)),0)</f>
        <v>0</v>
      </c>
      <c r="D110" s="2">
        <f>IF(D60&gt;'T1'!$C$4,(ROUND((D60-D160-D410-'T1'!$C$8)*'T1'!$C$13,0)),0)</f>
        <v>0</v>
      </c>
      <c r="E110" s="2">
        <f>IF(E60&gt;'T1'!$C$4,(ROUND((E60-E160-E410-'T1'!$C$8)*'T1'!$C$13,0)),0)</f>
        <v>0</v>
      </c>
      <c r="F110" s="2">
        <f>IF(F60&gt;'T1'!$C$4,(ROUND((F60-F160-F410-'T1'!$C$8)*'T1'!$C$13,0)),0)</f>
        <v>0</v>
      </c>
      <c r="G110" s="2">
        <f>IF(G60&gt;'T1'!$C$4,(ROUND((G60-G160-G410-'T1'!$C$8)*'T1'!$C$13,0)),0)</f>
        <v>0</v>
      </c>
      <c r="H110" s="2">
        <f>IF(H60&gt;'T1'!$C$4,(ROUND((H60-H160-H410-'T1'!$C$8)*'T1'!$C$13,0)),0)</f>
        <v>0</v>
      </c>
      <c r="I110" s="2">
        <f>IF(I60&gt;'T1'!$C$4,(ROUND((I60-I160-I410-'T1'!$C$8)*'T1'!$C$13,0)),0)</f>
        <v>0</v>
      </c>
      <c r="J110" s="2">
        <f>IF(J60&gt;'T1'!$C$4,(ROUND((J60-J160-J410-'T1'!$C$8)*'T1'!$C$13,0)),0)</f>
        <v>45975</v>
      </c>
      <c r="K110" s="2">
        <f>IF(K60&gt;'T1'!$C$4,(ROUND((K60-K160-K410-'T1'!$C$8)*'T1'!$C$13,0)),0)</f>
        <v>45975</v>
      </c>
      <c r="L110" s="2">
        <f>IF(L60&gt;'T1'!$C$4,(ROUND((L60-L160-L410-'T1'!$C$8)*'T1'!$C$13,0)),0)</f>
        <v>45975</v>
      </c>
      <c r="M110" s="2">
        <f>IF(M60&gt;'T1'!$C$4,(ROUND((M60-M160-M410-'T1'!$C$8)*'T1'!$C$13,0)),0)</f>
        <v>45975</v>
      </c>
      <c r="N110" s="2">
        <f>IF(N60&gt;'T1'!$C$4,(ROUND((N60-N160-N410-'T1'!$C$8)*'T1'!$C$13,0)),0)</f>
        <v>45975</v>
      </c>
      <c r="O110" s="6">
        <f t="shared" si="166"/>
        <v>229875</v>
      </c>
      <c r="P110" s="2">
        <f>IF(P60&gt;'T1'!$D$4,(ROUND((P60-P160-P410-'T1'!$D$8)*'T1'!$D$13,0)),0)</f>
        <v>45180</v>
      </c>
      <c r="Q110" s="2">
        <f>IF(Q60&gt;'T1'!$D$4,(ROUND((Q60-Q160-Q410-'T1'!$D$8)*'T1'!$D$13,0)),0)</f>
        <v>56180</v>
      </c>
      <c r="R110" s="2">
        <f>IF(R60&gt;'T1'!$D$4,(ROUND((R60-R160-R410-'T1'!$D$8)*'T1'!$D$13,0)),0)</f>
        <v>56180</v>
      </c>
      <c r="S110" s="2">
        <f>IF(S60&gt;'T1'!$D$4,(ROUND((S60-S160-S410-'T1'!$D$8)*'T1'!$D$13,0)),0)</f>
        <v>56180</v>
      </c>
      <c r="T110" s="2">
        <f>IF(T60&gt;'T1'!$D$4,(ROUND((T60-T160-T410-'T1'!$D$8)*'T1'!$D$13,0)),0)</f>
        <v>56180</v>
      </c>
      <c r="U110" s="2">
        <f>IF(U60&gt;'T1'!$D$4,(ROUND((U60-U160-U410-'T1'!$D$8)*'T1'!$D$13,0)),0)</f>
        <v>56180</v>
      </c>
      <c r="V110" s="2">
        <f>IF(V60&gt;'T1'!$D$4,(ROUND((V60-V160-V410-'T1'!$D$8)*'T1'!$D$13,0)),0)</f>
        <v>56180</v>
      </c>
      <c r="W110" s="2">
        <f>IF(W60&gt;'T1'!$D$4,(ROUND((W60-W160-W410-'T1'!$D$8)*'T1'!$D$13,0)),0)</f>
        <v>67180</v>
      </c>
      <c r="X110" s="2">
        <f>IF(X60&gt;'T1'!$D$4,(ROUND((X60-X160-X410-'T1'!$D$8)*'T1'!$D$13,0)),0)</f>
        <v>67180</v>
      </c>
      <c r="Y110" s="2">
        <f>IF(Y60&gt;'T1'!$D$4,(ROUND((Y60-Y160-Y410-'T1'!$D$8)*'T1'!$D$13,0)),0)</f>
        <v>67180</v>
      </c>
      <c r="Z110" s="2">
        <f>IF(Z60&gt;'T1'!$D$4,(ROUND((Z60-Z160-Z410-'T1'!$D$8)*'T1'!$D$13,0)),0)</f>
        <v>67180</v>
      </c>
      <c r="AA110" s="2">
        <f>IF(AA60&gt;'T1'!$D$4,(ROUND((AA60-AA160-AA410-'T1'!$D$8)*'T1'!$D$13,0)),0)</f>
        <v>67180</v>
      </c>
      <c r="AB110" s="6">
        <f t="shared" si="167"/>
        <v>718160</v>
      </c>
      <c r="AC110" s="2">
        <f>IF(AC60&gt;'T1'!$E$4,(ROUND((AC60-AC160-AC410-'T1'!$E$8)*'T1'!$E$13,0)),0)</f>
        <v>66480</v>
      </c>
      <c r="AD110" s="2">
        <f>IF(AD60&gt;'T1'!$E$4,(ROUND((AD60-AD160-AD410-'T1'!$E$8)*'T1'!$E$13,0)),0)</f>
        <v>77480</v>
      </c>
      <c r="AE110" s="2">
        <f>IF(AE60&gt;'T1'!$E$4,(ROUND((AE60-AE160-AE410-'T1'!$E$8)*'T1'!$E$13,0)),0)</f>
        <v>77480</v>
      </c>
      <c r="AF110" s="2">
        <f>IF(AF60&gt;'T1'!$E$4,(ROUND((AF60-AF160-AF410-'T1'!$E$8)*'T1'!$E$13,0)),0)</f>
        <v>77480</v>
      </c>
      <c r="AG110" s="2">
        <f>IF(AG60&gt;'T1'!$E$4,(ROUND((AG60-AG160-AG410-'T1'!$E$8)*'T1'!$E$13,0)),0)</f>
        <v>77480</v>
      </c>
      <c r="AH110" s="2">
        <f>IF(AH60&gt;'T1'!$E$4,(ROUND((AH60-AH160-AH410-'T1'!$E$8)*'T1'!$E$13,0)),0)</f>
        <v>77480</v>
      </c>
      <c r="AI110" s="2">
        <f>IF(AI60&gt;'T1'!$E$4,(ROUND((AI60-AI160-AI410-'T1'!$E$8)*'T1'!$E$13,0)),0)</f>
        <v>77480</v>
      </c>
      <c r="AJ110" s="2">
        <f>IF(AJ60&gt;'T1'!$E$4,(ROUND((AJ60-AJ160-AJ410-'T1'!$E$8)*'T1'!$E$13,0)),0)</f>
        <v>88480</v>
      </c>
      <c r="AK110" s="2">
        <f>IF(AK60&gt;'T1'!$E$4,(ROUND((AK60-AK160-AK410-'T1'!$E$8)*'T1'!$E$13,0)),0)</f>
        <v>88480</v>
      </c>
      <c r="AL110" s="2">
        <f>IF(AL60&gt;'T1'!$E$4,(ROUND((AL60-AL160-AL410-'T1'!$E$8)*'T1'!$E$13,0)),0)</f>
        <v>88480</v>
      </c>
      <c r="AM110" s="2">
        <f>IF(AM60&gt;'T1'!$E$4,(ROUND((AM60-AM160-AM410-'T1'!$E$8)*'T1'!$E$13,0)),0)</f>
        <v>88480</v>
      </c>
      <c r="AN110" s="2">
        <f>IF(AN60&gt;'T1'!$E$4,(ROUND((AN60-AN160-AN410-'T1'!$E$8)*'T1'!$E$13,0)),0)</f>
        <v>88480</v>
      </c>
      <c r="AO110" s="6">
        <f t="shared" si="165"/>
        <v>973760</v>
      </c>
      <c r="AP110" s="2"/>
      <c r="AQ110" s="6">
        <f t="shared" si="333"/>
        <v>1921795</v>
      </c>
    </row>
    <row r="111" spans="1:44" ht="12" customHeight="1" outlineLevel="1">
      <c r="A111" s="21" t="s">
        <v>179</v>
      </c>
      <c r="C111" s="2">
        <f>IF(C61&gt;'T1'!$C$4,(ROUND((C61-C161-C411-'T1'!$C$8)*'T1'!$C$13,0)),0)</f>
        <v>0</v>
      </c>
      <c r="D111" s="2">
        <f>IF(D61&gt;'T1'!$C$4,(ROUND((D61-D161-D411-'T1'!$C$8)*'T1'!$C$13,0)),0)</f>
        <v>0</v>
      </c>
      <c r="E111" s="2">
        <f>IF(E61&gt;'T1'!$C$4,(ROUND((E61-E161-E411-'T1'!$C$8)*'T1'!$C$13,0)),0)</f>
        <v>0</v>
      </c>
      <c r="F111" s="2">
        <f>IF(F61&gt;'T1'!$C$4,(ROUND((F61-F161-F411-'T1'!$C$8)*'T1'!$C$13,0)),0)</f>
        <v>0</v>
      </c>
      <c r="G111" s="2">
        <f>IF(G61&gt;'T1'!$C$4,(ROUND((G61-G161-G411-'T1'!$C$8)*'T1'!$C$13,0)),0)</f>
        <v>0</v>
      </c>
      <c r="H111" s="2">
        <f>IF(H61&gt;'T1'!$C$4,(ROUND((H61-H161-H411-'T1'!$C$8)*'T1'!$C$13,0)),0)</f>
        <v>0</v>
      </c>
      <c r="I111" s="2">
        <f>IF(I61&gt;'T1'!$C$4,(ROUND((I61-I161-I411-'T1'!$C$8)*'T1'!$C$13,0)),0)</f>
        <v>28375</v>
      </c>
      <c r="J111" s="2">
        <f>IF(J61&gt;'T1'!$C$4,(ROUND((J61-J161-J411-'T1'!$C$8)*'T1'!$C$13,0)),0)</f>
        <v>28375</v>
      </c>
      <c r="K111" s="2">
        <f>IF(K61&gt;'T1'!$C$4,(ROUND((K61-K161-K411-'T1'!$C$8)*'T1'!$C$13,0)),0)</f>
        <v>28375</v>
      </c>
      <c r="L111" s="2">
        <f>IF(L61&gt;'T1'!$C$4,(ROUND((L61-L161-L411-'T1'!$C$8)*'T1'!$C$13,0)),0)</f>
        <v>28375</v>
      </c>
      <c r="M111" s="2">
        <f>IF(M61&gt;'T1'!$C$4,(ROUND((M61-M161-M411-'T1'!$C$8)*'T1'!$C$13,0)),0)</f>
        <v>28375</v>
      </c>
      <c r="N111" s="2">
        <f>IF(N61&gt;'T1'!$C$4,(ROUND((N61-N161-N411-'T1'!$C$8)*'T1'!$C$13,0)),0)</f>
        <v>28375</v>
      </c>
      <c r="O111" s="6">
        <f t="shared" si="166"/>
        <v>170250</v>
      </c>
      <c r="P111" s="2">
        <f>IF(P61&gt;'T1'!$D$4,(ROUND((P61-P161-P411-'T1'!$D$8)*'T1'!$D$13,0)),0)</f>
        <v>34180</v>
      </c>
      <c r="Q111" s="2">
        <f>IF(Q61&gt;'T1'!$D$4,(ROUND((Q61-Q161-Q411-'T1'!$D$8)*'T1'!$D$13,0)),0)</f>
        <v>34180</v>
      </c>
      <c r="R111" s="2">
        <f>IF(R61&gt;'T1'!$D$4,(ROUND((R61-R161-R411-'T1'!$D$8)*'T1'!$D$13,0)),0)</f>
        <v>34180</v>
      </c>
      <c r="S111" s="2">
        <f>IF(S61&gt;'T1'!$D$4,(ROUND((S61-S161-S411-'T1'!$D$8)*'T1'!$D$13,0)),0)</f>
        <v>34180</v>
      </c>
      <c r="T111" s="2">
        <f>IF(T61&gt;'T1'!$D$4,(ROUND((T61-T161-T411-'T1'!$D$8)*'T1'!$D$13,0)),0)</f>
        <v>34180</v>
      </c>
      <c r="U111" s="2">
        <f>IF(U61&gt;'T1'!$D$4,(ROUND((U61-U161-U411-'T1'!$D$8)*'T1'!$D$13,0)),0)</f>
        <v>34180</v>
      </c>
      <c r="V111" s="2">
        <f>IF(V61&gt;'T1'!$D$4,(ROUND((V61-V161-V411-'T1'!$D$8)*'T1'!$D$13,0)),0)</f>
        <v>40780</v>
      </c>
      <c r="W111" s="2">
        <f>IF(W61&gt;'T1'!$D$4,(ROUND((W61-W161-W411-'T1'!$D$8)*'T1'!$D$13,0)),0)</f>
        <v>40780</v>
      </c>
      <c r="X111" s="2">
        <f>IF(X61&gt;'T1'!$D$4,(ROUND((X61-X161-X411-'T1'!$D$8)*'T1'!$D$13,0)),0)</f>
        <v>40780</v>
      </c>
      <c r="Y111" s="2">
        <f>IF(Y61&gt;'T1'!$D$4,(ROUND((Y61-Y161-Y411-'T1'!$D$8)*'T1'!$D$13,0)),0)</f>
        <v>40780</v>
      </c>
      <c r="Z111" s="2">
        <f>IF(Z61&gt;'T1'!$D$4,(ROUND((Z61-Z161-Z411-'T1'!$D$8)*'T1'!$D$13,0)),0)</f>
        <v>40780</v>
      </c>
      <c r="AA111" s="2">
        <f>IF(AA61&gt;'T1'!$D$4,(ROUND((AA61-AA161-AA411-'T1'!$D$8)*'T1'!$D$13,0)),0)</f>
        <v>40780</v>
      </c>
      <c r="AB111" s="6">
        <f t="shared" si="167"/>
        <v>449760</v>
      </c>
      <c r="AC111" s="2">
        <f>IF(AC61&gt;'T1'!$E$4,(ROUND((AC61-AC161-AC411-'T1'!$E$8)*'T1'!$E$13,0)),0)</f>
        <v>46680</v>
      </c>
      <c r="AD111" s="2">
        <f>IF(AD61&gt;'T1'!$E$4,(ROUND((AD61-AD161-AD411-'T1'!$E$8)*'T1'!$E$13,0)),0)</f>
        <v>46680</v>
      </c>
      <c r="AE111" s="2">
        <f>IF(AE61&gt;'T1'!$E$4,(ROUND((AE61-AE161-AE411-'T1'!$E$8)*'T1'!$E$13,0)),0)</f>
        <v>46680</v>
      </c>
      <c r="AF111" s="2">
        <f>IF(AF61&gt;'T1'!$E$4,(ROUND((AF61-AF161-AF411-'T1'!$E$8)*'T1'!$E$13,0)),0)</f>
        <v>46680</v>
      </c>
      <c r="AG111" s="2">
        <f>IF(AG61&gt;'T1'!$E$4,(ROUND((AG61-AG161-AG411-'T1'!$E$8)*'T1'!$E$13,0)),0)</f>
        <v>46680</v>
      </c>
      <c r="AH111" s="2">
        <f>IF(AH61&gt;'T1'!$E$4,(ROUND((AH61-AH161-AH411-'T1'!$E$8)*'T1'!$E$13,0)),0)</f>
        <v>46680</v>
      </c>
      <c r="AI111" s="2">
        <f>IF(AI61&gt;'T1'!$E$4,(ROUND((AI61-AI161-AI411-'T1'!$E$8)*'T1'!$E$13,0)),0)</f>
        <v>53280</v>
      </c>
      <c r="AJ111" s="2">
        <f>IF(AJ61&gt;'T1'!$E$4,(ROUND((AJ61-AJ161-AJ411-'T1'!$E$8)*'T1'!$E$13,0)),0)</f>
        <v>53280</v>
      </c>
      <c r="AK111" s="2">
        <f>IF(AK61&gt;'T1'!$E$4,(ROUND((AK61-AK161-AK411-'T1'!$E$8)*'T1'!$E$13,0)),0)</f>
        <v>53280</v>
      </c>
      <c r="AL111" s="2">
        <f>IF(AL61&gt;'T1'!$E$4,(ROUND((AL61-AL161-AL411-'T1'!$E$8)*'T1'!$E$13,0)),0)</f>
        <v>53280</v>
      </c>
      <c r="AM111" s="2">
        <f>IF(AM61&gt;'T1'!$E$4,(ROUND((AM61-AM161-AM411-'T1'!$E$8)*'T1'!$E$13,0)),0)</f>
        <v>53280</v>
      </c>
      <c r="AN111" s="2">
        <f>IF(AN61&gt;'T1'!$E$4,(ROUND((AN61-AN161-AN411-'T1'!$E$8)*'T1'!$E$13,0)),0)</f>
        <v>53280</v>
      </c>
      <c r="AO111" s="6">
        <f t="shared" si="165"/>
        <v>599760</v>
      </c>
      <c r="AP111" s="2"/>
      <c r="AQ111" s="6">
        <f t="shared" si="333"/>
        <v>1219770</v>
      </c>
    </row>
    <row r="112" spans="1:44" ht="12" customHeight="1" outlineLevel="1">
      <c r="A112" s="21" t="s">
        <v>5</v>
      </c>
      <c r="C112" s="2">
        <f>IF(C62&gt;'T1'!$C$4,(ROUND((C62-C162-C412-'T1'!$C$8)*'T1'!$C$13,0)),0)</f>
        <v>0</v>
      </c>
      <c r="D112" s="2">
        <f>IF(D62&gt;'T1'!$C$4,(ROUND((D62-D162-D412-'T1'!$C$8)*'T1'!$C$13,0)),0)</f>
        <v>0</v>
      </c>
      <c r="E112" s="2">
        <f>IF(E62&gt;'T1'!$C$4,(ROUND((E62-E162-E412-'T1'!$C$8)*'T1'!$C$13,0)),0)</f>
        <v>0</v>
      </c>
      <c r="F112" s="2">
        <f>IF(F62&gt;'T1'!$C$4,(ROUND((F62-F162-F412-'T1'!$C$8)*'T1'!$C$13,0)),0)</f>
        <v>0</v>
      </c>
      <c r="G112" s="2">
        <f>IF(G62&gt;'T1'!$C$4,(ROUND((G62-G162-G412-'T1'!$C$8)*'T1'!$C$13,0)),0)</f>
        <v>0</v>
      </c>
      <c r="H112" s="2">
        <f>IF(H62&gt;'T1'!$C$4,(ROUND((H62-H162-H412-'T1'!$C$8)*'T1'!$C$13,0)),0)</f>
        <v>0</v>
      </c>
      <c r="I112" s="2">
        <f>IF(I62&gt;'T1'!$C$4,(ROUND((I62-I162-I412-'T1'!$C$8)*'T1'!$C$13,0)),0)</f>
        <v>0</v>
      </c>
      <c r="J112" s="2">
        <f>IF(J62&gt;'T1'!$C$4,(ROUND((J62-J162-J412-'T1'!$C$8)*'T1'!$C$13,0)),0)</f>
        <v>0</v>
      </c>
      <c r="K112" s="2">
        <f>IF(K62&gt;'T1'!$C$4,(ROUND((K62-K162-K412-'T1'!$C$8)*'T1'!$C$13,0)),0)</f>
        <v>28375</v>
      </c>
      <c r="L112" s="2">
        <f>IF(L62&gt;'T1'!$C$4,(ROUND((L62-L162-L412-'T1'!$C$8)*'T1'!$C$13,0)),0)</f>
        <v>28375</v>
      </c>
      <c r="M112" s="2">
        <f>IF(M62&gt;'T1'!$C$4,(ROUND((M62-M162-M412-'T1'!$C$8)*'T1'!$C$13,0)),0)</f>
        <v>28375</v>
      </c>
      <c r="N112" s="2">
        <f>IF(N62&gt;'T1'!$C$4,(ROUND((N62-N162-N412-'T1'!$C$8)*'T1'!$C$13,0)),0)</f>
        <v>28375</v>
      </c>
      <c r="O112" s="6">
        <f t="shared" si="166"/>
        <v>113500</v>
      </c>
      <c r="P112" s="2">
        <f>IF(P62&gt;'T1'!$D$4,(ROUND((P62-P162-P412-'T1'!$D$8)*'T1'!$D$13,0)),0)</f>
        <v>27580</v>
      </c>
      <c r="Q112" s="2">
        <f>IF(Q62&gt;'T1'!$D$4,(ROUND((Q62-Q162-Q412-'T1'!$D$8)*'T1'!$D$13,0)),0)</f>
        <v>27580</v>
      </c>
      <c r="R112" s="2">
        <f>IF(R62&gt;'T1'!$D$4,(ROUND((R62-R162-R412-'T1'!$D$8)*'T1'!$D$13,0)),0)</f>
        <v>34180</v>
      </c>
      <c r="S112" s="2">
        <f>IF(S62&gt;'T1'!$D$4,(ROUND((S62-S162-S412-'T1'!$D$8)*'T1'!$D$13,0)),0)</f>
        <v>34180</v>
      </c>
      <c r="T112" s="2">
        <f>IF(T62&gt;'T1'!$D$4,(ROUND((T62-T162-T412-'T1'!$D$8)*'T1'!$D$13,0)),0)</f>
        <v>34180</v>
      </c>
      <c r="U112" s="2">
        <f>IF(U62&gt;'T1'!$D$4,(ROUND((U62-U162-U412-'T1'!$D$8)*'T1'!$D$13,0)),0)</f>
        <v>34180</v>
      </c>
      <c r="V112" s="2">
        <f>IF(V62&gt;'T1'!$D$4,(ROUND((V62-V162-V412-'T1'!$D$8)*'T1'!$D$13,0)),0)</f>
        <v>34180</v>
      </c>
      <c r="W112" s="2">
        <f>IF(W62&gt;'T1'!$D$4,(ROUND((W62-W162-W412-'T1'!$D$8)*'T1'!$D$13,0)),0)</f>
        <v>34180</v>
      </c>
      <c r="X112" s="2">
        <f>IF(X62&gt;'T1'!$D$4,(ROUND((X62-X162-X412-'T1'!$D$8)*'T1'!$D$13,0)),0)</f>
        <v>40780</v>
      </c>
      <c r="Y112" s="2">
        <f>IF(Y62&gt;'T1'!$D$4,(ROUND((Y62-Y162-Y412-'T1'!$D$8)*'T1'!$D$13,0)),0)</f>
        <v>40780</v>
      </c>
      <c r="Z112" s="2">
        <f>IF(Z62&gt;'T1'!$D$4,(ROUND((Z62-Z162-Z412-'T1'!$D$8)*'T1'!$D$13,0)),0)</f>
        <v>40780</v>
      </c>
      <c r="AA112" s="2">
        <f>IF(AA62&gt;'T1'!$D$4,(ROUND((AA62-AA162-AA412-'T1'!$D$8)*'T1'!$D$13,0)),0)</f>
        <v>40780</v>
      </c>
      <c r="AB112" s="6">
        <f t="shared" si="167"/>
        <v>423360</v>
      </c>
      <c r="AC112" s="2">
        <f>IF(AC62&gt;'T1'!$E$4,(ROUND((AC62-AC162-AC412-'T1'!$E$8)*'T1'!$E$13,0)),0)</f>
        <v>40080</v>
      </c>
      <c r="AD112" s="2">
        <f>IF(AD62&gt;'T1'!$E$4,(ROUND((AD62-AD162-AD412-'T1'!$E$8)*'T1'!$E$13,0)),0)</f>
        <v>40080</v>
      </c>
      <c r="AE112" s="2">
        <f>IF(AE62&gt;'T1'!$E$4,(ROUND((AE62-AE162-AE412-'T1'!$E$8)*'T1'!$E$13,0)),0)</f>
        <v>46680</v>
      </c>
      <c r="AF112" s="2">
        <f>IF(AF62&gt;'T1'!$E$4,(ROUND((AF62-AF162-AF412-'T1'!$E$8)*'T1'!$E$13,0)),0)</f>
        <v>46680</v>
      </c>
      <c r="AG112" s="2">
        <f>IF(AG62&gt;'T1'!$E$4,(ROUND((AG62-AG162-AG412-'T1'!$E$8)*'T1'!$E$13,0)),0)</f>
        <v>46680</v>
      </c>
      <c r="AH112" s="2">
        <f>IF(AH62&gt;'T1'!$E$4,(ROUND((AH62-AH162-AH412-'T1'!$E$8)*'T1'!$E$13,0)),0)</f>
        <v>46680</v>
      </c>
      <c r="AI112" s="2">
        <f>IF(AI62&gt;'T1'!$E$4,(ROUND((AI62-AI162-AI412-'T1'!$E$8)*'T1'!$E$13,0)),0)</f>
        <v>46680</v>
      </c>
      <c r="AJ112" s="2">
        <f>IF(AJ62&gt;'T1'!$E$4,(ROUND((AJ62-AJ162-AJ412-'T1'!$E$8)*'T1'!$E$13,0)),0)</f>
        <v>46680</v>
      </c>
      <c r="AK112" s="2">
        <f>IF(AK62&gt;'T1'!$E$4,(ROUND((AK62-AK162-AK412-'T1'!$E$8)*'T1'!$E$13,0)),0)</f>
        <v>53280</v>
      </c>
      <c r="AL112" s="2">
        <f>IF(AL62&gt;'T1'!$E$4,(ROUND((AL62-AL162-AL412-'T1'!$E$8)*'T1'!$E$13,0)),0)</f>
        <v>53280</v>
      </c>
      <c r="AM112" s="2">
        <f>IF(AM62&gt;'T1'!$E$4,(ROUND((AM62-AM162-AM412-'T1'!$E$8)*'T1'!$E$13,0)),0)</f>
        <v>53280</v>
      </c>
      <c r="AN112" s="2">
        <f>IF(AN62&gt;'T1'!$E$4,(ROUND((AN62-AN162-AN412-'T1'!$E$8)*'T1'!$E$13,0)),0)</f>
        <v>53280</v>
      </c>
      <c r="AO112" s="6">
        <f t="shared" si="165"/>
        <v>573360</v>
      </c>
      <c r="AP112" s="2"/>
      <c r="AQ112" s="6">
        <f t="shared" si="333"/>
        <v>1110220</v>
      </c>
    </row>
    <row r="113" spans="1:44" ht="12" customHeight="1" outlineLevel="1">
      <c r="A113" s="21" t="s">
        <v>6</v>
      </c>
      <c r="C113" s="2">
        <f>IF(C63&gt;'T1'!$C$4,(ROUND((C63-C163-C413-'T1'!$C$8)*'T1'!$C$13,0)),0)</f>
        <v>0</v>
      </c>
      <c r="D113" s="2">
        <f>IF(D63&gt;'T1'!$C$4,(ROUND((D63-D163-D413-'T1'!$C$8)*'T1'!$C$13,0)),0)</f>
        <v>0</v>
      </c>
      <c r="E113" s="2">
        <f>IF(E63&gt;'T1'!$C$4,(ROUND((E63-E163-E413-'T1'!$C$8)*'T1'!$C$13,0)),0)</f>
        <v>0</v>
      </c>
      <c r="F113" s="2">
        <f>IF(F63&gt;'T1'!$C$4,(ROUND((F63-F163-F413-'T1'!$C$8)*'T1'!$C$13,0)),0)</f>
        <v>0</v>
      </c>
      <c r="G113" s="2">
        <f>IF(G63&gt;'T1'!$C$4,(ROUND((G63-G163-G413-'T1'!$C$8)*'T1'!$C$13,0)),0)</f>
        <v>0</v>
      </c>
      <c r="H113" s="2">
        <f>IF(H63&gt;'T1'!$C$4,(ROUND((H63-H163-H413-'T1'!$C$8)*'T1'!$C$13,0)),0)</f>
        <v>0</v>
      </c>
      <c r="I113" s="2">
        <f>IF(I63&gt;'T1'!$C$4,(ROUND((I63-I163-I413-'T1'!$C$8)*'T1'!$C$13,0)),0)</f>
        <v>0</v>
      </c>
      <c r="J113" s="2">
        <f>IF(J63&gt;'T1'!$C$4,(ROUND((J63-J163-J413-'T1'!$C$8)*'T1'!$C$13,0)),0)</f>
        <v>28375</v>
      </c>
      <c r="K113" s="2">
        <f>IF(K63&gt;'T1'!$C$4,(ROUND((K63-K163-K413-'T1'!$C$8)*'T1'!$C$13,0)),0)</f>
        <v>28375</v>
      </c>
      <c r="L113" s="2">
        <f>IF(L63&gt;'T1'!$C$4,(ROUND((L63-L163-L413-'T1'!$C$8)*'T1'!$C$13,0)),0)</f>
        <v>28375</v>
      </c>
      <c r="M113" s="2">
        <f>IF(M63&gt;'T1'!$C$4,(ROUND((M63-M163-M413-'T1'!$C$8)*'T1'!$C$13,0)),0)</f>
        <v>28375</v>
      </c>
      <c r="N113" s="2">
        <f>IF(N63&gt;'T1'!$C$4,(ROUND((N63-N163-N413-'T1'!$C$8)*'T1'!$C$13,0)),0)</f>
        <v>28375</v>
      </c>
      <c r="O113" s="6">
        <f t="shared" si="166"/>
        <v>141875</v>
      </c>
      <c r="P113" s="2">
        <f>IF(P63&gt;'T1'!$D$4,(ROUND((P63-P163-P413-'T1'!$D$8)*'T1'!$D$13,0)),0)</f>
        <v>27580</v>
      </c>
      <c r="Q113" s="2">
        <f>IF(Q63&gt;'T1'!$D$4,(ROUND((Q63-Q163-Q413-'T1'!$D$8)*'T1'!$D$13,0)),0)</f>
        <v>34180</v>
      </c>
      <c r="R113" s="2">
        <f>IF(R63&gt;'T1'!$D$4,(ROUND((R63-R163-R413-'T1'!$D$8)*'T1'!$D$13,0)),0)</f>
        <v>34180</v>
      </c>
      <c r="S113" s="2">
        <f>IF(S63&gt;'T1'!$D$4,(ROUND((S63-S163-S413-'T1'!$D$8)*'T1'!$D$13,0)),0)</f>
        <v>34180</v>
      </c>
      <c r="T113" s="2">
        <f>IF(T63&gt;'T1'!$D$4,(ROUND((T63-T163-T413-'T1'!$D$8)*'T1'!$D$13,0)),0)</f>
        <v>34180</v>
      </c>
      <c r="U113" s="2">
        <f>IF(U63&gt;'T1'!$D$4,(ROUND((U63-U163-U413-'T1'!$D$8)*'T1'!$D$13,0)),0)</f>
        <v>34180</v>
      </c>
      <c r="V113" s="2">
        <f>IF(V63&gt;'T1'!$D$4,(ROUND((V63-V163-V413-'T1'!$D$8)*'T1'!$D$13,0)),0)</f>
        <v>34180</v>
      </c>
      <c r="W113" s="2">
        <f>IF(W63&gt;'T1'!$D$4,(ROUND((W63-W163-W413-'T1'!$D$8)*'T1'!$D$13,0)),0)</f>
        <v>40780</v>
      </c>
      <c r="X113" s="2">
        <f>IF(X63&gt;'T1'!$D$4,(ROUND((X63-X163-X413-'T1'!$D$8)*'T1'!$D$13,0)),0)</f>
        <v>40780</v>
      </c>
      <c r="Y113" s="2">
        <f>IF(Y63&gt;'T1'!$D$4,(ROUND((Y63-Y163-Y413-'T1'!$D$8)*'T1'!$D$13,0)),0)</f>
        <v>40780</v>
      </c>
      <c r="Z113" s="2">
        <f>IF(Z63&gt;'T1'!$D$4,(ROUND((Z63-Z163-Z413-'T1'!$D$8)*'T1'!$D$13,0)),0)</f>
        <v>40780</v>
      </c>
      <c r="AA113" s="2">
        <f>IF(AA63&gt;'T1'!$D$4,(ROUND((AA63-AA163-AA413-'T1'!$D$8)*'T1'!$D$13,0)),0)</f>
        <v>40780</v>
      </c>
      <c r="AB113" s="6">
        <f t="shared" si="167"/>
        <v>436560</v>
      </c>
      <c r="AC113" s="2">
        <f>IF(AC63&gt;'T1'!$E$4,(ROUND((AC63-AC163-AC413-'T1'!$E$8)*'T1'!$E$13,0)),0)</f>
        <v>40080</v>
      </c>
      <c r="AD113" s="2">
        <f>IF(AD63&gt;'T1'!$E$4,(ROUND((AD63-AD163-AD413-'T1'!$E$8)*'T1'!$E$13,0)),0)</f>
        <v>46680</v>
      </c>
      <c r="AE113" s="2">
        <f>IF(AE63&gt;'T1'!$E$4,(ROUND((AE63-AE163-AE413-'T1'!$E$8)*'T1'!$E$13,0)),0)</f>
        <v>46680</v>
      </c>
      <c r="AF113" s="2">
        <f>IF(AF63&gt;'T1'!$E$4,(ROUND((AF63-AF163-AF413-'T1'!$E$8)*'T1'!$E$13,0)),0)</f>
        <v>46680</v>
      </c>
      <c r="AG113" s="2">
        <f>IF(AG63&gt;'T1'!$E$4,(ROUND((AG63-AG163-AG413-'T1'!$E$8)*'T1'!$E$13,0)),0)</f>
        <v>46680</v>
      </c>
      <c r="AH113" s="2">
        <f>IF(AH63&gt;'T1'!$E$4,(ROUND((AH63-AH163-AH413-'T1'!$E$8)*'T1'!$E$13,0)),0)</f>
        <v>46680</v>
      </c>
      <c r="AI113" s="2">
        <f>IF(AI63&gt;'T1'!$E$4,(ROUND((AI63-AI163-AI413-'T1'!$E$8)*'T1'!$E$13,0)),0)</f>
        <v>46680</v>
      </c>
      <c r="AJ113" s="2">
        <f>IF(AJ63&gt;'T1'!$E$4,(ROUND((AJ63-AJ163-AJ413-'T1'!$E$8)*'T1'!$E$13,0)),0)</f>
        <v>53280</v>
      </c>
      <c r="AK113" s="2">
        <f>IF(AK63&gt;'T1'!$E$4,(ROUND((AK63-AK163-AK413-'T1'!$E$8)*'T1'!$E$13,0)),0)</f>
        <v>53280</v>
      </c>
      <c r="AL113" s="2">
        <f>IF(AL63&gt;'T1'!$E$4,(ROUND((AL63-AL163-AL413-'T1'!$E$8)*'T1'!$E$13,0)),0)</f>
        <v>53280</v>
      </c>
      <c r="AM113" s="2">
        <f>IF(AM63&gt;'T1'!$E$4,(ROUND((AM63-AM163-AM413-'T1'!$E$8)*'T1'!$E$13,0)),0)</f>
        <v>53280</v>
      </c>
      <c r="AN113" s="2">
        <f>IF(AN63&gt;'T1'!$E$4,(ROUND((AN63-AN163-AN413-'T1'!$E$8)*'T1'!$E$13,0)),0)</f>
        <v>53280</v>
      </c>
      <c r="AO113" s="6">
        <f t="shared" si="165"/>
        <v>586560</v>
      </c>
      <c r="AP113" s="2"/>
      <c r="AQ113" s="6">
        <f t="shared" si="333"/>
        <v>1164995</v>
      </c>
    </row>
    <row r="114" spans="1:44" ht="12" customHeight="1" outlineLevel="1">
      <c r="A114" s="21" t="s">
        <v>93</v>
      </c>
      <c r="C114" s="2">
        <f>IF(C64&gt;'T1'!$C$4,(ROUND((C64-C164-C414-'T1'!$C$8)*'T1'!$C$13,0)),0)</f>
        <v>0</v>
      </c>
      <c r="D114" s="2">
        <f>IF(D64&gt;'T1'!$C$4,(ROUND((D64-D164-D414-'T1'!$C$8)*'T1'!$C$13,0)),0)</f>
        <v>0</v>
      </c>
      <c r="E114" s="2">
        <f>IF(E64&gt;'T1'!$C$4,(ROUND((E64-E164-E414-'T1'!$C$8)*'T1'!$C$13,0)),0)</f>
        <v>0</v>
      </c>
      <c r="F114" s="2">
        <f>IF(F64&gt;'T1'!$C$4,(ROUND((F64-F164-F414-'T1'!$C$8)*'T1'!$C$13,0)),0)</f>
        <v>0</v>
      </c>
      <c r="G114" s="2">
        <f>IF(G64&gt;'T1'!$C$4,(ROUND((G64-G164-G414-'T1'!$C$8)*'T1'!$C$13,0)),0)</f>
        <v>0</v>
      </c>
      <c r="H114" s="2">
        <f>IF(H64&gt;'T1'!$C$4,(ROUND((H64-H164-H414-'T1'!$C$8)*'T1'!$C$13,0)),0)</f>
        <v>0</v>
      </c>
      <c r="I114" s="2">
        <f>IF(I64&gt;'T1'!$C$4,(ROUND((I64-I164-I414-'T1'!$C$8)*'T1'!$C$13,0)),0)</f>
        <v>0</v>
      </c>
      <c r="J114" s="2">
        <f>IF(J64&gt;'T1'!$C$4,(ROUND((J64-J164-J414-'T1'!$C$8)*'T1'!$C$13,0)),0)</f>
        <v>0</v>
      </c>
      <c r="K114" s="2">
        <f>IF(K64&gt;'T1'!$C$4,(ROUND((K64-K164-K414-'T1'!$C$8)*'T1'!$C$13,0)),0)</f>
        <v>0</v>
      </c>
      <c r="L114" s="2">
        <f>IF(L64&gt;'T1'!$C$4,(ROUND((L64-L164-L414-'T1'!$C$8)*'T1'!$C$13,0)),0)</f>
        <v>10775</v>
      </c>
      <c r="M114" s="2">
        <f>IF(M64&gt;'T1'!$C$4,(ROUND((M64-M164-M414-'T1'!$C$8)*'T1'!$C$13,0)),0)</f>
        <v>10775</v>
      </c>
      <c r="N114" s="2">
        <f>IF(N64&gt;'T1'!$C$4,(ROUND((N64-N164-N414-'T1'!$C$8)*'T1'!$C$13,0)),0)</f>
        <v>10775</v>
      </c>
      <c r="O114" s="6">
        <f t="shared" si="166"/>
        <v>32325</v>
      </c>
      <c r="P114" s="2">
        <f>IF(P64&gt;'T1'!$D$4,(ROUND((P64-P164-P414-'T1'!$D$8)*'T1'!$D$13,0)),0)</f>
        <v>9980</v>
      </c>
      <c r="Q114" s="2">
        <f>IF(Q64&gt;'T1'!$D$4,(ROUND((Q64-Q164-Q414-'T1'!$D$8)*'T1'!$D$13,0)),0)</f>
        <v>9980</v>
      </c>
      <c r="R114" s="2">
        <f>IF(R64&gt;'T1'!$D$4,(ROUND((R64-R164-R414-'T1'!$D$8)*'T1'!$D$13,0)),0)</f>
        <v>9980</v>
      </c>
      <c r="S114" s="2">
        <f>IF(S64&gt;'T1'!$D$4,(ROUND((S64-S164-S414-'T1'!$D$8)*'T1'!$D$13,0)),0)</f>
        <v>12180</v>
      </c>
      <c r="T114" s="2">
        <f>IF(T64&gt;'T1'!$D$4,(ROUND((T64-T164-T414-'T1'!$D$8)*'T1'!$D$13,0)),0)</f>
        <v>12180</v>
      </c>
      <c r="U114" s="2">
        <f>IF(U64&gt;'T1'!$D$4,(ROUND((U64-U164-U414-'T1'!$D$8)*'T1'!$D$13,0)),0)</f>
        <v>12180</v>
      </c>
      <c r="V114" s="2">
        <f>IF(V64&gt;'T1'!$D$4,(ROUND((V64-V164-V414-'T1'!$D$8)*'T1'!$D$13,0)),0)</f>
        <v>12180</v>
      </c>
      <c r="W114" s="2">
        <f>IF(W64&gt;'T1'!$D$4,(ROUND((W64-W164-W414-'T1'!$D$8)*'T1'!$D$13,0)),0)</f>
        <v>12180</v>
      </c>
      <c r="X114" s="2">
        <f>IF(X64&gt;'T1'!$D$4,(ROUND((X64-X164-X414-'T1'!$D$8)*'T1'!$D$13,0)),0)</f>
        <v>12180</v>
      </c>
      <c r="Y114" s="2">
        <f>IF(Y64&gt;'T1'!$D$4,(ROUND((Y64-Y164-Y414-'T1'!$D$8)*'T1'!$D$13,0)),0)</f>
        <v>14380</v>
      </c>
      <c r="Z114" s="2">
        <f>IF(Z64&gt;'T1'!$D$4,(ROUND((Z64-Z164-Z414-'T1'!$D$8)*'T1'!$D$13,0)),0)</f>
        <v>14380</v>
      </c>
      <c r="AA114" s="2">
        <f>IF(AA64&gt;'T1'!$D$4,(ROUND((AA64-AA164-AA414-'T1'!$D$8)*'T1'!$D$13,0)),0)</f>
        <v>14380</v>
      </c>
      <c r="AB114" s="6">
        <f t="shared" si="167"/>
        <v>146160</v>
      </c>
      <c r="AC114" s="2">
        <f>IF(AC64&gt;'T1'!$E$4,(ROUND((AC64-AC164-AC414-'T1'!$E$8)*'T1'!$E$13,0)),0)</f>
        <v>13680</v>
      </c>
      <c r="AD114" s="2">
        <f>IF(AD64&gt;'T1'!$E$4,(ROUND((AD64-AD164-AD414-'T1'!$E$8)*'T1'!$E$13,0)),0)</f>
        <v>13680</v>
      </c>
      <c r="AE114" s="2">
        <f>IF(AE64&gt;'T1'!$E$4,(ROUND((AE64-AE164-AE414-'T1'!$E$8)*'T1'!$E$13,0)),0)</f>
        <v>13680</v>
      </c>
      <c r="AF114" s="2">
        <f>IF(AF64&gt;'T1'!$E$4,(ROUND((AF64-AF164-AF414-'T1'!$E$8)*'T1'!$E$13,0)),0)</f>
        <v>15880</v>
      </c>
      <c r="AG114" s="2">
        <f>IF(AG64&gt;'T1'!$E$4,(ROUND((AG64-AG164-AG414-'T1'!$E$8)*'T1'!$E$13,0)),0)</f>
        <v>15880</v>
      </c>
      <c r="AH114" s="2">
        <f>IF(AH64&gt;'T1'!$E$4,(ROUND((AH64-AH164-AH414-'T1'!$E$8)*'T1'!$E$13,0)),0)</f>
        <v>15880</v>
      </c>
      <c r="AI114" s="2">
        <f>IF(AI64&gt;'T1'!$E$4,(ROUND((AI64-AI164-AI414-'T1'!$E$8)*'T1'!$E$13,0)),0)</f>
        <v>15880</v>
      </c>
      <c r="AJ114" s="2">
        <f>IF(AJ64&gt;'T1'!$E$4,(ROUND((AJ64-AJ164-AJ414-'T1'!$E$8)*'T1'!$E$13,0)),0)</f>
        <v>15880</v>
      </c>
      <c r="AK114" s="2">
        <f>IF(AK64&gt;'T1'!$E$4,(ROUND((AK64-AK164-AK414-'T1'!$E$8)*'T1'!$E$13,0)),0)</f>
        <v>15880</v>
      </c>
      <c r="AL114" s="2">
        <f>IF(AL64&gt;'T1'!$E$4,(ROUND((AL64-AL164-AL414-'T1'!$E$8)*'T1'!$E$13,0)),0)</f>
        <v>18080</v>
      </c>
      <c r="AM114" s="2">
        <f>IF(AM64&gt;'T1'!$E$4,(ROUND((AM64-AM164-AM414-'T1'!$E$8)*'T1'!$E$13,0)),0)</f>
        <v>18080</v>
      </c>
      <c r="AN114" s="2">
        <f>IF(AN64&gt;'T1'!$E$4,(ROUND((AN64-AN164-AN414-'T1'!$E$8)*'T1'!$E$13,0)),0)</f>
        <v>18080</v>
      </c>
      <c r="AO114" s="6">
        <f t="shared" si="165"/>
        <v>190560</v>
      </c>
      <c r="AP114" s="2"/>
      <c r="AQ114" s="6">
        <f t="shared" si="333"/>
        <v>369045</v>
      </c>
    </row>
    <row r="115" spans="1:44" ht="12" customHeight="1" outlineLevel="1">
      <c r="A115" s="2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6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6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6"/>
      <c r="AP115" s="2"/>
      <c r="AQ115" s="6"/>
    </row>
    <row r="116" spans="1:44" s="4" customFormat="1" ht="12" customHeight="1" outlineLevel="1">
      <c r="A116" s="4" t="s">
        <v>124</v>
      </c>
      <c r="B116" s="9"/>
      <c r="C116" s="5">
        <f>SUM(C117:C123)</f>
        <v>0</v>
      </c>
      <c r="D116" s="5">
        <f t="shared" ref="D116:N116" si="399">SUM(D117:D123)</f>
        <v>0</v>
      </c>
      <c r="E116" s="5">
        <f t="shared" si="399"/>
        <v>0</v>
      </c>
      <c r="F116" s="5">
        <f t="shared" si="399"/>
        <v>0</v>
      </c>
      <c r="G116" s="5">
        <f t="shared" si="399"/>
        <v>0</v>
      </c>
      <c r="H116" s="5">
        <f t="shared" si="399"/>
        <v>45975</v>
      </c>
      <c r="I116" s="5">
        <f t="shared" si="399"/>
        <v>83150</v>
      </c>
      <c r="J116" s="5">
        <f t="shared" si="399"/>
        <v>120325</v>
      </c>
      <c r="K116" s="5">
        <f t="shared" si="399"/>
        <v>120325</v>
      </c>
      <c r="L116" s="5">
        <f t="shared" si="399"/>
        <v>120325</v>
      </c>
      <c r="M116" s="5">
        <f t="shared" si="399"/>
        <v>120325</v>
      </c>
      <c r="N116" s="5">
        <f t="shared" si="399"/>
        <v>131325</v>
      </c>
      <c r="O116" s="14">
        <f t="shared" si="166"/>
        <v>741750</v>
      </c>
      <c r="P116" s="5">
        <f>SUM(P117:P123)</f>
        <v>246880</v>
      </c>
      <c r="Q116" s="5">
        <f t="shared" ref="Q116:AA116" si="400">SUM(Q117:Q123)</f>
        <v>255680</v>
      </c>
      <c r="R116" s="5">
        <f t="shared" si="400"/>
        <v>255680</v>
      </c>
      <c r="S116" s="5">
        <f t="shared" si="400"/>
        <v>255680</v>
      </c>
      <c r="T116" s="5">
        <f t="shared" si="400"/>
        <v>255680</v>
      </c>
      <c r="U116" s="5">
        <f t="shared" si="400"/>
        <v>266680</v>
      </c>
      <c r="V116" s="5">
        <f t="shared" si="400"/>
        <v>338260</v>
      </c>
      <c r="W116" s="5">
        <f t="shared" si="400"/>
        <v>347060</v>
      </c>
      <c r="X116" s="5">
        <f t="shared" si="400"/>
        <v>347060</v>
      </c>
      <c r="Y116" s="5">
        <f t="shared" si="400"/>
        <v>347060</v>
      </c>
      <c r="Z116" s="5">
        <f t="shared" si="400"/>
        <v>347060</v>
      </c>
      <c r="AA116" s="5">
        <f t="shared" si="400"/>
        <v>358060</v>
      </c>
      <c r="AB116" s="14">
        <f t="shared" si="167"/>
        <v>3620840</v>
      </c>
      <c r="AC116" s="5">
        <f>SUM(AC117:AC123)</f>
        <v>397160</v>
      </c>
      <c r="AD116" s="5">
        <f t="shared" ref="AD116:AN116" si="401">SUM(AD117:AD123)</f>
        <v>405960</v>
      </c>
      <c r="AE116" s="5">
        <f t="shared" si="401"/>
        <v>405960</v>
      </c>
      <c r="AF116" s="5">
        <f t="shared" si="401"/>
        <v>405960</v>
      </c>
      <c r="AG116" s="5">
        <f t="shared" si="401"/>
        <v>405960</v>
      </c>
      <c r="AH116" s="5">
        <f t="shared" si="401"/>
        <v>416960</v>
      </c>
      <c r="AI116" s="5">
        <f t="shared" si="401"/>
        <v>460960</v>
      </c>
      <c r="AJ116" s="5">
        <f t="shared" si="401"/>
        <v>469760</v>
      </c>
      <c r="AK116" s="5">
        <f t="shared" si="401"/>
        <v>469760</v>
      </c>
      <c r="AL116" s="5">
        <f t="shared" si="401"/>
        <v>469760</v>
      </c>
      <c r="AM116" s="5">
        <f t="shared" si="401"/>
        <v>469760</v>
      </c>
      <c r="AN116" s="5">
        <f t="shared" si="401"/>
        <v>480760</v>
      </c>
      <c r="AO116" s="14">
        <f t="shared" si="165"/>
        <v>5258720</v>
      </c>
      <c r="AP116" s="5"/>
      <c r="AQ116" s="14">
        <f t="shared" ref="AQ116:AQ123" si="402">O116+AB116+AO116</f>
        <v>9621310</v>
      </c>
    </row>
    <row r="117" spans="1:44" ht="12" customHeight="1" outlineLevel="1">
      <c r="A117" s="21" t="s">
        <v>94</v>
      </c>
      <c r="C117" s="2">
        <f>IF(C67&gt;'T1'!$C$4,(ROUND((C67-C167-C417-'T1'!$C$8)*'T1'!$C$13,0)),0)</f>
        <v>0</v>
      </c>
      <c r="D117" s="2">
        <f>IF(D67&gt;'T1'!$C$4,(ROUND((D67-D167-D417-'T1'!$C$8)*'T1'!$C$13,0)),0)</f>
        <v>0</v>
      </c>
      <c r="E117" s="2">
        <f>IF(E67&gt;'T1'!$C$4,(ROUND((E67-E167-E417-'T1'!$C$8)*'T1'!$C$13,0)),0)</f>
        <v>0</v>
      </c>
      <c r="F117" s="2">
        <f>IF(F67&gt;'T1'!$C$4,(ROUND((F67-F167-F417-'T1'!$C$8)*'T1'!$C$13,0)),0)</f>
        <v>0</v>
      </c>
      <c r="G117" s="2">
        <f>IF(G67&gt;'T1'!$C$4,(ROUND((G67-G167-G417-'T1'!$C$8)*'T1'!$C$13,0)),0)</f>
        <v>0</v>
      </c>
      <c r="H117" s="2">
        <f>IF(H67&gt;'T1'!$C$4,(ROUND((H67-H167-H417-'T1'!$C$8)*'T1'!$C$13,0)),0)</f>
        <v>45975</v>
      </c>
      <c r="I117" s="2">
        <f>IF(I67&gt;'T1'!$C$4,(ROUND((I67-I167-I417-'T1'!$C$8)*'T1'!$C$13,0)),0)</f>
        <v>45975</v>
      </c>
      <c r="J117" s="2">
        <f>IF(J67&gt;'T1'!$C$4,(ROUND((J67-J167-J417-'T1'!$C$8)*'T1'!$C$13,0)),0)</f>
        <v>45975</v>
      </c>
      <c r="K117" s="2">
        <f>IF(K67&gt;'T1'!$C$4,(ROUND((K67-K167-K417-'T1'!$C$8)*'T1'!$C$13,0)),0)</f>
        <v>45975</v>
      </c>
      <c r="L117" s="2">
        <f>IF(L67&gt;'T1'!$C$4,(ROUND((L67-L167-L417-'T1'!$C$8)*'T1'!$C$13,0)),0)</f>
        <v>45975</v>
      </c>
      <c r="M117" s="2">
        <f>IF(M67&gt;'T1'!$C$4,(ROUND((M67-M167-M417-'T1'!$C$8)*'T1'!$C$13,0)),0)</f>
        <v>45975</v>
      </c>
      <c r="N117" s="2">
        <f>IF(N67&gt;'T1'!$C$4,(ROUND((N67-N167-N417-'T1'!$C$8)*'T1'!$C$13,0)),0)</f>
        <v>56975</v>
      </c>
      <c r="O117" s="6">
        <f t="shared" si="166"/>
        <v>332825</v>
      </c>
      <c r="P117" s="2">
        <f>IF(P67&gt;'T1'!$D$4,(ROUND((P67-P167-P417-'T1'!$D$8)*'T1'!$D$13,0)),0)</f>
        <v>56180</v>
      </c>
      <c r="Q117" s="2">
        <f>IF(Q67&gt;'T1'!$D$4,(ROUND((Q67-Q167-Q417-'T1'!$D$8)*'T1'!$D$13,0)),0)</f>
        <v>56180</v>
      </c>
      <c r="R117" s="2">
        <f>IF(R67&gt;'T1'!$D$4,(ROUND((R67-R167-R417-'T1'!$D$8)*'T1'!$D$13,0)),0)</f>
        <v>56180</v>
      </c>
      <c r="S117" s="2">
        <f>IF(S67&gt;'T1'!$D$4,(ROUND((S67-S167-S417-'T1'!$D$8)*'T1'!$D$13,0)),0)</f>
        <v>56180</v>
      </c>
      <c r="T117" s="2">
        <f>IF(T67&gt;'T1'!$D$4,(ROUND((T67-T167-T417-'T1'!$D$8)*'T1'!$D$13,0)),0)</f>
        <v>56180</v>
      </c>
      <c r="U117" s="2">
        <f>IF(U67&gt;'T1'!$D$4,(ROUND((U67-U167-U417-'T1'!$D$8)*'T1'!$D$13,0)),0)</f>
        <v>67180</v>
      </c>
      <c r="V117" s="2">
        <f>IF(V67&gt;'T1'!$D$4,(ROUND((V67-V167-V417-'T1'!$D$8)*'T1'!$D$13,0)),0)</f>
        <v>67180</v>
      </c>
      <c r="W117" s="2">
        <f>IF(W67&gt;'T1'!$D$4,(ROUND((W67-W167-W417-'T1'!$D$8)*'T1'!$D$13,0)),0)</f>
        <v>67180</v>
      </c>
      <c r="X117" s="2">
        <f>IF(X67&gt;'T1'!$D$4,(ROUND((X67-X167-X417-'T1'!$D$8)*'T1'!$D$13,0)),0)</f>
        <v>67180</v>
      </c>
      <c r="Y117" s="2">
        <f>IF(Y67&gt;'T1'!$D$4,(ROUND((Y67-Y167-Y417-'T1'!$D$8)*'T1'!$D$13,0)),0)</f>
        <v>67180</v>
      </c>
      <c r="Z117" s="2">
        <f>IF(Z67&gt;'T1'!$D$4,(ROUND((Z67-Z167-Z417-'T1'!$D$8)*'T1'!$D$13,0)),0)</f>
        <v>67180</v>
      </c>
      <c r="AA117" s="2">
        <f>IF(AA67&gt;'T1'!$D$4,(ROUND((AA67-AA167-AA417-'T1'!$D$8)*'T1'!$D$13,0)),0)</f>
        <v>78180</v>
      </c>
      <c r="AB117" s="6">
        <f t="shared" si="167"/>
        <v>762160</v>
      </c>
      <c r="AC117" s="2">
        <f>IF(AC67&gt;'T1'!$E$4,(ROUND((AC67-AC167-AC417-'T1'!$E$8)*'T1'!$E$13,0)),0)</f>
        <v>77480</v>
      </c>
      <c r="AD117" s="2">
        <f>IF(AD67&gt;'T1'!$E$4,(ROUND((AD67-AD167-AD417-'T1'!$E$8)*'T1'!$E$13,0)),0)</f>
        <v>77480</v>
      </c>
      <c r="AE117" s="2">
        <f>IF(AE67&gt;'T1'!$E$4,(ROUND((AE67-AE167-AE417-'T1'!$E$8)*'T1'!$E$13,0)),0)</f>
        <v>77480</v>
      </c>
      <c r="AF117" s="2">
        <f>IF(AF67&gt;'T1'!$E$4,(ROUND((AF67-AF167-AF417-'T1'!$E$8)*'T1'!$E$13,0)),0)</f>
        <v>77480</v>
      </c>
      <c r="AG117" s="2">
        <f>IF(AG67&gt;'T1'!$E$4,(ROUND((AG67-AG167-AG417-'T1'!$E$8)*'T1'!$E$13,0)),0)</f>
        <v>77480</v>
      </c>
      <c r="AH117" s="2">
        <f>IF(AH67&gt;'T1'!$E$4,(ROUND((AH67-AH167-AH417-'T1'!$E$8)*'T1'!$E$13,0)),0)</f>
        <v>88480</v>
      </c>
      <c r="AI117" s="2">
        <f>IF(AI67&gt;'T1'!$E$4,(ROUND((AI67-AI167-AI417-'T1'!$E$8)*'T1'!$E$13,0)),0)</f>
        <v>88480</v>
      </c>
      <c r="AJ117" s="2">
        <f>IF(AJ67&gt;'T1'!$E$4,(ROUND((AJ67-AJ167-AJ417-'T1'!$E$8)*'T1'!$E$13,0)),0)</f>
        <v>88480</v>
      </c>
      <c r="AK117" s="2">
        <f>IF(AK67&gt;'T1'!$E$4,(ROUND((AK67-AK167-AK417-'T1'!$E$8)*'T1'!$E$13,0)),0)</f>
        <v>88480</v>
      </c>
      <c r="AL117" s="2">
        <f>IF(AL67&gt;'T1'!$E$4,(ROUND((AL67-AL167-AL417-'T1'!$E$8)*'T1'!$E$13,0)),0)</f>
        <v>88480</v>
      </c>
      <c r="AM117" s="2">
        <f>IF(AM67&gt;'T1'!$E$4,(ROUND((AM67-AM167-AM417-'T1'!$E$8)*'T1'!$E$13,0)),0)</f>
        <v>88480</v>
      </c>
      <c r="AN117" s="2">
        <f>IF(AN67&gt;'T1'!$E$4,(ROUND((AN67-AN167-AN417-'T1'!$E$8)*'T1'!$E$13,0)),0)</f>
        <v>99480</v>
      </c>
      <c r="AO117" s="6">
        <f t="shared" si="165"/>
        <v>1017760</v>
      </c>
      <c r="AP117" s="2"/>
      <c r="AQ117" s="6">
        <f t="shared" si="402"/>
        <v>2112745</v>
      </c>
    </row>
    <row r="118" spans="1:44" ht="12" customHeight="1" outlineLevel="1">
      <c r="A118" s="21" t="s">
        <v>7</v>
      </c>
      <c r="C118" s="2">
        <f>IF(C68&gt;'T1'!$C$4,(ROUND((C68-C168-C418-'T1'!$C$8)*'T1'!$C$13,0)),0)</f>
        <v>0</v>
      </c>
      <c r="D118" s="2">
        <f>IF(D68&gt;'T1'!$C$4,(ROUND((D68-D168-D418-'T1'!$C$8)*'T1'!$C$13,0)),0)</f>
        <v>0</v>
      </c>
      <c r="E118" s="2">
        <f>IF(E68&gt;'T1'!$C$4,(ROUND((E68-E168-E418-'T1'!$C$8)*'T1'!$C$13,0)),0)</f>
        <v>0</v>
      </c>
      <c r="F118" s="2">
        <f>IF(F68&gt;'T1'!$C$4,(ROUND((F68-F168-F418-'T1'!$C$8)*'T1'!$C$13,0)),0)</f>
        <v>0</v>
      </c>
      <c r="G118" s="2">
        <f>IF(G68&gt;'T1'!$C$4,(ROUND((G68-G168-G418-'T1'!$C$8)*'T1'!$C$13,0)),0)</f>
        <v>0</v>
      </c>
      <c r="H118" s="2">
        <f>IF(H68&gt;'T1'!$C$4,(ROUND((H68-H168-H418-'T1'!$C$8)*'T1'!$C$13,0)),0)</f>
        <v>0</v>
      </c>
      <c r="I118" s="2">
        <f>IF(I68&gt;'T1'!$C$4,(ROUND((I68-I168-I418-'T1'!$C$8)*'T1'!$C$13,0)),0)</f>
        <v>0</v>
      </c>
      <c r="J118" s="2">
        <f>IF(J68&gt;'T1'!$C$4,(ROUND((J68-J168-J418-'T1'!$C$8)*'T1'!$C$13,0)),0)</f>
        <v>0</v>
      </c>
      <c r="K118" s="2">
        <f>IF(K68&gt;'T1'!$C$4,(ROUND((K68-K168-K418-'T1'!$C$8)*'T1'!$C$13,0)),0)</f>
        <v>0</v>
      </c>
      <c r="L118" s="2">
        <f>IF(L68&gt;'T1'!$C$4,(ROUND((L68-L168-L418-'T1'!$C$8)*'T1'!$C$13,0)),0)</f>
        <v>0</v>
      </c>
      <c r="M118" s="2">
        <f>IF(M68&gt;'T1'!$C$4,(ROUND((M68-M168-M418-'T1'!$C$8)*'T1'!$C$13,0)),0)</f>
        <v>0</v>
      </c>
      <c r="N118" s="2">
        <f>IF(N68&gt;'T1'!$C$4,(ROUND((N68-N168-N418-'T1'!$C$8)*'T1'!$C$13,0)),0)</f>
        <v>0</v>
      </c>
      <c r="O118" s="6">
        <f t="shared" si="166"/>
        <v>0</v>
      </c>
      <c r="P118" s="2">
        <f>IF(P68&gt;'T1'!$D$4,(ROUND((P68-P168-P418-'T1'!$D$8)*'T1'!$D$13,0)),0)</f>
        <v>36380</v>
      </c>
      <c r="Q118" s="2">
        <f>IF(Q68&gt;'T1'!$D$4,(ROUND((Q68-Q168-Q418-'T1'!$D$8)*'T1'!$D$13,0)),0)</f>
        <v>36380</v>
      </c>
      <c r="R118" s="2">
        <f>IF(R68&gt;'T1'!$D$4,(ROUND((R68-R168-R418-'T1'!$D$8)*'T1'!$D$13,0)),0)</f>
        <v>36380</v>
      </c>
      <c r="S118" s="2">
        <f>IF(S68&gt;'T1'!$D$4,(ROUND((S68-S168-S418-'T1'!$D$8)*'T1'!$D$13,0)),0)</f>
        <v>36380</v>
      </c>
      <c r="T118" s="2">
        <f>IF(T68&gt;'T1'!$D$4,(ROUND((T68-T168-T418-'T1'!$D$8)*'T1'!$D$13,0)),0)</f>
        <v>36380</v>
      </c>
      <c r="U118" s="2">
        <f>IF(U68&gt;'T1'!$D$4,(ROUND((U68-U168-U418-'T1'!$D$8)*'T1'!$D$13,0)),0)</f>
        <v>36380</v>
      </c>
      <c r="V118" s="2">
        <f>IF(V68&gt;'T1'!$D$4,(ROUND((V68-V168-V418-'T1'!$D$8)*'T1'!$D$13,0)),0)</f>
        <v>45180</v>
      </c>
      <c r="W118" s="2">
        <f>IF(W68&gt;'T1'!$D$4,(ROUND((W68-W168-W418-'T1'!$D$8)*'T1'!$D$13,0)),0)</f>
        <v>45180</v>
      </c>
      <c r="X118" s="2">
        <f>IF(X68&gt;'T1'!$D$4,(ROUND((X68-X168-X418-'T1'!$D$8)*'T1'!$D$13,0)),0)</f>
        <v>45180</v>
      </c>
      <c r="Y118" s="2">
        <f>IF(Y68&gt;'T1'!$D$4,(ROUND((Y68-Y168-Y418-'T1'!$D$8)*'T1'!$D$13,0)),0)</f>
        <v>45180</v>
      </c>
      <c r="Z118" s="2">
        <f>IF(Z68&gt;'T1'!$D$4,(ROUND((Z68-Z168-Z418-'T1'!$D$8)*'T1'!$D$13,0)),0)</f>
        <v>45180</v>
      </c>
      <c r="AA118" s="2">
        <f>IF(AA68&gt;'T1'!$D$4,(ROUND((AA68-AA168-AA418-'T1'!$D$8)*'T1'!$D$13,0)),0)</f>
        <v>45180</v>
      </c>
      <c r="AB118" s="6">
        <f t="shared" si="167"/>
        <v>489360</v>
      </c>
      <c r="AC118" s="2">
        <f>IF(AC68&gt;'T1'!$E$4,(ROUND((AC68-AC168-AC418-'T1'!$E$8)*'T1'!$E$13,0)),0)</f>
        <v>53280</v>
      </c>
      <c r="AD118" s="2">
        <f>IF(AD68&gt;'T1'!$E$4,(ROUND((AD68-AD168-AD418-'T1'!$E$8)*'T1'!$E$13,0)),0)</f>
        <v>53280</v>
      </c>
      <c r="AE118" s="2">
        <f>IF(AE68&gt;'T1'!$E$4,(ROUND((AE68-AE168-AE418-'T1'!$E$8)*'T1'!$E$13,0)),0)</f>
        <v>53280</v>
      </c>
      <c r="AF118" s="2">
        <f>IF(AF68&gt;'T1'!$E$4,(ROUND((AF68-AF168-AF418-'T1'!$E$8)*'T1'!$E$13,0)),0)</f>
        <v>53280</v>
      </c>
      <c r="AG118" s="2">
        <f>IF(AG68&gt;'T1'!$E$4,(ROUND((AG68-AG168-AG418-'T1'!$E$8)*'T1'!$E$13,0)),0)</f>
        <v>53280</v>
      </c>
      <c r="AH118" s="2">
        <f>IF(AH68&gt;'T1'!$E$4,(ROUND((AH68-AH168-AH418-'T1'!$E$8)*'T1'!$E$13,0)),0)</f>
        <v>53280</v>
      </c>
      <c r="AI118" s="2">
        <f>IF(AI68&gt;'T1'!$E$4,(ROUND((AI68-AI168-AI418-'T1'!$E$8)*'T1'!$E$13,0)),0)</f>
        <v>62080</v>
      </c>
      <c r="AJ118" s="2">
        <f>IF(AJ68&gt;'T1'!$E$4,(ROUND((AJ68-AJ168-AJ418-'T1'!$E$8)*'T1'!$E$13,0)),0)</f>
        <v>62080</v>
      </c>
      <c r="AK118" s="2">
        <f>IF(AK68&gt;'T1'!$E$4,(ROUND((AK68-AK168-AK418-'T1'!$E$8)*'T1'!$E$13,0)),0)</f>
        <v>62080</v>
      </c>
      <c r="AL118" s="2">
        <f>IF(AL68&gt;'T1'!$E$4,(ROUND((AL68-AL168-AL418-'T1'!$E$8)*'T1'!$E$13,0)),0)</f>
        <v>62080</v>
      </c>
      <c r="AM118" s="2">
        <f>IF(AM68&gt;'T1'!$E$4,(ROUND((AM68-AM168-AM418-'T1'!$E$8)*'T1'!$E$13,0)),0)</f>
        <v>62080</v>
      </c>
      <c r="AN118" s="2">
        <f>IF(AN68&gt;'T1'!$E$4,(ROUND((AN68-AN168-AN418-'T1'!$E$8)*'T1'!$E$13,0)),0)</f>
        <v>62080</v>
      </c>
      <c r="AO118" s="6">
        <f t="shared" si="165"/>
        <v>692160</v>
      </c>
      <c r="AP118" s="2"/>
      <c r="AQ118" s="6">
        <f t="shared" si="402"/>
        <v>1181520</v>
      </c>
    </row>
    <row r="119" spans="1:44" ht="12" customHeight="1" outlineLevel="1">
      <c r="A119" s="21" t="s">
        <v>8</v>
      </c>
      <c r="C119" s="2">
        <f>IF(C69&gt;'T1'!$C$4,(ROUND((C69-C169-C419-'T1'!$C$8)*'T1'!$C$13,0)),0)</f>
        <v>0</v>
      </c>
      <c r="D119" s="2">
        <f>IF(D69&gt;'T1'!$C$4,(ROUND((D69-D169-D419-'T1'!$C$8)*'T1'!$C$13,0)),0)</f>
        <v>0</v>
      </c>
      <c r="E119" s="2">
        <f>IF(E69&gt;'T1'!$C$4,(ROUND((E69-E169-E419-'T1'!$C$8)*'T1'!$C$13,0)),0)</f>
        <v>0</v>
      </c>
      <c r="F119" s="2">
        <f>IF(F69&gt;'T1'!$C$4,(ROUND((F69-F169-F419-'T1'!$C$8)*'T1'!$C$13,0)),0)</f>
        <v>0</v>
      </c>
      <c r="G119" s="2">
        <f>IF(G69&gt;'T1'!$C$4,(ROUND((G69-G169-G419-'T1'!$C$8)*'T1'!$C$13,0)),0)</f>
        <v>0</v>
      </c>
      <c r="H119" s="2">
        <f>IF(H69&gt;'T1'!$C$4,(ROUND((H69-H169-H419-'T1'!$C$8)*'T1'!$C$13,0)),0)</f>
        <v>0</v>
      </c>
      <c r="I119" s="2">
        <f>IF(I69&gt;'T1'!$C$4,(ROUND((I69-I169-I419-'T1'!$C$8)*'T1'!$C$13,0)),0)</f>
        <v>0</v>
      </c>
      <c r="J119" s="2">
        <f>IF(J69&gt;'T1'!$C$4,(ROUND((J69-J169-J419-'T1'!$C$8)*'T1'!$C$13,0)),0)</f>
        <v>0</v>
      </c>
      <c r="K119" s="2">
        <f>IF(K69&gt;'T1'!$C$4,(ROUND((K69-K169-K419-'T1'!$C$8)*'T1'!$C$13,0)),0)</f>
        <v>0</v>
      </c>
      <c r="L119" s="2">
        <f>IF(L69&gt;'T1'!$C$4,(ROUND((L69-L169-L419-'T1'!$C$8)*'T1'!$C$13,0)),0)</f>
        <v>0</v>
      </c>
      <c r="M119" s="2">
        <f>IF(M69&gt;'T1'!$C$4,(ROUND((M69-M169-M419-'T1'!$C$8)*'T1'!$C$13,0)),0)</f>
        <v>0</v>
      </c>
      <c r="N119" s="2">
        <f>IF(N69&gt;'T1'!$C$4,(ROUND((N69-N169-N419-'T1'!$C$8)*'T1'!$C$13,0)),0)</f>
        <v>0</v>
      </c>
      <c r="O119" s="6">
        <f t="shared" si="166"/>
        <v>0</v>
      </c>
      <c r="P119" s="2">
        <f>IF(P69&gt;'T1'!$D$4,(ROUND((P69-P169-P419-'T1'!$D$8)*'T1'!$D$13,0)),0)</f>
        <v>36380</v>
      </c>
      <c r="Q119" s="2">
        <f>IF(Q69&gt;'T1'!$D$4,(ROUND((Q69-Q169-Q419-'T1'!$D$8)*'T1'!$D$13,0)),0)</f>
        <v>36380</v>
      </c>
      <c r="R119" s="2">
        <f>IF(R69&gt;'T1'!$D$4,(ROUND((R69-R169-R419-'T1'!$D$8)*'T1'!$D$13,0)),0)</f>
        <v>36380</v>
      </c>
      <c r="S119" s="2">
        <f>IF(S69&gt;'T1'!$D$4,(ROUND((S69-S169-S419-'T1'!$D$8)*'T1'!$D$13,0)),0)</f>
        <v>36380</v>
      </c>
      <c r="T119" s="2">
        <f>IF(T69&gt;'T1'!$D$4,(ROUND((T69-T169-T419-'T1'!$D$8)*'T1'!$D$13,0)),0)</f>
        <v>36380</v>
      </c>
      <c r="U119" s="2">
        <f>IF(U69&gt;'T1'!$D$4,(ROUND((U69-U169-U419-'T1'!$D$8)*'T1'!$D$13,0)),0)</f>
        <v>36380</v>
      </c>
      <c r="V119" s="2">
        <f>IF(V69&gt;'T1'!$D$4,(ROUND((V69-V169-V419-'T1'!$D$8)*'T1'!$D$13,0)),0)</f>
        <v>45180</v>
      </c>
      <c r="W119" s="2">
        <f>IF(W69&gt;'T1'!$D$4,(ROUND((W69-W169-W419-'T1'!$D$8)*'T1'!$D$13,0)),0)</f>
        <v>45180</v>
      </c>
      <c r="X119" s="2">
        <f>IF(X69&gt;'T1'!$D$4,(ROUND((X69-X169-X419-'T1'!$D$8)*'T1'!$D$13,0)),0)</f>
        <v>45180</v>
      </c>
      <c r="Y119" s="2">
        <f>IF(Y69&gt;'T1'!$D$4,(ROUND((Y69-Y169-Y419-'T1'!$D$8)*'T1'!$D$13,0)),0)</f>
        <v>45180</v>
      </c>
      <c r="Z119" s="2">
        <f>IF(Z69&gt;'T1'!$D$4,(ROUND((Z69-Z169-Z419-'T1'!$D$8)*'T1'!$D$13,0)),0)</f>
        <v>45180</v>
      </c>
      <c r="AA119" s="2">
        <f>IF(AA69&gt;'T1'!$D$4,(ROUND((AA69-AA169-AA419-'T1'!$D$8)*'T1'!$D$13,0)),0)</f>
        <v>45180</v>
      </c>
      <c r="AB119" s="6">
        <f t="shared" si="167"/>
        <v>489360</v>
      </c>
      <c r="AC119" s="2">
        <f>IF(AC69&gt;'T1'!$E$4,(ROUND((AC69-AC169-AC419-'T1'!$E$8)*'T1'!$E$13,0)),0)</f>
        <v>53280</v>
      </c>
      <c r="AD119" s="2">
        <f>IF(AD69&gt;'T1'!$E$4,(ROUND((AD69-AD169-AD419-'T1'!$E$8)*'T1'!$E$13,0)),0)</f>
        <v>53280</v>
      </c>
      <c r="AE119" s="2">
        <f>IF(AE69&gt;'T1'!$E$4,(ROUND((AE69-AE169-AE419-'T1'!$E$8)*'T1'!$E$13,0)),0)</f>
        <v>53280</v>
      </c>
      <c r="AF119" s="2">
        <f>IF(AF69&gt;'T1'!$E$4,(ROUND((AF69-AF169-AF419-'T1'!$E$8)*'T1'!$E$13,0)),0)</f>
        <v>53280</v>
      </c>
      <c r="AG119" s="2">
        <f>IF(AG69&gt;'T1'!$E$4,(ROUND((AG69-AG169-AG419-'T1'!$E$8)*'T1'!$E$13,0)),0)</f>
        <v>53280</v>
      </c>
      <c r="AH119" s="2">
        <f>IF(AH69&gt;'T1'!$E$4,(ROUND((AH69-AH169-AH419-'T1'!$E$8)*'T1'!$E$13,0)),0)</f>
        <v>53280</v>
      </c>
      <c r="AI119" s="2">
        <f>IF(AI69&gt;'T1'!$E$4,(ROUND((AI69-AI169-AI419-'T1'!$E$8)*'T1'!$E$13,0)),0)</f>
        <v>62080</v>
      </c>
      <c r="AJ119" s="2">
        <f>IF(AJ69&gt;'T1'!$E$4,(ROUND((AJ69-AJ169-AJ419-'T1'!$E$8)*'T1'!$E$13,0)),0)</f>
        <v>62080</v>
      </c>
      <c r="AK119" s="2">
        <f>IF(AK69&gt;'T1'!$E$4,(ROUND((AK69-AK169-AK419-'T1'!$E$8)*'T1'!$E$13,0)),0)</f>
        <v>62080</v>
      </c>
      <c r="AL119" s="2">
        <f>IF(AL69&gt;'T1'!$E$4,(ROUND((AL69-AL169-AL419-'T1'!$E$8)*'T1'!$E$13,0)),0)</f>
        <v>62080</v>
      </c>
      <c r="AM119" s="2">
        <f>IF(AM69&gt;'T1'!$E$4,(ROUND((AM69-AM169-AM419-'T1'!$E$8)*'T1'!$E$13,0)),0)</f>
        <v>62080</v>
      </c>
      <c r="AN119" s="2">
        <f>IF(AN69&gt;'T1'!$E$4,(ROUND((AN69-AN169-AN419-'T1'!$E$8)*'T1'!$E$13,0)),0)</f>
        <v>62080</v>
      </c>
      <c r="AO119" s="6">
        <f t="shared" si="165"/>
        <v>692160</v>
      </c>
      <c r="AP119" s="2"/>
      <c r="AQ119" s="6">
        <f t="shared" si="402"/>
        <v>1181520</v>
      </c>
    </row>
    <row r="120" spans="1:44" ht="12" customHeight="1" outlineLevel="1">
      <c r="A120" s="21" t="s">
        <v>9</v>
      </c>
      <c r="C120" s="2">
        <f>IF(C70&gt;'T1'!$C$4,(ROUND((C70-C170-C420-'T1'!$C$8)*'T1'!$C$13,0)),0)</f>
        <v>0</v>
      </c>
      <c r="D120" s="2">
        <f>IF(D70&gt;'T1'!$C$4,(ROUND((D70-D170-D420-'T1'!$C$8)*'T1'!$C$13,0)),0)</f>
        <v>0</v>
      </c>
      <c r="E120" s="2">
        <f>IF(E70&gt;'T1'!$C$4,(ROUND((E70-E170-E420-'T1'!$C$8)*'T1'!$C$13,0)),0)</f>
        <v>0</v>
      </c>
      <c r="F120" s="2">
        <f>IF(F70&gt;'T1'!$C$4,(ROUND((F70-F170-F420-'T1'!$C$8)*'T1'!$C$13,0)),0)</f>
        <v>0</v>
      </c>
      <c r="G120" s="2">
        <f>IF(G70&gt;'T1'!$C$4,(ROUND((G70-G170-G420-'T1'!$C$8)*'T1'!$C$13,0)),0)</f>
        <v>0</v>
      </c>
      <c r="H120" s="2">
        <f>IF(H70&gt;'T1'!$C$4,(ROUND((H70-H170-H420-'T1'!$C$8)*'T1'!$C$13,0)),0)</f>
        <v>0</v>
      </c>
      <c r="I120" s="2">
        <f>IF(I70&gt;'T1'!$C$4,(ROUND((I70-I170-I420-'T1'!$C$8)*'T1'!$C$13,0)),0)</f>
        <v>0</v>
      </c>
      <c r="J120" s="2">
        <f>IF(J70&gt;'T1'!$C$4,(ROUND((J70-J170-J420-'T1'!$C$8)*'T1'!$C$13,0)),0)</f>
        <v>0</v>
      </c>
      <c r="K120" s="2">
        <f>IF(K70&gt;'T1'!$C$4,(ROUND((K70-K170-K420-'T1'!$C$8)*'T1'!$C$13,0)),0)</f>
        <v>0</v>
      </c>
      <c r="L120" s="2">
        <f>IF(L70&gt;'T1'!$C$4,(ROUND((L70-L170-L420-'T1'!$C$8)*'T1'!$C$13,0)),0)</f>
        <v>0</v>
      </c>
      <c r="M120" s="2">
        <f>IF(M70&gt;'T1'!$C$4,(ROUND((M70-M170-M420-'T1'!$C$8)*'T1'!$C$13,0)),0)</f>
        <v>0</v>
      </c>
      <c r="N120" s="2">
        <f>IF(N70&gt;'T1'!$C$4,(ROUND((N70-N170-N420-'T1'!$C$8)*'T1'!$C$13,0)),0)</f>
        <v>0</v>
      </c>
      <c r="O120" s="6">
        <f t="shared" si="166"/>
        <v>0</v>
      </c>
      <c r="P120" s="2">
        <f>IF(P70&gt;'T1'!$D$4,(ROUND((P70-P170-P420-'T1'!$D$8)*'T1'!$D$13,0)),0)</f>
        <v>36380</v>
      </c>
      <c r="Q120" s="2">
        <f>IF(Q70&gt;'T1'!$D$4,(ROUND((Q70-Q170-Q420-'T1'!$D$8)*'T1'!$D$13,0)),0)</f>
        <v>36380</v>
      </c>
      <c r="R120" s="2">
        <f>IF(R70&gt;'T1'!$D$4,(ROUND((R70-R170-R420-'T1'!$D$8)*'T1'!$D$13,0)),0)</f>
        <v>36380</v>
      </c>
      <c r="S120" s="2">
        <f>IF(S70&gt;'T1'!$D$4,(ROUND((S70-S170-S420-'T1'!$D$8)*'T1'!$D$13,0)),0)</f>
        <v>36380</v>
      </c>
      <c r="T120" s="2">
        <f>IF(T70&gt;'T1'!$D$4,(ROUND((T70-T170-T420-'T1'!$D$8)*'T1'!$D$13,0)),0)</f>
        <v>36380</v>
      </c>
      <c r="U120" s="2">
        <f>IF(U70&gt;'T1'!$D$4,(ROUND((U70-U170-U420-'T1'!$D$8)*'T1'!$D$13,0)),0)</f>
        <v>36380</v>
      </c>
      <c r="V120" s="2">
        <f>IF(V70&gt;'T1'!$D$4,(ROUND((V70-V170-V420-'T1'!$D$8)*'T1'!$D$13,0)),0)</f>
        <v>45180</v>
      </c>
      <c r="W120" s="2">
        <f>IF(W70&gt;'T1'!$D$4,(ROUND((W70-W170-W420-'T1'!$D$8)*'T1'!$D$13,0)),0)</f>
        <v>45180</v>
      </c>
      <c r="X120" s="2">
        <f>IF(X70&gt;'T1'!$D$4,(ROUND((X70-X170-X420-'T1'!$D$8)*'T1'!$D$13,0)),0)</f>
        <v>45180</v>
      </c>
      <c r="Y120" s="2">
        <f>IF(Y70&gt;'T1'!$D$4,(ROUND((Y70-Y170-Y420-'T1'!$D$8)*'T1'!$D$13,0)),0)</f>
        <v>45180</v>
      </c>
      <c r="Z120" s="2">
        <f>IF(Z70&gt;'T1'!$D$4,(ROUND((Z70-Z170-Z420-'T1'!$D$8)*'T1'!$D$13,0)),0)</f>
        <v>45180</v>
      </c>
      <c r="AA120" s="2">
        <f>IF(AA70&gt;'T1'!$D$4,(ROUND((AA70-AA170-AA420-'T1'!$D$8)*'T1'!$D$13,0)),0)</f>
        <v>45180</v>
      </c>
      <c r="AB120" s="6">
        <f t="shared" si="167"/>
        <v>489360</v>
      </c>
      <c r="AC120" s="2">
        <f>IF(AC70&gt;'T1'!$E$4,(ROUND((AC70-AC170-AC420-'T1'!$E$8)*'T1'!$E$13,0)),0)</f>
        <v>53280</v>
      </c>
      <c r="AD120" s="2">
        <f>IF(AD70&gt;'T1'!$E$4,(ROUND((AD70-AD170-AD420-'T1'!$E$8)*'T1'!$E$13,0)),0)</f>
        <v>53280</v>
      </c>
      <c r="AE120" s="2">
        <f>IF(AE70&gt;'T1'!$E$4,(ROUND((AE70-AE170-AE420-'T1'!$E$8)*'T1'!$E$13,0)),0)</f>
        <v>53280</v>
      </c>
      <c r="AF120" s="2">
        <f>IF(AF70&gt;'T1'!$E$4,(ROUND((AF70-AF170-AF420-'T1'!$E$8)*'T1'!$E$13,0)),0)</f>
        <v>53280</v>
      </c>
      <c r="AG120" s="2">
        <f>IF(AG70&gt;'T1'!$E$4,(ROUND((AG70-AG170-AG420-'T1'!$E$8)*'T1'!$E$13,0)),0)</f>
        <v>53280</v>
      </c>
      <c r="AH120" s="2">
        <f>IF(AH70&gt;'T1'!$E$4,(ROUND((AH70-AH170-AH420-'T1'!$E$8)*'T1'!$E$13,0)),0)</f>
        <v>53280</v>
      </c>
      <c r="AI120" s="2">
        <f>IF(AI70&gt;'T1'!$E$4,(ROUND((AI70-AI170-AI420-'T1'!$E$8)*'T1'!$E$13,0)),0)</f>
        <v>62080</v>
      </c>
      <c r="AJ120" s="2">
        <f>IF(AJ70&gt;'T1'!$E$4,(ROUND((AJ70-AJ170-AJ420-'T1'!$E$8)*'T1'!$E$13,0)),0)</f>
        <v>62080</v>
      </c>
      <c r="AK120" s="2">
        <f>IF(AK70&gt;'T1'!$E$4,(ROUND((AK70-AK170-AK420-'T1'!$E$8)*'T1'!$E$13,0)),0)</f>
        <v>62080</v>
      </c>
      <c r="AL120" s="2">
        <f>IF(AL70&gt;'T1'!$E$4,(ROUND((AL70-AL170-AL420-'T1'!$E$8)*'T1'!$E$13,0)),0)</f>
        <v>62080</v>
      </c>
      <c r="AM120" s="2">
        <f>IF(AM70&gt;'T1'!$E$4,(ROUND((AM70-AM170-AM420-'T1'!$E$8)*'T1'!$E$13,0)),0)</f>
        <v>62080</v>
      </c>
      <c r="AN120" s="2">
        <f>IF(AN70&gt;'T1'!$E$4,(ROUND((AN70-AN170-AN420-'T1'!$E$8)*'T1'!$E$13,0)),0)</f>
        <v>62080</v>
      </c>
      <c r="AO120" s="6">
        <f t="shared" si="165"/>
        <v>692160</v>
      </c>
      <c r="AP120" s="2"/>
      <c r="AQ120" s="6">
        <f t="shared" si="402"/>
        <v>1181520</v>
      </c>
    </row>
    <row r="121" spans="1:44" ht="12" customHeight="1" outlineLevel="1">
      <c r="A121" s="21" t="s">
        <v>95</v>
      </c>
      <c r="C121" s="2">
        <f>IF(C71&gt;'T1'!$C$4,(ROUND((C71-C171-C421-'T1'!$C$8)*'T1'!$C$13,0)),0)</f>
        <v>0</v>
      </c>
      <c r="D121" s="2">
        <f>IF(D71&gt;'T1'!$C$4,(ROUND((D71-D171-D421-'T1'!$C$8)*'T1'!$C$13,0)),0)</f>
        <v>0</v>
      </c>
      <c r="E121" s="2">
        <f>IF(E71&gt;'T1'!$C$4,(ROUND((E71-E171-E421-'T1'!$C$8)*'T1'!$C$13,0)),0)</f>
        <v>0</v>
      </c>
      <c r="F121" s="2">
        <f>IF(F71&gt;'T1'!$C$4,(ROUND((F71-F171-F421-'T1'!$C$8)*'T1'!$C$13,0)),0)</f>
        <v>0</v>
      </c>
      <c r="G121" s="2">
        <f>IF(G71&gt;'T1'!$C$4,(ROUND((G71-G171-G421-'T1'!$C$8)*'T1'!$C$13,0)),0)</f>
        <v>0</v>
      </c>
      <c r="H121" s="2">
        <f>IF(H71&gt;'T1'!$C$4,(ROUND((H71-H171-H421-'T1'!$C$8)*'T1'!$C$13,0)),0)</f>
        <v>0</v>
      </c>
      <c r="I121" s="2">
        <f>IF(I71&gt;'T1'!$C$4,(ROUND((I71-I171-I421-'T1'!$C$8)*'T1'!$C$13,0)),0)</f>
        <v>37175</v>
      </c>
      <c r="J121" s="2">
        <f>IF(J71&gt;'T1'!$C$4,(ROUND((J71-J171-J421-'T1'!$C$8)*'T1'!$C$13,0)),0)</f>
        <v>37175</v>
      </c>
      <c r="K121" s="2">
        <f>IF(K71&gt;'T1'!$C$4,(ROUND((K71-K171-K421-'T1'!$C$8)*'T1'!$C$13,0)),0)</f>
        <v>37175</v>
      </c>
      <c r="L121" s="2">
        <f>IF(L71&gt;'T1'!$C$4,(ROUND((L71-L171-L421-'T1'!$C$8)*'T1'!$C$13,0)),0)</f>
        <v>37175</v>
      </c>
      <c r="M121" s="2">
        <f>IF(M71&gt;'T1'!$C$4,(ROUND((M71-M171-M421-'T1'!$C$8)*'T1'!$C$13,0)),0)</f>
        <v>37175</v>
      </c>
      <c r="N121" s="2">
        <f>IF(N71&gt;'T1'!$C$4,(ROUND((N71-N171-N421-'T1'!$C$8)*'T1'!$C$13,0)),0)</f>
        <v>37175</v>
      </c>
      <c r="O121" s="6">
        <f t="shared" si="166"/>
        <v>223050</v>
      </c>
      <c r="P121" s="2">
        <f>IF(P71&gt;'T1'!$D$4,(ROUND((P71-P171-P421-'T1'!$D$8)*'T1'!$D$13,0)),0)</f>
        <v>45180</v>
      </c>
      <c r="Q121" s="2">
        <f>IF(Q71&gt;'T1'!$D$4,(ROUND((Q71-Q171-Q421-'T1'!$D$8)*'T1'!$D$13,0)),0)</f>
        <v>45180</v>
      </c>
      <c r="R121" s="2">
        <f>IF(R71&gt;'T1'!$D$4,(ROUND((R71-R171-R421-'T1'!$D$8)*'T1'!$D$13,0)),0)</f>
        <v>45180</v>
      </c>
      <c r="S121" s="2">
        <f>IF(S71&gt;'T1'!$D$4,(ROUND((S71-S171-S421-'T1'!$D$8)*'T1'!$D$13,0)),0)</f>
        <v>45180</v>
      </c>
      <c r="T121" s="2">
        <f>IF(T71&gt;'T1'!$D$4,(ROUND((T71-T171-T421-'T1'!$D$8)*'T1'!$D$13,0)),0)</f>
        <v>45180</v>
      </c>
      <c r="U121" s="2">
        <f>IF(U71&gt;'T1'!$D$4,(ROUND((U71-U171-U421-'T1'!$D$8)*'T1'!$D$13,0)),0)</f>
        <v>45180</v>
      </c>
      <c r="V121" s="2">
        <f>IF(V71&gt;'T1'!$D$4,(ROUND((V71-V171-V421-'T1'!$D$8)*'T1'!$D$13,0)),0)</f>
        <v>53980</v>
      </c>
      <c r="W121" s="2">
        <f>IF(W71&gt;'T1'!$D$4,(ROUND((W71-W171-W421-'T1'!$D$8)*'T1'!$D$13,0)),0)</f>
        <v>53980</v>
      </c>
      <c r="X121" s="2">
        <f>IF(X71&gt;'T1'!$D$4,(ROUND((X71-X171-X421-'T1'!$D$8)*'T1'!$D$13,0)),0)</f>
        <v>53980</v>
      </c>
      <c r="Y121" s="2">
        <f>IF(Y71&gt;'T1'!$D$4,(ROUND((Y71-Y171-Y421-'T1'!$D$8)*'T1'!$D$13,0)),0)</f>
        <v>53980</v>
      </c>
      <c r="Z121" s="2">
        <f>IF(Z71&gt;'T1'!$D$4,(ROUND((Z71-Z171-Z421-'T1'!$D$8)*'T1'!$D$13,0)),0)</f>
        <v>53980</v>
      </c>
      <c r="AA121" s="2">
        <f>IF(AA71&gt;'T1'!$D$4,(ROUND((AA71-AA171-AA421-'T1'!$D$8)*'T1'!$D$13,0)),0)</f>
        <v>53980</v>
      </c>
      <c r="AB121" s="6">
        <f t="shared" si="167"/>
        <v>594960</v>
      </c>
      <c r="AC121" s="2">
        <f>IF(AC71&gt;'T1'!$E$4,(ROUND((AC71-AC171-AC421-'T1'!$E$8)*'T1'!$E$13,0)),0)</f>
        <v>62080</v>
      </c>
      <c r="AD121" s="2">
        <f>IF(AD71&gt;'T1'!$E$4,(ROUND((AD71-AD171-AD421-'T1'!$E$8)*'T1'!$E$13,0)),0)</f>
        <v>62080</v>
      </c>
      <c r="AE121" s="2">
        <f>IF(AE71&gt;'T1'!$E$4,(ROUND((AE71-AE171-AE421-'T1'!$E$8)*'T1'!$E$13,0)),0)</f>
        <v>62080</v>
      </c>
      <c r="AF121" s="2">
        <f>IF(AF71&gt;'T1'!$E$4,(ROUND((AF71-AF171-AF421-'T1'!$E$8)*'T1'!$E$13,0)),0)</f>
        <v>62080</v>
      </c>
      <c r="AG121" s="2">
        <f>IF(AG71&gt;'T1'!$E$4,(ROUND((AG71-AG171-AG421-'T1'!$E$8)*'T1'!$E$13,0)),0)</f>
        <v>62080</v>
      </c>
      <c r="AH121" s="2">
        <f>IF(AH71&gt;'T1'!$E$4,(ROUND((AH71-AH171-AH421-'T1'!$E$8)*'T1'!$E$13,0)),0)</f>
        <v>62080</v>
      </c>
      <c r="AI121" s="2">
        <f>IF(AI71&gt;'T1'!$E$4,(ROUND((AI71-AI171-AI421-'T1'!$E$8)*'T1'!$E$13,0)),0)</f>
        <v>70880</v>
      </c>
      <c r="AJ121" s="2">
        <f>IF(AJ71&gt;'T1'!$E$4,(ROUND((AJ71-AJ171-AJ421-'T1'!$E$8)*'T1'!$E$13,0)),0)</f>
        <v>70880</v>
      </c>
      <c r="AK121" s="2">
        <f>IF(AK71&gt;'T1'!$E$4,(ROUND((AK71-AK171-AK421-'T1'!$E$8)*'T1'!$E$13,0)),0)</f>
        <v>70880</v>
      </c>
      <c r="AL121" s="2">
        <f>IF(AL71&gt;'T1'!$E$4,(ROUND((AL71-AL171-AL421-'T1'!$E$8)*'T1'!$E$13,0)),0)</f>
        <v>70880</v>
      </c>
      <c r="AM121" s="2">
        <f>IF(AM71&gt;'T1'!$E$4,(ROUND((AM71-AM171-AM421-'T1'!$E$8)*'T1'!$E$13,0)),0)</f>
        <v>70880</v>
      </c>
      <c r="AN121" s="2">
        <f>IF(AN71&gt;'T1'!$E$4,(ROUND((AN71-AN171-AN421-'T1'!$E$8)*'T1'!$E$13,0)),0)</f>
        <v>70880</v>
      </c>
      <c r="AO121" s="6">
        <f t="shared" si="165"/>
        <v>797760</v>
      </c>
      <c r="AP121" s="2"/>
      <c r="AQ121" s="6">
        <f t="shared" si="402"/>
        <v>1615770</v>
      </c>
    </row>
    <row r="122" spans="1:44" ht="12" customHeight="1" outlineLevel="1">
      <c r="A122" s="21" t="s">
        <v>96</v>
      </c>
      <c r="C122" s="2">
        <f>IF(C72&gt;'T1'!$C$4,(ROUND((C72-C172-C422-'T1'!$C$8)*'T1'!$C$13,0)),0)</f>
        <v>0</v>
      </c>
      <c r="D122" s="2">
        <f>IF(D72&gt;'T1'!$C$4,(ROUND((D72-D172-D422-'T1'!$C$8)*'T1'!$C$13,0)),0)</f>
        <v>0</v>
      </c>
      <c r="E122" s="2">
        <f>IF(E72&gt;'T1'!$C$4,(ROUND((E72-E172-E422-'T1'!$C$8)*'T1'!$C$13,0)),0)</f>
        <v>0</v>
      </c>
      <c r="F122" s="2">
        <f>IF(F72&gt;'T1'!$C$4,(ROUND((F72-F172-F422-'T1'!$C$8)*'T1'!$C$13,0)),0)</f>
        <v>0</v>
      </c>
      <c r="G122" s="2">
        <f>IF(G72&gt;'T1'!$C$4,(ROUND((G72-G172-G422-'T1'!$C$8)*'T1'!$C$13,0)),0)</f>
        <v>0</v>
      </c>
      <c r="H122" s="2">
        <f>IF(H72&gt;'T1'!$C$4,(ROUND((H72-H172-H422-'T1'!$C$8)*'T1'!$C$13,0)),0)</f>
        <v>0</v>
      </c>
      <c r="I122" s="2">
        <f>IF(I72&gt;'T1'!$C$4,(ROUND((I72-I172-I422-'T1'!$C$8)*'T1'!$C$13,0)),0)</f>
        <v>0</v>
      </c>
      <c r="J122" s="2">
        <f>IF(J72&gt;'T1'!$C$4,(ROUND((J72-J172-J422-'T1'!$C$8)*'T1'!$C$13,0)),0)</f>
        <v>37175</v>
      </c>
      <c r="K122" s="2">
        <f>IF(K72&gt;'T1'!$C$4,(ROUND((K72-K172-K422-'T1'!$C$8)*'T1'!$C$13,0)),0)</f>
        <v>37175</v>
      </c>
      <c r="L122" s="2">
        <f>IF(L72&gt;'T1'!$C$4,(ROUND((L72-L172-L422-'T1'!$C$8)*'T1'!$C$13,0)),0)</f>
        <v>37175</v>
      </c>
      <c r="M122" s="2">
        <f>IF(M72&gt;'T1'!$C$4,(ROUND((M72-M172-M422-'T1'!$C$8)*'T1'!$C$13,0)),0)</f>
        <v>37175</v>
      </c>
      <c r="N122" s="2">
        <f>IF(N72&gt;'T1'!$C$4,(ROUND((N72-N172-N422-'T1'!$C$8)*'T1'!$C$13,0)),0)</f>
        <v>37175</v>
      </c>
      <c r="O122" s="6">
        <f t="shared" si="166"/>
        <v>185875</v>
      </c>
      <c r="P122" s="2">
        <f>IF(P72&gt;'T1'!$D$4,(ROUND((P72-P172-P422-'T1'!$D$8)*'T1'!$D$13,0)),0)</f>
        <v>36380</v>
      </c>
      <c r="Q122" s="2">
        <f>IF(Q72&gt;'T1'!$D$4,(ROUND((Q72-Q172-Q422-'T1'!$D$8)*'T1'!$D$13,0)),0)</f>
        <v>45180</v>
      </c>
      <c r="R122" s="2">
        <f>IF(R72&gt;'T1'!$D$4,(ROUND((R72-R172-R422-'T1'!$D$8)*'T1'!$D$13,0)),0)</f>
        <v>45180</v>
      </c>
      <c r="S122" s="2">
        <f>IF(S72&gt;'T1'!$D$4,(ROUND((S72-S172-S422-'T1'!$D$8)*'T1'!$D$13,0)),0)</f>
        <v>45180</v>
      </c>
      <c r="T122" s="2">
        <f>IF(T72&gt;'T1'!$D$4,(ROUND((T72-T172-T422-'T1'!$D$8)*'T1'!$D$13,0)),0)</f>
        <v>45180</v>
      </c>
      <c r="U122" s="2">
        <f>IF(U72&gt;'T1'!$D$4,(ROUND((U72-U172-U422-'T1'!$D$8)*'T1'!$D$13,0)),0)</f>
        <v>45180</v>
      </c>
      <c r="V122" s="2">
        <f>IF(V72&gt;'T1'!$D$4,(ROUND((V72-V172-V422-'T1'!$D$8)*'T1'!$D$13,0)),0)</f>
        <v>45180</v>
      </c>
      <c r="W122" s="2">
        <f>IF(W72&gt;'T1'!$D$4,(ROUND((W72-W172-W422-'T1'!$D$8)*'T1'!$D$13,0)),0)</f>
        <v>53980</v>
      </c>
      <c r="X122" s="2">
        <f>IF(X72&gt;'T1'!$D$4,(ROUND((X72-X172-X422-'T1'!$D$8)*'T1'!$D$13,0)),0)</f>
        <v>53980</v>
      </c>
      <c r="Y122" s="2">
        <f>IF(Y72&gt;'T1'!$D$4,(ROUND((Y72-Y172-Y422-'T1'!$D$8)*'T1'!$D$13,0)),0)</f>
        <v>53980</v>
      </c>
      <c r="Z122" s="2">
        <f>IF(Z72&gt;'T1'!$D$4,(ROUND((Z72-Z172-Z422-'T1'!$D$8)*'T1'!$D$13,0)),0)</f>
        <v>53980</v>
      </c>
      <c r="AA122" s="2">
        <f>IF(AA72&gt;'T1'!$D$4,(ROUND((AA72-AA172-AA422-'T1'!$D$8)*'T1'!$D$13,0)),0)</f>
        <v>53980</v>
      </c>
      <c r="AB122" s="6">
        <f t="shared" si="167"/>
        <v>577360</v>
      </c>
      <c r="AC122" s="2">
        <f>IF(AC72&gt;'T1'!$E$4,(ROUND((AC72-AC172-AC422-'T1'!$E$8)*'T1'!$E$13,0)),0)</f>
        <v>53280</v>
      </c>
      <c r="AD122" s="2">
        <f>IF(AD72&gt;'T1'!$E$4,(ROUND((AD72-AD172-AD422-'T1'!$E$8)*'T1'!$E$13,0)),0)</f>
        <v>62080</v>
      </c>
      <c r="AE122" s="2">
        <f>IF(AE72&gt;'T1'!$E$4,(ROUND((AE72-AE172-AE422-'T1'!$E$8)*'T1'!$E$13,0)),0)</f>
        <v>62080</v>
      </c>
      <c r="AF122" s="2">
        <f>IF(AF72&gt;'T1'!$E$4,(ROUND((AF72-AF172-AF422-'T1'!$E$8)*'T1'!$E$13,0)),0)</f>
        <v>62080</v>
      </c>
      <c r="AG122" s="2">
        <f>IF(AG72&gt;'T1'!$E$4,(ROUND((AG72-AG172-AG422-'T1'!$E$8)*'T1'!$E$13,0)),0)</f>
        <v>62080</v>
      </c>
      <c r="AH122" s="2">
        <f>IF(AH72&gt;'T1'!$E$4,(ROUND((AH72-AH172-AH422-'T1'!$E$8)*'T1'!$E$13,0)),0)</f>
        <v>62080</v>
      </c>
      <c r="AI122" s="2">
        <f>IF(AI72&gt;'T1'!$E$4,(ROUND((AI72-AI172-AI422-'T1'!$E$8)*'T1'!$E$13,0)),0)</f>
        <v>62080</v>
      </c>
      <c r="AJ122" s="2">
        <f>IF(AJ72&gt;'T1'!$E$4,(ROUND((AJ72-AJ172-AJ422-'T1'!$E$8)*'T1'!$E$13,0)),0)</f>
        <v>70880</v>
      </c>
      <c r="AK122" s="2">
        <f>IF(AK72&gt;'T1'!$E$4,(ROUND((AK72-AK172-AK422-'T1'!$E$8)*'T1'!$E$13,0)),0)</f>
        <v>70880</v>
      </c>
      <c r="AL122" s="2">
        <f>IF(AL72&gt;'T1'!$E$4,(ROUND((AL72-AL172-AL422-'T1'!$E$8)*'T1'!$E$13,0)),0)</f>
        <v>70880</v>
      </c>
      <c r="AM122" s="2">
        <f>IF(AM72&gt;'T1'!$E$4,(ROUND((AM72-AM172-AM422-'T1'!$E$8)*'T1'!$E$13,0)),0)</f>
        <v>70880</v>
      </c>
      <c r="AN122" s="2">
        <f>IF(AN72&gt;'T1'!$E$4,(ROUND((AN72-AN172-AN422-'T1'!$E$8)*'T1'!$E$13,0)),0)</f>
        <v>70880</v>
      </c>
      <c r="AO122" s="6">
        <f t="shared" si="165"/>
        <v>780160</v>
      </c>
      <c r="AP122" s="2"/>
      <c r="AQ122" s="6">
        <f t="shared" si="402"/>
        <v>1543395</v>
      </c>
    </row>
    <row r="123" spans="1:44" ht="12" customHeight="1" outlineLevel="1">
      <c r="A123" s="21" t="s">
        <v>10</v>
      </c>
      <c r="C123" s="2">
        <f>IF(C73&gt;'T1'!$C$4,(ROUND((C73-C173-C423-'T1'!$C$8)*'T1'!$C$13,0)),0)</f>
        <v>0</v>
      </c>
      <c r="D123" s="2">
        <f>IF(D73&gt;'T1'!$C$4,(ROUND((D73-D173-D423-'T1'!$C$8)*'T1'!$C$13,0)),0)</f>
        <v>0</v>
      </c>
      <c r="E123" s="2">
        <f>IF(E73&gt;'T1'!$C$4,(ROUND((E73-E173-E423-'T1'!$C$8)*'T1'!$C$13,0)),0)</f>
        <v>0</v>
      </c>
      <c r="F123" s="2">
        <f>IF(F73&gt;'T1'!$C$4,(ROUND((F73-F173-F423-'T1'!$C$8)*'T1'!$C$13,0)),0)</f>
        <v>0</v>
      </c>
      <c r="G123" s="2">
        <f>IF(G73&gt;'T1'!$C$4,(ROUND((G73-G173-G423-'T1'!$C$8)*'T1'!$C$13,0)),0)</f>
        <v>0</v>
      </c>
      <c r="H123" s="2">
        <f>IF(H73&gt;'T1'!$C$4,(ROUND((H73-H173-H423-'T1'!$C$8)*'T1'!$C$13,0)),0)</f>
        <v>0</v>
      </c>
      <c r="I123" s="2">
        <f>IF(I73&gt;'T1'!$C$4,(ROUND((I73-I173-I423-'T1'!$C$8)*'T1'!$C$13,0)),0)</f>
        <v>0</v>
      </c>
      <c r="J123" s="2">
        <f>IF(J73&gt;'T1'!$C$4,(ROUND((J73-J173-J423-'T1'!$C$8)*'T1'!$C$13,0)),0)</f>
        <v>0</v>
      </c>
      <c r="K123" s="2">
        <f>IF(K73&gt;'T1'!$C$4,(ROUND((K73-K173-K423-'T1'!$C$8)*'T1'!$C$13,0)),0)</f>
        <v>0</v>
      </c>
      <c r="L123" s="2">
        <f>IF(L73&gt;'T1'!$C$4,(ROUND((L73-L173-L423-'T1'!$C$8)*'T1'!$C$13,0)),0)</f>
        <v>0</v>
      </c>
      <c r="M123" s="2">
        <f>IF(M73&gt;'T1'!$C$4,(ROUND((M73-M173-M423-'T1'!$C$8)*'T1'!$C$13,0)),0)</f>
        <v>0</v>
      </c>
      <c r="N123" s="2">
        <f>IF(N73&gt;'T1'!$C$4,(ROUND((N73-N173-N423-'T1'!$C$8)*'T1'!$C$13,0)),0)</f>
        <v>0</v>
      </c>
      <c r="O123" s="6">
        <f t="shared" si="166"/>
        <v>0</v>
      </c>
      <c r="P123" s="2">
        <f>IF(P73&gt;'T1'!$D$4,(ROUND((P73-P173-P423-'T1'!$D$8)*'T1'!$D$13,0)),0)</f>
        <v>0</v>
      </c>
      <c r="Q123" s="2">
        <f>IF(Q73&gt;'T1'!$D$4,(ROUND((Q73-Q173-Q423-'T1'!$D$8)*'T1'!$D$13,0)),0)</f>
        <v>0</v>
      </c>
      <c r="R123" s="2">
        <f>IF(R73&gt;'T1'!$D$4,(ROUND((R73-R173-R423-'T1'!$D$8)*'T1'!$D$13,0)),0)</f>
        <v>0</v>
      </c>
      <c r="S123" s="2">
        <f>IF(S73&gt;'T1'!$D$4,(ROUND((S73-S173-S423-'T1'!$D$8)*'T1'!$D$13,0)),0)</f>
        <v>0</v>
      </c>
      <c r="T123" s="2">
        <f>IF(T73&gt;'T1'!$D$4,(ROUND((T73-T173-T423-'T1'!$D$8)*'T1'!$D$13,0)),0)</f>
        <v>0</v>
      </c>
      <c r="U123" s="2">
        <f>IF(U73&gt;'T1'!$D$4,(ROUND((U73-U173-U423-'T1'!$D$8)*'T1'!$D$13,0)),0)</f>
        <v>0</v>
      </c>
      <c r="V123" s="2">
        <f>IF(V73&gt;'T1'!$D$4,(ROUND((V73-V173-V423-'T1'!$D$8)*'T1'!$D$13,0)),0)</f>
        <v>36380</v>
      </c>
      <c r="W123" s="2">
        <f>IF(W73&gt;'T1'!$D$4,(ROUND((W73-W173-W423-'T1'!$D$8)*'T1'!$D$13,0)),0)</f>
        <v>36380</v>
      </c>
      <c r="X123" s="2">
        <f>IF(X73&gt;'T1'!$D$4,(ROUND((X73-X173-X423-'T1'!$D$8)*'T1'!$D$13,0)),0)</f>
        <v>36380</v>
      </c>
      <c r="Y123" s="2">
        <f>IF(Y73&gt;'T1'!$D$4,(ROUND((Y73-Y173-Y423-'T1'!$D$8)*'T1'!$D$13,0)),0)</f>
        <v>36380</v>
      </c>
      <c r="Z123" s="2">
        <f>IF(Z73&gt;'T1'!$D$4,(ROUND((Z73-Z173-Z423-'T1'!$D$8)*'T1'!$D$13,0)),0)</f>
        <v>36380</v>
      </c>
      <c r="AA123" s="2">
        <f>IF(AA73&gt;'T1'!$D$4,(ROUND((AA73-AA173-AA423-'T1'!$D$8)*'T1'!$D$13,0)),0)</f>
        <v>36380</v>
      </c>
      <c r="AB123" s="6">
        <f t="shared" si="167"/>
        <v>218280</v>
      </c>
      <c r="AC123" s="2">
        <f>IF(AC73&gt;'T1'!$E$4,(ROUND((AC73-AC173-AC423-'T1'!$E$8)*'T1'!$E$13,0)),0)</f>
        <v>44480</v>
      </c>
      <c r="AD123" s="2">
        <f>IF(AD73&gt;'T1'!$E$4,(ROUND((AD73-AD173-AD423-'T1'!$E$8)*'T1'!$E$13,0)),0)</f>
        <v>44480</v>
      </c>
      <c r="AE123" s="2">
        <f>IF(AE73&gt;'T1'!$E$4,(ROUND((AE73-AE173-AE423-'T1'!$E$8)*'T1'!$E$13,0)),0)</f>
        <v>44480</v>
      </c>
      <c r="AF123" s="2">
        <f>IF(AF73&gt;'T1'!$E$4,(ROUND((AF73-AF173-AF423-'T1'!$E$8)*'T1'!$E$13,0)),0)</f>
        <v>44480</v>
      </c>
      <c r="AG123" s="2">
        <f>IF(AG73&gt;'T1'!$E$4,(ROUND((AG73-AG173-AG423-'T1'!$E$8)*'T1'!$E$13,0)),0)</f>
        <v>44480</v>
      </c>
      <c r="AH123" s="2">
        <f>IF(AH73&gt;'T1'!$E$4,(ROUND((AH73-AH173-AH423-'T1'!$E$8)*'T1'!$E$13,0)),0)</f>
        <v>44480</v>
      </c>
      <c r="AI123" s="2">
        <f>IF(AI73&gt;'T1'!$E$4,(ROUND((AI73-AI173-AI423-'T1'!$E$8)*'T1'!$E$13,0)),0)</f>
        <v>53280</v>
      </c>
      <c r="AJ123" s="2">
        <f>IF(AJ73&gt;'T1'!$E$4,(ROUND((AJ73-AJ173-AJ423-'T1'!$E$8)*'T1'!$E$13,0)),0)</f>
        <v>53280</v>
      </c>
      <c r="AK123" s="2">
        <f>IF(AK73&gt;'T1'!$E$4,(ROUND((AK73-AK173-AK423-'T1'!$E$8)*'T1'!$E$13,0)),0)</f>
        <v>53280</v>
      </c>
      <c r="AL123" s="2">
        <f>IF(AL73&gt;'T1'!$E$4,(ROUND((AL73-AL173-AL423-'T1'!$E$8)*'T1'!$E$13,0)),0)</f>
        <v>53280</v>
      </c>
      <c r="AM123" s="2">
        <f>IF(AM73&gt;'T1'!$E$4,(ROUND((AM73-AM173-AM423-'T1'!$E$8)*'T1'!$E$13,0)),0)</f>
        <v>53280</v>
      </c>
      <c r="AN123" s="2">
        <f>IF(AN73&gt;'T1'!$E$4,(ROUND((AN73-AN173-AN423-'T1'!$E$8)*'T1'!$E$13,0)),0)</f>
        <v>53280</v>
      </c>
      <c r="AO123" s="6">
        <f t="shared" si="165"/>
        <v>586560</v>
      </c>
      <c r="AP123" s="2"/>
      <c r="AQ123" s="6">
        <f t="shared" si="402"/>
        <v>804840</v>
      </c>
    </row>
    <row r="124" spans="1:44" ht="12" customHeight="1" outlineLevel="1">
      <c r="A124" s="2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6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6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6"/>
      <c r="AP124" s="2"/>
      <c r="AQ124" s="6"/>
    </row>
    <row r="125" spans="1:44" s="4" customFormat="1" ht="12" customHeight="1" outlineLevel="1">
      <c r="A125" s="4" t="s">
        <v>491</v>
      </c>
      <c r="B125" s="9"/>
      <c r="C125" s="5">
        <f>SUM(C126:C130)</f>
        <v>0</v>
      </c>
      <c r="D125" s="5">
        <f t="shared" ref="D125" si="403">SUM(D126:D130)</f>
        <v>0</v>
      </c>
      <c r="E125" s="5">
        <f t="shared" ref="E125" si="404">SUM(E126:E130)</f>
        <v>0</v>
      </c>
      <c r="F125" s="5">
        <f t="shared" ref="F125" si="405">SUM(F126:F130)</f>
        <v>0</v>
      </c>
      <c r="G125" s="5">
        <f t="shared" ref="G125" si="406">SUM(G126:G130)</f>
        <v>0</v>
      </c>
      <c r="H125" s="5">
        <f t="shared" ref="H125" si="407">SUM(H126:H130)</f>
        <v>0</v>
      </c>
      <c r="I125" s="5">
        <f t="shared" ref="I125" si="408">SUM(I126:I130)</f>
        <v>0</v>
      </c>
      <c r="J125" s="5">
        <f t="shared" ref="J125" si="409">SUM(J126:J130)</f>
        <v>65550</v>
      </c>
      <c r="K125" s="5">
        <f t="shared" ref="K125" si="410">SUM(K126:K130)</f>
        <v>65550</v>
      </c>
      <c r="L125" s="5">
        <f t="shared" ref="L125" si="411">SUM(L126:L130)</f>
        <v>65550</v>
      </c>
      <c r="M125" s="5">
        <f t="shared" ref="M125" si="412">SUM(M126:M130)</f>
        <v>65550</v>
      </c>
      <c r="N125" s="5">
        <f t="shared" ref="N125" si="413">SUM(N126:N130)</f>
        <v>85125</v>
      </c>
      <c r="O125" s="14">
        <f t="shared" si="166"/>
        <v>347325</v>
      </c>
      <c r="P125" s="5">
        <f>SUM(P126:P130)</f>
        <v>82740</v>
      </c>
      <c r="Q125" s="5">
        <f t="shared" ref="Q125:AA125" si="414">SUM(Q126:Q130)</f>
        <v>125720</v>
      </c>
      <c r="R125" s="5">
        <f t="shared" si="414"/>
        <v>125720</v>
      </c>
      <c r="S125" s="5">
        <f t="shared" si="414"/>
        <v>125720</v>
      </c>
      <c r="T125" s="5">
        <f t="shared" si="414"/>
        <v>125720</v>
      </c>
      <c r="U125" s="5">
        <f t="shared" si="414"/>
        <v>130120</v>
      </c>
      <c r="V125" s="5">
        <f t="shared" si="414"/>
        <v>130120</v>
      </c>
      <c r="W125" s="5">
        <f t="shared" si="414"/>
        <v>179700</v>
      </c>
      <c r="X125" s="5">
        <f t="shared" si="414"/>
        <v>179700</v>
      </c>
      <c r="Y125" s="5">
        <f t="shared" si="414"/>
        <v>179700</v>
      </c>
      <c r="Z125" s="5">
        <f t="shared" si="414"/>
        <v>179700</v>
      </c>
      <c r="AA125" s="5">
        <f t="shared" si="414"/>
        <v>184100</v>
      </c>
      <c r="AB125" s="14">
        <f t="shared" si="167"/>
        <v>1748760</v>
      </c>
      <c r="AC125" s="5">
        <f>SUM(AC126:AC130)</f>
        <v>180600</v>
      </c>
      <c r="AD125" s="5">
        <f t="shared" ref="AD125:AN125" si="415">SUM(AD126:AD130)</f>
        <v>209200</v>
      </c>
      <c r="AE125" s="5">
        <f t="shared" si="415"/>
        <v>209200</v>
      </c>
      <c r="AF125" s="5">
        <f t="shared" si="415"/>
        <v>209200</v>
      </c>
      <c r="AG125" s="5">
        <f t="shared" si="415"/>
        <v>209200</v>
      </c>
      <c r="AH125" s="5">
        <f t="shared" si="415"/>
        <v>213600</v>
      </c>
      <c r="AI125" s="5">
        <f t="shared" si="415"/>
        <v>213600</v>
      </c>
      <c r="AJ125" s="5">
        <f t="shared" si="415"/>
        <v>242200</v>
      </c>
      <c r="AK125" s="5">
        <f t="shared" si="415"/>
        <v>242200</v>
      </c>
      <c r="AL125" s="5">
        <f t="shared" si="415"/>
        <v>242200</v>
      </c>
      <c r="AM125" s="5">
        <f t="shared" si="415"/>
        <v>242200</v>
      </c>
      <c r="AN125" s="5">
        <f t="shared" si="415"/>
        <v>246600</v>
      </c>
      <c r="AO125" s="14">
        <f t="shared" si="165"/>
        <v>2660000</v>
      </c>
      <c r="AP125" s="5"/>
      <c r="AQ125" s="14">
        <f>O125+AB125+AO125</f>
        <v>4756085</v>
      </c>
    </row>
    <row r="126" spans="1:44" ht="12" customHeight="1" outlineLevel="1">
      <c r="A126" s="21" t="s">
        <v>216</v>
      </c>
      <c r="C126" s="2">
        <f>IF(C76&gt;'T1'!$C$4,(ROUND((C76-C176-C426-'T1'!$C$8)*'T1'!$C$13,0)),0)</f>
        <v>0</v>
      </c>
      <c r="D126" s="2">
        <f>IF(D76&gt;'T1'!$C$4,(ROUND((D76-D176-D426-'T1'!$C$8)*'T1'!$C$13,0)),0)</f>
        <v>0</v>
      </c>
      <c r="E126" s="2">
        <f>IF(E76&gt;'T1'!$C$4,(ROUND((E76-E176-E426-'T1'!$C$8)*'T1'!$C$13,0)),0)</f>
        <v>0</v>
      </c>
      <c r="F126" s="2">
        <f>IF(F76&gt;'T1'!$C$4,(ROUND((F76-F176-F426-'T1'!$C$8)*'T1'!$C$13,0)),0)</f>
        <v>0</v>
      </c>
      <c r="G126" s="2">
        <f>IF(G76&gt;'T1'!$C$4,(ROUND((G76-G176-G426-'T1'!$C$8)*'T1'!$C$13,0)),0)</f>
        <v>0</v>
      </c>
      <c r="H126" s="2">
        <f>IF(H76&gt;'T1'!$C$4,(ROUND((H76-H176-H426-'T1'!$C$8)*'T1'!$C$13,0)),0)</f>
        <v>0</v>
      </c>
      <c r="I126" s="2">
        <f>IF(I76&gt;'T1'!$C$4,(ROUND((I76-I176-I426-'T1'!$C$8)*'T1'!$C$13,0)),0)</f>
        <v>0</v>
      </c>
      <c r="J126" s="2">
        <f>IF(J76&gt;'T1'!$C$4,(ROUND((J76-J176-J426-'T1'!$C$8)*'T1'!$C$13,0)),0)</f>
        <v>37175</v>
      </c>
      <c r="K126" s="2">
        <f>IF(K76&gt;'T1'!$C$4,(ROUND((K76-K176-K426-'T1'!$C$8)*'T1'!$C$13,0)),0)</f>
        <v>37175</v>
      </c>
      <c r="L126" s="2">
        <f>IF(L76&gt;'T1'!$C$4,(ROUND((L76-L176-L426-'T1'!$C$8)*'T1'!$C$13,0)),0)</f>
        <v>37175</v>
      </c>
      <c r="M126" s="2">
        <f>IF(M76&gt;'T1'!$C$4,(ROUND((M76-M176-M426-'T1'!$C$8)*'T1'!$C$13,0)),0)</f>
        <v>37175</v>
      </c>
      <c r="N126" s="2">
        <f>IF(N76&gt;'T1'!$C$4,(ROUND((N76-N176-N426-'T1'!$C$8)*'T1'!$C$13,0)),0)</f>
        <v>37175</v>
      </c>
      <c r="O126" s="6">
        <f t="shared" si="166"/>
        <v>185875</v>
      </c>
      <c r="P126" s="2">
        <f>IF(P76&gt;'T1'!$D$4,(ROUND((P76-P176-P426-'T1'!$D$8)*'T1'!$D$13,0)),0)</f>
        <v>36380</v>
      </c>
      <c r="Q126" s="2">
        <f>IF(Q76&gt;'T1'!$D$4,(ROUND((Q76-Q176-Q426-'T1'!$D$8)*'T1'!$D$13,0)),0)</f>
        <v>45180</v>
      </c>
      <c r="R126" s="2">
        <f>IF(R76&gt;'T1'!$D$4,(ROUND((R76-R176-R426-'T1'!$D$8)*'T1'!$D$13,0)),0)</f>
        <v>45180</v>
      </c>
      <c r="S126" s="2">
        <f>IF(S76&gt;'T1'!$D$4,(ROUND((S76-S176-S426-'T1'!$D$8)*'T1'!$D$13,0)),0)</f>
        <v>45180</v>
      </c>
      <c r="T126" s="2">
        <f>IF(T76&gt;'T1'!$D$4,(ROUND((T76-T176-T426-'T1'!$D$8)*'T1'!$D$13,0)),0)</f>
        <v>45180</v>
      </c>
      <c r="U126" s="2">
        <f>IF(U76&gt;'T1'!$D$4,(ROUND((U76-U176-U426-'T1'!$D$8)*'T1'!$D$13,0)),0)</f>
        <v>45180</v>
      </c>
      <c r="V126" s="2">
        <f>IF(V76&gt;'T1'!$D$4,(ROUND((V76-V176-V426-'T1'!$D$8)*'T1'!$D$13,0)),0)</f>
        <v>45180</v>
      </c>
      <c r="W126" s="2">
        <f>IF(W76&gt;'T1'!$D$4,(ROUND((W76-W176-W426-'T1'!$D$8)*'T1'!$D$13,0)),0)</f>
        <v>53980</v>
      </c>
      <c r="X126" s="2">
        <f>IF(X76&gt;'T1'!$D$4,(ROUND((X76-X176-X426-'T1'!$D$8)*'T1'!$D$13,0)),0)</f>
        <v>53980</v>
      </c>
      <c r="Y126" s="2">
        <f>IF(Y76&gt;'T1'!$D$4,(ROUND((Y76-Y176-Y426-'T1'!$D$8)*'T1'!$D$13,0)),0)</f>
        <v>53980</v>
      </c>
      <c r="Z126" s="2">
        <f>IF(Z76&gt;'T1'!$D$4,(ROUND((Z76-Z176-Z426-'T1'!$D$8)*'T1'!$D$13,0)),0)</f>
        <v>53980</v>
      </c>
      <c r="AA126" s="2">
        <f>IF(AA76&gt;'T1'!$D$4,(ROUND((AA76-AA176-AA426-'T1'!$D$8)*'T1'!$D$13,0)),0)</f>
        <v>53980</v>
      </c>
      <c r="AB126" s="6">
        <f t="shared" si="167"/>
        <v>577360</v>
      </c>
      <c r="AC126" s="2">
        <f>IF(AC76&gt;'T1'!$E$4,(ROUND((AC76-AC176-AC426-'T1'!$E$8)*'T1'!$E$13,0)),0)</f>
        <v>53280</v>
      </c>
      <c r="AD126" s="2">
        <f>IF(AD76&gt;'T1'!$E$4,(ROUND((AD76-AD176-AD426-'T1'!$E$8)*'T1'!$E$13,0)),0)</f>
        <v>62080</v>
      </c>
      <c r="AE126" s="2">
        <f>IF(AE76&gt;'T1'!$E$4,(ROUND((AE76-AE176-AE426-'T1'!$E$8)*'T1'!$E$13,0)),0)</f>
        <v>62080</v>
      </c>
      <c r="AF126" s="2">
        <f>IF(AF76&gt;'T1'!$E$4,(ROUND((AF76-AF176-AF426-'T1'!$E$8)*'T1'!$E$13,0)),0)</f>
        <v>62080</v>
      </c>
      <c r="AG126" s="2">
        <f>IF(AG76&gt;'T1'!$E$4,(ROUND((AG76-AG176-AG426-'T1'!$E$8)*'T1'!$E$13,0)),0)</f>
        <v>62080</v>
      </c>
      <c r="AH126" s="2">
        <f>IF(AH76&gt;'T1'!$E$4,(ROUND((AH76-AH176-AH426-'T1'!$E$8)*'T1'!$E$13,0)),0)</f>
        <v>62080</v>
      </c>
      <c r="AI126" s="2">
        <f>IF(AI76&gt;'T1'!$E$4,(ROUND((AI76-AI176-AI426-'T1'!$E$8)*'T1'!$E$13,0)),0)</f>
        <v>62080</v>
      </c>
      <c r="AJ126" s="2">
        <f>IF(AJ76&gt;'T1'!$E$4,(ROUND((AJ76-AJ176-AJ426-'T1'!$E$8)*'T1'!$E$13,0)),0)</f>
        <v>70880</v>
      </c>
      <c r="AK126" s="2">
        <f>IF(AK76&gt;'T1'!$E$4,(ROUND((AK76-AK176-AK426-'T1'!$E$8)*'T1'!$E$13,0)),0)</f>
        <v>70880</v>
      </c>
      <c r="AL126" s="2">
        <f>IF(AL76&gt;'T1'!$E$4,(ROUND((AL76-AL176-AL426-'T1'!$E$8)*'T1'!$E$13,0)),0)</f>
        <v>70880</v>
      </c>
      <c r="AM126" s="2">
        <f>IF(AM76&gt;'T1'!$E$4,(ROUND((AM76-AM176-AM426-'T1'!$E$8)*'T1'!$E$13,0)),0)</f>
        <v>70880</v>
      </c>
      <c r="AN126" s="2">
        <f>IF(AN76&gt;'T1'!$E$4,(ROUND((AN76-AN176-AN426-'T1'!$E$8)*'T1'!$E$13,0)),0)</f>
        <v>70880</v>
      </c>
      <c r="AO126" s="6">
        <f t="shared" si="165"/>
        <v>780160</v>
      </c>
      <c r="AP126" s="2"/>
      <c r="AQ126" s="6">
        <f>O126+AB126+AO126</f>
        <v>1543395</v>
      </c>
      <c r="AR126" s="4"/>
    </row>
    <row r="127" spans="1:44" ht="12" customHeight="1" outlineLevel="1">
      <c r="A127" s="21" t="s">
        <v>493</v>
      </c>
      <c r="C127" s="2">
        <f>IF(C77&gt;'T1'!$C$4,(ROUND((C77-C177-C427-'T1'!$C$8)*'T1'!$C$13,0)),0)</f>
        <v>0</v>
      </c>
      <c r="D127" s="2">
        <f>IF(D77&gt;'T1'!$C$4,(ROUND((D77-D177-D427-'T1'!$C$8)*'T1'!$C$13,0)),0)</f>
        <v>0</v>
      </c>
      <c r="E127" s="2">
        <f>IF(E77&gt;'T1'!$C$4,(ROUND((E77-E177-E427-'T1'!$C$8)*'T1'!$C$13,0)),0)</f>
        <v>0</v>
      </c>
      <c r="F127" s="2">
        <f>IF(F77&gt;'T1'!$C$4,(ROUND((F77-F177-F427-'T1'!$C$8)*'T1'!$C$13,0)),0)</f>
        <v>0</v>
      </c>
      <c r="G127" s="2">
        <f>IF(G77&gt;'T1'!$C$4,(ROUND((G77-G177-G427-'T1'!$C$8)*'T1'!$C$13,0)),0)</f>
        <v>0</v>
      </c>
      <c r="H127" s="2">
        <f>IF(H77&gt;'T1'!$C$4,(ROUND((H77-H177-H427-'T1'!$C$8)*'T1'!$C$13,0)),0)</f>
        <v>0</v>
      </c>
      <c r="I127" s="2">
        <f>IF(I77&gt;'T1'!$C$4,(ROUND((I77-I177-I427-'T1'!$C$8)*'T1'!$C$13,0)),0)</f>
        <v>0</v>
      </c>
      <c r="J127" s="2">
        <f>IF(J77&gt;'T1'!$C$4,(ROUND((J77-J177-J427-'T1'!$C$8)*'T1'!$C$13,0)),0)</f>
        <v>28375</v>
      </c>
      <c r="K127" s="2">
        <f>IF(K77&gt;'T1'!$C$4,(ROUND((K77-K177-K427-'T1'!$C$8)*'T1'!$C$13,0)),0)</f>
        <v>28375</v>
      </c>
      <c r="L127" s="2">
        <f>IF(L77&gt;'T1'!$C$4,(ROUND((L77-L177-L427-'T1'!$C$8)*'T1'!$C$13,0)),0)</f>
        <v>28375</v>
      </c>
      <c r="M127" s="2">
        <f>IF(M77&gt;'T1'!$C$4,(ROUND((M77-M177-M427-'T1'!$C$8)*'T1'!$C$13,0)),0)</f>
        <v>28375</v>
      </c>
      <c r="N127" s="2">
        <f>IF(N77&gt;'T1'!$C$4,(ROUND((N77-N177-N427-'T1'!$C$8)*'T1'!$C$13,0)),0)</f>
        <v>28375</v>
      </c>
      <c r="O127" s="6">
        <f t="shared" si="166"/>
        <v>141875</v>
      </c>
      <c r="P127" s="2">
        <f>IF(P77&gt;'T1'!$D$4,(ROUND((P77-P177-P427-'T1'!$D$8)*'T1'!$D$13,0)),0)</f>
        <v>27580</v>
      </c>
      <c r="Q127" s="2">
        <f>IF(Q77&gt;'T1'!$D$4,(ROUND((Q77-Q177-Q427-'T1'!$D$8)*'T1'!$D$13,0)),0)</f>
        <v>34180</v>
      </c>
      <c r="R127" s="2">
        <f>IF(R77&gt;'T1'!$D$4,(ROUND((R77-R177-R427-'T1'!$D$8)*'T1'!$D$13,0)),0)</f>
        <v>34180</v>
      </c>
      <c r="S127" s="2">
        <f>IF(S77&gt;'T1'!$D$4,(ROUND((S77-S177-S427-'T1'!$D$8)*'T1'!$D$13,0)),0)</f>
        <v>34180</v>
      </c>
      <c r="T127" s="2">
        <f>IF(T77&gt;'T1'!$D$4,(ROUND((T77-T177-T427-'T1'!$D$8)*'T1'!$D$13,0)),0)</f>
        <v>34180</v>
      </c>
      <c r="U127" s="2">
        <f>IF(U77&gt;'T1'!$D$4,(ROUND((U77-U177-U427-'T1'!$D$8)*'T1'!$D$13,0)),0)</f>
        <v>34180</v>
      </c>
      <c r="V127" s="2">
        <f>IF(V77&gt;'T1'!$D$4,(ROUND((V77-V177-V427-'T1'!$D$8)*'T1'!$D$13,0)),0)</f>
        <v>34180</v>
      </c>
      <c r="W127" s="2">
        <f>IF(W77&gt;'T1'!$D$4,(ROUND((W77-W177-W427-'T1'!$D$8)*'T1'!$D$13,0)),0)</f>
        <v>40780</v>
      </c>
      <c r="X127" s="2">
        <f>IF(X77&gt;'T1'!$D$4,(ROUND((X77-X177-X427-'T1'!$D$8)*'T1'!$D$13,0)),0)</f>
        <v>40780</v>
      </c>
      <c r="Y127" s="2">
        <f>IF(Y77&gt;'T1'!$D$4,(ROUND((Y77-Y177-Y427-'T1'!$D$8)*'T1'!$D$13,0)),0)</f>
        <v>40780</v>
      </c>
      <c r="Z127" s="2">
        <f>IF(Z77&gt;'T1'!$D$4,(ROUND((Z77-Z177-Z427-'T1'!$D$8)*'T1'!$D$13,0)),0)</f>
        <v>40780</v>
      </c>
      <c r="AA127" s="2">
        <f>IF(AA77&gt;'T1'!$D$4,(ROUND((AA77-AA177-AA427-'T1'!$D$8)*'T1'!$D$13,0)),0)</f>
        <v>40780</v>
      </c>
      <c r="AB127" s="6">
        <f t="shared" si="167"/>
        <v>436560</v>
      </c>
      <c r="AC127" s="2">
        <f>IF(AC77&gt;'T1'!$E$4,(ROUND((AC77-AC177-AC427-'T1'!$E$8)*'T1'!$E$13,0)),0)</f>
        <v>40080</v>
      </c>
      <c r="AD127" s="2">
        <f>IF(AD77&gt;'T1'!$E$4,(ROUND((AD77-AD177-AD427-'T1'!$E$8)*'T1'!$E$13,0)),0)</f>
        <v>46680</v>
      </c>
      <c r="AE127" s="2">
        <f>IF(AE77&gt;'T1'!$E$4,(ROUND((AE77-AE177-AE427-'T1'!$E$8)*'T1'!$E$13,0)),0)</f>
        <v>46680</v>
      </c>
      <c r="AF127" s="2">
        <f>IF(AF77&gt;'T1'!$E$4,(ROUND((AF77-AF177-AF427-'T1'!$E$8)*'T1'!$E$13,0)),0)</f>
        <v>46680</v>
      </c>
      <c r="AG127" s="2">
        <f>IF(AG77&gt;'T1'!$E$4,(ROUND((AG77-AG177-AG427-'T1'!$E$8)*'T1'!$E$13,0)),0)</f>
        <v>46680</v>
      </c>
      <c r="AH127" s="2">
        <f>IF(AH77&gt;'T1'!$E$4,(ROUND((AH77-AH177-AH427-'T1'!$E$8)*'T1'!$E$13,0)),0)</f>
        <v>46680</v>
      </c>
      <c r="AI127" s="2">
        <f>IF(AI77&gt;'T1'!$E$4,(ROUND((AI77-AI177-AI427-'T1'!$E$8)*'T1'!$E$13,0)),0)</f>
        <v>46680</v>
      </c>
      <c r="AJ127" s="2">
        <f>IF(AJ77&gt;'T1'!$E$4,(ROUND((AJ77-AJ177-AJ427-'T1'!$E$8)*'T1'!$E$13,0)),0)</f>
        <v>53280</v>
      </c>
      <c r="AK127" s="2">
        <f>IF(AK77&gt;'T1'!$E$4,(ROUND((AK77-AK177-AK427-'T1'!$E$8)*'T1'!$E$13,0)),0)</f>
        <v>53280</v>
      </c>
      <c r="AL127" s="2">
        <f>IF(AL77&gt;'T1'!$E$4,(ROUND((AL77-AL177-AL427-'T1'!$E$8)*'T1'!$E$13,0)),0)</f>
        <v>53280</v>
      </c>
      <c r="AM127" s="2">
        <f>IF(AM77&gt;'T1'!$E$4,(ROUND((AM77-AM177-AM427-'T1'!$E$8)*'T1'!$E$13,0)),0)</f>
        <v>53280</v>
      </c>
      <c r="AN127" s="2">
        <f>IF(AN77&gt;'T1'!$E$4,(ROUND((AN77-AN177-AN427-'T1'!$E$8)*'T1'!$E$13,0)),0)</f>
        <v>53280</v>
      </c>
      <c r="AO127" s="6">
        <f t="shared" si="165"/>
        <v>586560</v>
      </c>
      <c r="AP127" s="2"/>
      <c r="AQ127" s="6">
        <f t="shared" ref="AQ127:AQ130" si="416">O127+AB127+AO127</f>
        <v>1164995</v>
      </c>
      <c r="AR127" s="4"/>
    </row>
    <row r="128" spans="1:44" ht="12" customHeight="1" outlineLevel="1">
      <c r="A128" s="21" t="s">
        <v>494</v>
      </c>
      <c r="C128" s="2">
        <f>IF(C78&gt;'T1'!$C$4,(ROUND((C78-C178-C428-'T1'!$C$8)*'T1'!$C$13,0)),0)</f>
        <v>0</v>
      </c>
      <c r="D128" s="2">
        <f>IF(D78&gt;'T1'!$C$4,(ROUND((D78-D178-D428-'T1'!$C$8)*'T1'!$C$13,0)),0)</f>
        <v>0</v>
      </c>
      <c r="E128" s="2">
        <f>IF(E78&gt;'T1'!$C$4,(ROUND((E78-E178-E428-'T1'!$C$8)*'T1'!$C$13,0)),0)</f>
        <v>0</v>
      </c>
      <c r="F128" s="2">
        <f>IF(F78&gt;'T1'!$C$4,(ROUND((F78-F178-F428-'T1'!$C$8)*'T1'!$C$13,0)),0)</f>
        <v>0</v>
      </c>
      <c r="G128" s="2">
        <f>IF(G78&gt;'T1'!$C$4,(ROUND((G78-G178-G428-'T1'!$C$8)*'T1'!$C$13,0)),0)</f>
        <v>0</v>
      </c>
      <c r="H128" s="2">
        <f>IF(H78&gt;'T1'!$C$4,(ROUND((H78-H178-H428-'T1'!$C$8)*'T1'!$C$13,0)),0)</f>
        <v>0</v>
      </c>
      <c r="I128" s="2">
        <f>IF(I78&gt;'T1'!$C$4,(ROUND((I78-I178-I428-'T1'!$C$8)*'T1'!$C$13,0)),0)</f>
        <v>0</v>
      </c>
      <c r="J128" s="2">
        <f>IF(J78&gt;'T1'!$C$4,(ROUND((J78-J178-J428-'T1'!$C$8)*'T1'!$C$13,0)),0)</f>
        <v>0</v>
      </c>
      <c r="K128" s="2">
        <f>IF(K78&gt;'T1'!$C$4,(ROUND((K78-K178-K428-'T1'!$C$8)*'T1'!$C$13,0)),0)</f>
        <v>0</v>
      </c>
      <c r="L128" s="2">
        <f>IF(L78&gt;'T1'!$C$4,(ROUND((L78-L178-L428-'T1'!$C$8)*'T1'!$C$13,0)),0)</f>
        <v>0</v>
      </c>
      <c r="M128" s="2">
        <f>IF(M78&gt;'T1'!$C$4,(ROUND((M78-M178-M428-'T1'!$C$8)*'T1'!$C$13,0)),0)</f>
        <v>0</v>
      </c>
      <c r="N128" s="2">
        <f>IF(N78&gt;'T1'!$C$4,(ROUND((N78-N178-N428-'T1'!$C$8)*'T1'!$C$13,0)),0)</f>
        <v>0</v>
      </c>
      <c r="O128" s="6">
        <f t="shared" si="166"/>
        <v>0</v>
      </c>
      <c r="P128" s="2">
        <f>IF(P78&gt;'T1'!$D$4,(ROUND((P78-P178-P428-'T1'!$D$8)*'T1'!$D$13,0)),0)</f>
        <v>0</v>
      </c>
      <c r="Q128" s="2">
        <f>IF(Q78&gt;'T1'!$D$4,(ROUND((Q78-Q178-Q428-'T1'!$D$8)*'T1'!$D$13,0)),0)</f>
        <v>27580</v>
      </c>
      <c r="R128" s="2">
        <f>IF(R78&gt;'T1'!$D$4,(ROUND((R78-R178-R428-'T1'!$D$8)*'T1'!$D$13,0)),0)</f>
        <v>27580</v>
      </c>
      <c r="S128" s="2">
        <f>IF(S78&gt;'T1'!$D$4,(ROUND((S78-S178-S428-'T1'!$D$8)*'T1'!$D$13,0)),0)</f>
        <v>27580</v>
      </c>
      <c r="T128" s="2">
        <f>IF(T78&gt;'T1'!$D$4,(ROUND((T78-T178-T428-'T1'!$D$8)*'T1'!$D$13,0)),0)</f>
        <v>27580</v>
      </c>
      <c r="U128" s="2">
        <f>IF(U78&gt;'T1'!$D$4,(ROUND((U78-U178-U428-'T1'!$D$8)*'T1'!$D$13,0)),0)</f>
        <v>27580</v>
      </c>
      <c r="V128" s="2">
        <f>IF(V78&gt;'T1'!$D$4,(ROUND((V78-V178-V428-'T1'!$D$8)*'T1'!$D$13,0)),0)</f>
        <v>27580</v>
      </c>
      <c r="W128" s="2">
        <f>IF(W78&gt;'T1'!$D$4,(ROUND((W78-W178-W428-'T1'!$D$8)*'T1'!$D$13,0)),0)</f>
        <v>34180</v>
      </c>
      <c r="X128" s="2">
        <f>IF(X78&gt;'T1'!$D$4,(ROUND((X78-X178-X428-'T1'!$D$8)*'T1'!$D$13,0)),0)</f>
        <v>34180</v>
      </c>
      <c r="Y128" s="2">
        <f>IF(Y78&gt;'T1'!$D$4,(ROUND((Y78-Y178-Y428-'T1'!$D$8)*'T1'!$D$13,0)),0)</f>
        <v>34180</v>
      </c>
      <c r="Z128" s="2">
        <f>IF(Z78&gt;'T1'!$D$4,(ROUND((Z78-Z178-Z428-'T1'!$D$8)*'T1'!$D$13,0)),0)</f>
        <v>34180</v>
      </c>
      <c r="AA128" s="2">
        <f>IF(AA78&gt;'T1'!$D$4,(ROUND((AA78-AA178-AA428-'T1'!$D$8)*'T1'!$D$13,0)),0)</f>
        <v>34180</v>
      </c>
      <c r="AB128" s="6">
        <f t="shared" si="167"/>
        <v>336380</v>
      </c>
      <c r="AC128" s="2">
        <f>IF(AC78&gt;'T1'!$E$4,(ROUND((AC78-AC178-AC428-'T1'!$E$8)*'T1'!$E$13,0)),0)</f>
        <v>33480</v>
      </c>
      <c r="AD128" s="2">
        <f>IF(AD78&gt;'T1'!$E$4,(ROUND((AD78-AD178-AD428-'T1'!$E$8)*'T1'!$E$13,0)),0)</f>
        <v>40080</v>
      </c>
      <c r="AE128" s="2">
        <f>IF(AE78&gt;'T1'!$E$4,(ROUND((AE78-AE178-AE428-'T1'!$E$8)*'T1'!$E$13,0)),0)</f>
        <v>40080</v>
      </c>
      <c r="AF128" s="2">
        <f>IF(AF78&gt;'T1'!$E$4,(ROUND((AF78-AF178-AF428-'T1'!$E$8)*'T1'!$E$13,0)),0)</f>
        <v>40080</v>
      </c>
      <c r="AG128" s="2">
        <f>IF(AG78&gt;'T1'!$E$4,(ROUND((AG78-AG178-AG428-'T1'!$E$8)*'T1'!$E$13,0)),0)</f>
        <v>40080</v>
      </c>
      <c r="AH128" s="2">
        <f>IF(AH78&gt;'T1'!$E$4,(ROUND((AH78-AH178-AH428-'T1'!$E$8)*'T1'!$E$13,0)),0)</f>
        <v>40080</v>
      </c>
      <c r="AI128" s="2">
        <f>IF(AI78&gt;'T1'!$E$4,(ROUND((AI78-AI178-AI428-'T1'!$E$8)*'T1'!$E$13,0)),0)</f>
        <v>40080</v>
      </c>
      <c r="AJ128" s="2">
        <f>IF(AJ78&gt;'T1'!$E$4,(ROUND((AJ78-AJ178-AJ428-'T1'!$E$8)*'T1'!$E$13,0)),0)</f>
        <v>46680</v>
      </c>
      <c r="AK128" s="2">
        <f>IF(AK78&gt;'T1'!$E$4,(ROUND((AK78-AK178-AK428-'T1'!$E$8)*'T1'!$E$13,0)),0)</f>
        <v>46680</v>
      </c>
      <c r="AL128" s="2">
        <f>IF(AL78&gt;'T1'!$E$4,(ROUND((AL78-AL178-AL428-'T1'!$E$8)*'T1'!$E$13,0)),0)</f>
        <v>46680</v>
      </c>
      <c r="AM128" s="2">
        <f>IF(AM78&gt;'T1'!$E$4,(ROUND((AM78-AM178-AM428-'T1'!$E$8)*'T1'!$E$13,0)),0)</f>
        <v>46680</v>
      </c>
      <c r="AN128" s="2">
        <f>IF(AN78&gt;'T1'!$E$4,(ROUND((AN78-AN178-AN428-'T1'!$E$8)*'T1'!$E$13,0)),0)</f>
        <v>46680</v>
      </c>
      <c r="AO128" s="6">
        <f t="shared" si="165"/>
        <v>507360</v>
      </c>
      <c r="AP128" s="2"/>
      <c r="AQ128" s="6">
        <f t="shared" si="416"/>
        <v>843740</v>
      </c>
      <c r="AR128" s="4"/>
    </row>
    <row r="129" spans="1:44" ht="12" customHeight="1" outlineLevel="1">
      <c r="A129" s="21" t="s">
        <v>540</v>
      </c>
      <c r="C129" s="2">
        <f>IF(C79&gt;'T1'!$C$4,(ROUND((C79-C179-C429-'T1'!$C$8)*'T1'!$C$13,0)),0)</f>
        <v>0</v>
      </c>
      <c r="D129" s="2">
        <f>IF(D79&gt;'T1'!$C$4,(ROUND((D79-D179-D429-'T1'!$C$8)*'T1'!$C$13,0)),0)</f>
        <v>0</v>
      </c>
      <c r="E129" s="2">
        <f>IF(E79&gt;'T1'!$C$4,(ROUND((E79-E179-E429-'T1'!$C$8)*'T1'!$C$13,0)),0)</f>
        <v>0</v>
      </c>
      <c r="F129" s="2">
        <f>IF(F79&gt;'T1'!$C$4,(ROUND((F79-F179-F429-'T1'!$C$8)*'T1'!$C$13,0)),0)</f>
        <v>0</v>
      </c>
      <c r="G129" s="2">
        <f>IF(G79&gt;'T1'!$C$4,(ROUND((G79-G179-G429-'T1'!$C$8)*'T1'!$C$13,0)),0)</f>
        <v>0</v>
      </c>
      <c r="H129" s="2">
        <f>IF(H79&gt;'T1'!$C$4,(ROUND((H79-H179-H429-'T1'!$C$8)*'T1'!$C$13,0)),0)</f>
        <v>0</v>
      </c>
      <c r="I129" s="2">
        <f>IF(I79&gt;'T1'!$C$4,(ROUND((I79-I179-I429-'T1'!$C$8)*'T1'!$C$13,0)),0)</f>
        <v>0</v>
      </c>
      <c r="J129" s="2">
        <f>IF(J79&gt;'T1'!$C$4,(ROUND((J79-J179-J429-'T1'!$C$8)*'T1'!$C$13,0)),0)</f>
        <v>0</v>
      </c>
      <c r="K129" s="2">
        <f>IF(K79&gt;'T1'!$C$4,(ROUND((K79-K179-K429-'T1'!$C$8)*'T1'!$C$13,0)),0)</f>
        <v>0</v>
      </c>
      <c r="L129" s="2">
        <f>IF(L79&gt;'T1'!$C$4,(ROUND((L79-L179-L429-'T1'!$C$8)*'T1'!$C$13,0)),0)</f>
        <v>0</v>
      </c>
      <c r="M129" s="2">
        <f>IF(M79&gt;'T1'!$C$4,(ROUND((M79-M179-M429-'T1'!$C$8)*'T1'!$C$13,0)),0)</f>
        <v>0</v>
      </c>
      <c r="N129" s="2">
        <f>IF(N79&gt;'T1'!$C$4,(ROUND((N79-N179-N429-'T1'!$C$8)*'T1'!$C$13,0)),0)</f>
        <v>0</v>
      </c>
      <c r="O129" s="6">
        <f t="shared" si="166"/>
        <v>0</v>
      </c>
      <c r="P129" s="2">
        <f>IF(P79&gt;'T1'!$D$4,(ROUND((P79-P179-P429-'T1'!$D$8)*'T1'!$D$13,0)),0)</f>
        <v>0</v>
      </c>
      <c r="Q129" s="2">
        <f>IF(Q79&gt;'T1'!$D$4,(ROUND((Q79-Q179-Q429-'T1'!$D$8)*'T1'!$D$13,0)),0)</f>
        <v>0</v>
      </c>
      <c r="R129" s="2">
        <f>IF(R79&gt;'T1'!$D$4,(ROUND((R79-R179-R429-'T1'!$D$8)*'T1'!$D$13,0)),0)</f>
        <v>0</v>
      </c>
      <c r="S129" s="2">
        <f>IF(S79&gt;'T1'!$D$4,(ROUND((S79-S179-S429-'T1'!$D$8)*'T1'!$D$13,0)),0)</f>
        <v>0</v>
      </c>
      <c r="T129" s="2">
        <f>IF(T79&gt;'T1'!$D$4,(ROUND((T79-T179-T429-'T1'!$D$8)*'T1'!$D$13,0)),0)</f>
        <v>0</v>
      </c>
      <c r="U129" s="2">
        <f>IF(U79&gt;'T1'!$D$4,(ROUND((U79-U179-U429-'T1'!$D$8)*'T1'!$D$13,0)),0)</f>
        <v>0</v>
      </c>
      <c r="V129" s="2">
        <f>IF(V79&gt;'T1'!$D$4,(ROUND((V79-V179-V429-'T1'!$D$8)*'T1'!$D$13,0)),0)</f>
        <v>0</v>
      </c>
      <c r="W129" s="2">
        <f>IF(W79&gt;'T1'!$D$4,(ROUND((W79-W179-W429-'T1'!$D$8)*'T1'!$D$13,0)),0)</f>
        <v>27580</v>
      </c>
      <c r="X129" s="2">
        <f>IF(X79&gt;'T1'!$D$4,(ROUND((X79-X179-X429-'T1'!$D$8)*'T1'!$D$13,0)),0)</f>
        <v>27580</v>
      </c>
      <c r="Y129" s="2">
        <f>IF(Y79&gt;'T1'!$D$4,(ROUND((Y79-Y179-Y429-'T1'!$D$8)*'T1'!$D$13,0)),0)</f>
        <v>27580</v>
      </c>
      <c r="Z129" s="2">
        <f>IF(Z79&gt;'T1'!$D$4,(ROUND((Z79-Z179-Z429-'T1'!$D$8)*'T1'!$D$13,0)),0)</f>
        <v>27580</v>
      </c>
      <c r="AA129" s="2">
        <f>IF(AA79&gt;'T1'!$D$4,(ROUND((AA79-AA179-AA429-'T1'!$D$8)*'T1'!$D$13,0)),0)</f>
        <v>27580</v>
      </c>
      <c r="AB129" s="6">
        <f t="shared" si="167"/>
        <v>137900</v>
      </c>
      <c r="AC129" s="2">
        <f>IF(AC79&gt;'T1'!$E$4,(ROUND((AC79-AC179-AC429-'T1'!$E$8)*'T1'!$E$13,0)),0)</f>
        <v>26880</v>
      </c>
      <c r="AD129" s="2">
        <f>IF(AD79&gt;'T1'!$E$4,(ROUND((AD79-AD179-AD429-'T1'!$E$8)*'T1'!$E$13,0)),0)</f>
        <v>33480</v>
      </c>
      <c r="AE129" s="2">
        <f>IF(AE79&gt;'T1'!$E$4,(ROUND((AE79-AE179-AE429-'T1'!$E$8)*'T1'!$E$13,0)),0)</f>
        <v>33480</v>
      </c>
      <c r="AF129" s="2">
        <f>IF(AF79&gt;'T1'!$E$4,(ROUND((AF79-AF179-AF429-'T1'!$E$8)*'T1'!$E$13,0)),0)</f>
        <v>33480</v>
      </c>
      <c r="AG129" s="2">
        <f>IF(AG79&gt;'T1'!$E$4,(ROUND((AG79-AG179-AG429-'T1'!$E$8)*'T1'!$E$13,0)),0)</f>
        <v>33480</v>
      </c>
      <c r="AH129" s="2">
        <f>IF(AH79&gt;'T1'!$E$4,(ROUND((AH79-AH179-AH429-'T1'!$E$8)*'T1'!$E$13,0)),0)</f>
        <v>33480</v>
      </c>
      <c r="AI129" s="2">
        <f>IF(AI79&gt;'T1'!$E$4,(ROUND((AI79-AI179-AI429-'T1'!$E$8)*'T1'!$E$13,0)),0)</f>
        <v>33480</v>
      </c>
      <c r="AJ129" s="2">
        <f>IF(AJ79&gt;'T1'!$E$4,(ROUND((AJ79-AJ179-AJ429-'T1'!$E$8)*'T1'!$E$13,0)),0)</f>
        <v>40080</v>
      </c>
      <c r="AK129" s="2">
        <f>IF(AK79&gt;'T1'!$E$4,(ROUND((AK79-AK179-AK429-'T1'!$E$8)*'T1'!$E$13,0)),0)</f>
        <v>40080</v>
      </c>
      <c r="AL129" s="2">
        <f>IF(AL79&gt;'T1'!$E$4,(ROUND((AL79-AL179-AL429-'T1'!$E$8)*'T1'!$E$13,0)),0)</f>
        <v>40080</v>
      </c>
      <c r="AM129" s="2">
        <f>IF(AM79&gt;'T1'!$E$4,(ROUND((AM79-AM179-AM429-'T1'!$E$8)*'T1'!$E$13,0)),0)</f>
        <v>40080</v>
      </c>
      <c r="AN129" s="2">
        <f>IF(AN79&gt;'T1'!$E$4,(ROUND((AN79-AN179-AN429-'T1'!$E$8)*'T1'!$E$13,0)),0)</f>
        <v>40080</v>
      </c>
      <c r="AO129" s="6">
        <f t="shared" si="165"/>
        <v>428160</v>
      </c>
      <c r="AP129" s="2"/>
      <c r="AQ129" s="6">
        <f t="shared" si="416"/>
        <v>566060</v>
      </c>
      <c r="AR129" s="4"/>
    </row>
    <row r="130" spans="1:44" ht="12" customHeight="1" outlineLevel="1">
      <c r="A130" s="21" t="s">
        <v>498</v>
      </c>
      <c r="C130" s="2">
        <f>IF(C80&gt;'T1'!$C$4,(ROUND((C80-C180-C430-'T1'!$C$8)*'T1'!$C$13,0)),0)</f>
        <v>0</v>
      </c>
      <c r="D130" s="2">
        <f>IF(D80&gt;'T1'!$C$4,(ROUND((D80-D180-D430-'T1'!$C$8)*'T1'!$C$13,0)),0)</f>
        <v>0</v>
      </c>
      <c r="E130" s="2">
        <f>IF(E80&gt;'T1'!$C$4,(ROUND((E80-E180-E430-'T1'!$C$8)*'T1'!$C$13,0)),0)</f>
        <v>0</v>
      </c>
      <c r="F130" s="2">
        <f>IF(F80&gt;'T1'!$C$4,(ROUND((F80-F180-F430-'T1'!$C$8)*'T1'!$C$13,0)),0)</f>
        <v>0</v>
      </c>
      <c r="G130" s="2">
        <f>IF(G80&gt;'T1'!$C$4,(ROUND((G80-G180-G430-'T1'!$C$8)*'T1'!$C$13,0)),0)</f>
        <v>0</v>
      </c>
      <c r="H130" s="2">
        <f>IF(H80&gt;'T1'!$C$4,(ROUND((H80-H180-H430-'T1'!$C$8)*'T1'!$C$13,0)),0)</f>
        <v>0</v>
      </c>
      <c r="I130" s="2">
        <f>IF(I80&gt;'T1'!$C$4,(ROUND((I80-I180-I430-'T1'!$C$8)*'T1'!$C$13,0)),0)</f>
        <v>0</v>
      </c>
      <c r="J130" s="2">
        <f>IF(J80&gt;'T1'!$C$4,(ROUND((J80-J180-J430-'T1'!$C$8)*'T1'!$C$13,0)),0)</f>
        <v>0</v>
      </c>
      <c r="K130" s="2">
        <f>IF(K80&gt;'T1'!$C$4,(ROUND((K80-K180-K430-'T1'!$C$8)*'T1'!$C$13,0)),0)</f>
        <v>0</v>
      </c>
      <c r="L130" s="2">
        <f>IF(L80&gt;'T1'!$C$4,(ROUND((L80-L180-L430-'T1'!$C$8)*'T1'!$C$13,0)),0)</f>
        <v>0</v>
      </c>
      <c r="M130" s="2">
        <f>IF(M80&gt;'T1'!$C$4,(ROUND((M80-M180-M430-'T1'!$C$8)*'T1'!$C$13,0)),0)</f>
        <v>0</v>
      </c>
      <c r="N130" s="2">
        <f>IF(N80&gt;'T1'!$C$4,(ROUND((N80-N180-N430-'T1'!$C$8)*'T1'!$C$13,0)),0)</f>
        <v>19575</v>
      </c>
      <c r="O130" s="6">
        <f t="shared" si="166"/>
        <v>19575</v>
      </c>
      <c r="P130" s="2">
        <f>IF(P80&gt;'T1'!$D$4,(ROUND((P80-P180-P430-'T1'!$D$8)*'T1'!$D$13,0)),0)</f>
        <v>18780</v>
      </c>
      <c r="Q130" s="2">
        <f>IF(Q80&gt;'T1'!$D$4,(ROUND((Q80-Q180-Q430-'T1'!$D$8)*'T1'!$D$13,0)),0)</f>
        <v>18780</v>
      </c>
      <c r="R130" s="2">
        <f>IF(R80&gt;'T1'!$D$4,(ROUND((R80-R180-R430-'T1'!$D$8)*'T1'!$D$13,0)),0)</f>
        <v>18780</v>
      </c>
      <c r="S130" s="2">
        <f>IF(S80&gt;'T1'!$D$4,(ROUND((S80-S180-S430-'T1'!$D$8)*'T1'!$D$13,0)),0)</f>
        <v>18780</v>
      </c>
      <c r="T130" s="2">
        <f>IF(T80&gt;'T1'!$D$4,(ROUND((T80-T180-T430-'T1'!$D$8)*'T1'!$D$13,0)),0)</f>
        <v>18780</v>
      </c>
      <c r="U130" s="2">
        <f>IF(U80&gt;'T1'!$D$4,(ROUND((U80-U180-U430-'T1'!$D$8)*'T1'!$D$13,0)),0)</f>
        <v>23180</v>
      </c>
      <c r="V130" s="2">
        <f>IF(V80&gt;'T1'!$D$4,(ROUND((V80-V180-V430-'T1'!$D$8)*'T1'!$D$13,0)),0)</f>
        <v>23180</v>
      </c>
      <c r="W130" s="2">
        <f>IF(W80&gt;'T1'!$D$4,(ROUND((W80-W180-W430-'T1'!$D$8)*'T1'!$D$13,0)),0)</f>
        <v>23180</v>
      </c>
      <c r="X130" s="2">
        <f>IF(X80&gt;'T1'!$D$4,(ROUND((X80-X180-X430-'T1'!$D$8)*'T1'!$D$13,0)),0)</f>
        <v>23180</v>
      </c>
      <c r="Y130" s="2">
        <f>IF(Y80&gt;'T1'!$D$4,(ROUND((Y80-Y180-Y430-'T1'!$D$8)*'T1'!$D$13,0)),0)</f>
        <v>23180</v>
      </c>
      <c r="Z130" s="2">
        <f>IF(Z80&gt;'T1'!$D$4,(ROUND((Z80-Z180-Z430-'T1'!$D$8)*'T1'!$D$13,0)),0)</f>
        <v>23180</v>
      </c>
      <c r="AA130" s="2">
        <f>IF(AA80&gt;'T1'!$D$4,(ROUND((AA80-AA180-AA430-'T1'!$D$8)*'T1'!$D$13,0)),0)</f>
        <v>27580</v>
      </c>
      <c r="AB130" s="6">
        <f t="shared" si="167"/>
        <v>260560</v>
      </c>
      <c r="AC130" s="2">
        <f>IF(AC80&gt;'T1'!$E$4,(ROUND((AC80-AC180-AC430-'T1'!$E$8)*'T1'!$E$13,0)),0)</f>
        <v>26880</v>
      </c>
      <c r="AD130" s="2">
        <f>IF(AD80&gt;'T1'!$E$4,(ROUND((AD80-AD180-AD430-'T1'!$E$8)*'T1'!$E$13,0)),0)</f>
        <v>26880</v>
      </c>
      <c r="AE130" s="2">
        <f>IF(AE80&gt;'T1'!$E$4,(ROUND((AE80-AE180-AE430-'T1'!$E$8)*'T1'!$E$13,0)),0)</f>
        <v>26880</v>
      </c>
      <c r="AF130" s="2">
        <f>IF(AF80&gt;'T1'!$E$4,(ROUND((AF80-AF180-AF430-'T1'!$E$8)*'T1'!$E$13,0)),0)</f>
        <v>26880</v>
      </c>
      <c r="AG130" s="2">
        <f>IF(AG80&gt;'T1'!$E$4,(ROUND((AG80-AG180-AG430-'T1'!$E$8)*'T1'!$E$13,0)),0)</f>
        <v>26880</v>
      </c>
      <c r="AH130" s="2">
        <f>IF(AH80&gt;'T1'!$E$4,(ROUND((AH80-AH180-AH430-'T1'!$E$8)*'T1'!$E$13,0)),0)</f>
        <v>31280</v>
      </c>
      <c r="AI130" s="2">
        <f>IF(AI80&gt;'T1'!$E$4,(ROUND((AI80-AI180-AI430-'T1'!$E$8)*'T1'!$E$13,0)),0)</f>
        <v>31280</v>
      </c>
      <c r="AJ130" s="2">
        <f>IF(AJ80&gt;'T1'!$E$4,(ROUND((AJ80-AJ180-AJ430-'T1'!$E$8)*'T1'!$E$13,0)),0)</f>
        <v>31280</v>
      </c>
      <c r="AK130" s="2">
        <f>IF(AK80&gt;'T1'!$E$4,(ROUND((AK80-AK180-AK430-'T1'!$E$8)*'T1'!$E$13,0)),0)</f>
        <v>31280</v>
      </c>
      <c r="AL130" s="2">
        <f>IF(AL80&gt;'T1'!$E$4,(ROUND((AL80-AL180-AL430-'T1'!$E$8)*'T1'!$E$13,0)),0)</f>
        <v>31280</v>
      </c>
      <c r="AM130" s="2">
        <f>IF(AM80&gt;'T1'!$E$4,(ROUND((AM80-AM180-AM430-'T1'!$E$8)*'T1'!$E$13,0)),0)</f>
        <v>31280</v>
      </c>
      <c r="AN130" s="2">
        <f>IF(AN80&gt;'T1'!$E$4,(ROUND((AN80-AN180-AN430-'T1'!$E$8)*'T1'!$E$13,0)),0)</f>
        <v>35680</v>
      </c>
      <c r="AO130" s="6">
        <f t="shared" si="165"/>
        <v>357760</v>
      </c>
      <c r="AP130" s="2"/>
      <c r="AQ130" s="6">
        <f t="shared" si="416"/>
        <v>637895</v>
      </c>
      <c r="AR130" s="4"/>
    </row>
    <row r="131" spans="1:44" ht="12" customHeight="1" outlineLevel="1">
      <c r="A131" s="2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6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6"/>
      <c r="AP131" s="2"/>
      <c r="AQ131" s="6"/>
      <c r="AR131" s="4"/>
    </row>
    <row r="132" spans="1:44" s="4" customFormat="1" ht="12" customHeight="1" outlineLevel="1">
      <c r="A132" s="4" t="s">
        <v>492</v>
      </c>
      <c r="B132" s="9"/>
      <c r="C132" s="5">
        <f>SUM(C133:C137)</f>
        <v>0</v>
      </c>
      <c r="D132" s="5">
        <f t="shared" ref="D132" si="417">SUM(D133:D137)</f>
        <v>0</v>
      </c>
      <c r="E132" s="5">
        <f t="shared" ref="E132" si="418">SUM(E133:E137)</f>
        <v>0</v>
      </c>
      <c r="F132" s="5">
        <f t="shared" ref="F132" si="419">SUM(F133:F137)</f>
        <v>0</v>
      </c>
      <c r="G132" s="5">
        <f t="shared" ref="G132" si="420">SUM(G133:G137)</f>
        <v>0</v>
      </c>
      <c r="H132" s="5">
        <f t="shared" ref="H132" si="421">SUM(H133:H137)</f>
        <v>0</v>
      </c>
      <c r="I132" s="5">
        <f t="shared" ref="I132" si="422">SUM(I133:I137)</f>
        <v>0</v>
      </c>
      <c r="J132" s="5">
        <f t="shared" ref="J132" si="423">SUM(J133:J137)</f>
        <v>65550</v>
      </c>
      <c r="K132" s="5">
        <f t="shared" ref="K132" si="424">SUM(K133:K137)</f>
        <v>65550</v>
      </c>
      <c r="L132" s="5">
        <f t="shared" ref="L132" si="425">SUM(L133:L137)</f>
        <v>65550</v>
      </c>
      <c r="M132" s="5">
        <f t="shared" ref="M132" si="426">SUM(M133:M137)</f>
        <v>65550</v>
      </c>
      <c r="N132" s="5">
        <f t="shared" ref="N132" si="427">SUM(N133:N137)</f>
        <v>85125</v>
      </c>
      <c r="O132" s="14">
        <f t="shared" si="166"/>
        <v>347325</v>
      </c>
      <c r="P132" s="5">
        <f>SUM(P133:P137)</f>
        <v>82740</v>
      </c>
      <c r="Q132" s="5">
        <f t="shared" ref="Q132:AA132" si="428">SUM(Q133:Q137)</f>
        <v>125720</v>
      </c>
      <c r="R132" s="5">
        <f t="shared" si="428"/>
        <v>125720</v>
      </c>
      <c r="S132" s="5">
        <f t="shared" si="428"/>
        <v>125720</v>
      </c>
      <c r="T132" s="5">
        <f t="shared" si="428"/>
        <v>125720</v>
      </c>
      <c r="U132" s="5">
        <f t="shared" si="428"/>
        <v>130120</v>
      </c>
      <c r="V132" s="5">
        <f t="shared" si="428"/>
        <v>130120</v>
      </c>
      <c r="W132" s="5">
        <f t="shared" si="428"/>
        <v>179700</v>
      </c>
      <c r="X132" s="5">
        <f t="shared" si="428"/>
        <v>179700</v>
      </c>
      <c r="Y132" s="5">
        <f t="shared" si="428"/>
        <v>179700</v>
      </c>
      <c r="Z132" s="5">
        <f t="shared" si="428"/>
        <v>179700</v>
      </c>
      <c r="AA132" s="5">
        <f t="shared" si="428"/>
        <v>184100</v>
      </c>
      <c r="AB132" s="14">
        <f t="shared" si="167"/>
        <v>1748760</v>
      </c>
      <c r="AC132" s="5">
        <f>SUM(AC133:AC137)</f>
        <v>180600</v>
      </c>
      <c r="AD132" s="5">
        <f t="shared" ref="AD132:AN132" si="429">SUM(AD133:AD137)</f>
        <v>209200</v>
      </c>
      <c r="AE132" s="5">
        <f t="shared" si="429"/>
        <v>209200</v>
      </c>
      <c r="AF132" s="5">
        <f t="shared" si="429"/>
        <v>209200</v>
      </c>
      <c r="AG132" s="5">
        <f t="shared" si="429"/>
        <v>209200</v>
      </c>
      <c r="AH132" s="5">
        <f t="shared" si="429"/>
        <v>213600</v>
      </c>
      <c r="AI132" s="5">
        <f t="shared" si="429"/>
        <v>213600</v>
      </c>
      <c r="AJ132" s="5">
        <f t="shared" si="429"/>
        <v>242200</v>
      </c>
      <c r="AK132" s="5">
        <f t="shared" si="429"/>
        <v>242200</v>
      </c>
      <c r="AL132" s="5">
        <f t="shared" si="429"/>
        <v>242200</v>
      </c>
      <c r="AM132" s="5">
        <f t="shared" si="429"/>
        <v>242200</v>
      </c>
      <c r="AN132" s="5">
        <f t="shared" si="429"/>
        <v>246600</v>
      </c>
      <c r="AO132" s="14">
        <f t="shared" si="165"/>
        <v>2660000</v>
      </c>
      <c r="AP132" s="5"/>
      <c r="AQ132" s="14">
        <f>O132+AB132+AO132</f>
        <v>4756085</v>
      </c>
    </row>
    <row r="133" spans="1:44" ht="12" customHeight="1" outlineLevel="1">
      <c r="A133" s="21" t="s">
        <v>495</v>
      </c>
      <c r="C133" s="2">
        <f>IF(C83&gt;'T1'!$C$4,(ROUND((C83-C183-C433-'T1'!$C$8)*'T1'!$C$13,0)),0)</f>
        <v>0</v>
      </c>
      <c r="D133" s="2">
        <f>IF(D83&gt;'T1'!$C$4,(ROUND((D83-D183-D433-'T1'!$C$8)*'T1'!$C$13,0)),0)</f>
        <v>0</v>
      </c>
      <c r="E133" s="2">
        <f>IF(E83&gt;'T1'!$C$4,(ROUND((E83-E183-E433-'T1'!$C$8)*'T1'!$C$13,0)),0)</f>
        <v>0</v>
      </c>
      <c r="F133" s="2">
        <f>IF(F83&gt;'T1'!$C$4,(ROUND((F83-F183-F433-'T1'!$C$8)*'T1'!$C$13,0)),0)</f>
        <v>0</v>
      </c>
      <c r="G133" s="2">
        <f>IF(G83&gt;'T1'!$C$4,(ROUND((G83-G183-G433-'T1'!$C$8)*'T1'!$C$13,0)),0)</f>
        <v>0</v>
      </c>
      <c r="H133" s="2">
        <f>IF(H83&gt;'T1'!$C$4,(ROUND((H83-H183-H433-'T1'!$C$8)*'T1'!$C$13,0)),0)</f>
        <v>0</v>
      </c>
      <c r="I133" s="2">
        <f>IF(I83&gt;'T1'!$C$4,(ROUND((I83-I183-I433-'T1'!$C$8)*'T1'!$C$13,0)),0)</f>
        <v>0</v>
      </c>
      <c r="J133" s="2">
        <f>IF(J83&gt;'T1'!$C$4,(ROUND((J83-J183-J433-'T1'!$C$8)*'T1'!$C$13,0)),0)</f>
        <v>37175</v>
      </c>
      <c r="K133" s="2">
        <f>IF(K83&gt;'T1'!$C$4,(ROUND((K83-K183-K433-'T1'!$C$8)*'T1'!$C$13,0)),0)</f>
        <v>37175</v>
      </c>
      <c r="L133" s="2">
        <f>IF(L83&gt;'T1'!$C$4,(ROUND((L83-L183-L433-'T1'!$C$8)*'T1'!$C$13,0)),0)</f>
        <v>37175</v>
      </c>
      <c r="M133" s="2">
        <f>IF(M83&gt;'T1'!$C$4,(ROUND((M83-M183-M433-'T1'!$C$8)*'T1'!$C$13,0)),0)</f>
        <v>37175</v>
      </c>
      <c r="N133" s="2">
        <f>IF(N83&gt;'T1'!$C$4,(ROUND((N83-N183-N433-'T1'!$C$8)*'T1'!$C$13,0)),0)</f>
        <v>37175</v>
      </c>
      <c r="O133" s="6">
        <f t="shared" si="166"/>
        <v>185875</v>
      </c>
      <c r="P133" s="2">
        <f>IF(P83&gt;'T1'!$D$4,(ROUND((P83-P183-P433-'T1'!$D$8)*'T1'!$D$13,0)),0)</f>
        <v>36380</v>
      </c>
      <c r="Q133" s="2">
        <f>IF(Q83&gt;'T1'!$D$4,(ROUND((Q83-Q183-Q433-'T1'!$D$8)*'T1'!$D$13,0)),0)</f>
        <v>45180</v>
      </c>
      <c r="R133" s="2">
        <f>IF(R83&gt;'T1'!$D$4,(ROUND((R83-R183-R433-'T1'!$D$8)*'T1'!$D$13,0)),0)</f>
        <v>45180</v>
      </c>
      <c r="S133" s="2">
        <f>IF(S83&gt;'T1'!$D$4,(ROUND((S83-S183-S433-'T1'!$D$8)*'T1'!$D$13,0)),0)</f>
        <v>45180</v>
      </c>
      <c r="T133" s="2">
        <f>IF(T83&gt;'T1'!$D$4,(ROUND((T83-T183-T433-'T1'!$D$8)*'T1'!$D$13,0)),0)</f>
        <v>45180</v>
      </c>
      <c r="U133" s="2">
        <f>IF(U83&gt;'T1'!$D$4,(ROUND((U83-U183-U433-'T1'!$D$8)*'T1'!$D$13,0)),0)</f>
        <v>45180</v>
      </c>
      <c r="V133" s="2">
        <f>IF(V83&gt;'T1'!$D$4,(ROUND((V83-V183-V433-'T1'!$D$8)*'T1'!$D$13,0)),0)</f>
        <v>45180</v>
      </c>
      <c r="W133" s="2">
        <f>IF(W83&gt;'T1'!$D$4,(ROUND((W83-W183-W433-'T1'!$D$8)*'T1'!$D$13,0)),0)</f>
        <v>53980</v>
      </c>
      <c r="X133" s="2">
        <f>IF(X83&gt;'T1'!$D$4,(ROUND((X83-X183-X433-'T1'!$D$8)*'T1'!$D$13,0)),0)</f>
        <v>53980</v>
      </c>
      <c r="Y133" s="2">
        <f>IF(Y83&gt;'T1'!$D$4,(ROUND((Y83-Y183-Y433-'T1'!$D$8)*'T1'!$D$13,0)),0)</f>
        <v>53980</v>
      </c>
      <c r="Z133" s="2">
        <f>IF(Z83&gt;'T1'!$D$4,(ROUND((Z83-Z183-Z433-'T1'!$D$8)*'T1'!$D$13,0)),0)</f>
        <v>53980</v>
      </c>
      <c r="AA133" s="2">
        <f>IF(AA83&gt;'T1'!$D$4,(ROUND((AA83-AA183-AA433-'T1'!$D$8)*'T1'!$D$13,0)),0)</f>
        <v>53980</v>
      </c>
      <c r="AB133" s="6">
        <f t="shared" si="167"/>
        <v>577360</v>
      </c>
      <c r="AC133" s="2">
        <f>IF(AC83&gt;'T1'!$E$4,(ROUND((AC83-AC183-AC433-'T1'!$E$8)*'T1'!$E$13,0)),0)</f>
        <v>53280</v>
      </c>
      <c r="AD133" s="2">
        <f>IF(AD83&gt;'T1'!$E$4,(ROUND((AD83-AD183-AD433-'T1'!$E$8)*'T1'!$E$13,0)),0)</f>
        <v>62080</v>
      </c>
      <c r="AE133" s="2">
        <f>IF(AE83&gt;'T1'!$E$4,(ROUND((AE83-AE183-AE433-'T1'!$E$8)*'T1'!$E$13,0)),0)</f>
        <v>62080</v>
      </c>
      <c r="AF133" s="2">
        <f>IF(AF83&gt;'T1'!$E$4,(ROUND((AF83-AF183-AF433-'T1'!$E$8)*'T1'!$E$13,0)),0)</f>
        <v>62080</v>
      </c>
      <c r="AG133" s="2">
        <f>IF(AG83&gt;'T1'!$E$4,(ROUND((AG83-AG183-AG433-'T1'!$E$8)*'T1'!$E$13,0)),0)</f>
        <v>62080</v>
      </c>
      <c r="AH133" s="2">
        <f>IF(AH83&gt;'T1'!$E$4,(ROUND((AH83-AH183-AH433-'T1'!$E$8)*'T1'!$E$13,0)),0)</f>
        <v>62080</v>
      </c>
      <c r="AI133" s="2">
        <f>IF(AI83&gt;'T1'!$E$4,(ROUND((AI83-AI183-AI433-'T1'!$E$8)*'T1'!$E$13,0)),0)</f>
        <v>62080</v>
      </c>
      <c r="AJ133" s="2">
        <f>IF(AJ83&gt;'T1'!$E$4,(ROUND((AJ83-AJ183-AJ433-'T1'!$E$8)*'T1'!$E$13,0)),0)</f>
        <v>70880</v>
      </c>
      <c r="AK133" s="2">
        <f>IF(AK83&gt;'T1'!$E$4,(ROUND((AK83-AK183-AK433-'T1'!$E$8)*'T1'!$E$13,0)),0)</f>
        <v>70880</v>
      </c>
      <c r="AL133" s="2">
        <f>IF(AL83&gt;'T1'!$E$4,(ROUND((AL83-AL183-AL433-'T1'!$E$8)*'T1'!$E$13,0)),0)</f>
        <v>70880</v>
      </c>
      <c r="AM133" s="2">
        <f>IF(AM83&gt;'T1'!$E$4,(ROUND((AM83-AM183-AM433-'T1'!$E$8)*'T1'!$E$13,0)),0)</f>
        <v>70880</v>
      </c>
      <c r="AN133" s="2">
        <f>IF(AN83&gt;'T1'!$E$4,(ROUND((AN83-AN183-AN433-'T1'!$E$8)*'T1'!$E$13,0)),0)</f>
        <v>70880</v>
      </c>
      <c r="AO133" s="6">
        <f t="shared" si="165"/>
        <v>780160</v>
      </c>
      <c r="AP133" s="2"/>
      <c r="AQ133" s="6">
        <f>O133+AB133+AO133</f>
        <v>1543395</v>
      </c>
    </row>
    <row r="134" spans="1:44" ht="12" customHeight="1" outlineLevel="1">
      <c r="A134" s="21" t="s">
        <v>489</v>
      </c>
      <c r="B134" s="9"/>
      <c r="C134" s="2">
        <f>IF(C84&gt;'T1'!$C$4,(ROUND((C84-C184-C434-'T1'!$C$8)*'T1'!$C$13,0)),0)</f>
        <v>0</v>
      </c>
      <c r="D134" s="2">
        <f>IF(D84&gt;'T1'!$C$4,(ROUND((D84-D184-D434-'T1'!$C$8)*'T1'!$C$13,0)),0)</f>
        <v>0</v>
      </c>
      <c r="E134" s="2">
        <f>IF(E84&gt;'T1'!$C$4,(ROUND((E84-E184-E434-'T1'!$C$8)*'T1'!$C$13,0)),0)</f>
        <v>0</v>
      </c>
      <c r="F134" s="2">
        <f>IF(F84&gt;'T1'!$C$4,(ROUND((F84-F184-F434-'T1'!$C$8)*'T1'!$C$13,0)),0)</f>
        <v>0</v>
      </c>
      <c r="G134" s="2">
        <f>IF(G84&gt;'T1'!$C$4,(ROUND((G84-G184-G434-'T1'!$C$8)*'T1'!$C$13,0)),0)</f>
        <v>0</v>
      </c>
      <c r="H134" s="2">
        <f>IF(H84&gt;'T1'!$C$4,(ROUND((H84-H184-H434-'T1'!$C$8)*'T1'!$C$13,0)),0)</f>
        <v>0</v>
      </c>
      <c r="I134" s="2">
        <f>IF(I84&gt;'T1'!$C$4,(ROUND((I84-I184-I434-'T1'!$C$8)*'T1'!$C$13,0)),0)</f>
        <v>0</v>
      </c>
      <c r="J134" s="2">
        <f>IF(J84&gt;'T1'!$C$4,(ROUND((J84-J184-J434-'T1'!$C$8)*'T1'!$C$13,0)),0)</f>
        <v>28375</v>
      </c>
      <c r="K134" s="2">
        <f>IF(K84&gt;'T1'!$C$4,(ROUND((K84-K184-K434-'T1'!$C$8)*'T1'!$C$13,0)),0)</f>
        <v>28375</v>
      </c>
      <c r="L134" s="2">
        <f>IF(L84&gt;'T1'!$C$4,(ROUND((L84-L184-L434-'T1'!$C$8)*'T1'!$C$13,0)),0)</f>
        <v>28375</v>
      </c>
      <c r="M134" s="2">
        <f>IF(M84&gt;'T1'!$C$4,(ROUND((M84-M184-M434-'T1'!$C$8)*'T1'!$C$13,0)),0)</f>
        <v>28375</v>
      </c>
      <c r="N134" s="2">
        <f>IF(N84&gt;'T1'!$C$4,(ROUND((N84-N184-N434-'T1'!$C$8)*'T1'!$C$13,0)),0)</f>
        <v>28375</v>
      </c>
      <c r="O134" s="6">
        <f t="shared" si="166"/>
        <v>141875</v>
      </c>
      <c r="P134" s="2">
        <f>IF(P84&gt;'T1'!$D$4,(ROUND((P84-P184-P434-'T1'!$D$8)*'T1'!$D$13,0)),0)</f>
        <v>27580</v>
      </c>
      <c r="Q134" s="2">
        <f>IF(Q84&gt;'T1'!$D$4,(ROUND((Q84-Q184-Q434-'T1'!$D$8)*'T1'!$D$13,0)),0)</f>
        <v>34180</v>
      </c>
      <c r="R134" s="2">
        <f>IF(R84&gt;'T1'!$D$4,(ROUND((R84-R184-R434-'T1'!$D$8)*'T1'!$D$13,0)),0)</f>
        <v>34180</v>
      </c>
      <c r="S134" s="2">
        <f>IF(S84&gt;'T1'!$D$4,(ROUND((S84-S184-S434-'T1'!$D$8)*'T1'!$D$13,0)),0)</f>
        <v>34180</v>
      </c>
      <c r="T134" s="2">
        <f>IF(T84&gt;'T1'!$D$4,(ROUND((T84-T184-T434-'T1'!$D$8)*'T1'!$D$13,0)),0)</f>
        <v>34180</v>
      </c>
      <c r="U134" s="2">
        <f>IF(U84&gt;'T1'!$D$4,(ROUND((U84-U184-U434-'T1'!$D$8)*'T1'!$D$13,0)),0)</f>
        <v>34180</v>
      </c>
      <c r="V134" s="2">
        <f>IF(V84&gt;'T1'!$D$4,(ROUND((V84-V184-V434-'T1'!$D$8)*'T1'!$D$13,0)),0)</f>
        <v>34180</v>
      </c>
      <c r="W134" s="2">
        <f>IF(W84&gt;'T1'!$D$4,(ROUND((W84-W184-W434-'T1'!$D$8)*'T1'!$D$13,0)),0)</f>
        <v>40780</v>
      </c>
      <c r="X134" s="2">
        <f>IF(X84&gt;'T1'!$D$4,(ROUND((X84-X184-X434-'T1'!$D$8)*'T1'!$D$13,0)),0)</f>
        <v>40780</v>
      </c>
      <c r="Y134" s="2">
        <f>IF(Y84&gt;'T1'!$D$4,(ROUND((Y84-Y184-Y434-'T1'!$D$8)*'T1'!$D$13,0)),0)</f>
        <v>40780</v>
      </c>
      <c r="Z134" s="2">
        <f>IF(Z84&gt;'T1'!$D$4,(ROUND((Z84-Z184-Z434-'T1'!$D$8)*'T1'!$D$13,0)),0)</f>
        <v>40780</v>
      </c>
      <c r="AA134" s="2">
        <f>IF(AA84&gt;'T1'!$D$4,(ROUND((AA84-AA184-AA434-'T1'!$D$8)*'T1'!$D$13,0)),0)</f>
        <v>40780</v>
      </c>
      <c r="AB134" s="6">
        <f t="shared" si="167"/>
        <v>436560</v>
      </c>
      <c r="AC134" s="2">
        <f>IF(AC84&gt;'T1'!$E$4,(ROUND((AC84-AC184-AC434-'T1'!$E$8)*'T1'!$E$13,0)),0)</f>
        <v>40080</v>
      </c>
      <c r="AD134" s="2">
        <f>IF(AD84&gt;'T1'!$E$4,(ROUND((AD84-AD184-AD434-'T1'!$E$8)*'T1'!$E$13,0)),0)</f>
        <v>46680</v>
      </c>
      <c r="AE134" s="2">
        <f>IF(AE84&gt;'T1'!$E$4,(ROUND((AE84-AE184-AE434-'T1'!$E$8)*'T1'!$E$13,0)),0)</f>
        <v>46680</v>
      </c>
      <c r="AF134" s="2">
        <f>IF(AF84&gt;'T1'!$E$4,(ROUND((AF84-AF184-AF434-'T1'!$E$8)*'T1'!$E$13,0)),0)</f>
        <v>46680</v>
      </c>
      <c r="AG134" s="2">
        <f>IF(AG84&gt;'T1'!$E$4,(ROUND((AG84-AG184-AG434-'T1'!$E$8)*'T1'!$E$13,0)),0)</f>
        <v>46680</v>
      </c>
      <c r="AH134" s="2">
        <f>IF(AH84&gt;'T1'!$E$4,(ROUND((AH84-AH184-AH434-'T1'!$E$8)*'T1'!$E$13,0)),0)</f>
        <v>46680</v>
      </c>
      <c r="AI134" s="2">
        <f>IF(AI84&gt;'T1'!$E$4,(ROUND((AI84-AI184-AI434-'T1'!$E$8)*'T1'!$E$13,0)),0)</f>
        <v>46680</v>
      </c>
      <c r="AJ134" s="2">
        <f>IF(AJ84&gt;'T1'!$E$4,(ROUND((AJ84-AJ184-AJ434-'T1'!$E$8)*'T1'!$E$13,0)),0)</f>
        <v>53280</v>
      </c>
      <c r="AK134" s="2">
        <f>IF(AK84&gt;'T1'!$E$4,(ROUND((AK84-AK184-AK434-'T1'!$E$8)*'T1'!$E$13,0)),0)</f>
        <v>53280</v>
      </c>
      <c r="AL134" s="2">
        <f>IF(AL84&gt;'T1'!$E$4,(ROUND((AL84-AL184-AL434-'T1'!$E$8)*'T1'!$E$13,0)),0)</f>
        <v>53280</v>
      </c>
      <c r="AM134" s="2">
        <f>IF(AM84&gt;'T1'!$E$4,(ROUND((AM84-AM184-AM434-'T1'!$E$8)*'T1'!$E$13,0)),0)</f>
        <v>53280</v>
      </c>
      <c r="AN134" s="2">
        <f>IF(AN84&gt;'T1'!$E$4,(ROUND((AN84-AN184-AN434-'T1'!$E$8)*'T1'!$E$13,0)),0)</f>
        <v>53280</v>
      </c>
      <c r="AO134" s="6">
        <f t="shared" si="165"/>
        <v>586560</v>
      </c>
      <c r="AP134" s="2"/>
      <c r="AQ134" s="6">
        <f t="shared" ref="AQ134:AQ137" si="430">O134+AB134+AO134</f>
        <v>1164995</v>
      </c>
      <c r="AR134" s="4"/>
    </row>
    <row r="135" spans="1:44" ht="12" customHeight="1" outlineLevel="1">
      <c r="A135" s="21" t="s">
        <v>490</v>
      </c>
      <c r="C135" s="2">
        <f>IF(C85&gt;'T1'!$C$4,(ROUND((C85-C185-C435-'T1'!$C$8)*'T1'!$C$13,0)),0)</f>
        <v>0</v>
      </c>
      <c r="D135" s="2">
        <f>IF(D85&gt;'T1'!$C$4,(ROUND((D85-D185-D435-'T1'!$C$8)*'T1'!$C$13,0)),0)</f>
        <v>0</v>
      </c>
      <c r="E135" s="2">
        <f>IF(E85&gt;'T1'!$C$4,(ROUND((E85-E185-E435-'T1'!$C$8)*'T1'!$C$13,0)),0)</f>
        <v>0</v>
      </c>
      <c r="F135" s="2">
        <f>IF(F85&gt;'T1'!$C$4,(ROUND((F85-F185-F435-'T1'!$C$8)*'T1'!$C$13,0)),0)</f>
        <v>0</v>
      </c>
      <c r="G135" s="2">
        <f>IF(G85&gt;'T1'!$C$4,(ROUND((G85-G185-G435-'T1'!$C$8)*'T1'!$C$13,0)),0)</f>
        <v>0</v>
      </c>
      <c r="H135" s="2">
        <f>IF(H85&gt;'T1'!$C$4,(ROUND((H85-H185-H435-'T1'!$C$8)*'T1'!$C$13,0)),0)</f>
        <v>0</v>
      </c>
      <c r="I135" s="2">
        <f>IF(I85&gt;'T1'!$C$4,(ROUND((I85-I185-I435-'T1'!$C$8)*'T1'!$C$13,0)),0)</f>
        <v>0</v>
      </c>
      <c r="J135" s="2">
        <f>IF(J85&gt;'T1'!$C$4,(ROUND((J85-J185-J435-'T1'!$C$8)*'T1'!$C$13,0)),0)</f>
        <v>0</v>
      </c>
      <c r="K135" s="2">
        <f>IF(K85&gt;'T1'!$C$4,(ROUND((K85-K185-K435-'T1'!$C$8)*'T1'!$C$13,0)),0)</f>
        <v>0</v>
      </c>
      <c r="L135" s="2">
        <f>IF(L85&gt;'T1'!$C$4,(ROUND((L85-L185-L435-'T1'!$C$8)*'T1'!$C$13,0)),0)</f>
        <v>0</v>
      </c>
      <c r="M135" s="2">
        <f>IF(M85&gt;'T1'!$C$4,(ROUND((M85-M185-M435-'T1'!$C$8)*'T1'!$C$13,0)),0)</f>
        <v>0</v>
      </c>
      <c r="N135" s="2">
        <f>IF(N85&gt;'T1'!$C$4,(ROUND((N85-N185-N435-'T1'!$C$8)*'T1'!$C$13,0)),0)</f>
        <v>0</v>
      </c>
      <c r="O135" s="6">
        <f t="shared" si="166"/>
        <v>0</v>
      </c>
      <c r="P135" s="2">
        <f>IF(P85&gt;'T1'!$D$4,(ROUND((P85-P185-P435-'T1'!$D$8)*'T1'!$D$13,0)),0)</f>
        <v>0</v>
      </c>
      <c r="Q135" s="2">
        <f>IF(Q85&gt;'T1'!$D$4,(ROUND((Q85-Q185-Q435-'T1'!$D$8)*'T1'!$D$13,0)),0)</f>
        <v>27580</v>
      </c>
      <c r="R135" s="2">
        <f>IF(R85&gt;'T1'!$D$4,(ROUND((R85-R185-R435-'T1'!$D$8)*'T1'!$D$13,0)),0)</f>
        <v>27580</v>
      </c>
      <c r="S135" s="2">
        <f>IF(S85&gt;'T1'!$D$4,(ROUND((S85-S185-S435-'T1'!$D$8)*'T1'!$D$13,0)),0)</f>
        <v>27580</v>
      </c>
      <c r="T135" s="2">
        <f>IF(T85&gt;'T1'!$D$4,(ROUND((T85-T185-T435-'T1'!$D$8)*'T1'!$D$13,0)),0)</f>
        <v>27580</v>
      </c>
      <c r="U135" s="2">
        <f>IF(U85&gt;'T1'!$D$4,(ROUND((U85-U185-U435-'T1'!$D$8)*'T1'!$D$13,0)),0)</f>
        <v>27580</v>
      </c>
      <c r="V135" s="2">
        <f>IF(V85&gt;'T1'!$D$4,(ROUND((V85-V185-V435-'T1'!$D$8)*'T1'!$D$13,0)),0)</f>
        <v>27580</v>
      </c>
      <c r="W135" s="2">
        <f>IF(W85&gt;'T1'!$D$4,(ROUND((W85-W185-W435-'T1'!$D$8)*'T1'!$D$13,0)),0)</f>
        <v>34180</v>
      </c>
      <c r="X135" s="2">
        <f>IF(X85&gt;'T1'!$D$4,(ROUND((X85-X185-X435-'T1'!$D$8)*'T1'!$D$13,0)),0)</f>
        <v>34180</v>
      </c>
      <c r="Y135" s="2">
        <f>IF(Y85&gt;'T1'!$D$4,(ROUND((Y85-Y185-Y435-'T1'!$D$8)*'T1'!$D$13,0)),0)</f>
        <v>34180</v>
      </c>
      <c r="Z135" s="2">
        <f>IF(Z85&gt;'T1'!$D$4,(ROUND((Z85-Z185-Z435-'T1'!$D$8)*'T1'!$D$13,0)),0)</f>
        <v>34180</v>
      </c>
      <c r="AA135" s="2">
        <f>IF(AA85&gt;'T1'!$D$4,(ROUND((AA85-AA185-AA435-'T1'!$D$8)*'T1'!$D$13,0)),0)</f>
        <v>34180</v>
      </c>
      <c r="AB135" s="6">
        <f t="shared" si="167"/>
        <v>336380</v>
      </c>
      <c r="AC135" s="2">
        <f>IF(AC85&gt;'T1'!$E$4,(ROUND((AC85-AC185-AC435-'T1'!$E$8)*'T1'!$E$13,0)),0)</f>
        <v>33480</v>
      </c>
      <c r="AD135" s="2">
        <f>IF(AD85&gt;'T1'!$E$4,(ROUND((AD85-AD185-AD435-'T1'!$E$8)*'T1'!$E$13,0)),0)</f>
        <v>40080</v>
      </c>
      <c r="AE135" s="2">
        <f>IF(AE85&gt;'T1'!$E$4,(ROUND((AE85-AE185-AE435-'T1'!$E$8)*'T1'!$E$13,0)),0)</f>
        <v>40080</v>
      </c>
      <c r="AF135" s="2">
        <f>IF(AF85&gt;'T1'!$E$4,(ROUND((AF85-AF185-AF435-'T1'!$E$8)*'T1'!$E$13,0)),0)</f>
        <v>40080</v>
      </c>
      <c r="AG135" s="2">
        <f>IF(AG85&gt;'T1'!$E$4,(ROUND((AG85-AG185-AG435-'T1'!$E$8)*'T1'!$E$13,0)),0)</f>
        <v>40080</v>
      </c>
      <c r="AH135" s="2">
        <f>IF(AH85&gt;'T1'!$E$4,(ROUND((AH85-AH185-AH435-'T1'!$E$8)*'T1'!$E$13,0)),0)</f>
        <v>40080</v>
      </c>
      <c r="AI135" s="2">
        <f>IF(AI85&gt;'T1'!$E$4,(ROUND((AI85-AI185-AI435-'T1'!$E$8)*'T1'!$E$13,0)),0)</f>
        <v>40080</v>
      </c>
      <c r="AJ135" s="2">
        <f>IF(AJ85&gt;'T1'!$E$4,(ROUND((AJ85-AJ185-AJ435-'T1'!$E$8)*'T1'!$E$13,0)),0)</f>
        <v>46680</v>
      </c>
      <c r="AK135" s="2">
        <f>IF(AK85&gt;'T1'!$E$4,(ROUND((AK85-AK185-AK435-'T1'!$E$8)*'T1'!$E$13,0)),0)</f>
        <v>46680</v>
      </c>
      <c r="AL135" s="2">
        <f>IF(AL85&gt;'T1'!$E$4,(ROUND((AL85-AL185-AL435-'T1'!$E$8)*'T1'!$E$13,0)),0)</f>
        <v>46680</v>
      </c>
      <c r="AM135" s="2">
        <f>IF(AM85&gt;'T1'!$E$4,(ROUND((AM85-AM185-AM435-'T1'!$E$8)*'T1'!$E$13,0)),0)</f>
        <v>46680</v>
      </c>
      <c r="AN135" s="2">
        <f>IF(AN85&gt;'T1'!$E$4,(ROUND((AN85-AN185-AN435-'T1'!$E$8)*'T1'!$E$13,0)),0)</f>
        <v>46680</v>
      </c>
      <c r="AO135" s="6">
        <f t="shared" si="165"/>
        <v>507360</v>
      </c>
      <c r="AP135" s="2"/>
      <c r="AQ135" s="6">
        <f t="shared" si="430"/>
        <v>843740</v>
      </c>
      <c r="AR135" s="4"/>
    </row>
    <row r="136" spans="1:44" ht="12" customHeight="1" outlineLevel="1">
      <c r="A136" s="21" t="s">
        <v>539</v>
      </c>
      <c r="C136" s="2">
        <f>IF(C86&gt;'T1'!$C$4,(ROUND((C86-C186-C436-'T1'!$C$8)*'T1'!$C$13,0)),0)</f>
        <v>0</v>
      </c>
      <c r="D136" s="2">
        <f>IF(D86&gt;'T1'!$C$4,(ROUND((D86-D186-D436-'T1'!$C$8)*'T1'!$C$13,0)),0)</f>
        <v>0</v>
      </c>
      <c r="E136" s="2">
        <f>IF(E86&gt;'T1'!$C$4,(ROUND((E86-E186-E436-'T1'!$C$8)*'T1'!$C$13,0)),0)</f>
        <v>0</v>
      </c>
      <c r="F136" s="2">
        <f>IF(F86&gt;'T1'!$C$4,(ROUND((F86-F186-F436-'T1'!$C$8)*'T1'!$C$13,0)),0)</f>
        <v>0</v>
      </c>
      <c r="G136" s="2">
        <f>IF(G86&gt;'T1'!$C$4,(ROUND((G86-G186-G436-'T1'!$C$8)*'T1'!$C$13,0)),0)</f>
        <v>0</v>
      </c>
      <c r="H136" s="2">
        <f>IF(H86&gt;'T1'!$C$4,(ROUND((H86-H186-H436-'T1'!$C$8)*'T1'!$C$13,0)),0)</f>
        <v>0</v>
      </c>
      <c r="I136" s="2">
        <f>IF(I86&gt;'T1'!$C$4,(ROUND((I86-I186-I436-'T1'!$C$8)*'T1'!$C$13,0)),0)</f>
        <v>0</v>
      </c>
      <c r="J136" s="2">
        <f>IF(J86&gt;'T1'!$C$4,(ROUND((J86-J186-J436-'T1'!$C$8)*'T1'!$C$13,0)),0)</f>
        <v>0</v>
      </c>
      <c r="K136" s="2">
        <f>IF(K86&gt;'T1'!$C$4,(ROUND((K86-K186-K436-'T1'!$C$8)*'T1'!$C$13,0)),0)</f>
        <v>0</v>
      </c>
      <c r="L136" s="2">
        <f>IF(L86&gt;'T1'!$C$4,(ROUND((L86-L186-L436-'T1'!$C$8)*'T1'!$C$13,0)),0)</f>
        <v>0</v>
      </c>
      <c r="M136" s="2">
        <f>IF(M86&gt;'T1'!$C$4,(ROUND((M86-M186-M436-'T1'!$C$8)*'T1'!$C$13,0)),0)</f>
        <v>0</v>
      </c>
      <c r="N136" s="2">
        <f>IF(N86&gt;'T1'!$C$4,(ROUND((N86-N186-N436-'T1'!$C$8)*'T1'!$C$13,0)),0)</f>
        <v>0</v>
      </c>
      <c r="O136" s="6">
        <f t="shared" si="166"/>
        <v>0</v>
      </c>
      <c r="P136" s="2">
        <f>IF(P86&gt;'T1'!$D$4,(ROUND((P86-P186-P436-'T1'!$D$8)*'T1'!$D$13,0)),0)</f>
        <v>0</v>
      </c>
      <c r="Q136" s="2">
        <f>IF(Q86&gt;'T1'!$D$4,(ROUND((Q86-Q186-Q436-'T1'!$D$8)*'T1'!$D$13,0)),0)</f>
        <v>0</v>
      </c>
      <c r="R136" s="2">
        <f>IF(R86&gt;'T1'!$D$4,(ROUND((R86-R186-R436-'T1'!$D$8)*'T1'!$D$13,0)),0)</f>
        <v>0</v>
      </c>
      <c r="S136" s="2">
        <f>IF(S86&gt;'T1'!$D$4,(ROUND((S86-S186-S436-'T1'!$D$8)*'T1'!$D$13,0)),0)</f>
        <v>0</v>
      </c>
      <c r="T136" s="2">
        <f>IF(T86&gt;'T1'!$D$4,(ROUND((T86-T186-T436-'T1'!$D$8)*'T1'!$D$13,0)),0)</f>
        <v>0</v>
      </c>
      <c r="U136" s="2">
        <f>IF(U86&gt;'T1'!$D$4,(ROUND((U86-U186-U436-'T1'!$D$8)*'T1'!$D$13,0)),0)</f>
        <v>0</v>
      </c>
      <c r="V136" s="2">
        <f>IF(V86&gt;'T1'!$D$4,(ROUND((V86-V186-V436-'T1'!$D$8)*'T1'!$D$13,0)),0)</f>
        <v>0</v>
      </c>
      <c r="W136" s="2">
        <f>IF(W86&gt;'T1'!$D$4,(ROUND((W86-W186-W436-'T1'!$D$8)*'T1'!$D$13,0)),0)</f>
        <v>27580</v>
      </c>
      <c r="X136" s="2">
        <f>IF(X86&gt;'T1'!$D$4,(ROUND((X86-X186-X436-'T1'!$D$8)*'T1'!$D$13,0)),0)</f>
        <v>27580</v>
      </c>
      <c r="Y136" s="2">
        <f>IF(Y86&gt;'T1'!$D$4,(ROUND((Y86-Y186-Y436-'T1'!$D$8)*'T1'!$D$13,0)),0)</f>
        <v>27580</v>
      </c>
      <c r="Z136" s="2">
        <f>IF(Z86&gt;'T1'!$D$4,(ROUND((Z86-Z186-Z436-'T1'!$D$8)*'T1'!$D$13,0)),0)</f>
        <v>27580</v>
      </c>
      <c r="AA136" s="2">
        <f>IF(AA86&gt;'T1'!$D$4,(ROUND((AA86-AA186-AA436-'T1'!$D$8)*'T1'!$D$13,0)),0)</f>
        <v>27580</v>
      </c>
      <c r="AB136" s="6">
        <f t="shared" si="167"/>
        <v>137900</v>
      </c>
      <c r="AC136" s="2">
        <f>IF(AC86&gt;'T1'!$E$4,(ROUND((AC86-AC186-AC436-'T1'!$E$8)*'T1'!$E$13,0)),0)</f>
        <v>26880</v>
      </c>
      <c r="AD136" s="2">
        <f>IF(AD86&gt;'T1'!$E$4,(ROUND((AD86-AD186-AD436-'T1'!$E$8)*'T1'!$E$13,0)),0)</f>
        <v>33480</v>
      </c>
      <c r="AE136" s="2">
        <f>IF(AE86&gt;'T1'!$E$4,(ROUND((AE86-AE186-AE436-'T1'!$E$8)*'T1'!$E$13,0)),0)</f>
        <v>33480</v>
      </c>
      <c r="AF136" s="2">
        <f>IF(AF86&gt;'T1'!$E$4,(ROUND((AF86-AF186-AF436-'T1'!$E$8)*'T1'!$E$13,0)),0)</f>
        <v>33480</v>
      </c>
      <c r="AG136" s="2">
        <f>IF(AG86&gt;'T1'!$E$4,(ROUND((AG86-AG186-AG436-'T1'!$E$8)*'T1'!$E$13,0)),0)</f>
        <v>33480</v>
      </c>
      <c r="AH136" s="2">
        <f>IF(AH86&gt;'T1'!$E$4,(ROUND((AH86-AH186-AH436-'T1'!$E$8)*'T1'!$E$13,0)),0)</f>
        <v>33480</v>
      </c>
      <c r="AI136" s="2">
        <f>IF(AI86&gt;'T1'!$E$4,(ROUND((AI86-AI186-AI436-'T1'!$E$8)*'T1'!$E$13,0)),0)</f>
        <v>33480</v>
      </c>
      <c r="AJ136" s="2">
        <f>IF(AJ86&gt;'T1'!$E$4,(ROUND((AJ86-AJ186-AJ436-'T1'!$E$8)*'T1'!$E$13,0)),0)</f>
        <v>40080</v>
      </c>
      <c r="AK136" s="2">
        <f>IF(AK86&gt;'T1'!$E$4,(ROUND((AK86-AK186-AK436-'T1'!$E$8)*'T1'!$E$13,0)),0)</f>
        <v>40080</v>
      </c>
      <c r="AL136" s="2">
        <f>IF(AL86&gt;'T1'!$E$4,(ROUND((AL86-AL186-AL436-'T1'!$E$8)*'T1'!$E$13,0)),0)</f>
        <v>40080</v>
      </c>
      <c r="AM136" s="2">
        <f>IF(AM86&gt;'T1'!$E$4,(ROUND((AM86-AM186-AM436-'T1'!$E$8)*'T1'!$E$13,0)),0)</f>
        <v>40080</v>
      </c>
      <c r="AN136" s="2">
        <f>IF(AN86&gt;'T1'!$E$4,(ROUND((AN86-AN186-AN436-'T1'!$E$8)*'T1'!$E$13,0)),0)</f>
        <v>40080</v>
      </c>
      <c r="AO136" s="6">
        <f t="shared" si="165"/>
        <v>428160</v>
      </c>
      <c r="AP136" s="2"/>
      <c r="AQ136" s="6">
        <f t="shared" si="430"/>
        <v>566060</v>
      </c>
      <c r="AR136" s="4"/>
    </row>
    <row r="137" spans="1:44" ht="12" customHeight="1" outlineLevel="1">
      <c r="A137" s="21" t="s">
        <v>497</v>
      </c>
      <c r="C137" s="2">
        <f>IF(C87&gt;'T1'!$C$4,(ROUND((C87-C187-C437-'T1'!$C$8)*'T1'!$C$13,0)),0)</f>
        <v>0</v>
      </c>
      <c r="D137" s="2">
        <f>IF(D87&gt;'T1'!$C$4,(ROUND((D87-D187-D437-'T1'!$C$8)*'T1'!$C$13,0)),0)</f>
        <v>0</v>
      </c>
      <c r="E137" s="2">
        <f>IF(E87&gt;'T1'!$C$4,(ROUND((E87-E187-E437-'T1'!$C$8)*'T1'!$C$13,0)),0)</f>
        <v>0</v>
      </c>
      <c r="F137" s="2">
        <f>IF(F87&gt;'T1'!$C$4,(ROUND((F87-F187-F437-'T1'!$C$8)*'T1'!$C$13,0)),0)</f>
        <v>0</v>
      </c>
      <c r="G137" s="2">
        <f>IF(G87&gt;'T1'!$C$4,(ROUND((G87-G187-G437-'T1'!$C$8)*'T1'!$C$13,0)),0)</f>
        <v>0</v>
      </c>
      <c r="H137" s="2">
        <f>IF(H87&gt;'T1'!$C$4,(ROUND((H87-H187-H437-'T1'!$C$8)*'T1'!$C$13,0)),0)</f>
        <v>0</v>
      </c>
      <c r="I137" s="2">
        <f>IF(I87&gt;'T1'!$C$4,(ROUND((I87-I187-I437-'T1'!$C$8)*'T1'!$C$13,0)),0)</f>
        <v>0</v>
      </c>
      <c r="J137" s="2">
        <f>IF(J87&gt;'T1'!$C$4,(ROUND((J87-J187-J437-'T1'!$C$8)*'T1'!$C$13,0)),0)</f>
        <v>0</v>
      </c>
      <c r="K137" s="2">
        <f>IF(K87&gt;'T1'!$C$4,(ROUND((K87-K187-K437-'T1'!$C$8)*'T1'!$C$13,0)),0)</f>
        <v>0</v>
      </c>
      <c r="L137" s="2">
        <f>IF(L87&gt;'T1'!$C$4,(ROUND((L87-L187-L437-'T1'!$C$8)*'T1'!$C$13,0)),0)</f>
        <v>0</v>
      </c>
      <c r="M137" s="2">
        <f>IF(M87&gt;'T1'!$C$4,(ROUND((M87-M187-M437-'T1'!$C$8)*'T1'!$C$13,0)),0)</f>
        <v>0</v>
      </c>
      <c r="N137" s="2">
        <f>IF(N87&gt;'T1'!$C$4,(ROUND((N87-N187-N437-'T1'!$C$8)*'T1'!$C$13,0)),0)</f>
        <v>19575</v>
      </c>
      <c r="O137" s="6">
        <f t="shared" si="166"/>
        <v>19575</v>
      </c>
      <c r="P137" s="2">
        <f>IF(P87&gt;'T1'!$D$4,(ROUND((P87-P187-P437-'T1'!$D$8)*'T1'!$D$13,0)),0)</f>
        <v>18780</v>
      </c>
      <c r="Q137" s="2">
        <f>IF(Q87&gt;'T1'!$D$4,(ROUND((Q87-Q187-Q437-'T1'!$D$8)*'T1'!$D$13,0)),0)</f>
        <v>18780</v>
      </c>
      <c r="R137" s="2">
        <f>IF(R87&gt;'T1'!$D$4,(ROUND((R87-R187-R437-'T1'!$D$8)*'T1'!$D$13,0)),0)</f>
        <v>18780</v>
      </c>
      <c r="S137" s="2">
        <f>IF(S87&gt;'T1'!$D$4,(ROUND((S87-S187-S437-'T1'!$D$8)*'T1'!$D$13,0)),0)</f>
        <v>18780</v>
      </c>
      <c r="T137" s="2">
        <f>IF(T87&gt;'T1'!$D$4,(ROUND((T87-T187-T437-'T1'!$D$8)*'T1'!$D$13,0)),0)</f>
        <v>18780</v>
      </c>
      <c r="U137" s="2">
        <f>IF(U87&gt;'T1'!$D$4,(ROUND((U87-U187-U437-'T1'!$D$8)*'T1'!$D$13,0)),0)</f>
        <v>23180</v>
      </c>
      <c r="V137" s="2">
        <f>IF(V87&gt;'T1'!$D$4,(ROUND((V87-V187-V437-'T1'!$D$8)*'T1'!$D$13,0)),0)</f>
        <v>23180</v>
      </c>
      <c r="W137" s="2">
        <f>IF(W87&gt;'T1'!$D$4,(ROUND((W87-W187-W437-'T1'!$D$8)*'T1'!$D$13,0)),0)</f>
        <v>23180</v>
      </c>
      <c r="X137" s="2">
        <f>IF(X87&gt;'T1'!$D$4,(ROUND((X87-X187-X437-'T1'!$D$8)*'T1'!$D$13,0)),0)</f>
        <v>23180</v>
      </c>
      <c r="Y137" s="2">
        <f>IF(Y87&gt;'T1'!$D$4,(ROUND((Y87-Y187-Y437-'T1'!$D$8)*'T1'!$D$13,0)),0)</f>
        <v>23180</v>
      </c>
      <c r="Z137" s="2">
        <f>IF(Z87&gt;'T1'!$D$4,(ROUND((Z87-Z187-Z437-'T1'!$D$8)*'T1'!$D$13,0)),0)</f>
        <v>23180</v>
      </c>
      <c r="AA137" s="2">
        <f>IF(AA87&gt;'T1'!$D$4,(ROUND((AA87-AA187-AA437-'T1'!$D$8)*'T1'!$D$13,0)),0)</f>
        <v>27580</v>
      </c>
      <c r="AB137" s="6">
        <f t="shared" si="167"/>
        <v>260560</v>
      </c>
      <c r="AC137" s="2">
        <f>IF(AC87&gt;'T1'!$E$4,(ROUND((AC87-AC187-AC437-'T1'!$E$8)*'T1'!$E$13,0)),0)</f>
        <v>26880</v>
      </c>
      <c r="AD137" s="2">
        <f>IF(AD87&gt;'T1'!$E$4,(ROUND((AD87-AD187-AD437-'T1'!$E$8)*'T1'!$E$13,0)),0)</f>
        <v>26880</v>
      </c>
      <c r="AE137" s="2">
        <f>IF(AE87&gt;'T1'!$E$4,(ROUND((AE87-AE187-AE437-'T1'!$E$8)*'T1'!$E$13,0)),0)</f>
        <v>26880</v>
      </c>
      <c r="AF137" s="2">
        <f>IF(AF87&gt;'T1'!$E$4,(ROUND((AF87-AF187-AF437-'T1'!$E$8)*'T1'!$E$13,0)),0)</f>
        <v>26880</v>
      </c>
      <c r="AG137" s="2">
        <f>IF(AG87&gt;'T1'!$E$4,(ROUND((AG87-AG187-AG437-'T1'!$E$8)*'T1'!$E$13,0)),0)</f>
        <v>26880</v>
      </c>
      <c r="AH137" s="2">
        <f>IF(AH87&gt;'T1'!$E$4,(ROUND((AH87-AH187-AH437-'T1'!$E$8)*'T1'!$E$13,0)),0)</f>
        <v>31280</v>
      </c>
      <c r="AI137" s="2">
        <f>IF(AI87&gt;'T1'!$E$4,(ROUND((AI87-AI187-AI437-'T1'!$E$8)*'T1'!$E$13,0)),0)</f>
        <v>31280</v>
      </c>
      <c r="AJ137" s="2">
        <f>IF(AJ87&gt;'T1'!$E$4,(ROUND((AJ87-AJ187-AJ437-'T1'!$E$8)*'T1'!$E$13,0)),0)</f>
        <v>31280</v>
      </c>
      <c r="AK137" s="2">
        <f>IF(AK87&gt;'T1'!$E$4,(ROUND((AK87-AK187-AK437-'T1'!$E$8)*'T1'!$E$13,0)),0)</f>
        <v>31280</v>
      </c>
      <c r="AL137" s="2">
        <f>IF(AL87&gt;'T1'!$E$4,(ROUND((AL87-AL187-AL437-'T1'!$E$8)*'T1'!$E$13,0)),0)</f>
        <v>31280</v>
      </c>
      <c r="AM137" s="2">
        <f>IF(AM87&gt;'T1'!$E$4,(ROUND((AM87-AM187-AM437-'T1'!$E$8)*'T1'!$E$13,0)),0)</f>
        <v>31280</v>
      </c>
      <c r="AN137" s="2">
        <f>IF(AN87&gt;'T1'!$E$4,(ROUND((AN87-AN187-AN437-'T1'!$E$8)*'T1'!$E$13,0)),0)</f>
        <v>35680</v>
      </c>
      <c r="AO137" s="6">
        <f t="shared" si="165"/>
        <v>357760</v>
      </c>
      <c r="AP137" s="2"/>
      <c r="AQ137" s="6">
        <f t="shared" si="430"/>
        <v>637895</v>
      </c>
      <c r="AR137" s="4"/>
    </row>
    <row r="138" spans="1:44" ht="12" customHeight="1" outlineLevel="1">
      <c r="A138" s="2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6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6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6"/>
      <c r="AP138" s="2"/>
      <c r="AQ138" s="6"/>
      <c r="AR138" s="4"/>
    </row>
    <row r="139" spans="1:44" s="4" customFormat="1" ht="12" customHeight="1" outlineLevel="1">
      <c r="A139" s="4" t="s">
        <v>496</v>
      </c>
      <c r="B139" s="9"/>
      <c r="C139" s="5">
        <f>SUM(C140:C141)</f>
        <v>0</v>
      </c>
      <c r="D139" s="5">
        <f t="shared" ref="D139" si="431">SUM(D140:D141)</f>
        <v>0</v>
      </c>
      <c r="E139" s="5">
        <f t="shared" ref="E139" si="432">SUM(E140:E141)</f>
        <v>0</v>
      </c>
      <c r="F139" s="5">
        <f t="shared" ref="F139" si="433">SUM(F140:F141)</f>
        <v>0</v>
      </c>
      <c r="G139" s="5">
        <f t="shared" ref="G139" si="434">SUM(G140:G141)</f>
        <v>0</v>
      </c>
      <c r="H139" s="5">
        <f t="shared" ref="H139" si="435">SUM(H140:H141)</f>
        <v>0</v>
      </c>
      <c r="I139" s="5">
        <f t="shared" ref="I139" si="436">SUM(I140:I141)</f>
        <v>0</v>
      </c>
      <c r="J139" s="5">
        <f t="shared" ref="J139" si="437">SUM(J140:J141)</f>
        <v>0</v>
      </c>
      <c r="K139" s="5">
        <f t="shared" ref="K139" si="438">SUM(K140:K141)</f>
        <v>10775</v>
      </c>
      <c r="L139" s="5">
        <f t="shared" ref="L139" si="439">SUM(L140:L141)</f>
        <v>10775</v>
      </c>
      <c r="M139" s="5">
        <f t="shared" ref="M139" si="440">SUM(M140:M141)</f>
        <v>10775</v>
      </c>
      <c r="N139" s="5">
        <f t="shared" ref="N139" si="441">SUM(N140:N141)</f>
        <v>10775</v>
      </c>
      <c r="O139" s="14">
        <f t="shared" ref="O139:O277" si="442">SUM(C139:N139)</f>
        <v>43100</v>
      </c>
      <c r="P139" s="5">
        <f>SUM(P140:P141)</f>
        <v>9980</v>
      </c>
      <c r="Q139" s="5">
        <f t="shared" ref="Q139" si="443">SUM(Q140:Q141)</f>
        <v>9980</v>
      </c>
      <c r="R139" s="5">
        <f t="shared" ref="R139" si="444">SUM(R140:R141)</f>
        <v>22160</v>
      </c>
      <c r="S139" s="5">
        <f t="shared" ref="S139" si="445">SUM(S140:S141)</f>
        <v>22160</v>
      </c>
      <c r="T139" s="5">
        <f t="shared" ref="T139" si="446">SUM(T140:T141)</f>
        <v>22160</v>
      </c>
      <c r="U139" s="5">
        <f t="shared" ref="U139" si="447">SUM(U140:U141)</f>
        <v>22160</v>
      </c>
      <c r="V139" s="5">
        <f t="shared" ref="V139" si="448">SUM(V140:V141)</f>
        <v>22160</v>
      </c>
      <c r="W139" s="5">
        <f t="shared" ref="W139" si="449">SUM(W140:W141)</f>
        <v>22160</v>
      </c>
      <c r="X139" s="5">
        <f t="shared" ref="X139" si="450">SUM(X140:X141)</f>
        <v>26560</v>
      </c>
      <c r="Y139" s="5">
        <f t="shared" ref="Y139" si="451">SUM(Y140:Y141)</f>
        <v>26560</v>
      </c>
      <c r="Z139" s="5">
        <f t="shared" ref="Z139" si="452">SUM(Z140:Z141)</f>
        <v>26560</v>
      </c>
      <c r="AA139" s="5">
        <f t="shared" ref="AA139" si="453">SUM(AA140:AA141)</f>
        <v>26560</v>
      </c>
      <c r="AB139" s="14">
        <f t="shared" ref="AB139:AB277" si="454">SUM(P139:AA139)</f>
        <v>259160</v>
      </c>
      <c r="AC139" s="5">
        <f>SUM(AC140:AC141)</f>
        <v>25160</v>
      </c>
      <c r="AD139" s="5">
        <f t="shared" ref="AD139" si="455">SUM(AD140:AD141)</f>
        <v>25160</v>
      </c>
      <c r="AE139" s="5">
        <f t="shared" ref="AE139" si="456">SUM(AE140:AE141)</f>
        <v>29560</v>
      </c>
      <c r="AF139" s="5">
        <f t="shared" ref="AF139" si="457">SUM(AF140:AF141)</f>
        <v>29560</v>
      </c>
      <c r="AG139" s="5">
        <f t="shared" ref="AG139" si="458">SUM(AG140:AG141)</f>
        <v>29560</v>
      </c>
      <c r="AH139" s="5">
        <f t="shared" ref="AH139" si="459">SUM(AH140:AH141)</f>
        <v>29560</v>
      </c>
      <c r="AI139" s="5">
        <f t="shared" ref="AI139" si="460">SUM(AI140:AI141)</f>
        <v>29560</v>
      </c>
      <c r="AJ139" s="5">
        <f t="shared" ref="AJ139" si="461">SUM(AJ140:AJ141)</f>
        <v>29560</v>
      </c>
      <c r="AK139" s="5">
        <f t="shared" ref="AK139" si="462">SUM(AK140:AK141)</f>
        <v>33960</v>
      </c>
      <c r="AL139" s="5">
        <f t="shared" ref="AL139" si="463">SUM(AL140:AL141)</f>
        <v>33960</v>
      </c>
      <c r="AM139" s="5">
        <f t="shared" ref="AM139" si="464">SUM(AM140:AM141)</f>
        <v>33960</v>
      </c>
      <c r="AN139" s="5">
        <f t="shared" ref="AN139" si="465">SUM(AN140:AN141)</f>
        <v>33960</v>
      </c>
      <c r="AO139" s="14">
        <f t="shared" ref="AO139:AO277" si="466">SUM(AC139:AN139)</f>
        <v>363520</v>
      </c>
      <c r="AP139" s="5"/>
      <c r="AQ139" s="14">
        <f>O139+AB139+AO139</f>
        <v>665780</v>
      </c>
    </row>
    <row r="140" spans="1:44" ht="12" customHeight="1" outlineLevel="1">
      <c r="A140" s="21" t="s">
        <v>538</v>
      </c>
      <c r="C140" s="2">
        <f>IF(C90&gt;'T1'!$C$4,(ROUND((C90-C190-C440-'T1'!$C$8)*'T1'!$C$13,0)),0)</f>
        <v>0</v>
      </c>
      <c r="D140" s="2">
        <f>IF(D90&gt;'T1'!$C$4,(ROUND((D90-D190-D440-'T1'!$C$8)*'T1'!$C$13,0)),0)</f>
        <v>0</v>
      </c>
      <c r="E140" s="2">
        <f>IF(E90&gt;'T1'!$C$4,(ROUND((E90-E190-E440-'T1'!$C$8)*'T1'!$C$13,0)),0)</f>
        <v>0</v>
      </c>
      <c r="F140" s="2">
        <f>IF(F90&gt;'T1'!$C$4,(ROUND((F90-F190-F440-'T1'!$C$8)*'T1'!$C$13,0)),0)</f>
        <v>0</v>
      </c>
      <c r="G140" s="2">
        <f>IF(G90&gt;'T1'!$C$4,(ROUND((G90-G190-G440-'T1'!$C$8)*'T1'!$C$13,0)),0)</f>
        <v>0</v>
      </c>
      <c r="H140" s="2">
        <f>IF(H90&gt;'T1'!$C$4,(ROUND((H90-H190-H440-'T1'!$C$8)*'T1'!$C$13,0)),0)</f>
        <v>0</v>
      </c>
      <c r="I140" s="2">
        <f>IF(I90&gt;'T1'!$C$4,(ROUND((I90-I190-I440-'T1'!$C$8)*'T1'!$C$13,0)),0)</f>
        <v>0</v>
      </c>
      <c r="J140" s="2">
        <f>IF(J90&gt;'T1'!$C$4,(ROUND((J90-J190-J440-'T1'!$C$8)*'T1'!$C$13,0)),0)</f>
        <v>0</v>
      </c>
      <c r="K140" s="2">
        <f>IF(K90&gt;'T1'!$C$4,(ROUND((K90-K190-K440-'T1'!$C$8)*'T1'!$C$13,0)),0)</f>
        <v>10775</v>
      </c>
      <c r="L140" s="2">
        <f>IF(L90&gt;'T1'!$C$4,(ROUND((L90-L190-L440-'T1'!$C$8)*'T1'!$C$13,0)),0)</f>
        <v>10775</v>
      </c>
      <c r="M140" s="2">
        <f>IF(M90&gt;'T1'!$C$4,(ROUND((M90-M190-M440-'T1'!$C$8)*'T1'!$C$13,0)),0)</f>
        <v>10775</v>
      </c>
      <c r="N140" s="2">
        <f>IF(N90&gt;'T1'!$C$4,(ROUND((N90-N190-N440-'T1'!$C$8)*'T1'!$C$13,0)),0)</f>
        <v>10775</v>
      </c>
      <c r="O140" s="6">
        <f t="shared" si="442"/>
        <v>43100</v>
      </c>
      <c r="P140" s="2">
        <f>IF(P90&gt;'T1'!$D$4,(ROUND((P90-P190-P440-'T1'!$D$8)*'T1'!$D$13,0)),0)</f>
        <v>9980</v>
      </c>
      <c r="Q140" s="2">
        <f>IF(Q90&gt;'T1'!$D$4,(ROUND((Q90-Q190-Q440-'T1'!$D$8)*'T1'!$D$13,0)),0)</f>
        <v>9980</v>
      </c>
      <c r="R140" s="2">
        <f>IF(R90&gt;'T1'!$D$4,(ROUND((R90-R190-R440-'T1'!$D$8)*'T1'!$D$13,0)),0)</f>
        <v>12180</v>
      </c>
      <c r="S140" s="2">
        <f>IF(S90&gt;'T1'!$D$4,(ROUND((S90-S190-S440-'T1'!$D$8)*'T1'!$D$13,0)),0)</f>
        <v>12180</v>
      </c>
      <c r="T140" s="2">
        <f>IF(T90&gt;'T1'!$D$4,(ROUND((T90-T190-T440-'T1'!$D$8)*'T1'!$D$13,0)),0)</f>
        <v>12180</v>
      </c>
      <c r="U140" s="2">
        <f>IF(U90&gt;'T1'!$D$4,(ROUND((U90-U190-U440-'T1'!$D$8)*'T1'!$D$13,0)),0)</f>
        <v>12180</v>
      </c>
      <c r="V140" s="2">
        <f>IF(V90&gt;'T1'!$D$4,(ROUND((V90-V190-V440-'T1'!$D$8)*'T1'!$D$13,0)),0)</f>
        <v>12180</v>
      </c>
      <c r="W140" s="2">
        <f>IF(W90&gt;'T1'!$D$4,(ROUND((W90-W190-W440-'T1'!$D$8)*'T1'!$D$13,0)),0)</f>
        <v>12180</v>
      </c>
      <c r="X140" s="2">
        <f>IF(X90&gt;'T1'!$D$4,(ROUND((X90-X190-X440-'T1'!$D$8)*'T1'!$D$13,0)),0)</f>
        <v>14380</v>
      </c>
      <c r="Y140" s="2">
        <f>IF(Y90&gt;'T1'!$D$4,(ROUND((Y90-Y190-Y440-'T1'!$D$8)*'T1'!$D$13,0)),0)</f>
        <v>14380</v>
      </c>
      <c r="Z140" s="2">
        <f>IF(Z90&gt;'T1'!$D$4,(ROUND((Z90-Z190-Z440-'T1'!$D$8)*'T1'!$D$13,0)),0)</f>
        <v>14380</v>
      </c>
      <c r="AA140" s="2">
        <f>IF(AA90&gt;'T1'!$D$4,(ROUND((AA90-AA190-AA440-'T1'!$D$8)*'T1'!$D$13,0)),0)</f>
        <v>14380</v>
      </c>
      <c r="AB140" s="6">
        <f t="shared" si="454"/>
        <v>150560</v>
      </c>
      <c r="AC140" s="2">
        <f>IF(AC90&gt;'T1'!$E$4,(ROUND((AC90-AC190-AC440-'T1'!$E$8)*'T1'!$E$13,0)),0)</f>
        <v>13680</v>
      </c>
      <c r="AD140" s="2">
        <f>IF(AD90&gt;'T1'!$E$4,(ROUND((AD90-AD190-AD440-'T1'!$E$8)*'T1'!$E$13,0)),0)</f>
        <v>13680</v>
      </c>
      <c r="AE140" s="2">
        <f>IF(AE90&gt;'T1'!$E$4,(ROUND((AE90-AE190-AE440-'T1'!$E$8)*'T1'!$E$13,0)),0)</f>
        <v>15880</v>
      </c>
      <c r="AF140" s="2">
        <f>IF(AF90&gt;'T1'!$E$4,(ROUND((AF90-AF190-AF440-'T1'!$E$8)*'T1'!$E$13,0)),0)</f>
        <v>15880</v>
      </c>
      <c r="AG140" s="2">
        <f>IF(AG90&gt;'T1'!$E$4,(ROUND((AG90-AG190-AG440-'T1'!$E$8)*'T1'!$E$13,0)),0)</f>
        <v>15880</v>
      </c>
      <c r="AH140" s="2">
        <f>IF(AH90&gt;'T1'!$E$4,(ROUND((AH90-AH190-AH440-'T1'!$E$8)*'T1'!$E$13,0)),0)</f>
        <v>15880</v>
      </c>
      <c r="AI140" s="2">
        <f>IF(AI90&gt;'T1'!$E$4,(ROUND((AI90-AI190-AI440-'T1'!$E$8)*'T1'!$E$13,0)),0)</f>
        <v>15880</v>
      </c>
      <c r="AJ140" s="2">
        <f>IF(AJ90&gt;'T1'!$E$4,(ROUND((AJ90-AJ190-AJ440-'T1'!$E$8)*'T1'!$E$13,0)),0)</f>
        <v>15880</v>
      </c>
      <c r="AK140" s="2">
        <f>IF(AK90&gt;'T1'!$E$4,(ROUND((AK90-AK190-AK440-'T1'!$E$8)*'T1'!$E$13,0)),0)</f>
        <v>18080</v>
      </c>
      <c r="AL140" s="2">
        <f>IF(AL90&gt;'T1'!$E$4,(ROUND((AL90-AL190-AL440-'T1'!$E$8)*'T1'!$E$13,0)),0)</f>
        <v>18080</v>
      </c>
      <c r="AM140" s="2">
        <f>IF(AM90&gt;'T1'!$E$4,(ROUND((AM90-AM190-AM440-'T1'!$E$8)*'T1'!$E$13,0)),0)</f>
        <v>18080</v>
      </c>
      <c r="AN140" s="2">
        <f>IF(AN90&gt;'T1'!$E$4,(ROUND((AN90-AN190-AN440-'T1'!$E$8)*'T1'!$E$13,0)),0)</f>
        <v>18080</v>
      </c>
      <c r="AO140" s="6">
        <f t="shared" si="466"/>
        <v>194960</v>
      </c>
      <c r="AP140" s="2"/>
      <c r="AQ140" s="6">
        <f>O140+AB140+AO140</f>
        <v>388620</v>
      </c>
    </row>
    <row r="141" spans="1:44" ht="12" customHeight="1" outlineLevel="1">
      <c r="A141" s="21" t="s">
        <v>536</v>
      </c>
      <c r="C141" s="2">
        <f>IF(C91&gt;'T1'!$C$4,(ROUND((C91-C191-C441-'T1'!$C$8)*'T1'!$C$13,0)),0)</f>
        <v>0</v>
      </c>
      <c r="D141" s="2">
        <f>IF(D91&gt;'T1'!$C$4,(ROUND((D91-D191-D441-'T1'!$C$8)*'T1'!$C$13,0)),0)</f>
        <v>0</v>
      </c>
      <c r="E141" s="2">
        <f>IF(E91&gt;'T1'!$C$4,(ROUND((E91-E191-E441-'T1'!$C$8)*'T1'!$C$13,0)),0)</f>
        <v>0</v>
      </c>
      <c r="F141" s="2">
        <f>IF(F91&gt;'T1'!$C$4,(ROUND((F91-F191-F441-'T1'!$C$8)*'T1'!$C$13,0)),0)</f>
        <v>0</v>
      </c>
      <c r="G141" s="2">
        <f>IF(G91&gt;'T1'!$C$4,(ROUND((G91-G191-G441-'T1'!$C$8)*'T1'!$C$13,0)),0)</f>
        <v>0</v>
      </c>
      <c r="H141" s="2">
        <f>IF(H91&gt;'T1'!$C$4,(ROUND((H91-H191-H441-'T1'!$C$8)*'T1'!$C$13,0)),0)</f>
        <v>0</v>
      </c>
      <c r="I141" s="2">
        <f>IF(I91&gt;'T1'!$C$4,(ROUND((I91-I191-I441-'T1'!$C$8)*'T1'!$C$13,0)),0)</f>
        <v>0</v>
      </c>
      <c r="J141" s="2">
        <f>IF(J91&gt;'T1'!$C$4,(ROUND((J91-J191-J441-'T1'!$C$8)*'T1'!$C$13,0)),0)</f>
        <v>0</v>
      </c>
      <c r="K141" s="2">
        <f>IF(K91&gt;'T1'!$C$4,(ROUND((K91-K191-K441-'T1'!$C$8)*'T1'!$C$13,0)),0)</f>
        <v>0</v>
      </c>
      <c r="L141" s="2">
        <f>IF(L91&gt;'T1'!$C$4,(ROUND((L91-L191-L441-'T1'!$C$8)*'T1'!$C$13,0)),0)</f>
        <v>0</v>
      </c>
      <c r="M141" s="2">
        <f>IF(M91&gt;'T1'!$C$4,(ROUND((M91-M191-M441-'T1'!$C$8)*'T1'!$C$13,0)),0)</f>
        <v>0</v>
      </c>
      <c r="N141" s="2">
        <f>IF(N91&gt;'T1'!$C$4,(ROUND((N91-N191-N441-'T1'!$C$8)*'T1'!$C$13,0)),0)</f>
        <v>0</v>
      </c>
      <c r="O141" s="6">
        <f t="shared" si="442"/>
        <v>0</v>
      </c>
      <c r="P141" s="2">
        <f>IF(P91&gt;'T1'!$D$4,(ROUND((P91-P191-P441-'T1'!$D$8)*'T1'!$D$13,0)),0)</f>
        <v>0</v>
      </c>
      <c r="Q141" s="2">
        <f>IF(Q91&gt;'T1'!$D$4,(ROUND((Q91-Q191-Q441-'T1'!$D$8)*'T1'!$D$13,0)),0)</f>
        <v>0</v>
      </c>
      <c r="R141" s="2">
        <f>IF(R91&gt;'T1'!$D$4,(ROUND((R91-R191-R441-'T1'!$D$8)*'T1'!$D$13,0)),0)</f>
        <v>9980</v>
      </c>
      <c r="S141" s="2">
        <f>IF(S91&gt;'T1'!$D$4,(ROUND((S91-S191-S441-'T1'!$D$8)*'T1'!$D$13,0)),0)</f>
        <v>9980</v>
      </c>
      <c r="T141" s="2">
        <f>IF(T91&gt;'T1'!$D$4,(ROUND((T91-T191-T441-'T1'!$D$8)*'T1'!$D$13,0)),0)</f>
        <v>9980</v>
      </c>
      <c r="U141" s="2">
        <f>IF(U91&gt;'T1'!$D$4,(ROUND((U91-U191-U441-'T1'!$D$8)*'T1'!$D$13,0)),0)</f>
        <v>9980</v>
      </c>
      <c r="V141" s="2">
        <f>IF(V91&gt;'T1'!$D$4,(ROUND((V91-V191-V441-'T1'!$D$8)*'T1'!$D$13,0)),0)</f>
        <v>9980</v>
      </c>
      <c r="W141" s="2">
        <f>IF(W91&gt;'T1'!$D$4,(ROUND((W91-W191-W441-'T1'!$D$8)*'T1'!$D$13,0)),0)</f>
        <v>9980</v>
      </c>
      <c r="X141" s="2">
        <f>IF(X91&gt;'T1'!$D$4,(ROUND((X91-X191-X441-'T1'!$D$8)*'T1'!$D$13,0)),0)</f>
        <v>12180</v>
      </c>
      <c r="Y141" s="2">
        <f>IF(Y91&gt;'T1'!$D$4,(ROUND((Y91-Y191-Y441-'T1'!$D$8)*'T1'!$D$13,0)),0)</f>
        <v>12180</v>
      </c>
      <c r="Z141" s="2">
        <f>IF(Z91&gt;'T1'!$D$4,(ROUND((Z91-Z191-Z441-'T1'!$D$8)*'T1'!$D$13,0)),0)</f>
        <v>12180</v>
      </c>
      <c r="AA141" s="2">
        <f>IF(AA91&gt;'T1'!$D$4,(ROUND((AA91-AA191-AA441-'T1'!$D$8)*'T1'!$D$13,0)),0)</f>
        <v>12180</v>
      </c>
      <c r="AB141" s="6">
        <f t="shared" si="454"/>
        <v>108600</v>
      </c>
      <c r="AC141" s="2">
        <f>IF(AC91&gt;'T1'!$E$4,(ROUND((AC91-AC191-AC441-'T1'!$E$8)*'T1'!$E$13,0)),0)</f>
        <v>11480</v>
      </c>
      <c r="AD141" s="2">
        <f>IF(AD91&gt;'T1'!$E$4,(ROUND((AD91-AD191-AD441-'T1'!$E$8)*'T1'!$E$13,0)),0)</f>
        <v>11480</v>
      </c>
      <c r="AE141" s="2">
        <f>IF(AE91&gt;'T1'!$E$4,(ROUND((AE91-AE191-AE441-'T1'!$E$8)*'T1'!$E$13,0)),0)</f>
        <v>13680</v>
      </c>
      <c r="AF141" s="2">
        <f>IF(AF91&gt;'T1'!$E$4,(ROUND((AF91-AF191-AF441-'T1'!$E$8)*'T1'!$E$13,0)),0)</f>
        <v>13680</v>
      </c>
      <c r="AG141" s="2">
        <f>IF(AG91&gt;'T1'!$E$4,(ROUND((AG91-AG191-AG441-'T1'!$E$8)*'T1'!$E$13,0)),0)</f>
        <v>13680</v>
      </c>
      <c r="AH141" s="2">
        <f>IF(AH91&gt;'T1'!$E$4,(ROUND((AH91-AH191-AH441-'T1'!$E$8)*'T1'!$E$13,0)),0)</f>
        <v>13680</v>
      </c>
      <c r="AI141" s="2">
        <f>IF(AI91&gt;'T1'!$E$4,(ROUND((AI91-AI191-AI441-'T1'!$E$8)*'T1'!$E$13,0)),0)</f>
        <v>13680</v>
      </c>
      <c r="AJ141" s="2">
        <f>IF(AJ91&gt;'T1'!$E$4,(ROUND((AJ91-AJ191-AJ441-'T1'!$E$8)*'T1'!$E$13,0)),0)</f>
        <v>13680</v>
      </c>
      <c r="AK141" s="2">
        <f>IF(AK91&gt;'T1'!$E$4,(ROUND((AK91-AK191-AK441-'T1'!$E$8)*'T1'!$E$13,0)),0)</f>
        <v>15880</v>
      </c>
      <c r="AL141" s="2">
        <f>IF(AL91&gt;'T1'!$E$4,(ROUND((AL91-AL191-AL441-'T1'!$E$8)*'T1'!$E$13,0)),0)</f>
        <v>15880</v>
      </c>
      <c r="AM141" s="2">
        <f>IF(AM91&gt;'T1'!$E$4,(ROUND((AM91-AM191-AM441-'T1'!$E$8)*'T1'!$E$13,0)),0)</f>
        <v>15880</v>
      </c>
      <c r="AN141" s="2">
        <f>IF(AN91&gt;'T1'!$E$4,(ROUND((AN91-AN191-AN441-'T1'!$E$8)*'T1'!$E$13,0)),0)</f>
        <v>15880</v>
      </c>
      <c r="AO141" s="6">
        <f t="shared" si="466"/>
        <v>168560</v>
      </c>
      <c r="AP141" s="2"/>
      <c r="AQ141" s="6">
        <f t="shared" ref="AQ141:AQ145" si="467">O141+AB141+AO141</f>
        <v>277160</v>
      </c>
    </row>
    <row r="142" spans="1:44" ht="12" customHeight="1" outlineLevel="1">
      <c r="A142" s="21" t="s">
        <v>541</v>
      </c>
      <c r="C142" s="2">
        <f>IF(C92&gt;'T1'!$C$4,(ROUND((C92-C192-C442-'T1'!$C$8)*'T1'!$C$13,0)),0)</f>
        <v>0</v>
      </c>
      <c r="D142" s="2">
        <f>IF(D92&gt;'T1'!$C$4,(ROUND((D92-D192-D442-'T1'!$C$8)*'T1'!$C$13,0)),0)</f>
        <v>0</v>
      </c>
      <c r="E142" s="2">
        <f>IF(E92&gt;'T1'!$C$4,(ROUND((E92-E192-E442-'T1'!$C$8)*'T1'!$C$13,0)),0)</f>
        <v>0</v>
      </c>
      <c r="F142" s="2">
        <f>IF(F92&gt;'T1'!$C$4,(ROUND((F92-F192-F442-'T1'!$C$8)*'T1'!$C$13,0)),0)</f>
        <v>0</v>
      </c>
      <c r="G142" s="2">
        <f>IF(G92&gt;'T1'!$C$4,(ROUND((G92-G192-G442-'T1'!$C$8)*'T1'!$C$13,0)),0)</f>
        <v>0</v>
      </c>
      <c r="H142" s="2">
        <f>IF(H92&gt;'T1'!$C$4,(ROUND((H92-H192-H442-'T1'!$C$8)*'T1'!$C$13,0)),0)</f>
        <v>0</v>
      </c>
      <c r="I142" s="2">
        <f>IF(I92&gt;'T1'!$C$4,(ROUND((I92-I192-I442-'T1'!$C$8)*'T1'!$C$13,0)),0)</f>
        <v>0</v>
      </c>
      <c r="J142" s="2">
        <f>IF(J92&gt;'T1'!$C$4,(ROUND((J92-J192-J442-'T1'!$C$8)*'T1'!$C$13,0)),0)</f>
        <v>0</v>
      </c>
      <c r="K142" s="2">
        <f>IF(K92&gt;'T1'!$C$4,(ROUND((K92-K192-K442-'T1'!$C$8)*'T1'!$C$13,0)),0)</f>
        <v>0</v>
      </c>
      <c r="L142" s="2">
        <f>IF(L92&gt;'T1'!$C$4,(ROUND((L92-L192-L442-'T1'!$C$8)*'T1'!$C$13,0)),0)</f>
        <v>0</v>
      </c>
      <c r="M142" s="2">
        <f>IF(M92&gt;'T1'!$C$4,(ROUND((M92-M192-M442-'T1'!$C$8)*'T1'!$C$13,0)),0)</f>
        <v>0</v>
      </c>
      <c r="N142" s="2">
        <f>IF(N92&gt;'T1'!$C$4,(ROUND((N92-N192-N442-'T1'!$C$8)*'T1'!$C$13,0)),0)</f>
        <v>0</v>
      </c>
      <c r="O142" s="6">
        <f t="shared" si="442"/>
        <v>0</v>
      </c>
      <c r="P142" s="2">
        <f>IF(P92&gt;'T1'!$D$4,(ROUND((P92-P192-P442-'T1'!$D$8)*'T1'!$D$13,0)),0)</f>
        <v>0</v>
      </c>
      <c r="Q142" s="2">
        <f>IF(Q92&gt;'T1'!$D$4,(ROUND((Q92-Q192-Q442-'T1'!$D$8)*'T1'!$D$13,0)),0)</f>
        <v>0</v>
      </c>
      <c r="R142" s="2">
        <f>IF(R92&gt;'T1'!$D$4,(ROUND((R92-R192-R442-'T1'!$D$8)*'T1'!$D$13,0)),0)</f>
        <v>9980</v>
      </c>
      <c r="S142" s="2">
        <f>IF(S92&gt;'T1'!$D$4,(ROUND((S92-S192-S442-'T1'!$D$8)*'T1'!$D$13,0)),0)</f>
        <v>9980</v>
      </c>
      <c r="T142" s="2">
        <f>IF(T92&gt;'T1'!$D$4,(ROUND((T92-T192-T442-'T1'!$D$8)*'T1'!$D$13,0)),0)</f>
        <v>9980</v>
      </c>
      <c r="U142" s="2">
        <f>IF(U92&gt;'T1'!$D$4,(ROUND((U92-U192-U442-'T1'!$D$8)*'T1'!$D$13,0)),0)</f>
        <v>9980</v>
      </c>
      <c r="V142" s="2">
        <f>IF(V92&gt;'T1'!$D$4,(ROUND((V92-V192-V442-'T1'!$D$8)*'T1'!$D$13,0)),0)</f>
        <v>9980</v>
      </c>
      <c r="W142" s="2">
        <f>IF(W92&gt;'T1'!$D$4,(ROUND((W92-W192-W442-'T1'!$D$8)*'T1'!$D$13,0)),0)</f>
        <v>9980</v>
      </c>
      <c r="X142" s="2">
        <f>IF(X92&gt;'T1'!$D$4,(ROUND((X92-X192-X442-'T1'!$D$8)*'T1'!$D$13,0)),0)</f>
        <v>12180</v>
      </c>
      <c r="Y142" s="2">
        <f>IF(Y92&gt;'T1'!$D$4,(ROUND((Y92-Y192-Y442-'T1'!$D$8)*'T1'!$D$13,0)),0)</f>
        <v>12180</v>
      </c>
      <c r="Z142" s="2">
        <f>IF(Z92&gt;'T1'!$D$4,(ROUND((Z92-Z192-Z442-'T1'!$D$8)*'T1'!$D$13,0)),0)</f>
        <v>12180</v>
      </c>
      <c r="AA142" s="2">
        <f>IF(AA92&gt;'T1'!$D$4,(ROUND((AA92-AA192-AA442-'T1'!$D$8)*'T1'!$D$13,0)),0)</f>
        <v>12180</v>
      </c>
      <c r="AB142" s="6">
        <f t="shared" si="454"/>
        <v>108600</v>
      </c>
      <c r="AC142" s="2">
        <f>IF(AC92&gt;'T1'!$E$4,(ROUND((AC92-AC192-AC442-'T1'!$E$8)*'T1'!$E$13,0)),0)</f>
        <v>11480</v>
      </c>
      <c r="AD142" s="2">
        <f>IF(AD92&gt;'T1'!$E$4,(ROUND((AD92-AD192-AD442-'T1'!$E$8)*'T1'!$E$13,0)),0)</f>
        <v>11480</v>
      </c>
      <c r="AE142" s="2">
        <f>IF(AE92&gt;'T1'!$E$4,(ROUND((AE92-AE192-AE442-'T1'!$E$8)*'T1'!$E$13,0)),0)</f>
        <v>13680</v>
      </c>
      <c r="AF142" s="2">
        <f>IF(AF92&gt;'T1'!$E$4,(ROUND((AF92-AF192-AF442-'T1'!$E$8)*'T1'!$E$13,0)),0)</f>
        <v>13680</v>
      </c>
      <c r="AG142" s="2">
        <f>IF(AG92&gt;'T1'!$E$4,(ROUND((AG92-AG192-AG442-'T1'!$E$8)*'T1'!$E$13,0)),0)</f>
        <v>13680</v>
      </c>
      <c r="AH142" s="2">
        <f>IF(AH92&gt;'T1'!$E$4,(ROUND((AH92-AH192-AH442-'T1'!$E$8)*'T1'!$E$13,0)),0)</f>
        <v>13680</v>
      </c>
      <c r="AI142" s="2">
        <f>IF(AI92&gt;'T1'!$E$4,(ROUND((AI92-AI192-AI442-'T1'!$E$8)*'T1'!$E$13,0)),0)</f>
        <v>13680</v>
      </c>
      <c r="AJ142" s="2">
        <f>IF(AJ92&gt;'T1'!$E$4,(ROUND((AJ92-AJ192-AJ442-'T1'!$E$8)*'T1'!$E$13,0)),0)</f>
        <v>13680</v>
      </c>
      <c r="AK142" s="2">
        <f>IF(AK92&gt;'T1'!$E$4,(ROUND((AK92-AK192-AK442-'T1'!$E$8)*'T1'!$E$13,0)),0)</f>
        <v>15880</v>
      </c>
      <c r="AL142" s="2">
        <f>IF(AL92&gt;'T1'!$E$4,(ROUND((AL92-AL192-AL442-'T1'!$E$8)*'T1'!$E$13,0)),0)</f>
        <v>15880</v>
      </c>
      <c r="AM142" s="2">
        <f>IF(AM92&gt;'T1'!$E$4,(ROUND((AM92-AM192-AM442-'T1'!$E$8)*'T1'!$E$13,0)),0)</f>
        <v>15880</v>
      </c>
      <c r="AN142" s="2">
        <f>IF(AN92&gt;'T1'!$E$4,(ROUND((AN92-AN192-AN442-'T1'!$E$8)*'T1'!$E$13,0)),0)</f>
        <v>15880</v>
      </c>
      <c r="AO142" s="6">
        <f t="shared" si="466"/>
        <v>168560</v>
      </c>
      <c r="AP142" s="2"/>
      <c r="AQ142" s="6">
        <f t="shared" si="467"/>
        <v>277160</v>
      </c>
    </row>
    <row r="143" spans="1:44" ht="12" customHeight="1" outlineLevel="1">
      <c r="A143" s="21" t="s">
        <v>537</v>
      </c>
      <c r="C143" s="2">
        <f>IF(C93&gt;'T1'!$C$4,(ROUND((C93-C193-C443-'T1'!$C$8)*'T1'!$C$13,0)),0)</f>
        <v>0</v>
      </c>
      <c r="D143" s="2">
        <f>IF(D93&gt;'T1'!$C$4,(ROUND((D93-D193-D443-'T1'!$C$8)*'T1'!$C$13,0)),0)</f>
        <v>0</v>
      </c>
      <c r="E143" s="2">
        <f>IF(E93&gt;'T1'!$C$4,(ROUND((E93-E193-E443-'T1'!$C$8)*'T1'!$C$13,0)),0)</f>
        <v>0</v>
      </c>
      <c r="F143" s="2">
        <f>IF(F93&gt;'T1'!$C$4,(ROUND((F93-F193-F443-'T1'!$C$8)*'T1'!$C$13,0)),0)</f>
        <v>0</v>
      </c>
      <c r="G143" s="2">
        <f>IF(G93&gt;'T1'!$C$4,(ROUND((G93-G193-G443-'T1'!$C$8)*'T1'!$C$13,0)),0)</f>
        <v>0</v>
      </c>
      <c r="H143" s="2">
        <f>IF(H93&gt;'T1'!$C$4,(ROUND((H93-H193-H443-'T1'!$C$8)*'T1'!$C$13,0)),0)</f>
        <v>0</v>
      </c>
      <c r="I143" s="2">
        <f>IF(I93&gt;'T1'!$C$4,(ROUND((I93-I193-I443-'T1'!$C$8)*'T1'!$C$13,0)),0)</f>
        <v>0</v>
      </c>
      <c r="J143" s="2">
        <f>IF(J93&gt;'T1'!$C$4,(ROUND((J93-J193-J443-'T1'!$C$8)*'T1'!$C$13,0)),0)</f>
        <v>0</v>
      </c>
      <c r="K143" s="2">
        <f>IF(K93&gt;'T1'!$C$4,(ROUND((K93-K193-K443-'T1'!$C$8)*'T1'!$C$13,0)),0)</f>
        <v>0</v>
      </c>
      <c r="L143" s="2">
        <f>IF(L93&gt;'T1'!$C$4,(ROUND((L93-L193-L443-'T1'!$C$8)*'T1'!$C$13,0)),0)</f>
        <v>0</v>
      </c>
      <c r="M143" s="2">
        <f>IF(M93&gt;'T1'!$C$4,(ROUND((M93-M193-M443-'T1'!$C$8)*'T1'!$C$13,0)),0)</f>
        <v>0</v>
      </c>
      <c r="N143" s="2">
        <f>IF(N93&gt;'T1'!$C$4,(ROUND((N93-N193-N443-'T1'!$C$8)*'T1'!$C$13,0)),0)</f>
        <v>0</v>
      </c>
      <c r="O143" s="6">
        <f t="shared" si="442"/>
        <v>0</v>
      </c>
      <c r="P143" s="2">
        <f>IF(P93&gt;'T1'!$D$4,(ROUND((P93-P193-P443-'T1'!$D$8)*'T1'!$D$13,0)),0)</f>
        <v>0</v>
      </c>
      <c r="Q143" s="2">
        <f>IF(Q93&gt;'T1'!$D$4,(ROUND((Q93-Q193-Q443-'T1'!$D$8)*'T1'!$D$13,0)),0)</f>
        <v>0</v>
      </c>
      <c r="R143" s="2">
        <f>IF(R93&gt;'T1'!$D$4,(ROUND((R93-R193-R443-'T1'!$D$8)*'T1'!$D$13,0)),0)</f>
        <v>0</v>
      </c>
      <c r="S143" s="2">
        <f>IF(S93&gt;'T1'!$D$4,(ROUND((S93-S193-S443-'T1'!$D$8)*'T1'!$D$13,0)),0)</f>
        <v>0</v>
      </c>
      <c r="T143" s="2">
        <f>IF(T93&gt;'T1'!$D$4,(ROUND((T93-T193-T443-'T1'!$D$8)*'T1'!$D$13,0)),0)</f>
        <v>0</v>
      </c>
      <c r="U143" s="2">
        <f>IF(U93&gt;'T1'!$D$4,(ROUND((U93-U193-U443-'T1'!$D$8)*'T1'!$D$13,0)),0)</f>
        <v>0</v>
      </c>
      <c r="V143" s="2">
        <f>IF(V93&gt;'T1'!$D$4,(ROUND((V93-V193-V443-'T1'!$D$8)*'T1'!$D$13,0)),0)</f>
        <v>0</v>
      </c>
      <c r="W143" s="2">
        <f>IF(W93&gt;'T1'!$D$4,(ROUND((W93-W193-W443-'T1'!$D$8)*'T1'!$D$13,0)),0)</f>
        <v>0</v>
      </c>
      <c r="X143" s="2">
        <f>IF(X93&gt;'T1'!$D$4,(ROUND((X93-X193-X443-'T1'!$D$8)*'T1'!$D$13,0)),0)</f>
        <v>9980</v>
      </c>
      <c r="Y143" s="2">
        <f>IF(Y93&gt;'T1'!$D$4,(ROUND((Y93-Y193-Y443-'T1'!$D$8)*'T1'!$D$13,0)),0)</f>
        <v>9980</v>
      </c>
      <c r="Z143" s="2">
        <f>IF(Z93&gt;'T1'!$D$4,(ROUND((Z93-Z193-Z443-'T1'!$D$8)*'T1'!$D$13,0)),0)</f>
        <v>9980</v>
      </c>
      <c r="AA143" s="2">
        <f>IF(AA93&gt;'T1'!$D$4,(ROUND((AA93-AA193-AA443-'T1'!$D$8)*'T1'!$D$13,0)),0)</f>
        <v>9980</v>
      </c>
      <c r="AB143" s="6">
        <f t="shared" si="454"/>
        <v>39920</v>
      </c>
      <c r="AC143" s="2">
        <f>IF(AC93&gt;'T1'!$E$4,(ROUND((AC93-AC193-AC443-'T1'!$E$8)*'T1'!$E$13,0)),0)</f>
        <v>9280</v>
      </c>
      <c r="AD143" s="2">
        <f>IF(AD93&gt;'T1'!$E$4,(ROUND((AD93-AD193-AD443-'T1'!$E$8)*'T1'!$E$13,0)),0)</f>
        <v>9280</v>
      </c>
      <c r="AE143" s="2">
        <f>IF(AE93&gt;'T1'!$E$4,(ROUND((AE93-AE193-AE443-'T1'!$E$8)*'T1'!$E$13,0)),0)</f>
        <v>11480</v>
      </c>
      <c r="AF143" s="2">
        <f>IF(AF93&gt;'T1'!$E$4,(ROUND((AF93-AF193-AF443-'T1'!$E$8)*'T1'!$E$13,0)),0)</f>
        <v>11480</v>
      </c>
      <c r="AG143" s="2">
        <f>IF(AG93&gt;'T1'!$E$4,(ROUND((AG93-AG193-AG443-'T1'!$E$8)*'T1'!$E$13,0)),0)</f>
        <v>11480</v>
      </c>
      <c r="AH143" s="2">
        <f>IF(AH93&gt;'T1'!$E$4,(ROUND((AH93-AH193-AH443-'T1'!$E$8)*'T1'!$E$13,0)),0)</f>
        <v>11480</v>
      </c>
      <c r="AI143" s="2">
        <f>IF(AI93&gt;'T1'!$E$4,(ROUND((AI93-AI193-AI443-'T1'!$E$8)*'T1'!$E$13,0)),0)</f>
        <v>11480</v>
      </c>
      <c r="AJ143" s="2">
        <f>IF(AJ93&gt;'T1'!$E$4,(ROUND((AJ93-AJ193-AJ443-'T1'!$E$8)*'T1'!$E$13,0)),0)</f>
        <v>11480</v>
      </c>
      <c r="AK143" s="2">
        <f>IF(AK93&gt;'T1'!$E$4,(ROUND((AK93-AK193-AK443-'T1'!$E$8)*'T1'!$E$13,0)),0)</f>
        <v>13680</v>
      </c>
      <c r="AL143" s="2">
        <f>IF(AL93&gt;'T1'!$E$4,(ROUND((AL93-AL193-AL443-'T1'!$E$8)*'T1'!$E$13,0)),0)</f>
        <v>13680</v>
      </c>
      <c r="AM143" s="2">
        <f>IF(AM93&gt;'T1'!$E$4,(ROUND((AM93-AM193-AM443-'T1'!$E$8)*'T1'!$E$13,0)),0)</f>
        <v>13680</v>
      </c>
      <c r="AN143" s="2">
        <f>IF(AN93&gt;'T1'!$E$4,(ROUND((AN93-AN193-AN443-'T1'!$E$8)*'T1'!$E$13,0)),0)</f>
        <v>13680</v>
      </c>
      <c r="AO143" s="6">
        <f t="shared" si="466"/>
        <v>142160</v>
      </c>
      <c r="AP143" s="2"/>
      <c r="AQ143" s="6">
        <f t="shared" si="467"/>
        <v>182080</v>
      </c>
    </row>
    <row r="144" spans="1:44" ht="12" customHeight="1" outlineLevel="1">
      <c r="A144" s="21" t="s">
        <v>542</v>
      </c>
      <c r="C144" s="2">
        <f>IF(C94&gt;'T1'!$C$4,(ROUND((C94-C194-C444-'T1'!$C$8)*'T1'!$C$13,0)),0)</f>
        <v>0</v>
      </c>
      <c r="D144" s="2">
        <f>IF(D94&gt;'T1'!$C$4,(ROUND((D94-D194-D444-'T1'!$C$8)*'T1'!$C$13,0)),0)</f>
        <v>0</v>
      </c>
      <c r="E144" s="2">
        <f>IF(E94&gt;'T1'!$C$4,(ROUND((E94-E194-E444-'T1'!$C$8)*'T1'!$C$13,0)),0)</f>
        <v>0</v>
      </c>
      <c r="F144" s="2">
        <f>IF(F94&gt;'T1'!$C$4,(ROUND((F94-F194-F444-'T1'!$C$8)*'T1'!$C$13,0)),0)</f>
        <v>0</v>
      </c>
      <c r="G144" s="2">
        <f>IF(G94&gt;'T1'!$C$4,(ROUND((G94-G194-G444-'T1'!$C$8)*'T1'!$C$13,0)),0)</f>
        <v>0</v>
      </c>
      <c r="H144" s="2">
        <f>IF(H94&gt;'T1'!$C$4,(ROUND((H94-H194-H444-'T1'!$C$8)*'T1'!$C$13,0)),0)</f>
        <v>0</v>
      </c>
      <c r="I144" s="2">
        <f>IF(I94&gt;'T1'!$C$4,(ROUND((I94-I194-I444-'T1'!$C$8)*'T1'!$C$13,0)),0)</f>
        <v>0</v>
      </c>
      <c r="J144" s="2">
        <f>IF(J94&gt;'T1'!$C$4,(ROUND((J94-J194-J444-'T1'!$C$8)*'T1'!$C$13,0)),0)</f>
        <v>0</v>
      </c>
      <c r="K144" s="2">
        <f>IF(K94&gt;'T1'!$C$4,(ROUND((K94-K194-K444-'T1'!$C$8)*'T1'!$C$13,0)),0)</f>
        <v>0</v>
      </c>
      <c r="L144" s="2">
        <f>IF(L94&gt;'T1'!$C$4,(ROUND((L94-L194-L444-'T1'!$C$8)*'T1'!$C$13,0)),0)</f>
        <v>0</v>
      </c>
      <c r="M144" s="2">
        <f>IF(M94&gt;'T1'!$C$4,(ROUND((M94-M194-M444-'T1'!$C$8)*'T1'!$C$13,0)),0)</f>
        <v>0</v>
      </c>
      <c r="N144" s="2">
        <f>IF(N94&gt;'T1'!$C$4,(ROUND((N94-N194-N444-'T1'!$C$8)*'T1'!$C$13,0)),0)</f>
        <v>0</v>
      </c>
      <c r="O144" s="6">
        <f t="shared" si="442"/>
        <v>0</v>
      </c>
      <c r="P144" s="2">
        <f>IF(P94&gt;'T1'!$D$4,(ROUND((P94-P194-P444-'T1'!$D$8)*'T1'!$D$13,0)),0)</f>
        <v>0</v>
      </c>
      <c r="Q144" s="2">
        <f>IF(Q94&gt;'T1'!$D$4,(ROUND((Q94-Q194-Q444-'T1'!$D$8)*'T1'!$D$13,0)),0)</f>
        <v>0</v>
      </c>
      <c r="R144" s="2">
        <f>IF(R94&gt;'T1'!$D$4,(ROUND((R94-R194-R444-'T1'!$D$8)*'T1'!$D$13,0)),0)</f>
        <v>0</v>
      </c>
      <c r="S144" s="2">
        <f>IF(S94&gt;'T1'!$D$4,(ROUND((S94-S194-S444-'T1'!$D$8)*'T1'!$D$13,0)),0)</f>
        <v>0</v>
      </c>
      <c r="T144" s="2">
        <f>IF(T94&gt;'T1'!$D$4,(ROUND((T94-T194-T444-'T1'!$D$8)*'T1'!$D$13,0)),0)</f>
        <v>0</v>
      </c>
      <c r="U144" s="2">
        <f>IF(U94&gt;'T1'!$D$4,(ROUND((U94-U194-U444-'T1'!$D$8)*'T1'!$D$13,0)),0)</f>
        <v>0</v>
      </c>
      <c r="V144" s="2">
        <f>IF(V94&gt;'T1'!$D$4,(ROUND((V94-V194-V444-'T1'!$D$8)*'T1'!$D$13,0)),0)</f>
        <v>0</v>
      </c>
      <c r="W144" s="2">
        <f>IF(W94&gt;'T1'!$D$4,(ROUND((W94-W194-W444-'T1'!$D$8)*'T1'!$D$13,0)),0)</f>
        <v>0</v>
      </c>
      <c r="X144" s="2">
        <f>IF(X94&gt;'T1'!$D$4,(ROUND((X94-X194-X444-'T1'!$D$8)*'T1'!$D$13,0)),0)</f>
        <v>9980</v>
      </c>
      <c r="Y144" s="2">
        <f>IF(Y94&gt;'T1'!$D$4,(ROUND((Y94-Y194-Y444-'T1'!$D$8)*'T1'!$D$13,0)),0)</f>
        <v>9980</v>
      </c>
      <c r="Z144" s="2">
        <f>IF(Z94&gt;'T1'!$D$4,(ROUND((Z94-Z194-Z444-'T1'!$D$8)*'T1'!$D$13,0)),0)</f>
        <v>9980</v>
      </c>
      <c r="AA144" s="2">
        <f>IF(AA94&gt;'T1'!$D$4,(ROUND((AA94-AA194-AA444-'T1'!$D$8)*'T1'!$D$13,0)),0)</f>
        <v>9980</v>
      </c>
      <c r="AB144" s="6">
        <f t="shared" si="454"/>
        <v>39920</v>
      </c>
      <c r="AC144" s="2">
        <f>IF(AC94&gt;'T1'!$E$4,(ROUND((AC94-AC194-AC444-'T1'!$E$8)*'T1'!$E$13,0)),0)</f>
        <v>9280</v>
      </c>
      <c r="AD144" s="2">
        <f>IF(AD94&gt;'T1'!$E$4,(ROUND((AD94-AD194-AD444-'T1'!$E$8)*'T1'!$E$13,0)),0)</f>
        <v>9280</v>
      </c>
      <c r="AE144" s="2">
        <f>IF(AE94&gt;'T1'!$E$4,(ROUND((AE94-AE194-AE444-'T1'!$E$8)*'T1'!$E$13,0)),0)</f>
        <v>11480</v>
      </c>
      <c r="AF144" s="2">
        <f>IF(AF94&gt;'T1'!$E$4,(ROUND((AF94-AF194-AF444-'T1'!$E$8)*'T1'!$E$13,0)),0)</f>
        <v>11480</v>
      </c>
      <c r="AG144" s="2">
        <f>IF(AG94&gt;'T1'!$E$4,(ROUND((AG94-AG194-AG444-'T1'!$E$8)*'T1'!$E$13,0)),0)</f>
        <v>11480</v>
      </c>
      <c r="AH144" s="2">
        <f>IF(AH94&gt;'T1'!$E$4,(ROUND((AH94-AH194-AH444-'T1'!$E$8)*'T1'!$E$13,0)),0)</f>
        <v>11480</v>
      </c>
      <c r="AI144" s="2">
        <f>IF(AI94&gt;'T1'!$E$4,(ROUND((AI94-AI194-AI444-'T1'!$E$8)*'T1'!$E$13,0)),0)</f>
        <v>11480</v>
      </c>
      <c r="AJ144" s="2">
        <f>IF(AJ94&gt;'T1'!$E$4,(ROUND((AJ94-AJ194-AJ444-'T1'!$E$8)*'T1'!$E$13,0)),0)</f>
        <v>11480</v>
      </c>
      <c r="AK144" s="2">
        <f>IF(AK94&gt;'T1'!$E$4,(ROUND((AK94-AK194-AK444-'T1'!$E$8)*'T1'!$E$13,0)),0)</f>
        <v>13680</v>
      </c>
      <c r="AL144" s="2">
        <f>IF(AL94&gt;'T1'!$E$4,(ROUND((AL94-AL194-AL444-'T1'!$E$8)*'T1'!$E$13,0)),0)</f>
        <v>13680</v>
      </c>
      <c r="AM144" s="2">
        <f>IF(AM94&gt;'T1'!$E$4,(ROUND((AM94-AM194-AM444-'T1'!$E$8)*'T1'!$E$13,0)),0)</f>
        <v>13680</v>
      </c>
      <c r="AN144" s="2">
        <f>IF(AN94&gt;'T1'!$E$4,(ROUND((AN94-AN194-AN444-'T1'!$E$8)*'T1'!$E$13,0)),0)</f>
        <v>13680</v>
      </c>
      <c r="AO144" s="6">
        <f t="shared" si="466"/>
        <v>142160</v>
      </c>
      <c r="AP144" s="2"/>
      <c r="AQ144" s="6">
        <f t="shared" si="467"/>
        <v>182080</v>
      </c>
    </row>
    <row r="145" spans="1:44" ht="12" customHeight="1" outlineLevel="1">
      <c r="A145" s="21" t="s">
        <v>543</v>
      </c>
      <c r="C145" s="2">
        <f>IF(C95&gt;'T1'!$C$4,(ROUND((C95-C195-C445-'T1'!$C$8)*'T1'!$C$13,0)),0)</f>
        <v>0</v>
      </c>
      <c r="D145" s="2">
        <f>IF(D95&gt;'T1'!$C$4,(ROUND((D95-D195-D445-'T1'!$C$8)*'T1'!$C$13,0)),0)</f>
        <v>0</v>
      </c>
      <c r="E145" s="2">
        <f>IF(E95&gt;'T1'!$C$4,(ROUND((E95-E195-E445-'T1'!$C$8)*'T1'!$C$13,0)),0)</f>
        <v>0</v>
      </c>
      <c r="F145" s="2">
        <f>IF(F95&gt;'T1'!$C$4,(ROUND((F95-F195-F445-'T1'!$C$8)*'T1'!$C$13,0)),0)</f>
        <v>0</v>
      </c>
      <c r="G145" s="2">
        <f>IF(G95&gt;'T1'!$C$4,(ROUND((G95-G195-G445-'T1'!$C$8)*'T1'!$C$13,0)),0)</f>
        <v>0</v>
      </c>
      <c r="H145" s="2">
        <f>IF(H95&gt;'T1'!$C$4,(ROUND((H95-H195-H445-'T1'!$C$8)*'T1'!$C$13,0)),0)</f>
        <v>0</v>
      </c>
      <c r="I145" s="2">
        <f>IF(I95&gt;'T1'!$C$4,(ROUND((I95-I195-I445-'T1'!$C$8)*'T1'!$C$13,0)),0)</f>
        <v>0</v>
      </c>
      <c r="J145" s="2">
        <f>IF(J95&gt;'T1'!$C$4,(ROUND((J95-J195-J445-'T1'!$C$8)*'T1'!$C$13,0)),0)</f>
        <v>0</v>
      </c>
      <c r="K145" s="2">
        <f>IF(K95&gt;'T1'!$C$4,(ROUND((K95-K195-K445-'T1'!$C$8)*'T1'!$C$13,0)),0)</f>
        <v>0</v>
      </c>
      <c r="L145" s="2">
        <f>IF(L95&gt;'T1'!$C$4,(ROUND((L95-L195-L445-'T1'!$C$8)*'T1'!$C$13,0)),0)</f>
        <v>0</v>
      </c>
      <c r="M145" s="2">
        <f>IF(M95&gt;'T1'!$C$4,(ROUND((M95-M195-M445-'T1'!$C$8)*'T1'!$C$13,0)),0)</f>
        <v>0</v>
      </c>
      <c r="N145" s="2">
        <f>IF(N95&gt;'T1'!$C$4,(ROUND((N95-N195-N445-'T1'!$C$8)*'T1'!$C$13,0)),0)</f>
        <v>0</v>
      </c>
      <c r="O145" s="6">
        <f t="shared" si="442"/>
        <v>0</v>
      </c>
      <c r="P145" s="2">
        <f>IF(P95&gt;'T1'!$D$4,(ROUND((P95-P195-P445-'T1'!$D$8)*'T1'!$D$13,0)),0)</f>
        <v>0</v>
      </c>
      <c r="Q145" s="2">
        <f>IF(Q95&gt;'T1'!$D$4,(ROUND((Q95-Q195-Q445-'T1'!$D$8)*'T1'!$D$13,0)),0)</f>
        <v>0</v>
      </c>
      <c r="R145" s="2">
        <f>IF(R95&gt;'T1'!$D$4,(ROUND((R95-R195-R445-'T1'!$D$8)*'T1'!$D$13,0)),0)</f>
        <v>0</v>
      </c>
      <c r="S145" s="2">
        <f>IF(S95&gt;'T1'!$D$4,(ROUND((S95-S195-S445-'T1'!$D$8)*'T1'!$D$13,0)),0)</f>
        <v>0</v>
      </c>
      <c r="T145" s="2">
        <f>IF(T95&gt;'T1'!$D$4,(ROUND((T95-T195-T445-'T1'!$D$8)*'T1'!$D$13,0)),0)</f>
        <v>0</v>
      </c>
      <c r="U145" s="2">
        <f>IF(U95&gt;'T1'!$D$4,(ROUND((U95-U195-U445-'T1'!$D$8)*'T1'!$D$13,0)),0)</f>
        <v>0</v>
      </c>
      <c r="V145" s="2">
        <f>IF(V95&gt;'T1'!$D$4,(ROUND((V95-V195-V445-'T1'!$D$8)*'T1'!$D$13,0)),0)</f>
        <v>0</v>
      </c>
      <c r="W145" s="2">
        <f>IF(W95&gt;'T1'!$D$4,(ROUND((W95-W195-W445-'T1'!$D$8)*'T1'!$D$13,0)),0)</f>
        <v>0</v>
      </c>
      <c r="X145" s="2">
        <f>IF(X95&gt;'T1'!$D$4,(ROUND((X95-X195-X445-'T1'!$D$8)*'T1'!$D$13,0)),0)</f>
        <v>0</v>
      </c>
      <c r="Y145" s="2">
        <f>IF(Y95&gt;'T1'!$D$4,(ROUND((Y95-Y195-Y445-'T1'!$D$8)*'T1'!$D$13,0)),0)</f>
        <v>0</v>
      </c>
      <c r="Z145" s="2">
        <f>IF(Z95&gt;'T1'!$D$4,(ROUND((Z95-Z195-Z445-'T1'!$D$8)*'T1'!$D$13,0)),0)</f>
        <v>0</v>
      </c>
      <c r="AA145" s="2">
        <f>IF(AA95&gt;'T1'!$D$4,(ROUND((AA95-AA195-AA445-'T1'!$D$8)*'T1'!$D$13,0)),0)</f>
        <v>0</v>
      </c>
      <c r="AB145" s="6">
        <f t="shared" si="454"/>
        <v>0</v>
      </c>
      <c r="AC145" s="2">
        <f>IF(AC95&gt;'T1'!$E$4,(ROUND((AC95-AC195-AC445-'T1'!$E$8)*'T1'!$E$13,0)),0)</f>
        <v>0</v>
      </c>
      <c r="AD145" s="2">
        <f>IF(AD95&gt;'T1'!$E$4,(ROUND((AD95-AD195-AD445-'T1'!$E$8)*'T1'!$E$13,0)),0)</f>
        <v>0</v>
      </c>
      <c r="AE145" s="2">
        <f>IF(AE95&gt;'T1'!$E$4,(ROUND((AE95-AE195-AE445-'T1'!$E$8)*'T1'!$E$13,0)),0)</f>
        <v>9280</v>
      </c>
      <c r="AF145" s="2">
        <f>IF(AF95&gt;'T1'!$E$4,(ROUND((AF95-AF195-AF445-'T1'!$E$8)*'T1'!$E$13,0)),0)</f>
        <v>9280</v>
      </c>
      <c r="AG145" s="2">
        <f>IF(AG95&gt;'T1'!$E$4,(ROUND((AG95-AG195-AG445-'T1'!$E$8)*'T1'!$E$13,0)),0)</f>
        <v>9280</v>
      </c>
      <c r="AH145" s="2">
        <f>IF(AH95&gt;'T1'!$E$4,(ROUND((AH95-AH195-AH445-'T1'!$E$8)*'T1'!$E$13,0)),0)</f>
        <v>9280</v>
      </c>
      <c r="AI145" s="2">
        <f>IF(AI95&gt;'T1'!$E$4,(ROUND((AI95-AI195-AI445-'T1'!$E$8)*'T1'!$E$13,0)),0)</f>
        <v>9280</v>
      </c>
      <c r="AJ145" s="2">
        <f>IF(AJ95&gt;'T1'!$E$4,(ROUND((AJ95-AJ195-AJ445-'T1'!$E$8)*'T1'!$E$13,0)),0)</f>
        <v>9280</v>
      </c>
      <c r="AK145" s="2">
        <f>IF(AK95&gt;'T1'!$E$4,(ROUND((AK95-AK195-AK445-'T1'!$E$8)*'T1'!$E$13,0)),0)</f>
        <v>11480</v>
      </c>
      <c r="AL145" s="2">
        <f>IF(AL95&gt;'T1'!$E$4,(ROUND((AL95-AL195-AL445-'T1'!$E$8)*'T1'!$E$13,0)),0)</f>
        <v>11480</v>
      </c>
      <c r="AM145" s="2">
        <f>IF(AM95&gt;'T1'!$E$4,(ROUND((AM95-AM195-AM445-'T1'!$E$8)*'T1'!$E$13,0)),0)</f>
        <v>11480</v>
      </c>
      <c r="AN145" s="2">
        <f>IF(AN95&gt;'T1'!$E$4,(ROUND((AN95-AN195-AN445-'T1'!$E$8)*'T1'!$E$13,0)),0)</f>
        <v>11480</v>
      </c>
      <c r="AO145" s="6">
        <f t="shared" si="466"/>
        <v>101600</v>
      </c>
      <c r="AP145" s="2"/>
      <c r="AQ145" s="6">
        <f t="shared" si="467"/>
        <v>101600</v>
      </c>
    </row>
    <row r="146" spans="1:44" ht="12" customHeight="1" outlineLevel="1">
      <c r="A146" s="2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6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6"/>
      <c r="AP146" s="2"/>
      <c r="AQ146" s="6"/>
    </row>
    <row r="147" spans="1:44" ht="12" customHeight="1" outlineLevel="1">
      <c r="A147" s="4" t="s">
        <v>132</v>
      </c>
      <c r="C147" s="5">
        <f>SUM(C148:C149)</f>
        <v>0</v>
      </c>
      <c r="D147" s="5">
        <f t="shared" ref="D147" si="468">SUM(D148:D149)</f>
        <v>0</v>
      </c>
      <c r="E147" s="5">
        <f t="shared" ref="E147" si="469">SUM(E148:E149)</f>
        <v>0</v>
      </c>
      <c r="F147" s="5">
        <f t="shared" ref="F147" si="470">SUM(F148:F149)</f>
        <v>0</v>
      </c>
      <c r="G147" s="5">
        <f t="shared" ref="G147" si="471">SUM(G148:G149)</f>
        <v>0</v>
      </c>
      <c r="H147" s="5">
        <f t="shared" ref="H147" si="472">SUM(H148:H149)</f>
        <v>0</v>
      </c>
      <c r="I147" s="5">
        <f t="shared" ref="I147" si="473">SUM(I148:I149)</f>
        <v>0</v>
      </c>
      <c r="J147" s="5">
        <f t="shared" ref="J147" si="474">SUM(J148:J149)</f>
        <v>0</v>
      </c>
      <c r="K147" s="5">
        <f t="shared" ref="K147" si="475">SUM(K148:K149)</f>
        <v>10775</v>
      </c>
      <c r="L147" s="5">
        <f t="shared" ref="L147" si="476">SUM(L148:L149)</f>
        <v>10775</v>
      </c>
      <c r="M147" s="5">
        <f t="shared" ref="M147" si="477">SUM(M148:M149)</f>
        <v>10775</v>
      </c>
      <c r="N147" s="5">
        <f t="shared" ref="N147" si="478">SUM(N148:N149)</f>
        <v>10775</v>
      </c>
      <c r="O147" s="14">
        <f t="shared" ref="O147" si="479">SUM(C147:N147)</f>
        <v>43100</v>
      </c>
      <c r="P147" s="5">
        <f>SUM(P148:P149)</f>
        <v>9980</v>
      </c>
      <c r="Q147" s="5">
        <f t="shared" ref="Q147" si="480">SUM(Q148:Q149)</f>
        <v>9980</v>
      </c>
      <c r="R147" s="5">
        <f t="shared" ref="R147" si="481">SUM(R148:R149)</f>
        <v>22160</v>
      </c>
      <c r="S147" s="5">
        <f t="shared" ref="S147" si="482">SUM(S148:S149)</f>
        <v>22160</v>
      </c>
      <c r="T147" s="5">
        <f t="shared" ref="T147" si="483">SUM(T148:T149)</f>
        <v>22160</v>
      </c>
      <c r="U147" s="5">
        <f t="shared" ref="U147" si="484">SUM(U148:U149)</f>
        <v>22160</v>
      </c>
      <c r="V147" s="5">
        <f t="shared" ref="V147" si="485">SUM(V148:V149)</f>
        <v>22160</v>
      </c>
      <c r="W147" s="5">
        <f t="shared" ref="W147" si="486">SUM(W148:W149)</f>
        <v>22160</v>
      </c>
      <c r="X147" s="5">
        <f t="shared" ref="X147" si="487">SUM(X148:X149)</f>
        <v>26560</v>
      </c>
      <c r="Y147" s="5">
        <f t="shared" ref="Y147" si="488">SUM(Y148:Y149)</f>
        <v>26560</v>
      </c>
      <c r="Z147" s="5">
        <f t="shared" ref="Z147" si="489">SUM(Z148:Z149)</f>
        <v>26560</v>
      </c>
      <c r="AA147" s="5">
        <f t="shared" ref="AA147" si="490">SUM(AA148:AA149)</f>
        <v>26560</v>
      </c>
      <c r="AB147" s="14">
        <f t="shared" ref="AB147" si="491">SUM(P147:AA147)</f>
        <v>259160</v>
      </c>
      <c r="AC147" s="5">
        <f>SUM(AC148:AC149)</f>
        <v>25160</v>
      </c>
      <c r="AD147" s="5">
        <f t="shared" ref="AD147" si="492">SUM(AD148:AD149)</f>
        <v>25160</v>
      </c>
      <c r="AE147" s="5">
        <f t="shared" ref="AE147" si="493">SUM(AE148:AE149)</f>
        <v>29560</v>
      </c>
      <c r="AF147" s="5">
        <f t="shared" ref="AF147" si="494">SUM(AF148:AF149)</f>
        <v>29560</v>
      </c>
      <c r="AG147" s="5">
        <f t="shared" ref="AG147" si="495">SUM(AG148:AG149)</f>
        <v>29560</v>
      </c>
      <c r="AH147" s="5">
        <f t="shared" ref="AH147" si="496">SUM(AH148:AH149)</f>
        <v>29560</v>
      </c>
      <c r="AI147" s="5">
        <f t="shared" ref="AI147" si="497">SUM(AI148:AI149)</f>
        <v>29560</v>
      </c>
      <c r="AJ147" s="5">
        <f t="shared" ref="AJ147" si="498">SUM(AJ148:AJ149)</f>
        <v>29560</v>
      </c>
      <c r="AK147" s="5">
        <f t="shared" ref="AK147" si="499">SUM(AK148:AK149)</f>
        <v>33960</v>
      </c>
      <c r="AL147" s="5">
        <f t="shared" ref="AL147" si="500">SUM(AL148:AL149)</f>
        <v>33960</v>
      </c>
      <c r="AM147" s="5">
        <f t="shared" ref="AM147" si="501">SUM(AM148:AM149)</f>
        <v>33960</v>
      </c>
      <c r="AN147" s="5">
        <f t="shared" ref="AN147" si="502">SUM(AN148:AN149)</f>
        <v>33960</v>
      </c>
      <c r="AO147" s="14">
        <f t="shared" ref="AO147" si="503">SUM(AC147:AN147)</f>
        <v>363520</v>
      </c>
      <c r="AP147" s="2"/>
      <c r="AQ147" s="14">
        <f>O147+AB147+AO147</f>
        <v>665780</v>
      </c>
    </row>
    <row r="148" spans="1:44" ht="12" customHeight="1" outlineLevel="1">
      <c r="A148" s="21" t="s">
        <v>538</v>
      </c>
      <c r="C148" s="2">
        <f>IF(C98&gt;'T1'!$C$4,(ROUND((C98-C198-C448-'T1'!$C$8)*'T1'!$C$13,0)),0)</f>
        <v>0</v>
      </c>
      <c r="D148" s="2">
        <f>IF(D98&gt;'T1'!$C$4,(ROUND((D98-D198-D448-'T1'!$C$8)*'T1'!$C$13,0)),0)</f>
        <v>0</v>
      </c>
      <c r="E148" s="2">
        <f>IF(E98&gt;'T1'!$C$4,(ROUND((E98-E198-E448-'T1'!$C$8)*'T1'!$C$13,0)),0)</f>
        <v>0</v>
      </c>
      <c r="F148" s="2">
        <f>IF(F98&gt;'T1'!$C$4,(ROUND((F98-F198-F448-'T1'!$C$8)*'T1'!$C$13,0)),0)</f>
        <v>0</v>
      </c>
      <c r="G148" s="2">
        <f>IF(G98&gt;'T1'!$C$4,(ROUND((G98-G198-G448-'T1'!$C$8)*'T1'!$C$13,0)),0)</f>
        <v>0</v>
      </c>
      <c r="H148" s="2">
        <f>IF(H98&gt;'T1'!$C$4,(ROUND((H98-H198-H448-'T1'!$C$8)*'T1'!$C$13,0)),0)</f>
        <v>0</v>
      </c>
      <c r="I148" s="2">
        <f>IF(I98&gt;'T1'!$C$4,(ROUND((I98-I198-I448-'T1'!$C$8)*'T1'!$C$13,0)),0)</f>
        <v>0</v>
      </c>
      <c r="J148" s="2">
        <f>IF(J98&gt;'T1'!$C$4,(ROUND((J98-J198-J448-'T1'!$C$8)*'T1'!$C$13,0)),0)</f>
        <v>0</v>
      </c>
      <c r="K148" s="2">
        <f>IF(K98&gt;'T1'!$C$4,(ROUND((K98-K198-K448-'T1'!$C$8)*'T1'!$C$13,0)),0)</f>
        <v>10775</v>
      </c>
      <c r="L148" s="2">
        <f>IF(L98&gt;'T1'!$C$4,(ROUND((L98-L198-L448-'T1'!$C$8)*'T1'!$C$13,0)),0)</f>
        <v>10775</v>
      </c>
      <c r="M148" s="2">
        <f>IF(M98&gt;'T1'!$C$4,(ROUND((M98-M198-M448-'T1'!$C$8)*'T1'!$C$13,0)),0)</f>
        <v>10775</v>
      </c>
      <c r="N148" s="2">
        <f>IF(N98&gt;'T1'!$C$4,(ROUND((N98-N198-N448-'T1'!$C$8)*'T1'!$C$13,0)),0)</f>
        <v>10775</v>
      </c>
      <c r="O148" s="6">
        <f t="shared" si="442"/>
        <v>43100</v>
      </c>
      <c r="P148" s="2">
        <f>IF(P98&gt;'T1'!$D$4,(ROUND((P98-P198-P448-'T1'!$D$8)*'T1'!$D$13,0)),0)</f>
        <v>9980</v>
      </c>
      <c r="Q148" s="2">
        <f>IF(Q98&gt;'T1'!$D$4,(ROUND((Q98-Q198-Q448-'T1'!$D$8)*'T1'!$D$13,0)),0)</f>
        <v>9980</v>
      </c>
      <c r="R148" s="2">
        <f>IF(R98&gt;'T1'!$D$4,(ROUND((R98-R198-R448-'T1'!$D$8)*'T1'!$D$13,0)),0)</f>
        <v>12180</v>
      </c>
      <c r="S148" s="2">
        <f>IF(S98&gt;'T1'!$D$4,(ROUND((S98-S198-S448-'T1'!$D$8)*'T1'!$D$13,0)),0)</f>
        <v>12180</v>
      </c>
      <c r="T148" s="2">
        <f>IF(T98&gt;'T1'!$D$4,(ROUND((T98-T198-T448-'T1'!$D$8)*'T1'!$D$13,0)),0)</f>
        <v>12180</v>
      </c>
      <c r="U148" s="2">
        <f>IF(U98&gt;'T1'!$D$4,(ROUND((U98-U198-U448-'T1'!$D$8)*'T1'!$D$13,0)),0)</f>
        <v>12180</v>
      </c>
      <c r="V148" s="2">
        <f>IF(V98&gt;'T1'!$D$4,(ROUND((V98-V198-V448-'T1'!$D$8)*'T1'!$D$13,0)),0)</f>
        <v>12180</v>
      </c>
      <c r="W148" s="2">
        <f>IF(W98&gt;'T1'!$D$4,(ROUND((W98-W198-W448-'T1'!$D$8)*'T1'!$D$13,0)),0)</f>
        <v>12180</v>
      </c>
      <c r="X148" s="2">
        <f>IF(X98&gt;'T1'!$D$4,(ROUND((X98-X198-X448-'T1'!$D$8)*'T1'!$D$13,0)),0)</f>
        <v>14380</v>
      </c>
      <c r="Y148" s="2">
        <f>IF(Y98&gt;'T1'!$D$4,(ROUND((Y98-Y198-Y448-'T1'!$D$8)*'T1'!$D$13,0)),0)</f>
        <v>14380</v>
      </c>
      <c r="Z148" s="2">
        <f>IF(Z98&gt;'T1'!$D$4,(ROUND((Z98-Z198-Z448-'T1'!$D$8)*'T1'!$D$13,0)),0)</f>
        <v>14380</v>
      </c>
      <c r="AA148" s="2">
        <f>IF(AA98&gt;'T1'!$D$4,(ROUND((AA98-AA198-AA448-'T1'!$D$8)*'T1'!$D$13,0)),0)</f>
        <v>14380</v>
      </c>
      <c r="AB148" s="6">
        <f t="shared" si="454"/>
        <v>150560</v>
      </c>
      <c r="AC148" s="2">
        <f>IF(AC98&gt;'T1'!$E$4,(ROUND((AC98-AC198-AC448-'T1'!$E$8)*'T1'!$E$13,0)),0)</f>
        <v>13680</v>
      </c>
      <c r="AD148" s="2">
        <f>IF(AD98&gt;'T1'!$E$4,(ROUND((AD98-AD198-AD448-'T1'!$E$8)*'T1'!$E$13,0)),0)</f>
        <v>13680</v>
      </c>
      <c r="AE148" s="2">
        <f>IF(AE98&gt;'T1'!$E$4,(ROUND((AE98-AE198-AE448-'T1'!$E$8)*'T1'!$E$13,0)),0)</f>
        <v>15880</v>
      </c>
      <c r="AF148" s="2">
        <f>IF(AF98&gt;'T1'!$E$4,(ROUND((AF98-AF198-AF448-'T1'!$E$8)*'T1'!$E$13,0)),0)</f>
        <v>15880</v>
      </c>
      <c r="AG148" s="2">
        <f>IF(AG98&gt;'T1'!$E$4,(ROUND((AG98-AG198-AG448-'T1'!$E$8)*'T1'!$E$13,0)),0)</f>
        <v>15880</v>
      </c>
      <c r="AH148" s="2">
        <f>IF(AH98&gt;'T1'!$E$4,(ROUND((AH98-AH198-AH448-'T1'!$E$8)*'T1'!$E$13,0)),0)</f>
        <v>15880</v>
      </c>
      <c r="AI148" s="2">
        <f>IF(AI98&gt;'T1'!$E$4,(ROUND((AI98-AI198-AI448-'T1'!$E$8)*'T1'!$E$13,0)),0)</f>
        <v>15880</v>
      </c>
      <c r="AJ148" s="2">
        <f>IF(AJ98&gt;'T1'!$E$4,(ROUND((AJ98-AJ198-AJ448-'T1'!$E$8)*'T1'!$E$13,0)),0)</f>
        <v>15880</v>
      </c>
      <c r="AK148" s="2">
        <f>IF(AK98&gt;'T1'!$E$4,(ROUND((AK98-AK198-AK448-'T1'!$E$8)*'T1'!$E$13,0)),0)</f>
        <v>18080</v>
      </c>
      <c r="AL148" s="2">
        <f>IF(AL98&gt;'T1'!$E$4,(ROUND((AL98-AL198-AL448-'T1'!$E$8)*'T1'!$E$13,0)),0)</f>
        <v>18080</v>
      </c>
      <c r="AM148" s="2">
        <f>IF(AM98&gt;'T1'!$E$4,(ROUND((AM98-AM198-AM448-'T1'!$E$8)*'T1'!$E$13,0)),0)</f>
        <v>18080</v>
      </c>
      <c r="AN148" s="2">
        <f>IF(AN98&gt;'T1'!$E$4,(ROUND((AN98-AN198-AN448-'T1'!$E$8)*'T1'!$E$13,0)),0)</f>
        <v>18080</v>
      </c>
      <c r="AO148" s="6">
        <f t="shared" si="466"/>
        <v>194960</v>
      </c>
      <c r="AP148" s="2"/>
      <c r="AQ148" s="6">
        <f>O148+AB148+AO148</f>
        <v>388620</v>
      </c>
    </row>
    <row r="149" spans="1:44" ht="12" customHeight="1" outlineLevel="1">
      <c r="A149" s="21" t="s">
        <v>536</v>
      </c>
      <c r="C149" s="2">
        <f>IF(C99&gt;'T1'!$C$4,(ROUND((C99-C199-C449-'T1'!$C$8)*'T1'!$C$13,0)),0)</f>
        <v>0</v>
      </c>
      <c r="D149" s="2">
        <f>IF(D99&gt;'T1'!$C$4,(ROUND((D99-D199-D449-'T1'!$C$8)*'T1'!$C$13,0)),0)</f>
        <v>0</v>
      </c>
      <c r="E149" s="2">
        <f>IF(E99&gt;'T1'!$C$4,(ROUND((E99-E199-E449-'T1'!$C$8)*'T1'!$C$13,0)),0)</f>
        <v>0</v>
      </c>
      <c r="F149" s="2">
        <f>IF(F99&gt;'T1'!$C$4,(ROUND((F99-F199-F449-'T1'!$C$8)*'T1'!$C$13,0)),0)</f>
        <v>0</v>
      </c>
      <c r="G149" s="2">
        <f>IF(G99&gt;'T1'!$C$4,(ROUND((G99-G199-G449-'T1'!$C$8)*'T1'!$C$13,0)),0)</f>
        <v>0</v>
      </c>
      <c r="H149" s="2">
        <f>IF(H99&gt;'T1'!$C$4,(ROUND((H99-H199-H449-'T1'!$C$8)*'T1'!$C$13,0)),0)</f>
        <v>0</v>
      </c>
      <c r="I149" s="2">
        <f>IF(I99&gt;'T1'!$C$4,(ROUND((I99-I199-I449-'T1'!$C$8)*'T1'!$C$13,0)),0)</f>
        <v>0</v>
      </c>
      <c r="J149" s="2">
        <f>IF(J99&gt;'T1'!$C$4,(ROUND((J99-J199-J449-'T1'!$C$8)*'T1'!$C$13,0)),0)</f>
        <v>0</v>
      </c>
      <c r="K149" s="2">
        <f>IF(K99&gt;'T1'!$C$4,(ROUND((K99-K199-K449-'T1'!$C$8)*'T1'!$C$13,0)),0)</f>
        <v>0</v>
      </c>
      <c r="L149" s="2">
        <f>IF(L99&gt;'T1'!$C$4,(ROUND((L99-L199-L449-'T1'!$C$8)*'T1'!$C$13,0)),0)</f>
        <v>0</v>
      </c>
      <c r="M149" s="2">
        <f>IF(M99&gt;'T1'!$C$4,(ROUND((M99-M199-M449-'T1'!$C$8)*'T1'!$C$13,0)),0)</f>
        <v>0</v>
      </c>
      <c r="N149" s="2">
        <f>IF(N99&gt;'T1'!$C$4,(ROUND((N99-N199-N449-'T1'!$C$8)*'T1'!$C$13,0)),0)</f>
        <v>0</v>
      </c>
      <c r="O149" s="6">
        <f t="shared" si="442"/>
        <v>0</v>
      </c>
      <c r="P149" s="2">
        <f>IF(P99&gt;'T1'!$D$4,(ROUND((P99-P199-P449-'T1'!$D$8)*'T1'!$D$13,0)),0)</f>
        <v>0</v>
      </c>
      <c r="Q149" s="2">
        <f>IF(Q99&gt;'T1'!$D$4,(ROUND((Q99-Q199-Q449-'T1'!$D$8)*'T1'!$D$13,0)),0)</f>
        <v>0</v>
      </c>
      <c r="R149" s="2">
        <f>IF(R99&gt;'T1'!$D$4,(ROUND((R99-R199-R449-'T1'!$D$8)*'T1'!$D$13,0)),0)</f>
        <v>9980</v>
      </c>
      <c r="S149" s="2">
        <f>IF(S99&gt;'T1'!$D$4,(ROUND((S99-S199-S449-'T1'!$D$8)*'T1'!$D$13,0)),0)</f>
        <v>9980</v>
      </c>
      <c r="T149" s="2">
        <f>IF(T99&gt;'T1'!$D$4,(ROUND((T99-T199-T449-'T1'!$D$8)*'T1'!$D$13,0)),0)</f>
        <v>9980</v>
      </c>
      <c r="U149" s="2">
        <f>IF(U99&gt;'T1'!$D$4,(ROUND((U99-U199-U449-'T1'!$D$8)*'T1'!$D$13,0)),0)</f>
        <v>9980</v>
      </c>
      <c r="V149" s="2">
        <f>IF(V99&gt;'T1'!$D$4,(ROUND((V99-V199-V449-'T1'!$D$8)*'T1'!$D$13,0)),0)</f>
        <v>9980</v>
      </c>
      <c r="W149" s="2">
        <f>IF(W99&gt;'T1'!$D$4,(ROUND((W99-W199-W449-'T1'!$D$8)*'T1'!$D$13,0)),0)</f>
        <v>9980</v>
      </c>
      <c r="X149" s="2">
        <f>IF(X99&gt;'T1'!$D$4,(ROUND((X99-X199-X449-'T1'!$D$8)*'T1'!$D$13,0)),0)</f>
        <v>12180</v>
      </c>
      <c r="Y149" s="2">
        <f>IF(Y99&gt;'T1'!$D$4,(ROUND((Y99-Y199-Y449-'T1'!$D$8)*'T1'!$D$13,0)),0)</f>
        <v>12180</v>
      </c>
      <c r="Z149" s="2">
        <f>IF(Z99&gt;'T1'!$D$4,(ROUND((Z99-Z199-Z449-'T1'!$D$8)*'T1'!$D$13,0)),0)</f>
        <v>12180</v>
      </c>
      <c r="AA149" s="2">
        <f>IF(AA99&gt;'T1'!$D$4,(ROUND((AA99-AA199-AA449-'T1'!$D$8)*'T1'!$D$13,0)),0)</f>
        <v>12180</v>
      </c>
      <c r="AB149" s="6">
        <f t="shared" si="454"/>
        <v>108600</v>
      </c>
      <c r="AC149" s="2">
        <f>IF(AC99&gt;'T1'!$E$4,(ROUND((AC99-AC199-AC449-'T1'!$E$8)*'T1'!$E$13,0)),0)</f>
        <v>11480</v>
      </c>
      <c r="AD149" s="2">
        <f>IF(AD99&gt;'T1'!$E$4,(ROUND((AD99-AD199-AD449-'T1'!$E$8)*'T1'!$E$13,0)),0)</f>
        <v>11480</v>
      </c>
      <c r="AE149" s="2">
        <f>IF(AE99&gt;'T1'!$E$4,(ROUND((AE99-AE199-AE449-'T1'!$E$8)*'T1'!$E$13,0)),0)</f>
        <v>13680</v>
      </c>
      <c r="AF149" s="2">
        <f>IF(AF99&gt;'T1'!$E$4,(ROUND((AF99-AF199-AF449-'T1'!$E$8)*'T1'!$E$13,0)),0)</f>
        <v>13680</v>
      </c>
      <c r="AG149" s="2">
        <f>IF(AG99&gt;'T1'!$E$4,(ROUND((AG99-AG199-AG449-'T1'!$E$8)*'T1'!$E$13,0)),0)</f>
        <v>13680</v>
      </c>
      <c r="AH149" s="2">
        <f>IF(AH99&gt;'T1'!$E$4,(ROUND((AH99-AH199-AH449-'T1'!$E$8)*'T1'!$E$13,0)),0)</f>
        <v>13680</v>
      </c>
      <c r="AI149" s="2">
        <f>IF(AI99&gt;'T1'!$E$4,(ROUND((AI99-AI199-AI449-'T1'!$E$8)*'T1'!$E$13,0)),0)</f>
        <v>13680</v>
      </c>
      <c r="AJ149" s="2">
        <f>IF(AJ99&gt;'T1'!$E$4,(ROUND((AJ99-AJ199-AJ449-'T1'!$E$8)*'T1'!$E$13,0)),0)</f>
        <v>13680</v>
      </c>
      <c r="AK149" s="2">
        <f>IF(AK99&gt;'T1'!$E$4,(ROUND((AK99-AK199-AK449-'T1'!$E$8)*'T1'!$E$13,0)),0)</f>
        <v>15880</v>
      </c>
      <c r="AL149" s="2">
        <f>IF(AL99&gt;'T1'!$E$4,(ROUND((AL99-AL199-AL449-'T1'!$E$8)*'T1'!$E$13,0)),0)</f>
        <v>15880</v>
      </c>
      <c r="AM149" s="2">
        <f>IF(AM99&gt;'T1'!$E$4,(ROUND((AM99-AM199-AM449-'T1'!$E$8)*'T1'!$E$13,0)),0)</f>
        <v>15880</v>
      </c>
      <c r="AN149" s="2">
        <f>IF(AN99&gt;'T1'!$E$4,(ROUND((AN99-AN199-AN449-'T1'!$E$8)*'T1'!$E$13,0)),0)</f>
        <v>15880</v>
      </c>
      <c r="AO149" s="6">
        <f t="shared" si="466"/>
        <v>168560</v>
      </c>
      <c r="AP149" s="2"/>
      <c r="AQ149" s="6">
        <f t="shared" ref="AQ149:AQ153" si="504">O149+AB149+AO149</f>
        <v>277160</v>
      </c>
    </row>
    <row r="150" spans="1:44" ht="12" customHeight="1" outlineLevel="1">
      <c r="A150" s="21" t="s">
        <v>541</v>
      </c>
      <c r="C150" s="2">
        <f>IF(C100&gt;'T1'!$C$4,(ROUND((C100-C200-C450-'T1'!$C$8)*'T1'!$C$13,0)),0)</f>
        <v>0</v>
      </c>
      <c r="D150" s="2">
        <f>IF(D100&gt;'T1'!$C$4,(ROUND((D100-D200-D450-'T1'!$C$8)*'T1'!$C$13,0)),0)</f>
        <v>0</v>
      </c>
      <c r="E150" s="2">
        <f>IF(E100&gt;'T1'!$C$4,(ROUND((E100-E200-E450-'T1'!$C$8)*'T1'!$C$13,0)),0)</f>
        <v>0</v>
      </c>
      <c r="F150" s="2">
        <f>IF(F100&gt;'T1'!$C$4,(ROUND((F100-F200-F450-'T1'!$C$8)*'T1'!$C$13,0)),0)</f>
        <v>0</v>
      </c>
      <c r="G150" s="2">
        <f>IF(G100&gt;'T1'!$C$4,(ROUND((G100-G200-G450-'T1'!$C$8)*'T1'!$C$13,0)),0)</f>
        <v>0</v>
      </c>
      <c r="H150" s="2">
        <f>IF(H100&gt;'T1'!$C$4,(ROUND((H100-H200-H450-'T1'!$C$8)*'T1'!$C$13,0)),0)</f>
        <v>0</v>
      </c>
      <c r="I150" s="2">
        <f>IF(I100&gt;'T1'!$C$4,(ROUND((I100-I200-I450-'T1'!$C$8)*'T1'!$C$13,0)),0)</f>
        <v>0</v>
      </c>
      <c r="J150" s="2">
        <f>IF(J100&gt;'T1'!$C$4,(ROUND((J100-J200-J450-'T1'!$C$8)*'T1'!$C$13,0)),0)</f>
        <v>0</v>
      </c>
      <c r="K150" s="2">
        <f>IF(K100&gt;'T1'!$C$4,(ROUND((K100-K200-K450-'T1'!$C$8)*'T1'!$C$13,0)),0)</f>
        <v>0</v>
      </c>
      <c r="L150" s="2">
        <f>IF(L100&gt;'T1'!$C$4,(ROUND((L100-L200-L450-'T1'!$C$8)*'T1'!$C$13,0)),0)</f>
        <v>0</v>
      </c>
      <c r="M150" s="2">
        <f>IF(M100&gt;'T1'!$C$4,(ROUND((M100-M200-M450-'T1'!$C$8)*'T1'!$C$13,0)),0)</f>
        <v>0</v>
      </c>
      <c r="N150" s="2">
        <f>IF(N100&gt;'T1'!$C$4,(ROUND((N100-N200-N450-'T1'!$C$8)*'T1'!$C$13,0)),0)</f>
        <v>0</v>
      </c>
      <c r="O150" s="6">
        <f t="shared" si="442"/>
        <v>0</v>
      </c>
      <c r="P150" s="2">
        <f>IF(P100&gt;'T1'!$D$4,(ROUND((P100-P200-P450-'T1'!$D$8)*'T1'!$D$13,0)),0)</f>
        <v>0</v>
      </c>
      <c r="Q150" s="2">
        <f>IF(Q100&gt;'T1'!$D$4,(ROUND((Q100-Q200-Q450-'T1'!$D$8)*'T1'!$D$13,0)),0)</f>
        <v>0</v>
      </c>
      <c r="R150" s="2">
        <f>IF(R100&gt;'T1'!$D$4,(ROUND((R100-R200-R450-'T1'!$D$8)*'T1'!$D$13,0)),0)</f>
        <v>9980</v>
      </c>
      <c r="S150" s="2">
        <f>IF(S100&gt;'T1'!$D$4,(ROUND((S100-S200-S450-'T1'!$D$8)*'T1'!$D$13,0)),0)</f>
        <v>9980</v>
      </c>
      <c r="T150" s="2">
        <f>IF(T100&gt;'T1'!$D$4,(ROUND((T100-T200-T450-'T1'!$D$8)*'T1'!$D$13,0)),0)</f>
        <v>9980</v>
      </c>
      <c r="U150" s="2">
        <f>IF(U100&gt;'T1'!$D$4,(ROUND((U100-U200-U450-'T1'!$D$8)*'T1'!$D$13,0)),0)</f>
        <v>9980</v>
      </c>
      <c r="V150" s="2">
        <f>IF(V100&gt;'T1'!$D$4,(ROUND((V100-V200-V450-'T1'!$D$8)*'T1'!$D$13,0)),0)</f>
        <v>9980</v>
      </c>
      <c r="W150" s="2">
        <f>IF(W100&gt;'T1'!$D$4,(ROUND((W100-W200-W450-'T1'!$D$8)*'T1'!$D$13,0)),0)</f>
        <v>9980</v>
      </c>
      <c r="X150" s="2">
        <f>IF(X100&gt;'T1'!$D$4,(ROUND((X100-X200-X450-'T1'!$D$8)*'T1'!$D$13,0)),0)</f>
        <v>12180</v>
      </c>
      <c r="Y150" s="2">
        <f>IF(Y100&gt;'T1'!$D$4,(ROUND((Y100-Y200-Y450-'T1'!$D$8)*'T1'!$D$13,0)),0)</f>
        <v>12180</v>
      </c>
      <c r="Z150" s="2">
        <f>IF(Z100&gt;'T1'!$D$4,(ROUND((Z100-Z200-Z450-'T1'!$D$8)*'T1'!$D$13,0)),0)</f>
        <v>12180</v>
      </c>
      <c r="AA150" s="2">
        <f>IF(AA100&gt;'T1'!$D$4,(ROUND((AA100-AA200-AA450-'T1'!$D$8)*'T1'!$D$13,0)),0)</f>
        <v>12180</v>
      </c>
      <c r="AB150" s="6">
        <f t="shared" si="454"/>
        <v>108600</v>
      </c>
      <c r="AC150" s="2">
        <f>IF(AC100&gt;'T1'!$E$4,(ROUND((AC100-AC200-AC450-'T1'!$E$8)*'T1'!$E$13,0)),0)</f>
        <v>11480</v>
      </c>
      <c r="AD150" s="2">
        <f>IF(AD100&gt;'T1'!$E$4,(ROUND((AD100-AD200-AD450-'T1'!$E$8)*'T1'!$E$13,0)),0)</f>
        <v>11480</v>
      </c>
      <c r="AE150" s="2">
        <f>IF(AE100&gt;'T1'!$E$4,(ROUND((AE100-AE200-AE450-'T1'!$E$8)*'T1'!$E$13,0)),0)</f>
        <v>13680</v>
      </c>
      <c r="AF150" s="2">
        <f>IF(AF100&gt;'T1'!$E$4,(ROUND((AF100-AF200-AF450-'T1'!$E$8)*'T1'!$E$13,0)),0)</f>
        <v>13680</v>
      </c>
      <c r="AG150" s="2">
        <f>IF(AG100&gt;'T1'!$E$4,(ROUND((AG100-AG200-AG450-'T1'!$E$8)*'T1'!$E$13,0)),0)</f>
        <v>13680</v>
      </c>
      <c r="AH150" s="2">
        <f>IF(AH100&gt;'T1'!$E$4,(ROUND((AH100-AH200-AH450-'T1'!$E$8)*'T1'!$E$13,0)),0)</f>
        <v>13680</v>
      </c>
      <c r="AI150" s="2">
        <f>IF(AI100&gt;'T1'!$E$4,(ROUND((AI100-AI200-AI450-'T1'!$E$8)*'T1'!$E$13,0)),0)</f>
        <v>13680</v>
      </c>
      <c r="AJ150" s="2">
        <f>IF(AJ100&gt;'T1'!$E$4,(ROUND((AJ100-AJ200-AJ450-'T1'!$E$8)*'T1'!$E$13,0)),0)</f>
        <v>13680</v>
      </c>
      <c r="AK150" s="2">
        <f>IF(AK100&gt;'T1'!$E$4,(ROUND((AK100-AK200-AK450-'T1'!$E$8)*'T1'!$E$13,0)),0)</f>
        <v>15880</v>
      </c>
      <c r="AL150" s="2">
        <f>IF(AL100&gt;'T1'!$E$4,(ROUND((AL100-AL200-AL450-'T1'!$E$8)*'T1'!$E$13,0)),0)</f>
        <v>15880</v>
      </c>
      <c r="AM150" s="2">
        <f>IF(AM100&gt;'T1'!$E$4,(ROUND((AM100-AM200-AM450-'T1'!$E$8)*'T1'!$E$13,0)),0)</f>
        <v>15880</v>
      </c>
      <c r="AN150" s="2">
        <f>IF(AN100&gt;'T1'!$E$4,(ROUND((AN100-AN200-AN450-'T1'!$E$8)*'T1'!$E$13,0)),0)</f>
        <v>15880</v>
      </c>
      <c r="AO150" s="6">
        <f t="shared" si="466"/>
        <v>168560</v>
      </c>
      <c r="AP150" s="2"/>
      <c r="AQ150" s="6">
        <f t="shared" si="504"/>
        <v>277160</v>
      </c>
    </row>
    <row r="151" spans="1:44" ht="12" customHeight="1" outlineLevel="1">
      <c r="A151" s="21" t="s">
        <v>537</v>
      </c>
      <c r="C151" s="2">
        <f>IF(C101&gt;'T1'!$C$4,(ROUND((C101-C201-C451-'T1'!$C$8)*'T1'!$C$13,0)),0)</f>
        <v>0</v>
      </c>
      <c r="D151" s="2">
        <f>IF(D101&gt;'T1'!$C$4,(ROUND((D101-D201-D451-'T1'!$C$8)*'T1'!$C$13,0)),0)</f>
        <v>0</v>
      </c>
      <c r="E151" s="2">
        <f>IF(E101&gt;'T1'!$C$4,(ROUND((E101-E201-E451-'T1'!$C$8)*'T1'!$C$13,0)),0)</f>
        <v>0</v>
      </c>
      <c r="F151" s="2">
        <f>IF(F101&gt;'T1'!$C$4,(ROUND((F101-F201-F451-'T1'!$C$8)*'T1'!$C$13,0)),0)</f>
        <v>0</v>
      </c>
      <c r="G151" s="2">
        <f>IF(G101&gt;'T1'!$C$4,(ROUND((G101-G201-G451-'T1'!$C$8)*'T1'!$C$13,0)),0)</f>
        <v>0</v>
      </c>
      <c r="H151" s="2">
        <f>IF(H101&gt;'T1'!$C$4,(ROUND((H101-H201-H451-'T1'!$C$8)*'T1'!$C$13,0)),0)</f>
        <v>0</v>
      </c>
      <c r="I151" s="2">
        <f>IF(I101&gt;'T1'!$C$4,(ROUND((I101-I201-I451-'T1'!$C$8)*'T1'!$C$13,0)),0)</f>
        <v>0</v>
      </c>
      <c r="J151" s="2">
        <f>IF(J101&gt;'T1'!$C$4,(ROUND((J101-J201-J451-'T1'!$C$8)*'T1'!$C$13,0)),0)</f>
        <v>0</v>
      </c>
      <c r="K151" s="2">
        <f>IF(K101&gt;'T1'!$C$4,(ROUND((K101-K201-K451-'T1'!$C$8)*'T1'!$C$13,0)),0)</f>
        <v>0</v>
      </c>
      <c r="L151" s="2">
        <f>IF(L101&gt;'T1'!$C$4,(ROUND((L101-L201-L451-'T1'!$C$8)*'T1'!$C$13,0)),0)</f>
        <v>0</v>
      </c>
      <c r="M151" s="2">
        <f>IF(M101&gt;'T1'!$C$4,(ROUND((M101-M201-M451-'T1'!$C$8)*'T1'!$C$13,0)),0)</f>
        <v>0</v>
      </c>
      <c r="N151" s="2">
        <f>IF(N101&gt;'T1'!$C$4,(ROUND((N101-N201-N451-'T1'!$C$8)*'T1'!$C$13,0)),0)</f>
        <v>0</v>
      </c>
      <c r="O151" s="6">
        <f t="shared" si="442"/>
        <v>0</v>
      </c>
      <c r="P151" s="2">
        <f>IF(P101&gt;'T1'!$D$4,(ROUND((P101-P201-P451-'T1'!$D$8)*'T1'!$D$13,0)),0)</f>
        <v>0</v>
      </c>
      <c r="Q151" s="2">
        <f>IF(Q101&gt;'T1'!$D$4,(ROUND((Q101-Q201-Q451-'T1'!$D$8)*'T1'!$D$13,0)),0)</f>
        <v>0</v>
      </c>
      <c r="R151" s="2">
        <f>IF(R101&gt;'T1'!$D$4,(ROUND((R101-R201-R451-'T1'!$D$8)*'T1'!$D$13,0)),0)</f>
        <v>0</v>
      </c>
      <c r="S151" s="2">
        <f>IF(S101&gt;'T1'!$D$4,(ROUND((S101-S201-S451-'T1'!$D$8)*'T1'!$D$13,0)),0)</f>
        <v>0</v>
      </c>
      <c r="T151" s="2">
        <f>IF(T101&gt;'T1'!$D$4,(ROUND((T101-T201-T451-'T1'!$D$8)*'T1'!$D$13,0)),0)</f>
        <v>0</v>
      </c>
      <c r="U151" s="2">
        <f>IF(U101&gt;'T1'!$D$4,(ROUND((U101-U201-U451-'T1'!$D$8)*'T1'!$D$13,0)),0)</f>
        <v>0</v>
      </c>
      <c r="V151" s="2">
        <f>IF(V101&gt;'T1'!$D$4,(ROUND((V101-V201-V451-'T1'!$D$8)*'T1'!$D$13,0)),0)</f>
        <v>0</v>
      </c>
      <c r="W151" s="2">
        <f>IF(W101&gt;'T1'!$D$4,(ROUND((W101-W201-W451-'T1'!$D$8)*'T1'!$D$13,0)),0)</f>
        <v>0</v>
      </c>
      <c r="X151" s="2">
        <f>IF(X101&gt;'T1'!$D$4,(ROUND((X101-X201-X451-'T1'!$D$8)*'T1'!$D$13,0)),0)</f>
        <v>9980</v>
      </c>
      <c r="Y151" s="2">
        <f>IF(Y101&gt;'T1'!$D$4,(ROUND((Y101-Y201-Y451-'T1'!$D$8)*'T1'!$D$13,0)),0)</f>
        <v>9980</v>
      </c>
      <c r="Z151" s="2">
        <f>IF(Z101&gt;'T1'!$D$4,(ROUND((Z101-Z201-Z451-'T1'!$D$8)*'T1'!$D$13,0)),0)</f>
        <v>9980</v>
      </c>
      <c r="AA151" s="2">
        <f>IF(AA101&gt;'T1'!$D$4,(ROUND((AA101-AA201-AA451-'T1'!$D$8)*'T1'!$D$13,0)),0)</f>
        <v>9980</v>
      </c>
      <c r="AB151" s="6">
        <f t="shared" si="454"/>
        <v>39920</v>
      </c>
      <c r="AC151" s="2">
        <f>IF(AC101&gt;'T1'!$E$4,(ROUND((AC101-AC201-AC451-'T1'!$E$8)*'T1'!$E$13,0)),0)</f>
        <v>9280</v>
      </c>
      <c r="AD151" s="2">
        <f>IF(AD101&gt;'T1'!$E$4,(ROUND((AD101-AD201-AD451-'T1'!$E$8)*'T1'!$E$13,0)),0)</f>
        <v>9280</v>
      </c>
      <c r="AE151" s="2">
        <f>IF(AE101&gt;'T1'!$E$4,(ROUND((AE101-AE201-AE451-'T1'!$E$8)*'T1'!$E$13,0)),0)</f>
        <v>11480</v>
      </c>
      <c r="AF151" s="2">
        <f>IF(AF101&gt;'T1'!$E$4,(ROUND((AF101-AF201-AF451-'T1'!$E$8)*'T1'!$E$13,0)),0)</f>
        <v>11480</v>
      </c>
      <c r="AG151" s="2">
        <f>IF(AG101&gt;'T1'!$E$4,(ROUND((AG101-AG201-AG451-'T1'!$E$8)*'T1'!$E$13,0)),0)</f>
        <v>11480</v>
      </c>
      <c r="AH151" s="2">
        <f>IF(AH101&gt;'T1'!$E$4,(ROUND((AH101-AH201-AH451-'T1'!$E$8)*'T1'!$E$13,0)),0)</f>
        <v>11480</v>
      </c>
      <c r="AI151" s="2">
        <f>IF(AI101&gt;'T1'!$E$4,(ROUND((AI101-AI201-AI451-'T1'!$E$8)*'T1'!$E$13,0)),0)</f>
        <v>11480</v>
      </c>
      <c r="AJ151" s="2">
        <f>IF(AJ101&gt;'T1'!$E$4,(ROUND((AJ101-AJ201-AJ451-'T1'!$E$8)*'T1'!$E$13,0)),0)</f>
        <v>11480</v>
      </c>
      <c r="AK151" s="2">
        <f>IF(AK101&gt;'T1'!$E$4,(ROUND((AK101-AK201-AK451-'T1'!$E$8)*'T1'!$E$13,0)),0)</f>
        <v>13680</v>
      </c>
      <c r="AL151" s="2">
        <f>IF(AL101&gt;'T1'!$E$4,(ROUND((AL101-AL201-AL451-'T1'!$E$8)*'T1'!$E$13,0)),0)</f>
        <v>13680</v>
      </c>
      <c r="AM151" s="2">
        <f>IF(AM101&gt;'T1'!$E$4,(ROUND((AM101-AM201-AM451-'T1'!$E$8)*'T1'!$E$13,0)),0)</f>
        <v>13680</v>
      </c>
      <c r="AN151" s="2">
        <f>IF(AN101&gt;'T1'!$E$4,(ROUND((AN101-AN201-AN451-'T1'!$E$8)*'T1'!$E$13,0)),0)</f>
        <v>13680</v>
      </c>
      <c r="AO151" s="6">
        <f t="shared" si="466"/>
        <v>142160</v>
      </c>
      <c r="AP151" s="2"/>
      <c r="AQ151" s="6">
        <f t="shared" si="504"/>
        <v>182080</v>
      </c>
    </row>
    <row r="152" spans="1:44" ht="12" customHeight="1" outlineLevel="1">
      <c r="A152" s="21" t="s">
        <v>542</v>
      </c>
      <c r="C152" s="2">
        <f>IF(C102&gt;'T1'!$C$4,(ROUND((C102-C202-C452-'T1'!$C$8)*'T1'!$C$13,0)),0)</f>
        <v>0</v>
      </c>
      <c r="D152" s="2">
        <f>IF(D102&gt;'T1'!$C$4,(ROUND((D102-D202-D452-'T1'!$C$8)*'T1'!$C$13,0)),0)</f>
        <v>0</v>
      </c>
      <c r="E152" s="2">
        <f>IF(E102&gt;'T1'!$C$4,(ROUND((E102-E202-E452-'T1'!$C$8)*'T1'!$C$13,0)),0)</f>
        <v>0</v>
      </c>
      <c r="F152" s="2">
        <f>IF(F102&gt;'T1'!$C$4,(ROUND((F102-F202-F452-'T1'!$C$8)*'T1'!$C$13,0)),0)</f>
        <v>0</v>
      </c>
      <c r="G152" s="2">
        <f>IF(G102&gt;'T1'!$C$4,(ROUND((G102-G202-G452-'T1'!$C$8)*'T1'!$C$13,0)),0)</f>
        <v>0</v>
      </c>
      <c r="H152" s="2">
        <f>IF(H102&gt;'T1'!$C$4,(ROUND((H102-H202-H452-'T1'!$C$8)*'T1'!$C$13,0)),0)</f>
        <v>0</v>
      </c>
      <c r="I152" s="2">
        <f>IF(I102&gt;'T1'!$C$4,(ROUND((I102-I202-I452-'T1'!$C$8)*'T1'!$C$13,0)),0)</f>
        <v>0</v>
      </c>
      <c r="J152" s="2">
        <f>IF(J102&gt;'T1'!$C$4,(ROUND((J102-J202-J452-'T1'!$C$8)*'T1'!$C$13,0)),0)</f>
        <v>0</v>
      </c>
      <c r="K152" s="2">
        <f>IF(K102&gt;'T1'!$C$4,(ROUND((K102-K202-K452-'T1'!$C$8)*'T1'!$C$13,0)),0)</f>
        <v>0</v>
      </c>
      <c r="L152" s="2">
        <f>IF(L102&gt;'T1'!$C$4,(ROUND((L102-L202-L452-'T1'!$C$8)*'T1'!$C$13,0)),0)</f>
        <v>0</v>
      </c>
      <c r="M152" s="2">
        <f>IF(M102&gt;'T1'!$C$4,(ROUND((M102-M202-M452-'T1'!$C$8)*'T1'!$C$13,0)),0)</f>
        <v>0</v>
      </c>
      <c r="N152" s="2">
        <f>IF(N102&gt;'T1'!$C$4,(ROUND((N102-N202-N452-'T1'!$C$8)*'T1'!$C$13,0)),0)</f>
        <v>0</v>
      </c>
      <c r="O152" s="6">
        <f t="shared" si="442"/>
        <v>0</v>
      </c>
      <c r="P152" s="2">
        <f>IF(P102&gt;'T1'!$D$4,(ROUND((P102-P202-P452-'T1'!$D$8)*'T1'!$D$13,0)),0)</f>
        <v>0</v>
      </c>
      <c r="Q152" s="2">
        <f>IF(Q102&gt;'T1'!$D$4,(ROUND((Q102-Q202-Q452-'T1'!$D$8)*'T1'!$D$13,0)),0)</f>
        <v>0</v>
      </c>
      <c r="R152" s="2">
        <f>IF(R102&gt;'T1'!$D$4,(ROUND((R102-R202-R452-'T1'!$D$8)*'T1'!$D$13,0)),0)</f>
        <v>0</v>
      </c>
      <c r="S152" s="2">
        <f>IF(S102&gt;'T1'!$D$4,(ROUND((S102-S202-S452-'T1'!$D$8)*'T1'!$D$13,0)),0)</f>
        <v>0</v>
      </c>
      <c r="T152" s="2">
        <f>IF(T102&gt;'T1'!$D$4,(ROUND((T102-T202-T452-'T1'!$D$8)*'T1'!$D$13,0)),0)</f>
        <v>0</v>
      </c>
      <c r="U152" s="2">
        <f>IF(U102&gt;'T1'!$D$4,(ROUND((U102-U202-U452-'T1'!$D$8)*'T1'!$D$13,0)),0)</f>
        <v>0</v>
      </c>
      <c r="V152" s="2">
        <f>IF(V102&gt;'T1'!$D$4,(ROUND((V102-V202-V452-'T1'!$D$8)*'T1'!$D$13,0)),0)</f>
        <v>0</v>
      </c>
      <c r="W152" s="2">
        <f>IF(W102&gt;'T1'!$D$4,(ROUND((W102-W202-W452-'T1'!$D$8)*'T1'!$D$13,0)),0)</f>
        <v>0</v>
      </c>
      <c r="X152" s="2">
        <f>IF(X102&gt;'T1'!$D$4,(ROUND((X102-X202-X452-'T1'!$D$8)*'T1'!$D$13,0)),0)</f>
        <v>9980</v>
      </c>
      <c r="Y152" s="2">
        <f>IF(Y102&gt;'T1'!$D$4,(ROUND((Y102-Y202-Y452-'T1'!$D$8)*'T1'!$D$13,0)),0)</f>
        <v>9980</v>
      </c>
      <c r="Z152" s="2">
        <f>IF(Z102&gt;'T1'!$D$4,(ROUND((Z102-Z202-Z452-'T1'!$D$8)*'T1'!$D$13,0)),0)</f>
        <v>9980</v>
      </c>
      <c r="AA152" s="2">
        <f>IF(AA102&gt;'T1'!$D$4,(ROUND((AA102-AA202-AA452-'T1'!$D$8)*'T1'!$D$13,0)),0)</f>
        <v>9980</v>
      </c>
      <c r="AB152" s="6">
        <f t="shared" si="454"/>
        <v>39920</v>
      </c>
      <c r="AC152" s="2">
        <f>IF(AC102&gt;'T1'!$E$4,(ROUND((AC102-AC202-AC452-'T1'!$E$8)*'T1'!$E$13,0)),0)</f>
        <v>9280</v>
      </c>
      <c r="AD152" s="2">
        <f>IF(AD102&gt;'T1'!$E$4,(ROUND((AD102-AD202-AD452-'T1'!$E$8)*'T1'!$E$13,0)),0)</f>
        <v>9280</v>
      </c>
      <c r="AE152" s="2">
        <f>IF(AE102&gt;'T1'!$E$4,(ROUND((AE102-AE202-AE452-'T1'!$E$8)*'T1'!$E$13,0)),0)</f>
        <v>11480</v>
      </c>
      <c r="AF152" s="2">
        <f>IF(AF102&gt;'T1'!$E$4,(ROUND((AF102-AF202-AF452-'T1'!$E$8)*'T1'!$E$13,0)),0)</f>
        <v>11480</v>
      </c>
      <c r="AG152" s="2">
        <f>IF(AG102&gt;'T1'!$E$4,(ROUND((AG102-AG202-AG452-'T1'!$E$8)*'T1'!$E$13,0)),0)</f>
        <v>11480</v>
      </c>
      <c r="AH152" s="2">
        <f>IF(AH102&gt;'T1'!$E$4,(ROUND((AH102-AH202-AH452-'T1'!$E$8)*'T1'!$E$13,0)),0)</f>
        <v>11480</v>
      </c>
      <c r="AI152" s="2">
        <f>IF(AI102&gt;'T1'!$E$4,(ROUND((AI102-AI202-AI452-'T1'!$E$8)*'T1'!$E$13,0)),0)</f>
        <v>11480</v>
      </c>
      <c r="AJ152" s="2">
        <f>IF(AJ102&gt;'T1'!$E$4,(ROUND((AJ102-AJ202-AJ452-'T1'!$E$8)*'T1'!$E$13,0)),0)</f>
        <v>11480</v>
      </c>
      <c r="AK152" s="2">
        <f>IF(AK102&gt;'T1'!$E$4,(ROUND((AK102-AK202-AK452-'T1'!$E$8)*'T1'!$E$13,0)),0)</f>
        <v>13680</v>
      </c>
      <c r="AL152" s="2">
        <f>IF(AL102&gt;'T1'!$E$4,(ROUND((AL102-AL202-AL452-'T1'!$E$8)*'T1'!$E$13,0)),0)</f>
        <v>13680</v>
      </c>
      <c r="AM152" s="2">
        <f>IF(AM102&gt;'T1'!$E$4,(ROUND((AM102-AM202-AM452-'T1'!$E$8)*'T1'!$E$13,0)),0)</f>
        <v>13680</v>
      </c>
      <c r="AN152" s="2">
        <f>IF(AN102&gt;'T1'!$E$4,(ROUND((AN102-AN202-AN452-'T1'!$E$8)*'T1'!$E$13,0)),0)</f>
        <v>13680</v>
      </c>
      <c r="AO152" s="6">
        <f t="shared" si="466"/>
        <v>142160</v>
      </c>
      <c r="AP152" s="2"/>
      <c r="AQ152" s="6">
        <f t="shared" si="504"/>
        <v>182080</v>
      </c>
    </row>
    <row r="153" spans="1:44" ht="12" customHeight="1" outlineLevel="1">
      <c r="A153" s="21" t="s">
        <v>543</v>
      </c>
      <c r="C153" s="2">
        <f>IF(C103&gt;'T1'!$C$4,(ROUND((C103-C203-C453-'T1'!$C$8)*'T1'!$C$13,0)),0)</f>
        <v>0</v>
      </c>
      <c r="D153" s="2">
        <f>IF(D103&gt;'T1'!$C$4,(ROUND((D103-D203-D453-'T1'!$C$8)*'T1'!$C$13,0)),0)</f>
        <v>0</v>
      </c>
      <c r="E153" s="2">
        <f>IF(E103&gt;'T1'!$C$4,(ROUND((E103-E203-E453-'T1'!$C$8)*'T1'!$C$13,0)),0)</f>
        <v>0</v>
      </c>
      <c r="F153" s="2">
        <f>IF(F103&gt;'T1'!$C$4,(ROUND((F103-F203-F453-'T1'!$C$8)*'T1'!$C$13,0)),0)</f>
        <v>0</v>
      </c>
      <c r="G153" s="2">
        <f>IF(G103&gt;'T1'!$C$4,(ROUND((G103-G203-G453-'T1'!$C$8)*'T1'!$C$13,0)),0)</f>
        <v>0</v>
      </c>
      <c r="H153" s="2">
        <f>IF(H103&gt;'T1'!$C$4,(ROUND((H103-H203-H453-'T1'!$C$8)*'T1'!$C$13,0)),0)</f>
        <v>0</v>
      </c>
      <c r="I153" s="2">
        <f>IF(I103&gt;'T1'!$C$4,(ROUND((I103-I203-I453-'T1'!$C$8)*'T1'!$C$13,0)),0)</f>
        <v>0</v>
      </c>
      <c r="J153" s="2">
        <f>IF(J103&gt;'T1'!$C$4,(ROUND((J103-J203-J453-'T1'!$C$8)*'T1'!$C$13,0)),0)</f>
        <v>0</v>
      </c>
      <c r="K153" s="2">
        <f>IF(K103&gt;'T1'!$C$4,(ROUND((K103-K203-K453-'T1'!$C$8)*'T1'!$C$13,0)),0)</f>
        <v>0</v>
      </c>
      <c r="L153" s="2">
        <f>IF(L103&gt;'T1'!$C$4,(ROUND((L103-L203-L453-'T1'!$C$8)*'T1'!$C$13,0)),0)</f>
        <v>0</v>
      </c>
      <c r="M153" s="2">
        <f>IF(M103&gt;'T1'!$C$4,(ROUND((M103-M203-M453-'T1'!$C$8)*'T1'!$C$13,0)),0)</f>
        <v>0</v>
      </c>
      <c r="N153" s="2">
        <f>IF(N103&gt;'T1'!$C$4,(ROUND((N103-N203-N453-'T1'!$C$8)*'T1'!$C$13,0)),0)</f>
        <v>0</v>
      </c>
      <c r="O153" s="6">
        <f t="shared" si="442"/>
        <v>0</v>
      </c>
      <c r="P153" s="2">
        <f>IF(P103&gt;'T1'!$D$4,(ROUND((P103-P203-P453-'T1'!$D$8)*'T1'!$D$13,0)),0)</f>
        <v>0</v>
      </c>
      <c r="Q153" s="2">
        <f>IF(Q103&gt;'T1'!$D$4,(ROUND((Q103-Q203-Q453-'T1'!$D$8)*'T1'!$D$13,0)),0)</f>
        <v>0</v>
      </c>
      <c r="R153" s="2">
        <f>IF(R103&gt;'T1'!$D$4,(ROUND((R103-R203-R453-'T1'!$D$8)*'T1'!$D$13,0)),0)</f>
        <v>0</v>
      </c>
      <c r="S153" s="2">
        <f>IF(S103&gt;'T1'!$D$4,(ROUND((S103-S203-S453-'T1'!$D$8)*'T1'!$D$13,0)),0)</f>
        <v>0</v>
      </c>
      <c r="T153" s="2">
        <f>IF(T103&gt;'T1'!$D$4,(ROUND((T103-T203-T453-'T1'!$D$8)*'T1'!$D$13,0)),0)</f>
        <v>0</v>
      </c>
      <c r="U153" s="2">
        <f>IF(U103&gt;'T1'!$D$4,(ROUND((U103-U203-U453-'T1'!$D$8)*'T1'!$D$13,0)),0)</f>
        <v>0</v>
      </c>
      <c r="V153" s="2">
        <f>IF(V103&gt;'T1'!$D$4,(ROUND((V103-V203-V453-'T1'!$D$8)*'T1'!$D$13,0)),0)</f>
        <v>0</v>
      </c>
      <c r="W153" s="2">
        <f>IF(W103&gt;'T1'!$D$4,(ROUND((W103-W203-W453-'T1'!$D$8)*'T1'!$D$13,0)),0)</f>
        <v>0</v>
      </c>
      <c r="X153" s="2">
        <f>IF(X103&gt;'T1'!$D$4,(ROUND((X103-X203-X453-'T1'!$D$8)*'T1'!$D$13,0)),0)</f>
        <v>0</v>
      </c>
      <c r="Y153" s="2">
        <f>IF(Y103&gt;'T1'!$D$4,(ROUND((Y103-Y203-Y453-'T1'!$D$8)*'T1'!$D$13,0)),0)</f>
        <v>0</v>
      </c>
      <c r="Z153" s="2">
        <f>IF(Z103&gt;'T1'!$D$4,(ROUND((Z103-Z203-Z453-'T1'!$D$8)*'T1'!$D$13,0)),0)</f>
        <v>0</v>
      </c>
      <c r="AA153" s="2">
        <f>IF(AA103&gt;'T1'!$D$4,(ROUND((AA103-AA203-AA453-'T1'!$D$8)*'T1'!$D$13,0)),0)</f>
        <v>0</v>
      </c>
      <c r="AB153" s="6">
        <f t="shared" si="454"/>
        <v>0</v>
      </c>
      <c r="AC153" s="2">
        <f>IF(AC103&gt;'T1'!$E$4,(ROUND((AC103-AC203-AC453-'T1'!$E$8)*'T1'!$E$13,0)),0)</f>
        <v>0</v>
      </c>
      <c r="AD153" s="2">
        <f>IF(AD103&gt;'T1'!$E$4,(ROUND((AD103-AD203-AD453-'T1'!$E$8)*'T1'!$E$13,0)),0)</f>
        <v>0</v>
      </c>
      <c r="AE153" s="2">
        <f>IF(AE103&gt;'T1'!$E$4,(ROUND((AE103-AE203-AE453-'T1'!$E$8)*'T1'!$E$13,0)),0)</f>
        <v>9280</v>
      </c>
      <c r="AF153" s="2">
        <f>IF(AF103&gt;'T1'!$E$4,(ROUND((AF103-AF203-AF453-'T1'!$E$8)*'T1'!$E$13,0)),0)</f>
        <v>9280</v>
      </c>
      <c r="AG153" s="2">
        <f>IF(AG103&gt;'T1'!$E$4,(ROUND((AG103-AG203-AG453-'T1'!$E$8)*'T1'!$E$13,0)),0)</f>
        <v>9280</v>
      </c>
      <c r="AH153" s="2">
        <f>IF(AH103&gt;'T1'!$E$4,(ROUND((AH103-AH203-AH453-'T1'!$E$8)*'T1'!$E$13,0)),0)</f>
        <v>9280</v>
      </c>
      <c r="AI153" s="2">
        <f>IF(AI103&gt;'T1'!$E$4,(ROUND((AI103-AI203-AI453-'T1'!$E$8)*'T1'!$E$13,0)),0)</f>
        <v>9280</v>
      </c>
      <c r="AJ153" s="2">
        <f>IF(AJ103&gt;'T1'!$E$4,(ROUND((AJ103-AJ203-AJ453-'T1'!$E$8)*'T1'!$E$13,0)),0)</f>
        <v>9280</v>
      </c>
      <c r="AK153" s="2">
        <f>IF(AK103&gt;'T1'!$E$4,(ROUND((AK103-AK203-AK453-'T1'!$E$8)*'T1'!$E$13,0)),0)</f>
        <v>11480</v>
      </c>
      <c r="AL153" s="2">
        <f>IF(AL103&gt;'T1'!$E$4,(ROUND((AL103-AL203-AL453-'T1'!$E$8)*'T1'!$E$13,0)),0)</f>
        <v>11480</v>
      </c>
      <c r="AM153" s="2">
        <f>IF(AM103&gt;'T1'!$E$4,(ROUND((AM103-AM203-AM453-'T1'!$E$8)*'T1'!$E$13,0)),0)</f>
        <v>11480</v>
      </c>
      <c r="AN153" s="2">
        <f>IF(AN103&gt;'T1'!$E$4,(ROUND((AN103-AN203-AN453-'T1'!$E$8)*'T1'!$E$13,0)),0)</f>
        <v>11480</v>
      </c>
      <c r="AO153" s="6">
        <f t="shared" si="466"/>
        <v>101600</v>
      </c>
      <c r="AP153" s="2"/>
      <c r="AQ153" s="6">
        <f t="shared" si="504"/>
        <v>101600</v>
      </c>
    </row>
    <row r="154" spans="1:44" ht="12" customHeight="1" outlineLevel="1">
      <c r="A154" s="4"/>
      <c r="B154" s="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6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6"/>
      <c r="AP154" s="2"/>
      <c r="AQ154" s="6"/>
      <c r="AR154" s="4"/>
    </row>
    <row r="155" spans="1:44" ht="12" customHeight="1">
      <c r="A155" s="47" t="s">
        <v>11</v>
      </c>
      <c r="C155" s="43">
        <f>C156+C159+C166+C175+C182+C189+C197</f>
        <v>0</v>
      </c>
      <c r="D155" s="43">
        <f t="shared" ref="D155" si="505">D156+D159+D166+D175+D182+D189+D197</f>
        <v>0</v>
      </c>
      <c r="E155" s="43">
        <f t="shared" ref="E155" si="506">E156+E159+E166+E175+E182+E189+E197</f>
        <v>0</v>
      </c>
      <c r="F155" s="43">
        <f t="shared" ref="F155" si="507">F156+F159+F166+F175+F182+F189+F197</f>
        <v>0</v>
      </c>
      <c r="G155" s="43">
        <f t="shared" ref="G155" si="508">G156+G159+G166+G175+G182+G189+G197</f>
        <v>0</v>
      </c>
      <c r="H155" s="43">
        <f t="shared" ref="H155" si="509">H156+H159+H166+H175+H182+H189+H197</f>
        <v>67000</v>
      </c>
      <c r="I155" s="43">
        <f t="shared" ref="I155" si="510">I156+I159+I166+I175+I182+I189+I197</f>
        <v>154000</v>
      </c>
      <c r="J155" s="43">
        <f t="shared" ref="J155" si="511">J156+J159+J166+J175+J182+J189+J197</f>
        <v>473500</v>
      </c>
      <c r="K155" s="43">
        <f t="shared" ref="K155" si="512">K156+K159+K166+K175+K182+K189+K197</f>
        <v>549000</v>
      </c>
      <c r="L155" s="43">
        <f t="shared" ref="L155" si="513">L156+L159+L166+L175+L182+L189+L197</f>
        <v>567500</v>
      </c>
      <c r="M155" s="43">
        <f t="shared" ref="M155" si="514">M156+M159+M166+M175+M182+M189+M197</f>
        <v>567500</v>
      </c>
      <c r="N155" s="43">
        <f t="shared" ref="N155" si="515">N156+N159+N166+N175+N182+N189+N197</f>
        <v>637000</v>
      </c>
      <c r="O155" s="88">
        <f t="shared" si="442"/>
        <v>3015500</v>
      </c>
      <c r="P155" s="43">
        <f>P156+P159+P166+P175+P182+P189+P197</f>
        <v>800000</v>
      </c>
      <c r="Q155" s="43">
        <f t="shared" ref="Q155" si="516">Q156+Q159+Q166+Q175+Q182+Q189+Q197</f>
        <v>942000</v>
      </c>
      <c r="R155" s="43">
        <f t="shared" ref="R155" si="517">R156+R159+R166+R175+R182+R189+R197</f>
        <v>991500</v>
      </c>
      <c r="S155" s="43">
        <f t="shared" ref="S155" si="518">S156+S159+S166+S175+S182+S189+S197</f>
        <v>994000</v>
      </c>
      <c r="T155" s="43">
        <f t="shared" ref="T155" si="519">T156+T159+T166+T175+T182+T189+T197</f>
        <v>994000</v>
      </c>
      <c r="U155" s="43">
        <f t="shared" ref="U155" si="520">U156+U159+U166+U175+U182+U189+U197</f>
        <v>1016500</v>
      </c>
      <c r="V155" s="43">
        <f t="shared" ref="V155" si="521">V156+V159+V166+V175+V182+V189+V197</f>
        <v>1112500</v>
      </c>
      <c r="W155" s="43">
        <f t="shared" ref="W155" si="522">W156+W159+W166+W175+W182+W189+W197</f>
        <v>1269500</v>
      </c>
      <c r="X155" s="43">
        <f t="shared" ref="X155" si="523">X156+X159+X166+X175+X182+X189+X197</f>
        <v>1287000</v>
      </c>
      <c r="Y155" s="43">
        <f t="shared" ref="Y155" si="524">Y156+Y159+Y166+Y175+Y182+Y189+Y197</f>
        <v>1289500</v>
      </c>
      <c r="Z155" s="43">
        <f t="shared" ref="Z155" si="525">Z156+Z159+Z166+Z175+Z182+Z189+Z197</f>
        <v>1289500</v>
      </c>
      <c r="AA155" s="43">
        <f t="shared" ref="AA155" si="526">AA156+AA159+AA166+AA175+AA182+AA189+AA197</f>
        <v>1312000</v>
      </c>
      <c r="AB155" s="88">
        <f t="shared" si="454"/>
        <v>13298000</v>
      </c>
      <c r="AC155" s="43">
        <f>AC156+AC159+AC166+AC175+AC182+AC189+AC197</f>
        <v>1369500</v>
      </c>
      <c r="AD155" s="43">
        <f t="shared" ref="AD155" si="527">AD156+AD159+AD166+AD175+AD182+AD189+AD197</f>
        <v>1464500</v>
      </c>
      <c r="AE155" s="43">
        <f t="shared" ref="AE155" si="528">AE156+AE159+AE166+AE175+AE182+AE189+AE197</f>
        <v>1482000</v>
      </c>
      <c r="AF155" s="43">
        <f t="shared" ref="AF155" si="529">AF156+AF159+AF166+AF175+AF182+AF189+AF197</f>
        <v>1484500</v>
      </c>
      <c r="AG155" s="43">
        <f t="shared" ref="AG155" si="530">AG156+AG159+AG166+AG175+AG182+AG189+AG197</f>
        <v>1484500</v>
      </c>
      <c r="AH155" s="43">
        <f t="shared" ref="AH155" si="531">AH156+AH159+AH166+AH175+AH182+AH189+AH197</f>
        <v>1507000</v>
      </c>
      <c r="AI155" s="43">
        <f t="shared" ref="AI155" si="532">AI156+AI159+AI166+AI175+AI182+AI189+AI197</f>
        <v>1564500</v>
      </c>
      <c r="AJ155" s="43">
        <f t="shared" ref="AJ155" si="533">AJ156+AJ159+AJ166+AJ175+AJ182+AJ189+AJ197</f>
        <v>1659500</v>
      </c>
      <c r="AK155" s="43">
        <f t="shared" ref="AK155" si="534">AK156+AK159+AK166+AK175+AK182+AK189+AK197</f>
        <v>1677000</v>
      </c>
      <c r="AL155" s="43">
        <f t="shared" ref="AL155" si="535">AL156+AL159+AL166+AL175+AL182+AL189+AL197</f>
        <v>1679500</v>
      </c>
      <c r="AM155" s="43">
        <f t="shared" ref="AM155" si="536">AM156+AM159+AM166+AM175+AM182+AM189+AM197</f>
        <v>1679500</v>
      </c>
      <c r="AN155" s="43">
        <f t="shared" ref="AN155" si="537">AN156+AN159+AN166+AN175+AN182+AN189+AN197</f>
        <v>1702000</v>
      </c>
      <c r="AO155" s="88">
        <f t="shared" si="466"/>
        <v>18754000</v>
      </c>
      <c r="AP155" s="2"/>
      <c r="AQ155" s="88">
        <f t="shared" ref="AQ155:AQ164" si="538">O155+AB155+AO155</f>
        <v>35067500</v>
      </c>
    </row>
    <row r="156" spans="1:44" s="4" customFormat="1" ht="12" customHeight="1" outlineLevel="1">
      <c r="A156" s="4" t="s">
        <v>122</v>
      </c>
      <c r="B156" s="9"/>
      <c r="C156" s="5">
        <f>C157</f>
        <v>0</v>
      </c>
      <c r="D156" s="5">
        <f t="shared" ref="D156" si="539">D157</f>
        <v>0</v>
      </c>
      <c r="E156" s="5">
        <f t="shared" ref="E156" si="540">E157</f>
        <v>0</v>
      </c>
      <c r="F156" s="5">
        <f t="shared" ref="F156" si="541">F157</f>
        <v>0</v>
      </c>
      <c r="G156" s="5">
        <f t="shared" ref="G156" si="542">G157</f>
        <v>0</v>
      </c>
      <c r="H156" s="5">
        <f t="shared" ref="H156" si="543">H157</f>
        <v>8500</v>
      </c>
      <c r="I156" s="5">
        <f t="shared" ref="I156" si="544">I157</f>
        <v>8500</v>
      </c>
      <c r="J156" s="5">
        <f t="shared" ref="J156" si="545">J157</f>
        <v>8500</v>
      </c>
      <c r="K156" s="5">
        <f t="shared" ref="K156" si="546">K157</f>
        <v>8500</v>
      </c>
      <c r="L156" s="5">
        <f t="shared" ref="L156" si="547">L157</f>
        <v>8500</v>
      </c>
      <c r="M156" s="5">
        <f t="shared" ref="M156" si="548">M157</f>
        <v>8500</v>
      </c>
      <c r="N156" s="5">
        <f t="shared" ref="N156" si="549">N157</f>
        <v>8500</v>
      </c>
      <c r="O156" s="14">
        <f t="shared" si="442"/>
        <v>59500</v>
      </c>
      <c r="P156" s="5">
        <f>P157</f>
        <v>8500</v>
      </c>
      <c r="Q156" s="5">
        <f t="shared" ref="Q156" si="550">Q157</f>
        <v>8500</v>
      </c>
      <c r="R156" s="5">
        <f t="shared" ref="R156" si="551">R157</f>
        <v>8500</v>
      </c>
      <c r="S156" s="5">
        <f t="shared" ref="S156" si="552">S157</f>
        <v>8500</v>
      </c>
      <c r="T156" s="5">
        <f t="shared" ref="T156" si="553">T157</f>
        <v>8500</v>
      </c>
      <c r="U156" s="5">
        <f t="shared" ref="U156" si="554">U157</f>
        <v>8500</v>
      </c>
      <c r="V156" s="5">
        <f t="shared" ref="V156" si="555">V157</f>
        <v>8500</v>
      </c>
      <c r="W156" s="5">
        <f t="shared" ref="W156" si="556">W157</f>
        <v>8500</v>
      </c>
      <c r="X156" s="5">
        <f t="shared" ref="X156" si="557">X157</f>
        <v>8500</v>
      </c>
      <c r="Y156" s="5">
        <f t="shared" ref="Y156" si="558">Y157</f>
        <v>8500</v>
      </c>
      <c r="Z156" s="5">
        <f t="shared" ref="Z156" si="559">Z157</f>
        <v>8500</v>
      </c>
      <c r="AA156" s="5">
        <f t="shared" ref="AA156" si="560">AA157</f>
        <v>8500</v>
      </c>
      <c r="AB156" s="14">
        <f t="shared" si="454"/>
        <v>102000</v>
      </c>
      <c r="AC156" s="5">
        <f>AC157</f>
        <v>8500</v>
      </c>
      <c r="AD156" s="5">
        <f t="shared" ref="AD156" si="561">AD157</f>
        <v>8500</v>
      </c>
      <c r="AE156" s="5">
        <f t="shared" ref="AE156" si="562">AE157</f>
        <v>8500</v>
      </c>
      <c r="AF156" s="5">
        <f t="shared" ref="AF156" si="563">AF157</f>
        <v>8500</v>
      </c>
      <c r="AG156" s="5">
        <f t="shared" ref="AG156" si="564">AG157</f>
        <v>8500</v>
      </c>
      <c r="AH156" s="5">
        <f t="shared" ref="AH156" si="565">AH157</f>
        <v>8500</v>
      </c>
      <c r="AI156" s="5">
        <f t="shared" ref="AI156" si="566">AI157</f>
        <v>8500</v>
      </c>
      <c r="AJ156" s="5">
        <f t="shared" ref="AJ156" si="567">AJ157</f>
        <v>8500</v>
      </c>
      <c r="AK156" s="5">
        <f t="shared" ref="AK156" si="568">AK157</f>
        <v>8500</v>
      </c>
      <c r="AL156" s="5">
        <f t="shared" ref="AL156" si="569">AL157</f>
        <v>8500</v>
      </c>
      <c r="AM156" s="5">
        <f t="shared" ref="AM156" si="570">AM157</f>
        <v>8500</v>
      </c>
      <c r="AN156" s="5">
        <f t="shared" ref="AN156" si="571">AN157</f>
        <v>8500</v>
      </c>
      <c r="AO156" s="14">
        <f t="shared" si="466"/>
        <v>102000</v>
      </c>
      <c r="AP156" s="5"/>
      <c r="AQ156" s="14">
        <f t="shared" si="538"/>
        <v>263500</v>
      </c>
    </row>
    <row r="157" spans="1:44" ht="12" customHeight="1" outlineLevel="1">
      <c r="A157" s="21" t="s">
        <v>91</v>
      </c>
      <c r="C157" s="2">
        <f>C57*'T1'!$C$14</f>
        <v>0</v>
      </c>
      <c r="D157" s="2">
        <f>D57*'T1'!$C$14</f>
        <v>0</v>
      </c>
      <c r="E157" s="2">
        <f>E57*'T1'!$C$14</f>
        <v>0</v>
      </c>
      <c r="F157" s="2">
        <f>F57*'T1'!$C$14</f>
        <v>0</v>
      </c>
      <c r="G157" s="2">
        <f>G57*'T1'!$C$14</f>
        <v>0</v>
      </c>
      <c r="H157" s="2">
        <f>H57*'T1'!$C$14</f>
        <v>8500</v>
      </c>
      <c r="I157" s="2">
        <f>I57*'T1'!$C$14</f>
        <v>8500</v>
      </c>
      <c r="J157" s="2">
        <f>J57*'T1'!$C$14</f>
        <v>8500</v>
      </c>
      <c r="K157" s="2">
        <f>K57*'T1'!$C$14</f>
        <v>8500</v>
      </c>
      <c r="L157" s="2">
        <f>L57*'T1'!$C$14</f>
        <v>8500</v>
      </c>
      <c r="M157" s="2">
        <f>M57*'T1'!$C$14</f>
        <v>8500</v>
      </c>
      <c r="N157" s="2">
        <f>N57*'T1'!$C$14</f>
        <v>8500</v>
      </c>
      <c r="O157" s="6">
        <f t="shared" si="442"/>
        <v>59500</v>
      </c>
      <c r="P157" s="2">
        <f>P57*'T1'!$D$14</f>
        <v>8500</v>
      </c>
      <c r="Q157" s="2">
        <f>Q57*'T1'!$D$14</f>
        <v>8500</v>
      </c>
      <c r="R157" s="2">
        <f>R57*'T1'!$D$14</f>
        <v>8500</v>
      </c>
      <c r="S157" s="2">
        <f>S57*'T1'!$D$14</f>
        <v>8500</v>
      </c>
      <c r="T157" s="2">
        <f>T57*'T1'!$D$14</f>
        <v>8500</v>
      </c>
      <c r="U157" s="2">
        <f>U57*'T1'!$D$14</f>
        <v>8500</v>
      </c>
      <c r="V157" s="2">
        <f>V57*'T1'!$D$14</f>
        <v>8500</v>
      </c>
      <c r="W157" s="2">
        <f>W57*'T1'!$D$14</f>
        <v>8500</v>
      </c>
      <c r="X157" s="2">
        <f>X57*'T1'!$D$14</f>
        <v>8500</v>
      </c>
      <c r="Y157" s="2">
        <f>Y57*'T1'!$D$14</f>
        <v>8500</v>
      </c>
      <c r="Z157" s="2">
        <f>Z57*'T1'!$D$14</f>
        <v>8500</v>
      </c>
      <c r="AA157" s="2">
        <f>AA57*'T1'!$D$14</f>
        <v>8500</v>
      </c>
      <c r="AB157" s="6">
        <f t="shared" si="454"/>
        <v>102000</v>
      </c>
      <c r="AC157" s="2">
        <f>AC57*'T1'!$E$14</f>
        <v>8500</v>
      </c>
      <c r="AD157" s="2">
        <f>AD57*'T1'!$E$14</f>
        <v>8500</v>
      </c>
      <c r="AE157" s="2">
        <f>AE57*'T1'!$E$14</f>
        <v>8500</v>
      </c>
      <c r="AF157" s="2">
        <f>AF57*'T1'!$E$14</f>
        <v>8500</v>
      </c>
      <c r="AG157" s="2">
        <f>AG57*'T1'!$E$14</f>
        <v>8500</v>
      </c>
      <c r="AH157" s="2">
        <f>AH57*'T1'!$E$14</f>
        <v>8500</v>
      </c>
      <c r="AI157" s="2">
        <f>AI57*'T1'!$E$14</f>
        <v>8500</v>
      </c>
      <c r="AJ157" s="2">
        <f>AJ57*'T1'!$E$14</f>
        <v>8500</v>
      </c>
      <c r="AK157" s="2">
        <f>AK57*'T1'!$E$14</f>
        <v>8500</v>
      </c>
      <c r="AL157" s="2">
        <f>AL57*'T1'!$E$14</f>
        <v>8500</v>
      </c>
      <c r="AM157" s="2">
        <f>AM57*'T1'!$E$14</f>
        <v>8500</v>
      </c>
      <c r="AN157" s="2">
        <f>AN57*'T1'!$E$14</f>
        <v>8500</v>
      </c>
      <c r="AO157" s="6">
        <f t="shared" si="466"/>
        <v>102000</v>
      </c>
      <c r="AP157" s="2"/>
      <c r="AQ157" s="6">
        <f t="shared" si="538"/>
        <v>263500</v>
      </c>
    </row>
    <row r="158" spans="1:44" ht="12" customHeight="1" outlineLevel="1">
      <c r="A158" s="2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6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6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6"/>
      <c r="AP158" s="2"/>
      <c r="AQ158" s="6"/>
    </row>
    <row r="159" spans="1:44" ht="12" customHeight="1" outlineLevel="1">
      <c r="A159" s="4" t="s">
        <v>125</v>
      </c>
      <c r="C159" s="5">
        <f>SUM(C160:C164)</f>
        <v>0</v>
      </c>
      <c r="D159" s="5">
        <f t="shared" ref="D159" si="572">SUM(D160:D164)</f>
        <v>0</v>
      </c>
      <c r="E159" s="5">
        <f t="shared" ref="E159" si="573">SUM(E160:E164)</f>
        <v>0</v>
      </c>
      <c r="F159" s="5">
        <f t="shared" ref="F159" si="574">SUM(F160:F164)</f>
        <v>0</v>
      </c>
      <c r="G159" s="5">
        <f t="shared" ref="G159" si="575">SUM(G160:G164)</f>
        <v>0</v>
      </c>
      <c r="H159" s="5">
        <f t="shared" ref="H159" si="576">SUM(H160:H164)</f>
        <v>0</v>
      </c>
      <c r="I159" s="5">
        <f t="shared" ref="I159" si="577">SUM(I160:I164)</f>
        <v>38500</v>
      </c>
      <c r="J159" s="5">
        <f t="shared" ref="J159" si="578">SUM(J160:J164)</f>
        <v>135500</v>
      </c>
      <c r="K159" s="5">
        <f t="shared" ref="K159" si="579">SUM(K160:K164)</f>
        <v>174000</v>
      </c>
      <c r="L159" s="5">
        <f t="shared" ref="L159" si="580">SUM(L160:L164)</f>
        <v>192500</v>
      </c>
      <c r="M159" s="5">
        <f t="shared" ref="M159" si="581">SUM(M160:M164)</f>
        <v>192500</v>
      </c>
      <c r="N159" s="5">
        <f t="shared" ref="N159" si="582">SUM(N160:N164)</f>
        <v>192500</v>
      </c>
      <c r="O159" s="14">
        <f>SUM(C159:N159)</f>
        <v>925500</v>
      </c>
      <c r="P159" s="5">
        <f>SUM(P160:P164)</f>
        <v>200000</v>
      </c>
      <c r="Q159" s="5">
        <f t="shared" ref="Q159" si="583">SUM(Q160:Q164)</f>
        <v>220000</v>
      </c>
      <c r="R159" s="5">
        <f t="shared" ref="R159" si="584">SUM(R160:R164)</f>
        <v>227500</v>
      </c>
      <c r="S159" s="5">
        <f t="shared" ref="S159" si="585">SUM(S160:S164)</f>
        <v>230000</v>
      </c>
      <c r="T159" s="5">
        <f t="shared" ref="T159" si="586">SUM(T160:T164)</f>
        <v>230000</v>
      </c>
      <c r="U159" s="5">
        <f t="shared" ref="U159" si="587">SUM(U160:U164)</f>
        <v>230000</v>
      </c>
      <c r="V159" s="5">
        <f t="shared" ref="V159" si="588">SUM(V160:V164)</f>
        <v>237500</v>
      </c>
      <c r="W159" s="5">
        <f t="shared" ref="W159" si="589">SUM(W160:W164)</f>
        <v>257500</v>
      </c>
      <c r="X159" s="5">
        <f t="shared" ref="X159" si="590">SUM(X160:X164)</f>
        <v>265000</v>
      </c>
      <c r="Y159" s="5">
        <f t="shared" ref="Y159" si="591">SUM(Y160:Y164)</f>
        <v>267500</v>
      </c>
      <c r="Z159" s="5">
        <f t="shared" ref="Z159" si="592">SUM(Z160:Z164)</f>
        <v>267500</v>
      </c>
      <c r="AA159" s="5">
        <f t="shared" ref="AA159" si="593">SUM(AA160:AA164)</f>
        <v>267500</v>
      </c>
      <c r="AB159" s="14">
        <f>SUM(P159:AA159)</f>
        <v>2900000</v>
      </c>
      <c r="AC159" s="5">
        <f>SUM(AC160:AC164)</f>
        <v>275000</v>
      </c>
      <c r="AD159" s="5">
        <f t="shared" ref="AD159" si="594">SUM(AD160:AD164)</f>
        <v>295000</v>
      </c>
      <c r="AE159" s="5">
        <f t="shared" ref="AE159" si="595">SUM(AE160:AE164)</f>
        <v>302500</v>
      </c>
      <c r="AF159" s="5">
        <f t="shared" ref="AF159" si="596">SUM(AF160:AF164)</f>
        <v>305000</v>
      </c>
      <c r="AG159" s="5">
        <f t="shared" ref="AG159" si="597">SUM(AG160:AG164)</f>
        <v>305000</v>
      </c>
      <c r="AH159" s="5">
        <f t="shared" ref="AH159" si="598">SUM(AH160:AH164)</f>
        <v>305000</v>
      </c>
      <c r="AI159" s="5">
        <f t="shared" ref="AI159" si="599">SUM(AI160:AI164)</f>
        <v>312500</v>
      </c>
      <c r="AJ159" s="5">
        <f t="shared" ref="AJ159" si="600">SUM(AJ160:AJ164)</f>
        <v>332500</v>
      </c>
      <c r="AK159" s="5">
        <f t="shared" ref="AK159" si="601">SUM(AK160:AK164)</f>
        <v>340000</v>
      </c>
      <c r="AL159" s="5">
        <f t="shared" ref="AL159" si="602">SUM(AL160:AL164)</f>
        <v>342500</v>
      </c>
      <c r="AM159" s="5">
        <f t="shared" ref="AM159" si="603">SUM(AM160:AM164)</f>
        <v>342500</v>
      </c>
      <c r="AN159" s="5">
        <f t="shared" ref="AN159" si="604">SUM(AN160:AN164)</f>
        <v>342500</v>
      </c>
      <c r="AO159" s="14">
        <f>SUM(AC159:AN159)</f>
        <v>3800000</v>
      </c>
      <c r="AP159" s="2"/>
      <c r="AQ159" s="14">
        <f>O159+AB159+AO159</f>
        <v>7625500</v>
      </c>
    </row>
    <row r="160" spans="1:44" ht="12" customHeight="1" outlineLevel="1">
      <c r="A160" s="21" t="s">
        <v>92</v>
      </c>
      <c r="C160" s="2">
        <f>C60*'T1'!$C$14</f>
        <v>0</v>
      </c>
      <c r="D160" s="2">
        <f>D60*'T1'!$C$14</f>
        <v>0</v>
      </c>
      <c r="E160" s="2">
        <f>E60*'T1'!$C$14</f>
        <v>0</v>
      </c>
      <c r="F160" s="2">
        <f>F60*'T1'!$C$14</f>
        <v>0</v>
      </c>
      <c r="G160" s="2">
        <f>G60*'T1'!$C$14</f>
        <v>0</v>
      </c>
      <c r="H160" s="2">
        <f>H60*'T1'!$C$14</f>
        <v>0</v>
      </c>
      <c r="I160" s="2">
        <f>I60*'T1'!$C$14</f>
        <v>0</v>
      </c>
      <c r="J160" s="2">
        <f>J60*'T1'!$C$14</f>
        <v>58500</v>
      </c>
      <c r="K160" s="2">
        <f>K60*'T1'!$C$14</f>
        <v>58500</v>
      </c>
      <c r="L160" s="2">
        <f>L60*'T1'!$C$14</f>
        <v>58500</v>
      </c>
      <c r="M160" s="2">
        <f>M60*'T1'!$C$14</f>
        <v>58500</v>
      </c>
      <c r="N160" s="2">
        <f>N60*'T1'!$C$14</f>
        <v>58500</v>
      </c>
      <c r="O160" s="6">
        <f t="shared" si="442"/>
        <v>292500</v>
      </c>
      <c r="P160" s="2">
        <f>P60*'T1'!$D$14</f>
        <v>58500</v>
      </c>
      <c r="Q160" s="2">
        <f>Q60*'T1'!$D$14</f>
        <v>71000</v>
      </c>
      <c r="R160" s="2">
        <f>R60*'T1'!$D$14</f>
        <v>71000</v>
      </c>
      <c r="S160" s="2">
        <f>S60*'T1'!$D$14</f>
        <v>71000</v>
      </c>
      <c r="T160" s="2">
        <f>T60*'T1'!$D$14</f>
        <v>71000</v>
      </c>
      <c r="U160" s="2">
        <f>U60*'T1'!$D$14</f>
        <v>71000</v>
      </c>
      <c r="V160" s="2">
        <f>V60*'T1'!$D$14</f>
        <v>71000</v>
      </c>
      <c r="W160" s="2">
        <f>W60*'T1'!$D$14</f>
        <v>83500</v>
      </c>
      <c r="X160" s="2">
        <f>X60*'T1'!$D$14</f>
        <v>83500</v>
      </c>
      <c r="Y160" s="2">
        <f>Y60*'T1'!$D$14</f>
        <v>83500</v>
      </c>
      <c r="Z160" s="2">
        <f>Z60*'T1'!$D$14</f>
        <v>83500</v>
      </c>
      <c r="AA160" s="2">
        <f>AA60*'T1'!$D$14</f>
        <v>83500</v>
      </c>
      <c r="AB160" s="6">
        <f t="shared" si="454"/>
        <v>902000</v>
      </c>
      <c r="AC160" s="2">
        <f>AC60*'T1'!$E$14</f>
        <v>83500</v>
      </c>
      <c r="AD160" s="2">
        <f>AD60*'T1'!$E$14</f>
        <v>96000</v>
      </c>
      <c r="AE160" s="2">
        <f>AE60*'T1'!$E$14</f>
        <v>96000</v>
      </c>
      <c r="AF160" s="2">
        <f>AF60*'T1'!$E$14</f>
        <v>96000</v>
      </c>
      <c r="AG160" s="2">
        <f>AG60*'T1'!$E$14</f>
        <v>96000</v>
      </c>
      <c r="AH160" s="2">
        <f>AH60*'T1'!$E$14</f>
        <v>96000</v>
      </c>
      <c r="AI160" s="2">
        <f>AI60*'T1'!$E$14</f>
        <v>96000</v>
      </c>
      <c r="AJ160" s="2">
        <f>AJ60*'T1'!$E$14</f>
        <v>108500</v>
      </c>
      <c r="AK160" s="2">
        <f>AK60*'T1'!$E$14</f>
        <v>108500</v>
      </c>
      <c r="AL160" s="2">
        <f>AL60*'T1'!$E$14</f>
        <v>108500</v>
      </c>
      <c r="AM160" s="2">
        <f>AM60*'T1'!$E$14</f>
        <v>108500</v>
      </c>
      <c r="AN160" s="2">
        <f>AN60*'T1'!$E$14</f>
        <v>108500</v>
      </c>
      <c r="AO160" s="6">
        <f t="shared" si="466"/>
        <v>1202000</v>
      </c>
      <c r="AP160" s="2"/>
      <c r="AQ160" s="6">
        <f t="shared" si="538"/>
        <v>2396500</v>
      </c>
    </row>
    <row r="161" spans="1:44" ht="12" customHeight="1" outlineLevel="1">
      <c r="A161" s="21" t="s">
        <v>179</v>
      </c>
      <c r="C161" s="2">
        <f>C61*'T1'!$C$14</f>
        <v>0</v>
      </c>
      <c r="D161" s="2">
        <f>D61*'T1'!$C$14</f>
        <v>0</v>
      </c>
      <c r="E161" s="2">
        <f>E61*'T1'!$C$14</f>
        <v>0</v>
      </c>
      <c r="F161" s="2">
        <f>F61*'T1'!$C$14</f>
        <v>0</v>
      </c>
      <c r="G161" s="2">
        <f>G61*'T1'!$C$14</f>
        <v>0</v>
      </c>
      <c r="H161" s="2">
        <f>H61*'T1'!$C$14</f>
        <v>0</v>
      </c>
      <c r="I161" s="2">
        <f>I61*'T1'!$C$14</f>
        <v>38500</v>
      </c>
      <c r="J161" s="2">
        <f>J61*'T1'!$C$14</f>
        <v>38500</v>
      </c>
      <c r="K161" s="2">
        <f>K61*'T1'!$C$14</f>
        <v>38500</v>
      </c>
      <c r="L161" s="2">
        <f>L61*'T1'!$C$14</f>
        <v>38500</v>
      </c>
      <c r="M161" s="2">
        <f>M61*'T1'!$C$14</f>
        <v>38500</v>
      </c>
      <c r="N161" s="2">
        <f>N61*'T1'!$C$14</f>
        <v>38500</v>
      </c>
      <c r="O161" s="6">
        <f t="shared" si="442"/>
        <v>231000</v>
      </c>
      <c r="P161" s="2">
        <f>P61*'T1'!$D$14</f>
        <v>46000</v>
      </c>
      <c r="Q161" s="2">
        <f>Q61*'T1'!$D$14</f>
        <v>46000</v>
      </c>
      <c r="R161" s="2">
        <f>R61*'T1'!$D$14</f>
        <v>46000</v>
      </c>
      <c r="S161" s="2">
        <f>S61*'T1'!$D$14</f>
        <v>46000</v>
      </c>
      <c r="T161" s="2">
        <f>T61*'T1'!$D$14</f>
        <v>46000</v>
      </c>
      <c r="U161" s="2">
        <f>U61*'T1'!$D$14</f>
        <v>46000</v>
      </c>
      <c r="V161" s="2">
        <f>V61*'T1'!$D$14</f>
        <v>53500</v>
      </c>
      <c r="W161" s="2">
        <f>W61*'T1'!$D$14</f>
        <v>53500</v>
      </c>
      <c r="X161" s="2">
        <f>X61*'T1'!$D$14</f>
        <v>53500</v>
      </c>
      <c r="Y161" s="2">
        <f>Y61*'T1'!$D$14</f>
        <v>53500</v>
      </c>
      <c r="Z161" s="2">
        <f>Z61*'T1'!$D$14</f>
        <v>53500</v>
      </c>
      <c r="AA161" s="2">
        <f>AA61*'T1'!$D$14</f>
        <v>53500</v>
      </c>
      <c r="AB161" s="6">
        <f t="shared" si="454"/>
        <v>597000</v>
      </c>
      <c r="AC161" s="2">
        <f>AC61*'T1'!$E$14</f>
        <v>61000</v>
      </c>
      <c r="AD161" s="2">
        <f>AD61*'T1'!$E$14</f>
        <v>61000</v>
      </c>
      <c r="AE161" s="2">
        <f>AE61*'T1'!$E$14</f>
        <v>61000</v>
      </c>
      <c r="AF161" s="2">
        <f>AF61*'T1'!$E$14</f>
        <v>61000</v>
      </c>
      <c r="AG161" s="2">
        <f>AG61*'T1'!$E$14</f>
        <v>61000</v>
      </c>
      <c r="AH161" s="2">
        <f>AH61*'T1'!$E$14</f>
        <v>61000</v>
      </c>
      <c r="AI161" s="2">
        <f>AI61*'T1'!$E$14</f>
        <v>68500</v>
      </c>
      <c r="AJ161" s="2">
        <f>AJ61*'T1'!$E$14</f>
        <v>68500</v>
      </c>
      <c r="AK161" s="2">
        <f>AK61*'T1'!$E$14</f>
        <v>68500</v>
      </c>
      <c r="AL161" s="2">
        <f>AL61*'T1'!$E$14</f>
        <v>68500</v>
      </c>
      <c r="AM161" s="2">
        <f>AM61*'T1'!$E$14</f>
        <v>68500</v>
      </c>
      <c r="AN161" s="2">
        <f>AN61*'T1'!$E$14</f>
        <v>68500</v>
      </c>
      <c r="AO161" s="6">
        <f t="shared" si="466"/>
        <v>777000</v>
      </c>
      <c r="AP161" s="2"/>
      <c r="AQ161" s="6">
        <f t="shared" si="538"/>
        <v>1605000</v>
      </c>
    </row>
    <row r="162" spans="1:44" ht="12" customHeight="1" outlineLevel="1">
      <c r="A162" s="21" t="s">
        <v>5</v>
      </c>
      <c r="C162" s="2">
        <f>C62*'T1'!$C$14</f>
        <v>0</v>
      </c>
      <c r="D162" s="2">
        <f>D62*'T1'!$C$14</f>
        <v>0</v>
      </c>
      <c r="E162" s="2">
        <f>E62*'T1'!$C$14</f>
        <v>0</v>
      </c>
      <c r="F162" s="2">
        <f>F62*'T1'!$C$14</f>
        <v>0</v>
      </c>
      <c r="G162" s="2">
        <f>G62*'T1'!$C$14</f>
        <v>0</v>
      </c>
      <c r="H162" s="2">
        <f>H62*'T1'!$C$14</f>
        <v>0</v>
      </c>
      <c r="I162" s="2">
        <f>I62*'T1'!$C$14</f>
        <v>0</v>
      </c>
      <c r="J162" s="2">
        <f>J62*'T1'!$C$14</f>
        <v>0</v>
      </c>
      <c r="K162" s="2">
        <f>K62*'T1'!$C$14</f>
        <v>38500</v>
      </c>
      <c r="L162" s="2">
        <f>L62*'T1'!$C$14</f>
        <v>38500</v>
      </c>
      <c r="M162" s="2">
        <f>M62*'T1'!$C$14</f>
        <v>38500</v>
      </c>
      <c r="N162" s="2">
        <f>N62*'T1'!$C$14</f>
        <v>38500</v>
      </c>
      <c r="O162" s="6">
        <f t="shared" si="442"/>
        <v>154000</v>
      </c>
      <c r="P162" s="2">
        <f>P62*'T1'!$D$14</f>
        <v>38500</v>
      </c>
      <c r="Q162" s="2">
        <f>Q62*'T1'!$D$14</f>
        <v>38500</v>
      </c>
      <c r="R162" s="2">
        <f>R62*'T1'!$D$14</f>
        <v>46000</v>
      </c>
      <c r="S162" s="2">
        <f>S62*'T1'!$D$14</f>
        <v>46000</v>
      </c>
      <c r="T162" s="2">
        <f>T62*'T1'!$D$14</f>
        <v>46000</v>
      </c>
      <c r="U162" s="2">
        <f>U62*'T1'!$D$14</f>
        <v>46000</v>
      </c>
      <c r="V162" s="2">
        <f>V62*'T1'!$D$14</f>
        <v>46000</v>
      </c>
      <c r="W162" s="2">
        <f>W62*'T1'!$D$14</f>
        <v>46000</v>
      </c>
      <c r="X162" s="2">
        <f>X62*'T1'!$D$14</f>
        <v>53500</v>
      </c>
      <c r="Y162" s="2">
        <f>Y62*'T1'!$D$14</f>
        <v>53500</v>
      </c>
      <c r="Z162" s="2">
        <f>Z62*'T1'!$D$14</f>
        <v>53500</v>
      </c>
      <c r="AA162" s="2">
        <f>AA62*'T1'!$D$14</f>
        <v>53500</v>
      </c>
      <c r="AB162" s="6">
        <f t="shared" si="454"/>
        <v>567000</v>
      </c>
      <c r="AC162" s="2">
        <f>AC62*'T1'!$E$14</f>
        <v>53500</v>
      </c>
      <c r="AD162" s="2">
        <f>AD62*'T1'!$E$14</f>
        <v>53500</v>
      </c>
      <c r="AE162" s="2">
        <f>AE62*'T1'!$E$14</f>
        <v>61000</v>
      </c>
      <c r="AF162" s="2">
        <f>AF62*'T1'!$E$14</f>
        <v>61000</v>
      </c>
      <c r="AG162" s="2">
        <f>AG62*'T1'!$E$14</f>
        <v>61000</v>
      </c>
      <c r="AH162" s="2">
        <f>AH62*'T1'!$E$14</f>
        <v>61000</v>
      </c>
      <c r="AI162" s="2">
        <f>AI62*'T1'!$E$14</f>
        <v>61000</v>
      </c>
      <c r="AJ162" s="2">
        <f>AJ62*'T1'!$E$14</f>
        <v>61000</v>
      </c>
      <c r="AK162" s="2">
        <f>AK62*'T1'!$E$14</f>
        <v>68500</v>
      </c>
      <c r="AL162" s="2">
        <f>AL62*'T1'!$E$14</f>
        <v>68500</v>
      </c>
      <c r="AM162" s="2">
        <f>AM62*'T1'!$E$14</f>
        <v>68500</v>
      </c>
      <c r="AN162" s="2">
        <f>AN62*'T1'!$E$14</f>
        <v>68500</v>
      </c>
      <c r="AO162" s="6">
        <f t="shared" si="466"/>
        <v>747000</v>
      </c>
      <c r="AP162" s="2"/>
      <c r="AQ162" s="6">
        <f t="shared" si="538"/>
        <v>1468000</v>
      </c>
    </row>
    <row r="163" spans="1:44" ht="12" customHeight="1" outlineLevel="1">
      <c r="A163" s="21" t="s">
        <v>6</v>
      </c>
      <c r="C163" s="2">
        <f>C63*'T1'!$C$14</f>
        <v>0</v>
      </c>
      <c r="D163" s="2">
        <f>D63*'T1'!$C$14</f>
        <v>0</v>
      </c>
      <c r="E163" s="2">
        <f>E63*'T1'!$C$14</f>
        <v>0</v>
      </c>
      <c r="F163" s="2">
        <f>F63*'T1'!$C$14</f>
        <v>0</v>
      </c>
      <c r="G163" s="2">
        <f>G63*'T1'!$C$14</f>
        <v>0</v>
      </c>
      <c r="H163" s="2">
        <f>H63*'T1'!$C$14</f>
        <v>0</v>
      </c>
      <c r="I163" s="2">
        <f>I63*'T1'!$C$14</f>
        <v>0</v>
      </c>
      <c r="J163" s="2">
        <f>J63*'T1'!$C$14</f>
        <v>38500</v>
      </c>
      <c r="K163" s="2">
        <f>K63*'T1'!$C$14</f>
        <v>38500</v>
      </c>
      <c r="L163" s="2">
        <f>L63*'T1'!$C$14</f>
        <v>38500</v>
      </c>
      <c r="M163" s="2">
        <f>M63*'T1'!$C$14</f>
        <v>38500</v>
      </c>
      <c r="N163" s="2">
        <f>N63*'T1'!$C$14</f>
        <v>38500</v>
      </c>
      <c r="O163" s="6">
        <f t="shared" si="442"/>
        <v>192500</v>
      </c>
      <c r="P163" s="2">
        <f>P63*'T1'!$D$14</f>
        <v>38500</v>
      </c>
      <c r="Q163" s="2">
        <f>Q63*'T1'!$D$14</f>
        <v>46000</v>
      </c>
      <c r="R163" s="2">
        <f>R63*'T1'!$D$14</f>
        <v>46000</v>
      </c>
      <c r="S163" s="2">
        <f>S63*'T1'!$D$14</f>
        <v>46000</v>
      </c>
      <c r="T163" s="2">
        <f>T63*'T1'!$D$14</f>
        <v>46000</v>
      </c>
      <c r="U163" s="2">
        <f>U63*'T1'!$D$14</f>
        <v>46000</v>
      </c>
      <c r="V163" s="2">
        <f>V63*'T1'!$D$14</f>
        <v>46000</v>
      </c>
      <c r="W163" s="2">
        <f>W63*'T1'!$D$14</f>
        <v>53500</v>
      </c>
      <c r="X163" s="2">
        <f>X63*'T1'!$D$14</f>
        <v>53500</v>
      </c>
      <c r="Y163" s="2">
        <f>Y63*'T1'!$D$14</f>
        <v>53500</v>
      </c>
      <c r="Z163" s="2">
        <f>Z63*'T1'!$D$14</f>
        <v>53500</v>
      </c>
      <c r="AA163" s="2">
        <f>AA63*'T1'!$D$14</f>
        <v>53500</v>
      </c>
      <c r="AB163" s="6">
        <f t="shared" si="454"/>
        <v>582000</v>
      </c>
      <c r="AC163" s="2">
        <f>AC63*'T1'!$E$14</f>
        <v>53500</v>
      </c>
      <c r="AD163" s="2">
        <f>AD63*'T1'!$E$14</f>
        <v>61000</v>
      </c>
      <c r="AE163" s="2">
        <f>AE63*'T1'!$E$14</f>
        <v>61000</v>
      </c>
      <c r="AF163" s="2">
        <f>AF63*'T1'!$E$14</f>
        <v>61000</v>
      </c>
      <c r="AG163" s="2">
        <f>AG63*'T1'!$E$14</f>
        <v>61000</v>
      </c>
      <c r="AH163" s="2">
        <f>AH63*'T1'!$E$14</f>
        <v>61000</v>
      </c>
      <c r="AI163" s="2">
        <f>AI63*'T1'!$E$14</f>
        <v>61000</v>
      </c>
      <c r="AJ163" s="2">
        <f>AJ63*'T1'!$E$14</f>
        <v>68500</v>
      </c>
      <c r="AK163" s="2">
        <f>AK63*'T1'!$E$14</f>
        <v>68500</v>
      </c>
      <c r="AL163" s="2">
        <f>AL63*'T1'!$E$14</f>
        <v>68500</v>
      </c>
      <c r="AM163" s="2">
        <f>AM63*'T1'!$E$14</f>
        <v>68500</v>
      </c>
      <c r="AN163" s="2">
        <f>AN63*'T1'!$E$14</f>
        <v>68500</v>
      </c>
      <c r="AO163" s="6">
        <f t="shared" si="466"/>
        <v>762000</v>
      </c>
      <c r="AP163" s="2"/>
      <c r="AQ163" s="6">
        <f t="shared" si="538"/>
        <v>1536500</v>
      </c>
    </row>
    <row r="164" spans="1:44" ht="12" customHeight="1" outlineLevel="1">
      <c r="A164" s="21" t="s">
        <v>93</v>
      </c>
      <c r="C164" s="2">
        <f>C64*'T1'!$C$14</f>
        <v>0</v>
      </c>
      <c r="D164" s="2">
        <f>D64*'T1'!$C$14</f>
        <v>0</v>
      </c>
      <c r="E164" s="2">
        <f>E64*'T1'!$C$14</f>
        <v>0</v>
      </c>
      <c r="F164" s="2">
        <f>F64*'T1'!$C$14</f>
        <v>0</v>
      </c>
      <c r="G164" s="2">
        <f>G64*'T1'!$C$14</f>
        <v>0</v>
      </c>
      <c r="H164" s="2">
        <f>H64*'T1'!$C$14</f>
        <v>0</v>
      </c>
      <c r="I164" s="2">
        <f>I64*'T1'!$C$14</f>
        <v>0</v>
      </c>
      <c r="J164" s="2">
        <f>J64*'T1'!$C$14</f>
        <v>0</v>
      </c>
      <c r="K164" s="2">
        <f>K64*'T1'!$C$14</f>
        <v>0</v>
      </c>
      <c r="L164" s="2">
        <f>L64*'T1'!$C$14</f>
        <v>18500</v>
      </c>
      <c r="M164" s="2">
        <f>M64*'T1'!$C$14</f>
        <v>18500</v>
      </c>
      <c r="N164" s="2">
        <f>N64*'T1'!$C$14</f>
        <v>18500</v>
      </c>
      <c r="O164" s="6">
        <f t="shared" si="442"/>
        <v>55500</v>
      </c>
      <c r="P164" s="2">
        <f>P64*'T1'!$D$14</f>
        <v>18500</v>
      </c>
      <c r="Q164" s="2">
        <f>Q64*'T1'!$D$14</f>
        <v>18500</v>
      </c>
      <c r="R164" s="2">
        <f>R64*'T1'!$D$14</f>
        <v>18500</v>
      </c>
      <c r="S164" s="2">
        <f>S64*'T1'!$D$14</f>
        <v>21000</v>
      </c>
      <c r="T164" s="2">
        <f>T64*'T1'!$D$14</f>
        <v>21000</v>
      </c>
      <c r="U164" s="2">
        <f>U64*'T1'!$D$14</f>
        <v>21000</v>
      </c>
      <c r="V164" s="2">
        <f>V64*'T1'!$D$14</f>
        <v>21000</v>
      </c>
      <c r="W164" s="2">
        <f>W64*'T1'!$D$14</f>
        <v>21000</v>
      </c>
      <c r="X164" s="2">
        <f>X64*'T1'!$D$14</f>
        <v>21000</v>
      </c>
      <c r="Y164" s="2">
        <f>Y64*'T1'!$D$14</f>
        <v>23500</v>
      </c>
      <c r="Z164" s="2">
        <f>Z64*'T1'!$D$14</f>
        <v>23500</v>
      </c>
      <c r="AA164" s="2">
        <f>AA64*'T1'!$D$14</f>
        <v>23500</v>
      </c>
      <c r="AB164" s="6">
        <f t="shared" si="454"/>
        <v>252000</v>
      </c>
      <c r="AC164" s="2">
        <f>AC64*'T1'!$E$14</f>
        <v>23500</v>
      </c>
      <c r="AD164" s="2">
        <f>AD64*'T1'!$E$14</f>
        <v>23500</v>
      </c>
      <c r="AE164" s="2">
        <f>AE64*'T1'!$E$14</f>
        <v>23500</v>
      </c>
      <c r="AF164" s="2">
        <f>AF64*'T1'!$E$14</f>
        <v>26000</v>
      </c>
      <c r="AG164" s="2">
        <f>AG64*'T1'!$E$14</f>
        <v>26000</v>
      </c>
      <c r="AH164" s="2">
        <f>AH64*'T1'!$E$14</f>
        <v>26000</v>
      </c>
      <c r="AI164" s="2">
        <f>AI64*'T1'!$E$14</f>
        <v>26000</v>
      </c>
      <c r="AJ164" s="2">
        <f>AJ64*'T1'!$E$14</f>
        <v>26000</v>
      </c>
      <c r="AK164" s="2">
        <f>AK64*'T1'!$E$14</f>
        <v>26000</v>
      </c>
      <c r="AL164" s="2">
        <f>AL64*'T1'!$E$14</f>
        <v>28500</v>
      </c>
      <c r="AM164" s="2">
        <f>AM64*'T1'!$E$14</f>
        <v>28500</v>
      </c>
      <c r="AN164" s="2">
        <f>AN64*'T1'!$E$14</f>
        <v>28500</v>
      </c>
      <c r="AO164" s="6">
        <f t="shared" si="466"/>
        <v>312000</v>
      </c>
      <c r="AP164" s="2"/>
      <c r="AQ164" s="6">
        <f t="shared" si="538"/>
        <v>619500</v>
      </c>
    </row>
    <row r="165" spans="1:44" ht="12" customHeight="1" outlineLevel="1">
      <c r="A165" s="2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6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6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6"/>
      <c r="AP165" s="2"/>
      <c r="AQ165" s="6"/>
    </row>
    <row r="166" spans="1:44" s="4" customFormat="1" ht="12" customHeight="1" outlineLevel="1">
      <c r="A166" s="4" t="s">
        <v>124</v>
      </c>
      <c r="B166" s="9"/>
      <c r="C166" s="5">
        <f>SUM(C167:C173)</f>
        <v>0</v>
      </c>
      <c r="D166" s="5">
        <f t="shared" ref="D166:N166" si="605">SUM(D167:D173)</f>
        <v>0</v>
      </c>
      <c r="E166" s="5">
        <f t="shared" si="605"/>
        <v>0</v>
      </c>
      <c r="F166" s="5">
        <f t="shared" si="605"/>
        <v>0</v>
      </c>
      <c r="G166" s="5">
        <f t="shared" si="605"/>
        <v>0</v>
      </c>
      <c r="H166" s="5">
        <f t="shared" si="605"/>
        <v>58500</v>
      </c>
      <c r="I166" s="5">
        <f t="shared" si="605"/>
        <v>107000</v>
      </c>
      <c r="J166" s="5">
        <f t="shared" si="605"/>
        <v>155500</v>
      </c>
      <c r="K166" s="5">
        <f t="shared" si="605"/>
        <v>155500</v>
      </c>
      <c r="L166" s="5">
        <f t="shared" si="605"/>
        <v>155500</v>
      </c>
      <c r="M166" s="5">
        <f t="shared" si="605"/>
        <v>155500</v>
      </c>
      <c r="N166" s="5">
        <f t="shared" si="605"/>
        <v>168000</v>
      </c>
      <c r="O166" s="14">
        <f t="shared" si="442"/>
        <v>955500</v>
      </c>
      <c r="P166" s="5">
        <f>SUM(P167:P173)</f>
        <v>323500</v>
      </c>
      <c r="Q166" s="5">
        <f t="shared" ref="Q166:AA166" si="606">SUM(Q167:Q173)</f>
        <v>333500</v>
      </c>
      <c r="R166" s="5">
        <f t="shared" si="606"/>
        <v>333500</v>
      </c>
      <c r="S166" s="5">
        <f t="shared" si="606"/>
        <v>333500</v>
      </c>
      <c r="T166" s="5">
        <f t="shared" si="606"/>
        <v>333500</v>
      </c>
      <c r="U166" s="5">
        <f t="shared" si="606"/>
        <v>346000</v>
      </c>
      <c r="V166" s="5">
        <f t="shared" si="606"/>
        <v>434500</v>
      </c>
      <c r="W166" s="5">
        <f t="shared" si="606"/>
        <v>444500</v>
      </c>
      <c r="X166" s="5">
        <f t="shared" si="606"/>
        <v>444500</v>
      </c>
      <c r="Y166" s="5">
        <f t="shared" si="606"/>
        <v>444500</v>
      </c>
      <c r="Z166" s="5">
        <f t="shared" si="606"/>
        <v>444500</v>
      </c>
      <c r="AA166" s="5">
        <f t="shared" si="606"/>
        <v>457000</v>
      </c>
      <c r="AB166" s="14">
        <f t="shared" si="454"/>
        <v>4673000</v>
      </c>
      <c r="AC166" s="5">
        <f>SUM(AC167:AC173)</f>
        <v>507000</v>
      </c>
      <c r="AD166" s="5">
        <f t="shared" ref="AD166:AN166" si="607">SUM(AD167:AD173)</f>
        <v>517000</v>
      </c>
      <c r="AE166" s="5">
        <f t="shared" si="607"/>
        <v>517000</v>
      </c>
      <c r="AF166" s="5">
        <f t="shared" si="607"/>
        <v>517000</v>
      </c>
      <c r="AG166" s="5">
        <f t="shared" si="607"/>
        <v>517000</v>
      </c>
      <c r="AH166" s="5">
        <f t="shared" si="607"/>
        <v>529500</v>
      </c>
      <c r="AI166" s="5">
        <f t="shared" si="607"/>
        <v>579500</v>
      </c>
      <c r="AJ166" s="5">
        <f t="shared" si="607"/>
        <v>589500</v>
      </c>
      <c r="AK166" s="5">
        <f t="shared" si="607"/>
        <v>589500</v>
      </c>
      <c r="AL166" s="5">
        <f t="shared" si="607"/>
        <v>589500</v>
      </c>
      <c r="AM166" s="5">
        <f t="shared" si="607"/>
        <v>589500</v>
      </c>
      <c r="AN166" s="5">
        <f t="shared" si="607"/>
        <v>602000</v>
      </c>
      <c r="AO166" s="14">
        <f t="shared" si="466"/>
        <v>6644000</v>
      </c>
      <c r="AP166" s="5"/>
      <c r="AQ166" s="14">
        <f t="shared" ref="AQ166:AQ173" si="608">O166+AB166+AO166</f>
        <v>12272500</v>
      </c>
    </row>
    <row r="167" spans="1:44" ht="12" customHeight="1" outlineLevel="1">
      <c r="A167" s="21" t="s">
        <v>94</v>
      </c>
      <c r="C167" s="2">
        <f>C67*'T1'!$C$14</f>
        <v>0</v>
      </c>
      <c r="D167" s="2">
        <f>D67*'T1'!$C$14</f>
        <v>0</v>
      </c>
      <c r="E167" s="2">
        <f>E67*'T1'!$C$14</f>
        <v>0</v>
      </c>
      <c r="F167" s="2">
        <f>F67*'T1'!$C$14</f>
        <v>0</v>
      </c>
      <c r="G167" s="2">
        <f>G67*'T1'!$C$14</f>
        <v>0</v>
      </c>
      <c r="H167" s="2">
        <f>H67*'T1'!$C$14</f>
        <v>58500</v>
      </c>
      <c r="I167" s="2">
        <f>I67*'T1'!$C$14</f>
        <v>58500</v>
      </c>
      <c r="J167" s="2">
        <f>J67*'T1'!$C$14</f>
        <v>58500</v>
      </c>
      <c r="K167" s="2">
        <f>K67*'T1'!$C$14</f>
        <v>58500</v>
      </c>
      <c r="L167" s="2">
        <f>L67*'T1'!$C$14</f>
        <v>58500</v>
      </c>
      <c r="M167" s="2">
        <f>M67*'T1'!$C$14</f>
        <v>58500</v>
      </c>
      <c r="N167" s="2">
        <f>N67*'T1'!$C$14</f>
        <v>71000</v>
      </c>
      <c r="O167" s="6">
        <f t="shared" si="442"/>
        <v>422000</v>
      </c>
      <c r="P167" s="2">
        <f>P67*'T1'!$D$14</f>
        <v>71000</v>
      </c>
      <c r="Q167" s="2">
        <f>Q67*'T1'!$D$14</f>
        <v>71000</v>
      </c>
      <c r="R167" s="2">
        <f>R67*'T1'!$D$14</f>
        <v>71000</v>
      </c>
      <c r="S167" s="2">
        <f>S67*'T1'!$D$14</f>
        <v>71000</v>
      </c>
      <c r="T167" s="2">
        <f>T67*'T1'!$D$14</f>
        <v>71000</v>
      </c>
      <c r="U167" s="2">
        <f>U67*'T1'!$D$14</f>
        <v>83500</v>
      </c>
      <c r="V167" s="2">
        <f>V67*'T1'!$D$14</f>
        <v>83500</v>
      </c>
      <c r="W167" s="2">
        <f>W67*'T1'!$D$14</f>
        <v>83500</v>
      </c>
      <c r="X167" s="2">
        <f>X67*'T1'!$D$14</f>
        <v>83500</v>
      </c>
      <c r="Y167" s="2">
        <f>Y67*'T1'!$D$14</f>
        <v>83500</v>
      </c>
      <c r="Z167" s="2">
        <f>Z67*'T1'!$D$14</f>
        <v>83500</v>
      </c>
      <c r="AA167" s="2">
        <f>AA67*'T1'!$D$14</f>
        <v>96000</v>
      </c>
      <c r="AB167" s="6">
        <f t="shared" si="454"/>
        <v>952000</v>
      </c>
      <c r="AC167" s="2">
        <f>AC67*'T1'!$E$14</f>
        <v>96000</v>
      </c>
      <c r="AD167" s="2">
        <f>AD67*'T1'!$E$14</f>
        <v>96000</v>
      </c>
      <c r="AE167" s="2">
        <f>AE67*'T1'!$E$14</f>
        <v>96000</v>
      </c>
      <c r="AF167" s="2">
        <f>AF67*'T1'!$E$14</f>
        <v>96000</v>
      </c>
      <c r="AG167" s="2">
        <f>AG67*'T1'!$E$14</f>
        <v>96000</v>
      </c>
      <c r="AH167" s="2">
        <f>AH67*'T1'!$E$14</f>
        <v>108500</v>
      </c>
      <c r="AI167" s="2">
        <f>AI67*'T1'!$E$14</f>
        <v>108500</v>
      </c>
      <c r="AJ167" s="2">
        <f>AJ67*'T1'!$E$14</f>
        <v>108500</v>
      </c>
      <c r="AK167" s="2">
        <f>AK67*'T1'!$E$14</f>
        <v>108500</v>
      </c>
      <c r="AL167" s="2">
        <f>AL67*'T1'!$E$14</f>
        <v>108500</v>
      </c>
      <c r="AM167" s="2">
        <f>AM67*'T1'!$E$14</f>
        <v>108500</v>
      </c>
      <c r="AN167" s="2">
        <f>AN67*'T1'!$E$14</f>
        <v>121000</v>
      </c>
      <c r="AO167" s="6">
        <f t="shared" si="466"/>
        <v>1252000</v>
      </c>
      <c r="AP167" s="2"/>
      <c r="AQ167" s="6">
        <f t="shared" si="608"/>
        <v>2626000</v>
      </c>
    </row>
    <row r="168" spans="1:44" ht="12" customHeight="1" outlineLevel="1">
      <c r="A168" s="21" t="s">
        <v>7</v>
      </c>
      <c r="C168" s="2">
        <f>C68*'T1'!$C$14</f>
        <v>0</v>
      </c>
      <c r="D168" s="2">
        <f>D68*'T1'!$C$14</f>
        <v>0</v>
      </c>
      <c r="E168" s="2">
        <f>E68*'T1'!$C$14</f>
        <v>0</v>
      </c>
      <c r="F168" s="2">
        <f>F68*'T1'!$C$14</f>
        <v>0</v>
      </c>
      <c r="G168" s="2">
        <f>G68*'T1'!$C$14</f>
        <v>0</v>
      </c>
      <c r="H168" s="2">
        <f>H68*'T1'!$C$14</f>
        <v>0</v>
      </c>
      <c r="I168" s="2">
        <f>I68*'T1'!$C$14</f>
        <v>0</v>
      </c>
      <c r="J168" s="2">
        <f>J68*'T1'!$C$14</f>
        <v>0</v>
      </c>
      <c r="K168" s="2">
        <f>K68*'T1'!$C$14</f>
        <v>0</v>
      </c>
      <c r="L168" s="2">
        <f>L68*'T1'!$C$14</f>
        <v>0</v>
      </c>
      <c r="M168" s="2">
        <f>M68*'T1'!$C$14</f>
        <v>0</v>
      </c>
      <c r="N168" s="2">
        <f>N68*'T1'!$C$14</f>
        <v>0</v>
      </c>
      <c r="O168" s="6">
        <f t="shared" si="442"/>
        <v>0</v>
      </c>
      <c r="P168" s="2">
        <f>P68*'T1'!$D$14</f>
        <v>48500</v>
      </c>
      <c r="Q168" s="2">
        <f>Q68*'T1'!$D$14</f>
        <v>48500</v>
      </c>
      <c r="R168" s="2">
        <f>R68*'T1'!$D$14</f>
        <v>48500</v>
      </c>
      <c r="S168" s="2">
        <f>S68*'T1'!$D$14</f>
        <v>48500</v>
      </c>
      <c r="T168" s="2">
        <f>T68*'T1'!$D$14</f>
        <v>48500</v>
      </c>
      <c r="U168" s="2">
        <f>U68*'T1'!$D$14</f>
        <v>48500</v>
      </c>
      <c r="V168" s="2">
        <f>V68*'T1'!$D$14</f>
        <v>58500</v>
      </c>
      <c r="W168" s="2">
        <f>W68*'T1'!$D$14</f>
        <v>58500</v>
      </c>
      <c r="X168" s="2">
        <f>X68*'T1'!$D$14</f>
        <v>58500</v>
      </c>
      <c r="Y168" s="2">
        <f>Y68*'T1'!$D$14</f>
        <v>58500</v>
      </c>
      <c r="Z168" s="2">
        <f>Z68*'T1'!$D$14</f>
        <v>58500</v>
      </c>
      <c r="AA168" s="2">
        <f>AA68*'T1'!$D$14</f>
        <v>58500</v>
      </c>
      <c r="AB168" s="6">
        <f t="shared" si="454"/>
        <v>642000</v>
      </c>
      <c r="AC168" s="2">
        <f>AC68*'T1'!$E$14</f>
        <v>68500</v>
      </c>
      <c r="AD168" s="2">
        <f>AD68*'T1'!$E$14</f>
        <v>68500</v>
      </c>
      <c r="AE168" s="2">
        <f>AE68*'T1'!$E$14</f>
        <v>68500</v>
      </c>
      <c r="AF168" s="2">
        <f>AF68*'T1'!$E$14</f>
        <v>68500</v>
      </c>
      <c r="AG168" s="2">
        <f>AG68*'T1'!$E$14</f>
        <v>68500</v>
      </c>
      <c r="AH168" s="2">
        <f>AH68*'T1'!$E$14</f>
        <v>68500</v>
      </c>
      <c r="AI168" s="2">
        <f>AI68*'T1'!$E$14</f>
        <v>78500</v>
      </c>
      <c r="AJ168" s="2">
        <f>AJ68*'T1'!$E$14</f>
        <v>78500</v>
      </c>
      <c r="AK168" s="2">
        <f>AK68*'T1'!$E$14</f>
        <v>78500</v>
      </c>
      <c r="AL168" s="2">
        <f>AL68*'T1'!$E$14</f>
        <v>78500</v>
      </c>
      <c r="AM168" s="2">
        <f>AM68*'T1'!$E$14</f>
        <v>78500</v>
      </c>
      <c r="AN168" s="2">
        <f>AN68*'T1'!$E$14</f>
        <v>78500</v>
      </c>
      <c r="AO168" s="6">
        <f t="shared" si="466"/>
        <v>882000</v>
      </c>
      <c r="AP168" s="2"/>
      <c r="AQ168" s="6">
        <f t="shared" si="608"/>
        <v>1524000</v>
      </c>
    </row>
    <row r="169" spans="1:44" ht="12" customHeight="1" outlineLevel="1">
      <c r="A169" s="21" t="s">
        <v>8</v>
      </c>
      <c r="C169" s="2">
        <f>C69*'T1'!$C$14</f>
        <v>0</v>
      </c>
      <c r="D169" s="2">
        <f>D69*'T1'!$C$14</f>
        <v>0</v>
      </c>
      <c r="E169" s="2">
        <f>E69*'T1'!$C$14</f>
        <v>0</v>
      </c>
      <c r="F169" s="2">
        <f>F69*'T1'!$C$14</f>
        <v>0</v>
      </c>
      <c r="G169" s="2">
        <f>G69*'T1'!$C$14</f>
        <v>0</v>
      </c>
      <c r="H169" s="2">
        <f>H69*'T1'!$C$14</f>
        <v>0</v>
      </c>
      <c r="I169" s="2">
        <f>I69*'T1'!$C$14</f>
        <v>0</v>
      </c>
      <c r="J169" s="2">
        <f>J69*'T1'!$C$14</f>
        <v>0</v>
      </c>
      <c r="K169" s="2">
        <f>K69*'T1'!$C$14</f>
        <v>0</v>
      </c>
      <c r="L169" s="2">
        <f>L69*'T1'!$C$14</f>
        <v>0</v>
      </c>
      <c r="M169" s="2">
        <f>M69*'T1'!$C$14</f>
        <v>0</v>
      </c>
      <c r="N169" s="2">
        <f>N69*'T1'!$C$14</f>
        <v>0</v>
      </c>
      <c r="O169" s="6">
        <f t="shared" si="442"/>
        <v>0</v>
      </c>
      <c r="P169" s="2">
        <f>P69*'T1'!$D$14</f>
        <v>48500</v>
      </c>
      <c r="Q169" s="2">
        <f>Q69*'T1'!$D$14</f>
        <v>48500</v>
      </c>
      <c r="R169" s="2">
        <f>R69*'T1'!$D$14</f>
        <v>48500</v>
      </c>
      <c r="S169" s="2">
        <f>S69*'T1'!$D$14</f>
        <v>48500</v>
      </c>
      <c r="T169" s="2">
        <f>T69*'T1'!$D$14</f>
        <v>48500</v>
      </c>
      <c r="U169" s="2">
        <f>U69*'T1'!$D$14</f>
        <v>48500</v>
      </c>
      <c r="V169" s="2">
        <f>V69*'T1'!$D$14</f>
        <v>58500</v>
      </c>
      <c r="W169" s="2">
        <f>W69*'T1'!$D$14</f>
        <v>58500</v>
      </c>
      <c r="X169" s="2">
        <f>X69*'T1'!$D$14</f>
        <v>58500</v>
      </c>
      <c r="Y169" s="2">
        <f>Y69*'T1'!$D$14</f>
        <v>58500</v>
      </c>
      <c r="Z169" s="2">
        <f>Z69*'T1'!$D$14</f>
        <v>58500</v>
      </c>
      <c r="AA169" s="2">
        <f>AA69*'T1'!$D$14</f>
        <v>58500</v>
      </c>
      <c r="AB169" s="6">
        <f t="shared" si="454"/>
        <v>642000</v>
      </c>
      <c r="AC169" s="2">
        <f>AC69*'T1'!$E$14</f>
        <v>68500</v>
      </c>
      <c r="AD169" s="2">
        <f>AD69*'T1'!$E$14</f>
        <v>68500</v>
      </c>
      <c r="AE169" s="2">
        <f>AE69*'T1'!$E$14</f>
        <v>68500</v>
      </c>
      <c r="AF169" s="2">
        <f>AF69*'T1'!$E$14</f>
        <v>68500</v>
      </c>
      <c r="AG169" s="2">
        <f>AG69*'T1'!$E$14</f>
        <v>68500</v>
      </c>
      <c r="AH169" s="2">
        <f>AH69*'T1'!$E$14</f>
        <v>68500</v>
      </c>
      <c r="AI169" s="2">
        <f>AI69*'T1'!$E$14</f>
        <v>78500</v>
      </c>
      <c r="AJ169" s="2">
        <f>AJ69*'T1'!$E$14</f>
        <v>78500</v>
      </c>
      <c r="AK169" s="2">
        <f>AK69*'T1'!$E$14</f>
        <v>78500</v>
      </c>
      <c r="AL169" s="2">
        <f>AL69*'T1'!$E$14</f>
        <v>78500</v>
      </c>
      <c r="AM169" s="2">
        <f>AM69*'T1'!$E$14</f>
        <v>78500</v>
      </c>
      <c r="AN169" s="2">
        <f>AN69*'T1'!$E$14</f>
        <v>78500</v>
      </c>
      <c r="AO169" s="6">
        <f t="shared" si="466"/>
        <v>882000</v>
      </c>
      <c r="AP169" s="2"/>
      <c r="AQ169" s="6">
        <f t="shared" si="608"/>
        <v>1524000</v>
      </c>
    </row>
    <row r="170" spans="1:44" ht="12" customHeight="1" outlineLevel="1">
      <c r="A170" s="21" t="s">
        <v>9</v>
      </c>
      <c r="C170" s="2">
        <f>C70*'T1'!$C$14</f>
        <v>0</v>
      </c>
      <c r="D170" s="2">
        <f>D70*'T1'!$C$14</f>
        <v>0</v>
      </c>
      <c r="E170" s="2">
        <f>E70*'T1'!$C$14</f>
        <v>0</v>
      </c>
      <c r="F170" s="2">
        <f>F70*'T1'!$C$14</f>
        <v>0</v>
      </c>
      <c r="G170" s="2">
        <f>G70*'T1'!$C$14</f>
        <v>0</v>
      </c>
      <c r="H170" s="2">
        <f>H70*'T1'!$C$14</f>
        <v>0</v>
      </c>
      <c r="I170" s="2">
        <f>I70*'T1'!$C$14</f>
        <v>0</v>
      </c>
      <c r="J170" s="2">
        <f>J70*'T1'!$C$14</f>
        <v>0</v>
      </c>
      <c r="K170" s="2">
        <f>K70*'T1'!$C$14</f>
        <v>0</v>
      </c>
      <c r="L170" s="2">
        <f>L70*'T1'!$C$14</f>
        <v>0</v>
      </c>
      <c r="M170" s="2">
        <f>M70*'T1'!$C$14</f>
        <v>0</v>
      </c>
      <c r="N170" s="2">
        <f>N70*'T1'!$C$14</f>
        <v>0</v>
      </c>
      <c r="O170" s="6">
        <f t="shared" si="442"/>
        <v>0</v>
      </c>
      <c r="P170" s="2">
        <f>P70*'T1'!$D$14</f>
        <v>48500</v>
      </c>
      <c r="Q170" s="2">
        <f>Q70*'T1'!$D$14</f>
        <v>48500</v>
      </c>
      <c r="R170" s="2">
        <f>R70*'T1'!$D$14</f>
        <v>48500</v>
      </c>
      <c r="S170" s="2">
        <f>S70*'T1'!$D$14</f>
        <v>48500</v>
      </c>
      <c r="T170" s="2">
        <f>T70*'T1'!$D$14</f>
        <v>48500</v>
      </c>
      <c r="U170" s="2">
        <f>U70*'T1'!$D$14</f>
        <v>48500</v>
      </c>
      <c r="V170" s="2">
        <f>V70*'T1'!$D$14</f>
        <v>58500</v>
      </c>
      <c r="W170" s="2">
        <f>W70*'T1'!$D$14</f>
        <v>58500</v>
      </c>
      <c r="X170" s="2">
        <f>X70*'T1'!$D$14</f>
        <v>58500</v>
      </c>
      <c r="Y170" s="2">
        <f>Y70*'T1'!$D$14</f>
        <v>58500</v>
      </c>
      <c r="Z170" s="2">
        <f>Z70*'T1'!$D$14</f>
        <v>58500</v>
      </c>
      <c r="AA170" s="2">
        <f>AA70*'T1'!$D$14</f>
        <v>58500</v>
      </c>
      <c r="AB170" s="6">
        <f t="shared" si="454"/>
        <v>642000</v>
      </c>
      <c r="AC170" s="2">
        <f>AC70*'T1'!$E$14</f>
        <v>68500</v>
      </c>
      <c r="AD170" s="2">
        <f>AD70*'T1'!$E$14</f>
        <v>68500</v>
      </c>
      <c r="AE170" s="2">
        <f>AE70*'T1'!$E$14</f>
        <v>68500</v>
      </c>
      <c r="AF170" s="2">
        <f>AF70*'T1'!$E$14</f>
        <v>68500</v>
      </c>
      <c r="AG170" s="2">
        <f>AG70*'T1'!$E$14</f>
        <v>68500</v>
      </c>
      <c r="AH170" s="2">
        <f>AH70*'T1'!$E$14</f>
        <v>68500</v>
      </c>
      <c r="AI170" s="2">
        <f>AI70*'T1'!$E$14</f>
        <v>78500</v>
      </c>
      <c r="AJ170" s="2">
        <f>AJ70*'T1'!$E$14</f>
        <v>78500</v>
      </c>
      <c r="AK170" s="2">
        <f>AK70*'T1'!$E$14</f>
        <v>78500</v>
      </c>
      <c r="AL170" s="2">
        <f>AL70*'T1'!$E$14</f>
        <v>78500</v>
      </c>
      <c r="AM170" s="2">
        <f>AM70*'T1'!$E$14</f>
        <v>78500</v>
      </c>
      <c r="AN170" s="2">
        <f>AN70*'T1'!$E$14</f>
        <v>78500</v>
      </c>
      <c r="AO170" s="6">
        <f t="shared" si="466"/>
        <v>882000</v>
      </c>
      <c r="AP170" s="2"/>
      <c r="AQ170" s="6">
        <f t="shared" si="608"/>
        <v>1524000</v>
      </c>
    </row>
    <row r="171" spans="1:44" ht="12" customHeight="1" outlineLevel="1">
      <c r="A171" s="21" t="s">
        <v>95</v>
      </c>
      <c r="C171" s="2">
        <f>C71*'T1'!$C$14</f>
        <v>0</v>
      </c>
      <c r="D171" s="2">
        <f>D71*'T1'!$C$14</f>
        <v>0</v>
      </c>
      <c r="E171" s="2">
        <f>E71*'T1'!$C$14</f>
        <v>0</v>
      </c>
      <c r="F171" s="2">
        <f>F71*'T1'!$C$14</f>
        <v>0</v>
      </c>
      <c r="G171" s="2">
        <f>G71*'T1'!$C$14</f>
        <v>0</v>
      </c>
      <c r="H171" s="2">
        <f>H71*'T1'!$C$14</f>
        <v>0</v>
      </c>
      <c r="I171" s="2">
        <f>I71*'T1'!$C$14</f>
        <v>48500</v>
      </c>
      <c r="J171" s="2">
        <f>J71*'T1'!$C$14</f>
        <v>48500</v>
      </c>
      <c r="K171" s="2">
        <f>K71*'T1'!$C$14</f>
        <v>48500</v>
      </c>
      <c r="L171" s="2">
        <f>L71*'T1'!$C$14</f>
        <v>48500</v>
      </c>
      <c r="M171" s="2">
        <f>M71*'T1'!$C$14</f>
        <v>48500</v>
      </c>
      <c r="N171" s="2">
        <f>N71*'T1'!$C$14</f>
        <v>48500</v>
      </c>
      <c r="O171" s="6">
        <f t="shared" si="442"/>
        <v>291000</v>
      </c>
      <c r="P171" s="2">
        <f>P71*'T1'!$D$14</f>
        <v>58500</v>
      </c>
      <c r="Q171" s="2">
        <f>Q71*'T1'!$D$14</f>
        <v>58500</v>
      </c>
      <c r="R171" s="2">
        <f>R71*'T1'!$D$14</f>
        <v>58500</v>
      </c>
      <c r="S171" s="2">
        <f>S71*'T1'!$D$14</f>
        <v>58500</v>
      </c>
      <c r="T171" s="2">
        <f>T71*'T1'!$D$14</f>
        <v>58500</v>
      </c>
      <c r="U171" s="2">
        <f>U71*'T1'!$D$14</f>
        <v>58500</v>
      </c>
      <c r="V171" s="2">
        <f>V71*'T1'!$D$14</f>
        <v>68500</v>
      </c>
      <c r="W171" s="2">
        <f>W71*'T1'!$D$14</f>
        <v>68500</v>
      </c>
      <c r="X171" s="2">
        <f>X71*'T1'!$D$14</f>
        <v>68500</v>
      </c>
      <c r="Y171" s="2">
        <f>Y71*'T1'!$D$14</f>
        <v>68500</v>
      </c>
      <c r="Z171" s="2">
        <f>Z71*'T1'!$D$14</f>
        <v>68500</v>
      </c>
      <c r="AA171" s="2">
        <f>AA71*'T1'!$D$14</f>
        <v>68500</v>
      </c>
      <c r="AB171" s="6">
        <f t="shared" si="454"/>
        <v>762000</v>
      </c>
      <c r="AC171" s="2">
        <f>AC71*'T1'!$E$14</f>
        <v>78500</v>
      </c>
      <c r="AD171" s="2">
        <f>AD71*'T1'!$E$14</f>
        <v>78500</v>
      </c>
      <c r="AE171" s="2">
        <f>AE71*'T1'!$E$14</f>
        <v>78500</v>
      </c>
      <c r="AF171" s="2">
        <f>AF71*'T1'!$E$14</f>
        <v>78500</v>
      </c>
      <c r="AG171" s="2">
        <f>AG71*'T1'!$E$14</f>
        <v>78500</v>
      </c>
      <c r="AH171" s="2">
        <f>AH71*'T1'!$E$14</f>
        <v>78500</v>
      </c>
      <c r="AI171" s="2">
        <f>AI71*'T1'!$E$14</f>
        <v>88500</v>
      </c>
      <c r="AJ171" s="2">
        <f>AJ71*'T1'!$E$14</f>
        <v>88500</v>
      </c>
      <c r="AK171" s="2">
        <f>AK71*'T1'!$E$14</f>
        <v>88500</v>
      </c>
      <c r="AL171" s="2">
        <f>AL71*'T1'!$E$14</f>
        <v>88500</v>
      </c>
      <c r="AM171" s="2">
        <f>AM71*'T1'!$E$14</f>
        <v>88500</v>
      </c>
      <c r="AN171" s="2">
        <f>AN71*'T1'!$E$14</f>
        <v>88500</v>
      </c>
      <c r="AO171" s="6">
        <f t="shared" si="466"/>
        <v>1002000</v>
      </c>
      <c r="AP171" s="2"/>
      <c r="AQ171" s="6">
        <f t="shared" si="608"/>
        <v>2055000</v>
      </c>
    </row>
    <row r="172" spans="1:44" ht="12" customHeight="1" outlineLevel="1">
      <c r="A172" s="21" t="s">
        <v>96</v>
      </c>
      <c r="C172" s="2">
        <f>C72*'T1'!$C$14</f>
        <v>0</v>
      </c>
      <c r="D172" s="2">
        <f>D72*'T1'!$C$14</f>
        <v>0</v>
      </c>
      <c r="E172" s="2">
        <f>E72*'T1'!$C$14</f>
        <v>0</v>
      </c>
      <c r="F172" s="2">
        <f>F72*'T1'!$C$14</f>
        <v>0</v>
      </c>
      <c r="G172" s="2">
        <f>G72*'T1'!$C$14</f>
        <v>0</v>
      </c>
      <c r="H172" s="2">
        <f>H72*'T1'!$C$14</f>
        <v>0</v>
      </c>
      <c r="I172" s="2">
        <f>I72*'T1'!$C$14</f>
        <v>0</v>
      </c>
      <c r="J172" s="2">
        <f>J72*'T1'!$C$14</f>
        <v>48500</v>
      </c>
      <c r="K172" s="2">
        <f>K72*'T1'!$C$14</f>
        <v>48500</v>
      </c>
      <c r="L172" s="2">
        <f>L72*'T1'!$C$14</f>
        <v>48500</v>
      </c>
      <c r="M172" s="2">
        <f>M72*'T1'!$C$14</f>
        <v>48500</v>
      </c>
      <c r="N172" s="2">
        <f>N72*'T1'!$C$14</f>
        <v>48500</v>
      </c>
      <c r="O172" s="6">
        <f t="shared" si="442"/>
        <v>242500</v>
      </c>
      <c r="P172" s="2">
        <f>P72*'T1'!$D$14</f>
        <v>48500</v>
      </c>
      <c r="Q172" s="2">
        <f>Q72*'T1'!$D$14</f>
        <v>58500</v>
      </c>
      <c r="R172" s="2">
        <f>R72*'T1'!$D$14</f>
        <v>58500</v>
      </c>
      <c r="S172" s="2">
        <f>S72*'T1'!$D$14</f>
        <v>58500</v>
      </c>
      <c r="T172" s="2">
        <f>T72*'T1'!$D$14</f>
        <v>58500</v>
      </c>
      <c r="U172" s="2">
        <f>U72*'T1'!$D$14</f>
        <v>58500</v>
      </c>
      <c r="V172" s="2">
        <f>V72*'T1'!$D$14</f>
        <v>58500</v>
      </c>
      <c r="W172" s="2">
        <f>W72*'T1'!$D$14</f>
        <v>68500</v>
      </c>
      <c r="X172" s="2">
        <f>X72*'T1'!$D$14</f>
        <v>68500</v>
      </c>
      <c r="Y172" s="2">
        <f>Y72*'T1'!$D$14</f>
        <v>68500</v>
      </c>
      <c r="Z172" s="2">
        <f>Z72*'T1'!$D$14</f>
        <v>68500</v>
      </c>
      <c r="AA172" s="2">
        <f>AA72*'T1'!$D$14</f>
        <v>68500</v>
      </c>
      <c r="AB172" s="6">
        <f t="shared" si="454"/>
        <v>742000</v>
      </c>
      <c r="AC172" s="2">
        <f>AC72*'T1'!$E$14</f>
        <v>68500</v>
      </c>
      <c r="AD172" s="2">
        <f>AD72*'T1'!$E$14</f>
        <v>78500</v>
      </c>
      <c r="AE172" s="2">
        <f>AE72*'T1'!$E$14</f>
        <v>78500</v>
      </c>
      <c r="AF172" s="2">
        <f>AF72*'T1'!$E$14</f>
        <v>78500</v>
      </c>
      <c r="AG172" s="2">
        <f>AG72*'T1'!$E$14</f>
        <v>78500</v>
      </c>
      <c r="AH172" s="2">
        <f>AH72*'T1'!$E$14</f>
        <v>78500</v>
      </c>
      <c r="AI172" s="2">
        <f>AI72*'T1'!$E$14</f>
        <v>78500</v>
      </c>
      <c r="AJ172" s="2">
        <f>AJ72*'T1'!$E$14</f>
        <v>88500</v>
      </c>
      <c r="AK172" s="2">
        <f>AK72*'T1'!$E$14</f>
        <v>88500</v>
      </c>
      <c r="AL172" s="2">
        <f>AL72*'T1'!$E$14</f>
        <v>88500</v>
      </c>
      <c r="AM172" s="2">
        <f>AM72*'T1'!$E$14</f>
        <v>88500</v>
      </c>
      <c r="AN172" s="2">
        <f>AN72*'T1'!$E$14</f>
        <v>88500</v>
      </c>
      <c r="AO172" s="6">
        <f t="shared" si="466"/>
        <v>982000</v>
      </c>
      <c r="AP172" s="2"/>
      <c r="AQ172" s="6">
        <f t="shared" si="608"/>
        <v>1966500</v>
      </c>
    </row>
    <row r="173" spans="1:44" ht="12" customHeight="1" outlineLevel="1">
      <c r="A173" s="21" t="s">
        <v>10</v>
      </c>
      <c r="C173" s="2">
        <f>C73*'T1'!$C$14</f>
        <v>0</v>
      </c>
      <c r="D173" s="2">
        <f>D73*'T1'!$C$14</f>
        <v>0</v>
      </c>
      <c r="E173" s="2">
        <f>E73*'T1'!$C$14</f>
        <v>0</v>
      </c>
      <c r="F173" s="2">
        <f>F73*'T1'!$C$14</f>
        <v>0</v>
      </c>
      <c r="G173" s="2">
        <f>G73*'T1'!$C$14</f>
        <v>0</v>
      </c>
      <c r="H173" s="2">
        <f>H73*'T1'!$C$14</f>
        <v>0</v>
      </c>
      <c r="I173" s="2">
        <f>I73*'T1'!$C$14</f>
        <v>0</v>
      </c>
      <c r="J173" s="2">
        <f>J73*'T1'!$C$14</f>
        <v>0</v>
      </c>
      <c r="K173" s="2">
        <f>K73*'T1'!$C$14</f>
        <v>0</v>
      </c>
      <c r="L173" s="2">
        <f>L73*'T1'!$C$14</f>
        <v>0</v>
      </c>
      <c r="M173" s="2">
        <f>M73*'T1'!$C$14</f>
        <v>0</v>
      </c>
      <c r="N173" s="2">
        <f>N73*'T1'!$C$14</f>
        <v>0</v>
      </c>
      <c r="O173" s="6">
        <f t="shared" si="442"/>
        <v>0</v>
      </c>
      <c r="P173" s="2">
        <f>P73*'T1'!$D$14</f>
        <v>0</v>
      </c>
      <c r="Q173" s="2">
        <f>Q73*'T1'!$D$14</f>
        <v>0</v>
      </c>
      <c r="R173" s="2">
        <f>R73*'T1'!$D$14</f>
        <v>0</v>
      </c>
      <c r="S173" s="2">
        <f>S73*'T1'!$D$14</f>
        <v>0</v>
      </c>
      <c r="T173" s="2">
        <f>T73*'T1'!$D$14</f>
        <v>0</v>
      </c>
      <c r="U173" s="2">
        <f>U73*'T1'!$D$14</f>
        <v>0</v>
      </c>
      <c r="V173" s="2">
        <f>V73*'T1'!$D$14</f>
        <v>48500</v>
      </c>
      <c r="W173" s="2">
        <f>W73*'T1'!$D$14</f>
        <v>48500</v>
      </c>
      <c r="X173" s="2">
        <f>X73*'T1'!$D$14</f>
        <v>48500</v>
      </c>
      <c r="Y173" s="2">
        <f>Y73*'T1'!$D$14</f>
        <v>48500</v>
      </c>
      <c r="Z173" s="2">
        <f>Z73*'T1'!$D$14</f>
        <v>48500</v>
      </c>
      <c r="AA173" s="2">
        <f>AA73*'T1'!$D$14</f>
        <v>48500</v>
      </c>
      <c r="AB173" s="6">
        <f t="shared" si="454"/>
        <v>291000</v>
      </c>
      <c r="AC173" s="2">
        <f>AC73*'T1'!$E$14</f>
        <v>58500</v>
      </c>
      <c r="AD173" s="2">
        <f>AD73*'T1'!$E$14</f>
        <v>58500</v>
      </c>
      <c r="AE173" s="2">
        <f>AE73*'T1'!$E$14</f>
        <v>58500</v>
      </c>
      <c r="AF173" s="2">
        <f>AF73*'T1'!$E$14</f>
        <v>58500</v>
      </c>
      <c r="AG173" s="2">
        <f>AG73*'T1'!$E$14</f>
        <v>58500</v>
      </c>
      <c r="AH173" s="2">
        <f>AH73*'T1'!$E$14</f>
        <v>58500</v>
      </c>
      <c r="AI173" s="2">
        <f>AI73*'T1'!$E$14</f>
        <v>68500</v>
      </c>
      <c r="AJ173" s="2">
        <f>AJ73*'T1'!$E$14</f>
        <v>68500</v>
      </c>
      <c r="AK173" s="2">
        <f>AK73*'T1'!$E$14</f>
        <v>68500</v>
      </c>
      <c r="AL173" s="2">
        <f>AL73*'T1'!$E$14</f>
        <v>68500</v>
      </c>
      <c r="AM173" s="2">
        <f>AM73*'T1'!$E$14</f>
        <v>68500</v>
      </c>
      <c r="AN173" s="2">
        <f>AN73*'T1'!$E$14</f>
        <v>68500</v>
      </c>
      <c r="AO173" s="6">
        <f t="shared" si="466"/>
        <v>762000</v>
      </c>
      <c r="AP173" s="2"/>
      <c r="AQ173" s="6">
        <f t="shared" si="608"/>
        <v>1053000</v>
      </c>
    </row>
    <row r="174" spans="1:44" ht="12" customHeight="1" outlineLevel="1">
      <c r="A174" s="2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6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6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6"/>
      <c r="AP174" s="2"/>
      <c r="AQ174" s="6"/>
    </row>
    <row r="175" spans="1:44" s="4" customFormat="1" ht="12" customHeight="1" outlineLevel="1">
      <c r="A175" s="4" t="s">
        <v>491</v>
      </c>
      <c r="B175" s="9"/>
      <c r="C175" s="5">
        <f>SUM(C176:C180)</f>
        <v>0</v>
      </c>
      <c r="D175" s="5">
        <f t="shared" ref="D175" si="609">SUM(D176:D180)</f>
        <v>0</v>
      </c>
      <c r="E175" s="5">
        <f t="shared" ref="E175" si="610">SUM(E176:E180)</f>
        <v>0</v>
      </c>
      <c r="F175" s="5">
        <f t="shared" ref="F175" si="611">SUM(F176:F180)</f>
        <v>0</v>
      </c>
      <c r="G175" s="5">
        <f t="shared" ref="G175" si="612">SUM(G176:G180)</f>
        <v>0</v>
      </c>
      <c r="H175" s="5">
        <f t="shared" ref="H175" si="613">SUM(H176:H180)</f>
        <v>0</v>
      </c>
      <c r="I175" s="5">
        <f t="shared" ref="I175" si="614">SUM(I176:I180)</f>
        <v>0</v>
      </c>
      <c r="J175" s="5">
        <f t="shared" ref="J175" si="615">SUM(J176:J180)</f>
        <v>87000</v>
      </c>
      <c r="K175" s="5">
        <f t="shared" ref="K175" si="616">SUM(K176:K180)</f>
        <v>87000</v>
      </c>
      <c r="L175" s="5">
        <f t="shared" ref="L175" si="617">SUM(L176:L180)</f>
        <v>87000</v>
      </c>
      <c r="M175" s="5">
        <f t="shared" ref="M175" si="618">SUM(M176:M180)</f>
        <v>87000</v>
      </c>
      <c r="N175" s="5">
        <f t="shared" ref="N175" si="619">SUM(N176:N180)</f>
        <v>115500</v>
      </c>
      <c r="O175" s="14">
        <f t="shared" si="442"/>
        <v>463500</v>
      </c>
      <c r="P175" s="5">
        <f>SUM(P176:P180)</f>
        <v>115500</v>
      </c>
      <c r="Q175" s="5">
        <f t="shared" ref="Q175:AA175" si="620">SUM(Q176:Q180)</f>
        <v>171500</v>
      </c>
      <c r="R175" s="5">
        <f t="shared" si="620"/>
        <v>171500</v>
      </c>
      <c r="S175" s="5">
        <f t="shared" si="620"/>
        <v>171500</v>
      </c>
      <c r="T175" s="5">
        <f t="shared" si="620"/>
        <v>171500</v>
      </c>
      <c r="U175" s="5">
        <f t="shared" si="620"/>
        <v>176500</v>
      </c>
      <c r="V175" s="5">
        <f t="shared" si="620"/>
        <v>176500</v>
      </c>
      <c r="W175" s="5">
        <f t="shared" si="620"/>
        <v>240000</v>
      </c>
      <c r="X175" s="5">
        <f t="shared" si="620"/>
        <v>240000</v>
      </c>
      <c r="Y175" s="5">
        <f t="shared" si="620"/>
        <v>240000</v>
      </c>
      <c r="Z175" s="5">
        <f t="shared" si="620"/>
        <v>240000</v>
      </c>
      <c r="AA175" s="5">
        <f t="shared" si="620"/>
        <v>245000</v>
      </c>
      <c r="AB175" s="14">
        <f t="shared" si="454"/>
        <v>2359500</v>
      </c>
      <c r="AC175" s="5">
        <f>SUM(AC176:AC180)</f>
        <v>245000</v>
      </c>
      <c r="AD175" s="5">
        <f t="shared" ref="AD175:AN175" si="621">SUM(AD176:AD180)</f>
        <v>277500</v>
      </c>
      <c r="AE175" s="5">
        <f t="shared" si="621"/>
        <v>277500</v>
      </c>
      <c r="AF175" s="5">
        <f t="shared" si="621"/>
        <v>277500</v>
      </c>
      <c r="AG175" s="5">
        <f t="shared" si="621"/>
        <v>277500</v>
      </c>
      <c r="AH175" s="5">
        <f t="shared" si="621"/>
        <v>282500</v>
      </c>
      <c r="AI175" s="5">
        <f t="shared" si="621"/>
        <v>282500</v>
      </c>
      <c r="AJ175" s="5">
        <f t="shared" si="621"/>
        <v>315000</v>
      </c>
      <c r="AK175" s="5">
        <f t="shared" si="621"/>
        <v>315000</v>
      </c>
      <c r="AL175" s="5">
        <f t="shared" si="621"/>
        <v>315000</v>
      </c>
      <c r="AM175" s="5">
        <f t="shared" si="621"/>
        <v>315000</v>
      </c>
      <c r="AN175" s="5">
        <f t="shared" si="621"/>
        <v>320000</v>
      </c>
      <c r="AO175" s="14">
        <f t="shared" si="466"/>
        <v>3500000</v>
      </c>
      <c r="AP175" s="5"/>
      <c r="AQ175" s="14">
        <f>O175+AB175+AO175</f>
        <v>6323000</v>
      </c>
    </row>
    <row r="176" spans="1:44" ht="12" customHeight="1" outlineLevel="1">
      <c r="A176" s="21" t="s">
        <v>216</v>
      </c>
      <c r="C176" s="2">
        <f>C76*'T1'!$C$14</f>
        <v>0</v>
      </c>
      <c r="D176" s="2">
        <f>D76*'T1'!$C$14</f>
        <v>0</v>
      </c>
      <c r="E176" s="2">
        <f>E76*'T1'!$C$14</f>
        <v>0</v>
      </c>
      <c r="F176" s="2">
        <f>F76*'T1'!$C$14</f>
        <v>0</v>
      </c>
      <c r="G176" s="2">
        <f>G76*'T1'!$C$14</f>
        <v>0</v>
      </c>
      <c r="H176" s="2">
        <f>H76*'T1'!$C$14</f>
        <v>0</v>
      </c>
      <c r="I176" s="2">
        <f>I76*'T1'!$C$14</f>
        <v>0</v>
      </c>
      <c r="J176" s="2">
        <f>J76*'T1'!$C$14</f>
        <v>48500</v>
      </c>
      <c r="K176" s="2">
        <f>K76*'T1'!$C$14</f>
        <v>48500</v>
      </c>
      <c r="L176" s="2">
        <f>L76*'T1'!$C$14</f>
        <v>48500</v>
      </c>
      <c r="M176" s="2">
        <f>M76*'T1'!$C$14</f>
        <v>48500</v>
      </c>
      <c r="N176" s="2">
        <f>N76*'T1'!$C$14</f>
        <v>48500</v>
      </c>
      <c r="O176" s="6">
        <f t="shared" si="442"/>
        <v>242500</v>
      </c>
      <c r="P176" s="2">
        <f>P76*'T1'!$D$14</f>
        <v>48500</v>
      </c>
      <c r="Q176" s="2">
        <f>Q76*'T1'!$D$14</f>
        <v>58500</v>
      </c>
      <c r="R176" s="2">
        <f>R76*'T1'!$D$14</f>
        <v>58500</v>
      </c>
      <c r="S176" s="2">
        <f>S76*'T1'!$D$14</f>
        <v>58500</v>
      </c>
      <c r="T176" s="2">
        <f>T76*'T1'!$D$14</f>
        <v>58500</v>
      </c>
      <c r="U176" s="2">
        <f>U76*'T1'!$D$14</f>
        <v>58500</v>
      </c>
      <c r="V176" s="2">
        <f>V76*'T1'!$D$14</f>
        <v>58500</v>
      </c>
      <c r="W176" s="2">
        <f>W76*'T1'!$D$14</f>
        <v>68500</v>
      </c>
      <c r="X176" s="2">
        <f>X76*'T1'!$D$14</f>
        <v>68500</v>
      </c>
      <c r="Y176" s="2">
        <f>Y76*'T1'!$D$14</f>
        <v>68500</v>
      </c>
      <c r="Z176" s="2">
        <f>Z76*'T1'!$D$14</f>
        <v>68500</v>
      </c>
      <c r="AA176" s="2">
        <f>AA76*'T1'!$D$14</f>
        <v>68500</v>
      </c>
      <c r="AB176" s="6">
        <f t="shared" si="454"/>
        <v>742000</v>
      </c>
      <c r="AC176" s="2">
        <f>AC76*'T1'!$E$14</f>
        <v>68500</v>
      </c>
      <c r="AD176" s="2">
        <f>AD76*'T1'!$E$14</f>
        <v>78500</v>
      </c>
      <c r="AE176" s="2">
        <f>AE76*'T1'!$E$14</f>
        <v>78500</v>
      </c>
      <c r="AF176" s="2">
        <f>AF76*'T1'!$E$14</f>
        <v>78500</v>
      </c>
      <c r="AG176" s="2">
        <f>AG76*'T1'!$E$14</f>
        <v>78500</v>
      </c>
      <c r="AH176" s="2">
        <f>AH76*'T1'!$E$14</f>
        <v>78500</v>
      </c>
      <c r="AI176" s="2">
        <f>AI76*'T1'!$E$14</f>
        <v>78500</v>
      </c>
      <c r="AJ176" s="2">
        <f>AJ76*'T1'!$E$14</f>
        <v>88500</v>
      </c>
      <c r="AK176" s="2">
        <f>AK76*'T1'!$E$14</f>
        <v>88500</v>
      </c>
      <c r="AL176" s="2">
        <f>AL76*'T1'!$E$14</f>
        <v>88500</v>
      </c>
      <c r="AM176" s="2">
        <f>AM76*'T1'!$E$14</f>
        <v>88500</v>
      </c>
      <c r="AN176" s="2">
        <f>AN76*'T1'!$E$14</f>
        <v>88500</v>
      </c>
      <c r="AO176" s="6">
        <f t="shared" si="466"/>
        <v>982000</v>
      </c>
      <c r="AP176" s="2"/>
      <c r="AQ176" s="6">
        <f>O176+AB176+AO176</f>
        <v>1966500</v>
      </c>
      <c r="AR176" s="4"/>
    </row>
    <row r="177" spans="1:44" ht="12" customHeight="1" outlineLevel="1">
      <c r="A177" s="21" t="s">
        <v>493</v>
      </c>
      <c r="C177" s="2">
        <f>C77*'T1'!$C$14</f>
        <v>0</v>
      </c>
      <c r="D177" s="2">
        <f>D77*'T1'!$C$14</f>
        <v>0</v>
      </c>
      <c r="E177" s="2">
        <f>E77*'T1'!$C$14</f>
        <v>0</v>
      </c>
      <c r="F177" s="2">
        <f>F77*'T1'!$C$14</f>
        <v>0</v>
      </c>
      <c r="G177" s="2">
        <f>G77*'T1'!$C$14</f>
        <v>0</v>
      </c>
      <c r="H177" s="2">
        <f>H77*'T1'!$C$14</f>
        <v>0</v>
      </c>
      <c r="I177" s="2">
        <f>I77*'T1'!$C$14</f>
        <v>0</v>
      </c>
      <c r="J177" s="2">
        <f>J77*'T1'!$C$14</f>
        <v>38500</v>
      </c>
      <c r="K177" s="2">
        <f>K77*'T1'!$C$14</f>
        <v>38500</v>
      </c>
      <c r="L177" s="2">
        <f>L77*'T1'!$C$14</f>
        <v>38500</v>
      </c>
      <c r="M177" s="2">
        <f>M77*'T1'!$C$14</f>
        <v>38500</v>
      </c>
      <c r="N177" s="2">
        <f>N77*'T1'!$C$14</f>
        <v>38500</v>
      </c>
      <c r="O177" s="6">
        <f t="shared" si="442"/>
        <v>192500</v>
      </c>
      <c r="P177" s="2">
        <f>P77*'T1'!$D$14</f>
        <v>38500</v>
      </c>
      <c r="Q177" s="2">
        <f>Q77*'T1'!$D$14</f>
        <v>46000</v>
      </c>
      <c r="R177" s="2">
        <f>R77*'T1'!$D$14</f>
        <v>46000</v>
      </c>
      <c r="S177" s="2">
        <f>S77*'T1'!$D$14</f>
        <v>46000</v>
      </c>
      <c r="T177" s="2">
        <f>T77*'T1'!$D$14</f>
        <v>46000</v>
      </c>
      <c r="U177" s="2">
        <f>U77*'T1'!$D$14</f>
        <v>46000</v>
      </c>
      <c r="V177" s="2">
        <f>V77*'T1'!$D$14</f>
        <v>46000</v>
      </c>
      <c r="W177" s="2">
        <f>W77*'T1'!$D$14</f>
        <v>53500</v>
      </c>
      <c r="X177" s="2">
        <f>X77*'T1'!$D$14</f>
        <v>53500</v>
      </c>
      <c r="Y177" s="2">
        <f>Y77*'T1'!$D$14</f>
        <v>53500</v>
      </c>
      <c r="Z177" s="2">
        <f>Z77*'T1'!$D$14</f>
        <v>53500</v>
      </c>
      <c r="AA177" s="2">
        <f>AA77*'T1'!$D$14</f>
        <v>53500</v>
      </c>
      <c r="AB177" s="6">
        <f t="shared" si="454"/>
        <v>582000</v>
      </c>
      <c r="AC177" s="2">
        <f>AC77*'T1'!$E$14</f>
        <v>53500</v>
      </c>
      <c r="AD177" s="2">
        <f>AD77*'T1'!$E$14</f>
        <v>61000</v>
      </c>
      <c r="AE177" s="2">
        <f>AE77*'T1'!$E$14</f>
        <v>61000</v>
      </c>
      <c r="AF177" s="2">
        <f>AF77*'T1'!$E$14</f>
        <v>61000</v>
      </c>
      <c r="AG177" s="2">
        <f>AG77*'T1'!$E$14</f>
        <v>61000</v>
      </c>
      <c r="AH177" s="2">
        <f>AH77*'T1'!$E$14</f>
        <v>61000</v>
      </c>
      <c r="AI177" s="2">
        <f>AI77*'T1'!$E$14</f>
        <v>61000</v>
      </c>
      <c r="AJ177" s="2">
        <f>AJ77*'T1'!$E$14</f>
        <v>68500</v>
      </c>
      <c r="AK177" s="2">
        <f>AK77*'T1'!$E$14</f>
        <v>68500</v>
      </c>
      <c r="AL177" s="2">
        <f>AL77*'T1'!$E$14</f>
        <v>68500</v>
      </c>
      <c r="AM177" s="2">
        <f>AM77*'T1'!$E$14</f>
        <v>68500</v>
      </c>
      <c r="AN177" s="2">
        <f>AN77*'T1'!$E$14</f>
        <v>68500</v>
      </c>
      <c r="AO177" s="6">
        <f t="shared" si="466"/>
        <v>762000</v>
      </c>
      <c r="AP177" s="2"/>
      <c r="AQ177" s="6">
        <f t="shared" ref="AQ177:AQ180" si="622">O177+AB177+AO177</f>
        <v>1536500</v>
      </c>
      <c r="AR177" s="4"/>
    </row>
    <row r="178" spans="1:44" ht="12" customHeight="1" outlineLevel="1">
      <c r="A178" s="21" t="s">
        <v>494</v>
      </c>
      <c r="C178" s="2">
        <f>C78*'T1'!$C$14</f>
        <v>0</v>
      </c>
      <c r="D178" s="2">
        <f>D78*'T1'!$C$14</f>
        <v>0</v>
      </c>
      <c r="E178" s="2">
        <f>E78*'T1'!$C$14</f>
        <v>0</v>
      </c>
      <c r="F178" s="2">
        <f>F78*'T1'!$C$14</f>
        <v>0</v>
      </c>
      <c r="G178" s="2">
        <f>G78*'T1'!$C$14</f>
        <v>0</v>
      </c>
      <c r="H178" s="2">
        <f>H78*'T1'!$C$14</f>
        <v>0</v>
      </c>
      <c r="I178" s="2">
        <f>I78*'T1'!$C$14</f>
        <v>0</v>
      </c>
      <c r="J178" s="2">
        <f>J78*'T1'!$C$14</f>
        <v>0</v>
      </c>
      <c r="K178" s="2">
        <f>K78*'T1'!$C$14</f>
        <v>0</v>
      </c>
      <c r="L178" s="2">
        <f>L78*'T1'!$C$14</f>
        <v>0</v>
      </c>
      <c r="M178" s="2">
        <f>M78*'T1'!$C$14</f>
        <v>0</v>
      </c>
      <c r="N178" s="2">
        <f>N78*'T1'!$C$14</f>
        <v>0</v>
      </c>
      <c r="O178" s="6">
        <f t="shared" si="442"/>
        <v>0</v>
      </c>
      <c r="P178" s="2">
        <f>P78*'T1'!$D$14</f>
        <v>0</v>
      </c>
      <c r="Q178" s="2">
        <f>Q78*'T1'!$D$14</f>
        <v>38500</v>
      </c>
      <c r="R178" s="2">
        <f>R78*'T1'!$D$14</f>
        <v>38500</v>
      </c>
      <c r="S178" s="2">
        <f>S78*'T1'!$D$14</f>
        <v>38500</v>
      </c>
      <c r="T178" s="2">
        <f>T78*'T1'!$D$14</f>
        <v>38500</v>
      </c>
      <c r="U178" s="2">
        <f>U78*'T1'!$D$14</f>
        <v>38500</v>
      </c>
      <c r="V178" s="2">
        <f>V78*'T1'!$D$14</f>
        <v>38500</v>
      </c>
      <c r="W178" s="2">
        <f>W78*'T1'!$D$14</f>
        <v>46000</v>
      </c>
      <c r="X178" s="2">
        <f>X78*'T1'!$D$14</f>
        <v>46000</v>
      </c>
      <c r="Y178" s="2">
        <f>Y78*'T1'!$D$14</f>
        <v>46000</v>
      </c>
      <c r="Z178" s="2">
        <f>Z78*'T1'!$D$14</f>
        <v>46000</v>
      </c>
      <c r="AA178" s="2">
        <f>AA78*'T1'!$D$14</f>
        <v>46000</v>
      </c>
      <c r="AB178" s="6">
        <f t="shared" si="454"/>
        <v>461000</v>
      </c>
      <c r="AC178" s="2">
        <f>AC78*'T1'!$E$14</f>
        <v>46000</v>
      </c>
      <c r="AD178" s="2">
        <f>AD78*'T1'!$E$14</f>
        <v>53500</v>
      </c>
      <c r="AE178" s="2">
        <f>AE78*'T1'!$E$14</f>
        <v>53500</v>
      </c>
      <c r="AF178" s="2">
        <f>AF78*'T1'!$E$14</f>
        <v>53500</v>
      </c>
      <c r="AG178" s="2">
        <f>AG78*'T1'!$E$14</f>
        <v>53500</v>
      </c>
      <c r="AH178" s="2">
        <f>AH78*'T1'!$E$14</f>
        <v>53500</v>
      </c>
      <c r="AI178" s="2">
        <f>AI78*'T1'!$E$14</f>
        <v>53500</v>
      </c>
      <c r="AJ178" s="2">
        <f>AJ78*'T1'!$E$14</f>
        <v>61000</v>
      </c>
      <c r="AK178" s="2">
        <f>AK78*'T1'!$E$14</f>
        <v>61000</v>
      </c>
      <c r="AL178" s="2">
        <f>AL78*'T1'!$E$14</f>
        <v>61000</v>
      </c>
      <c r="AM178" s="2">
        <f>AM78*'T1'!$E$14</f>
        <v>61000</v>
      </c>
      <c r="AN178" s="2">
        <f>AN78*'T1'!$E$14</f>
        <v>61000</v>
      </c>
      <c r="AO178" s="6">
        <f t="shared" si="466"/>
        <v>672000</v>
      </c>
      <c r="AP178" s="2"/>
      <c r="AQ178" s="6">
        <f t="shared" si="622"/>
        <v>1133000</v>
      </c>
      <c r="AR178" s="4"/>
    </row>
    <row r="179" spans="1:44" ht="12" customHeight="1" outlineLevel="1">
      <c r="A179" s="21" t="s">
        <v>540</v>
      </c>
      <c r="C179" s="2">
        <f>C79*'T1'!$C$14</f>
        <v>0</v>
      </c>
      <c r="D179" s="2">
        <f>D79*'T1'!$C$14</f>
        <v>0</v>
      </c>
      <c r="E179" s="2">
        <f>E79*'T1'!$C$14</f>
        <v>0</v>
      </c>
      <c r="F179" s="2">
        <f>F79*'T1'!$C$14</f>
        <v>0</v>
      </c>
      <c r="G179" s="2">
        <f>G79*'T1'!$C$14</f>
        <v>0</v>
      </c>
      <c r="H179" s="2">
        <f>H79*'T1'!$C$14</f>
        <v>0</v>
      </c>
      <c r="I179" s="2">
        <f>I79*'T1'!$C$14</f>
        <v>0</v>
      </c>
      <c r="J179" s="2">
        <f>J79*'T1'!$C$14</f>
        <v>0</v>
      </c>
      <c r="K179" s="2">
        <f>K79*'T1'!$C$14</f>
        <v>0</v>
      </c>
      <c r="L179" s="2">
        <f>L79*'T1'!$C$14</f>
        <v>0</v>
      </c>
      <c r="M179" s="2">
        <f>M79*'T1'!$C$14</f>
        <v>0</v>
      </c>
      <c r="N179" s="2">
        <f>N79*'T1'!$C$14</f>
        <v>0</v>
      </c>
      <c r="O179" s="6">
        <f t="shared" si="442"/>
        <v>0</v>
      </c>
      <c r="P179" s="2">
        <f>P79*'T1'!$D$14</f>
        <v>0</v>
      </c>
      <c r="Q179" s="2">
        <f>Q79*'T1'!$D$14</f>
        <v>0</v>
      </c>
      <c r="R179" s="2">
        <f>R79*'T1'!$D$14</f>
        <v>0</v>
      </c>
      <c r="S179" s="2">
        <f>S79*'T1'!$D$14</f>
        <v>0</v>
      </c>
      <c r="T179" s="2">
        <f>T79*'T1'!$D$14</f>
        <v>0</v>
      </c>
      <c r="U179" s="2">
        <f>U79*'T1'!$D$14</f>
        <v>0</v>
      </c>
      <c r="V179" s="2">
        <f>V79*'T1'!$D$14</f>
        <v>0</v>
      </c>
      <c r="W179" s="2">
        <f>W79*'T1'!$D$14</f>
        <v>38500</v>
      </c>
      <c r="X179" s="2">
        <f>X79*'T1'!$D$14</f>
        <v>38500</v>
      </c>
      <c r="Y179" s="2">
        <f>Y79*'T1'!$D$14</f>
        <v>38500</v>
      </c>
      <c r="Z179" s="2">
        <f>Z79*'T1'!$D$14</f>
        <v>38500</v>
      </c>
      <c r="AA179" s="2">
        <f>AA79*'T1'!$D$14</f>
        <v>38500</v>
      </c>
      <c r="AB179" s="6">
        <f t="shared" si="454"/>
        <v>192500</v>
      </c>
      <c r="AC179" s="2">
        <f>AC79*'T1'!$E$14</f>
        <v>38500</v>
      </c>
      <c r="AD179" s="2">
        <f>AD79*'T1'!$E$14</f>
        <v>46000</v>
      </c>
      <c r="AE179" s="2">
        <f>AE79*'T1'!$E$14</f>
        <v>46000</v>
      </c>
      <c r="AF179" s="2">
        <f>AF79*'T1'!$E$14</f>
        <v>46000</v>
      </c>
      <c r="AG179" s="2">
        <f>AG79*'T1'!$E$14</f>
        <v>46000</v>
      </c>
      <c r="AH179" s="2">
        <f>AH79*'T1'!$E$14</f>
        <v>46000</v>
      </c>
      <c r="AI179" s="2">
        <f>AI79*'T1'!$E$14</f>
        <v>46000</v>
      </c>
      <c r="AJ179" s="2">
        <f>AJ79*'T1'!$E$14</f>
        <v>53500</v>
      </c>
      <c r="AK179" s="2">
        <f>AK79*'T1'!$E$14</f>
        <v>53500</v>
      </c>
      <c r="AL179" s="2">
        <f>AL79*'T1'!$E$14</f>
        <v>53500</v>
      </c>
      <c r="AM179" s="2">
        <f>AM79*'T1'!$E$14</f>
        <v>53500</v>
      </c>
      <c r="AN179" s="2">
        <f>AN79*'T1'!$E$14</f>
        <v>53500</v>
      </c>
      <c r="AO179" s="6">
        <f t="shared" si="466"/>
        <v>582000</v>
      </c>
      <c r="AP179" s="2"/>
      <c r="AQ179" s="6">
        <f t="shared" si="622"/>
        <v>774500</v>
      </c>
      <c r="AR179" s="4"/>
    </row>
    <row r="180" spans="1:44" ht="12" customHeight="1" outlineLevel="1">
      <c r="A180" s="21" t="s">
        <v>498</v>
      </c>
      <c r="C180" s="2">
        <f>C80*'T1'!$C$14</f>
        <v>0</v>
      </c>
      <c r="D180" s="2">
        <f>D80*'T1'!$C$14</f>
        <v>0</v>
      </c>
      <c r="E180" s="2">
        <f>E80*'T1'!$C$14</f>
        <v>0</v>
      </c>
      <c r="F180" s="2">
        <f>F80*'T1'!$C$14</f>
        <v>0</v>
      </c>
      <c r="G180" s="2">
        <f>G80*'T1'!$C$14</f>
        <v>0</v>
      </c>
      <c r="H180" s="2">
        <f>H80*'T1'!$C$14</f>
        <v>0</v>
      </c>
      <c r="I180" s="2">
        <f>I80*'T1'!$C$14</f>
        <v>0</v>
      </c>
      <c r="J180" s="2">
        <f>J80*'T1'!$C$14</f>
        <v>0</v>
      </c>
      <c r="K180" s="2">
        <f>K80*'T1'!$C$14</f>
        <v>0</v>
      </c>
      <c r="L180" s="2">
        <f>L80*'T1'!$C$14</f>
        <v>0</v>
      </c>
      <c r="M180" s="2">
        <f>M80*'T1'!$C$14</f>
        <v>0</v>
      </c>
      <c r="N180" s="2">
        <f>N80*'T1'!$C$14</f>
        <v>28500</v>
      </c>
      <c r="O180" s="6">
        <f t="shared" si="442"/>
        <v>28500</v>
      </c>
      <c r="P180" s="2">
        <f>P80*'T1'!$D$14</f>
        <v>28500</v>
      </c>
      <c r="Q180" s="2">
        <f>Q80*'T1'!$D$14</f>
        <v>28500</v>
      </c>
      <c r="R180" s="2">
        <f>R80*'T1'!$D$14</f>
        <v>28500</v>
      </c>
      <c r="S180" s="2">
        <f>S80*'T1'!$D$14</f>
        <v>28500</v>
      </c>
      <c r="T180" s="2">
        <f>T80*'T1'!$D$14</f>
        <v>28500</v>
      </c>
      <c r="U180" s="2">
        <f>U80*'T1'!$D$14</f>
        <v>33500</v>
      </c>
      <c r="V180" s="2">
        <f>V80*'T1'!$D$14</f>
        <v>33500</v>
      </c>
      <c r="W180" s="2">
        <f>W80*'T1'!$D$14</f>
        <v>33500</v>
      </c>
      <c r="X180" s="2">
        <f>X80*'T1'!$D$14</f>
        <v>33500</v>
      </c>
      <c r="Y180" s="2">
        <f>Y80*'T1'!$D$14</f>
        <v>33500</v>
      </c>
      <c r="Z180" s="2">
        <f>Z80*'T1'!$D$14</f>
        <v>33500</v>
      </c>
      <c r="AA180" s="2">
        <f>AA80*'T1'!$D$14</f>
        <v>38500</v>
      </c>
      <c r="AB180" s="6">
        <f t="shared" si="454"/>
        <v>382000</v>
      </c>
      <c r="AC180" s="2">
        <f>AC80*'T1'!$E$14</f>
        <v>38500</v>
      </c>
      <c r="AD180" s="2">
        <f>AD80*'T1'!$E$14</f>
        <v>38500</v>
      </c>
      <c r="AE180" s="2">
        <f>AE80*'T1'!$E$14</f>
        <v>38500</v>
      </c>
      <c r="AF180" s="2">
        <f>AF80*'T1'!$E$14</f>
        <v>38500</v>
      </c>
      <c r="AG180" s="2">
        <f>AG80*'T1'!$E$14</f>
        <v>38500</v>
      </c>
      <c r="AH180" s="2">
        <f>AH80*'T1'!$E$14</f>
        <v>43500</v>
      </c>
      <c r="AI180" s="2">
        <f>AI80*'T1'!$E$14</f>
        <v>43500</v>
      </c>
      <c r="AJ180" s="2">
        <f>AJ80*'T1'!$E$14</f>
        <v>43500</v>
      </c>
      <c r="AK180" s="2">
        <f>AK80*'T1'!$E$14</f>
        <v>43500</v>
      </c>
      <c r="AL180" s="2">
        <f>AL80*'T1'!$E$14</f>
        <v>43500</v>
      </c>
      <c r="AM180" s="2">
        <f>AM80*'T1'!$E$14</f>
        <v>43500</v>
      </c>
      <c r="AN180" s="2">
        <f>AN80*'T1'!$E$14</f>
        <v>48500</v>
      </c>
      <c r="AO180" s="6">
        <f t="shared" si="466"/>
        <v>502000</v>
      </c>
      <c r="AP180" s="2"/>
      <c r="AQ180" s="6">
        <f t="shared" si="622"/>
        <v>912500</v>
      </c>
      <c r="AR180" s="4"/>
    </row>
    <row r="181" spans="1:44" ht="12" customHeight="1" outlineLevel="1">
      <c r="A181" s="2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6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6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6"/>
      <c r="AP181" s="2"/>
      <c r="AQ181" s="6"/>
      <c r="AR181" s="4"/>
    </row>
    <row r="182" spans="1:44" s="4" customFormat="1" ht="12" customHeight="1" outlineLevel="1">
      <c r="A182" s="4" t="s">
        <v>492</v>
      </c>
      <c r="B182" s="9"/>
      <c r="C182" s="5">
        <f>SUM(C183:C187)</f>
        <v>0</v>
      </c>
      <c r="D182" s="5">
        <f t="shared" ref="D182" si="623">SUM(D183:D187)</f>
        <v>0</v>
      </c>
      <c r="E182" s="5">
        <f t="shared" ref="E182" si="624">SUM(E183:E187)</f>
        <v>0</v>
      </c>
      <c r="F182" s="5">
        <f t="shared" ref="F182" si="625">SUM(F183:F187)</f>
        <v>0</v>
      </c>
      <c r="G182" s="5">
        <f t="shared" ref="G182" si="626">SUM(G183:G187)</f>
        <v>0</v>
      </c>
      <c r="H182" s="5">
        <f t="shared" ref="H182" si="627">SUM(H183:H187)</f>
        <v>0</v>
      </c>
      <c r="I182" s="5">
        <f t="shared" ref="I182" si="628">SUM(I183:I187)</f>
        <v>0</v>
      </c>
      <c r="J182" s="5">
        <f t="shared" ref="J182" si="629">SUM(J183:J187)</f>
        <v>87000</v>
      </c>
      <c r="K182" s="5">
        <f t="shared" ref="K182" si="630">SUM(K183:K187)</f>
        <v>87000</v>
      </c>
      <c r="L182" s="5">
        <f t="shared" ref="L182" si="631">SUM(L183:L187)</f>
        <v>87000</v>
      </c>
      <c r="M182" s="5">
        <f t="shared" ref="M182" si="632">SUM(M183:M187)</f>
        <v>87000</v>
      </c>
      <c r="N182" s="5">
        <f t="shared" ref="N182" si="633">SUM(N183:N187)</f>
        <v>115500</v>
      </c>
      <c r="O182" s="14">
        <f t="shared" si="442"/>
        <v>463500</v>
      </c>
      <c r="P182" s="5">
        <f>SUM(P183:P187)</f>
        <v>115500</v>
      </c>
      <c r="Q182" s="5">
        <f t="shared" ref="Q182:AA182" si="634">SUM(Q183:Q187)</f>
        <v>171500</v>
      </c>
      <c r="R182" s="5">
        <f t="shared" si="634"/>
        <v>171500</v>
      </c>
      <c r="S182" s="5">
        <f t="shared" si="634"/>
        <v>171500</v>
      </c>
      <c r="T182" s="5">
        <f t="shared" si="634"/>
        <v>171500</v>
      </c>
      <c r="U182" s="5">
        <f t="shared" si="634"/>
        <v>176500</v>
      </c>
      <c r="V182" s="5">
        <f t="shared" si="634"/>
        <v>176500</v>
      </c>
      <c r="W182" s="5">
        <f t="shared" si="634"/>
        <v>240000</v>
      </c>
      <c r="X182" s="5">
        <f t="shared" si="634"/>
        <v>240000</v>
      </c>
      <c r="Y182" s="5">
        <f t="shared" si="634"/>
        <v>240000</v>
      </c>
      <c r="Z182" s="5">
        <f t="shared" si="634"/>
        <v>240000</v>
      </c>
      <c r="AA182" s="5">
        <f t="shared" si="634"/>
        <v>245000</v>
      </c>
      <c r="AB182" s="14">
        <f t="shared" si="454"/>
        <v>2359500</v>
      </c>
      <c r="AC182" s="5">
        <f>SUM(AC183:AC187)</f>
        <v>245000</v>
      </c>
      <c r="AD182" s="5">
        <f t="shared" ref="AD182:AN182" si="635">SUM(AD183:AD187)</f>
        <v>277500</v>
      </c>
      <c r="AE182" s="5">
        <f t="shared" si="635"/>
        <v>277500</v>
      </c>
      <c r="AF182" s="5">
        <f t="shared" si="635"/>
        <v>277500</v>
      </c>
      <c r="AG182" s="5">
        <f t="shared" si="635"/>
        <v>277500</v>
      </c>
      <c r="AH182" s="5">
        <f t="shared" si="635"/>
        <v>282500</v>
      </c>
      <c r="AI182" s="5">
        <f t="shared" si="635"/>
        <v>282500</v>
      </c>
      <c r="AJ182" s="5">
        <f t="shared" si="635"/>
        <v>315000</v>
      </c>
      <c r="AK182" s="5">
        <f t="shared" si="635"/>
        <v>315000</v>
      </c>
      <c r="AL182" s="5">
        <f t="shared" si="635"/>
        <v>315000</v>
      </c>
      <c r="AM182" s="5">
        <f t="shared" si="635"/>
        <v>315000</v>
      </c>
      <c r="AN182" s="5">
        <f t="shared" si="635"/>
        <v>320000</v>
      </c>
      <c r="AO182" s="14">
        <f t="shared" si="466"/>
        <v>3500000</v>
      </c>
      <c r="AP182" s="5"/>
      <c r="AQ182" s="14">
        <f>O182+AB182+AO182</f>
        <v>6323000</v>
      </c>
    </row>
    <row r="183" spans="1:44" ht="12" customHeight="1" outlineLevel="1">
      <c r="A183" s="21" t="s">
        <v>495</v>
      </c>
      <c r="C183" s="2">
        <f>C83*'T1'!$C$14</f>
        <v>0</v>
      </c>
      <c r="D183" s="2">
        <f>D83*'T1'!$C$14</f>
        <v>0</v>
      </c>
      <c r="E183" s="2">
        <f>E83*'T1'!$C$14</f>
        <v>0</v>
      </c>
      <c r="F183" s="2">
        <f>F83*'T1'!$C$14</f>
        <v>0</v>
      </c>
      <c r="G183" s="2">
        <f>G83*'T1'!$C$14</f>
        <v>0</v>
      </c>
      <c r="H183" s="2">
        <f>H83*'T1'!$C$14</f>
        <v>0</v>
      </c>
      <c r="I183" s="2">
        <f>I83*'T1'!$C$14</f>
        <v>0</v>
      </c>
      <c r="J183" s="2">
        <f>J83*'T1'!$C$14</f>
        <v>48500</v>
      </c>
      <c r="K183" s="2">
        <f>K83*'T1'!$C$14</f>
        <v>48500</v>
      </c>
      <c r="L183" s="2">
        <f>L83*'T1'!$C$14</f>
        <v>48500</v>
      </c>
      <c r="M183" s="2">
        <f>M83*'T1'!$C$14</f>
        <v>48500</v>
      </c>
      <c r="N183" s="2">
        <f>N83*'T1'!$C$14</f>
        <v>48500</v>
      </c>
      <c r="O183" s="6">
        <f t="shared" si="442"/>
        <v>242500</v>
      </c>
      <c r="P183" s="2">
        <f>P83*'T1'!$D$14</f>
        <v>48500</v>
      </c>
      <c r="Q183" s="2">
        <f>Q83*'T1'!$D$14</f>
        <v>58500</v>
      </c>
      <c r="R183" s="2">
        <f>R83*'T1'!$D$14</f>
        <v>58500</v>
      </c>
      <c r="S183" s="2">
        <f>S83*'T1'!$D$14</f>
        <v>58500</v>
      </c>
      <c r="T183" s="2">
        <f>T83*'T1'!$D$14</f>
        <v>58500</v>
      </c>
      <c r="U183" s="2">
        <f>U83*'T1'!$D$14</f>
        <v>58500</v>
      </c>
      <c r="V183" s="2">
        <f>V83*'T1'!$D$14</f>
        <v>58500</v>
      </c>
      <c r="W183" s="2">
        <f>W83*'T1'!$D$14</f>
        <v>68500</v>
      </c>
      <c r="X183" s="2">
        <f>X83*'T1'!$D$14</f>
        <v>68500</v>
      </c>
      <c r="Y183" s="2">
        <f>Y83*'T1'!$D$14</f>
        <v>68500</v>
      </c>
      <c r="Z183" s="2">
        <f>Z83*'T1'!$D$14</f>
        <v>68500</v>
      </c>
      <c r="AA183" s="2">
        <f>AA83*'T1'!$D$14</f>
        <v>68500</v>
      </c>
      <c r="AB183" s="6">
        <f>SUM(P183:AA183)</f>
        <v>742000</v>
      </c>
      <c r="AC183" s="2">
        <f>AC83*'T1'!$E$14</f>
        <v>68500</v>
      </c>
      <c r="AD183" s="2">
        <f>AD83*'T1'!$E$14</f>
        <v>78500</v>
      </c>
      <c r="AE183" s="2">
        <f>AE83*'T1'!$E$14</f>
        <v>78500</v>
      </c>
      <c r="AF183" s="2">
        <f>AF83*'T1'!$E$14</f>
        <v>78500</v>
      </c>
      <c r="AG183" s="2">
        <f>AG83*'T1'!$E$14</f>
        <v>78500</v>
      </c>
      <c r="AH183" s="2">
        <f>AH83*'T1'!$E$14</f>
        <v>78500</v>
      </c>
      <c r="AI183" s="2">
        <f>AI83*'T1'!$E$14</f>
        <v>78500</v>
      </c>
      <c r="AJ183" s="2">
        <f>AJ83*'T1'!$E$14</f>
        <v>88500</v>
      </c>
      <c r="AK183" s="2">
        <f>AK83*'T1'!$E$14</f>
        <v>88500</v>
      </c>
      <c r="AL183" s="2">
        <f>AL83*'T1'!$E$14</f>
        <v>88500</v>
      </c>
      <c r="AM183" s="2">
        <f>AM83*'T1'!$E$14</f>
        <v>88500</v>
      </c>
      <c r="AN183" s="2">
        <f>AN83*'T1'!$E$14</f>
        <v>88500</v>
      </c>
      <c r="AO183" s="6">
        <f t="shared" si="466"/>
        <v>982000</v>
      </c>
      <c r="AP183" s="2"/>
      <c r="AQ183" s="6">
        <f>O183+AB183+AO183</f>
        <v>1966500</v>
      </c>
    </row>
    <row r="184" spans="1:44" ht="12" customHeight="1" outlineLevel="1">
      <c r="A184" s="21" t="s">
        <v>489</v>
      </c>
      <c r="B184" s="9"/>
      <c r="C184" s="2">
        <f>C84*'T1'!$C$14</f>
        <v>0</v>
      </c>
      <c r="D184" s="2">
        <f>D84*'T1'!$C$14</f>
        <v>0</v>
      </c>
      <c r="E184" s="2">
        <f>E84*'T1'!$C$14</f>
        <v>0</v>
      </c>
      <c r="F184" s="2">
        <f>F84*'T1'!$C$14</f>
        <v>0</v>
      </c>
      <c r="G184" s="2">
        <f>G84*'T1'!$C$14</f>
        <v>0</v>
      </c>
      <c r="H184" s="2">
        <f>H84*'T1'!$C$14</f>
        <v>0</v>
      </c>
      <c r="I184" s="2">
        <f>I84*'T1'!$C$14</f>
        <v>0</v>
      </c>
      <c r="J184" s="2">
        <f>J84*'T1'!$C$14</f>
        <v>38500</v>
      </c>
      <c r="K184" s="2">
        <f>K84*'T1'!$C$14</f>
        <v>38500</v>
      </c>
      <c r="L184" s="2">
        <f>L84*'T1'!$C$14</f>
        <v>38500</v>
      </c>
      <c r="M184" s="2">
        <f>M84*'T1'!$C$14</f>
        <v>38500</v>
      </c>
      <c r="N184" s="2">
        <f>N84*'T1'!$C$14</f>
        <v>38500</v>
      </c>
      <c r="O184" s="6">
        <f t="shared" si="442"/>
        <v>192500</v>
      </c>
      <c r="P184" s="2">
        <f>P84*'T1'!$D$14</f>
        <v>38500</v>
      </c>
      <c r="Q184" s="2">
        <f>Q84*'T1'!$D$14</f>
        <v>46000</v>
      </c>
      <c r="R184" s="2">
        <f>R84*'T1'!$D$14</f>
        <v>46000</v>
      </c>
      <c r="S184" s="2">
        <f>S84*'T1'!$D$14</f>
        <v>46000</v>
      </c>
      <c r="T184" s="2">
        <f>T84*'T1'!$D$14</f>
        <v>46000</v>
      </c>
      <c r="U184" s="2">
        <f>U84*'T1'!$D$14</f>
        <v>46000</v>
      </c>
      <c r="V184" s="2">
        <f>V84*'T1'!$D$14</f>
        <v>46000</v>
      </c>
      <c r="W184" s="2">
        <f>W84*'T1'!$D$14</f>
        <v>53500</v>
      </c>
      <c r="X184" s="2">
        <f>X84*'T1'!$D$14</f>
        <v>53500</v>
      </c>
      <c r="Y184" s="2">
        <f>Y84*'T1'!$D$14</f>
        <v>53500</v>
      </c>
      <c r="Z184" s="2">
        <f>Z84*'T1'!$D$14</f>
        <v>53500</v>
      </c>
      <c r="AA184" s="2">
        <f>AA84*'T1'!$D$14</f>
        <v>53500</v>
      </c>
      <c r="AB184" s="6">
        <f t="shared" ref="AB184:AB187" si="636">SUM(P184:AA184)</f>
        <v>582000</v>
      </c>
      <c r="AC184" s="2">
        <f>AC84*'T1'!$E$14</f>
        <v>53500</v>
      </c>
      <c r="AD184" s="2">
        <f>AD84*'T1'!$E$14</f>
        <v>61000</v>
      </c>
      <c r="AE184" s="2">
        <f>AE84*'T1'!$E$14</f>
        <v>61000</v>
      </c>
      <c r="AF184" s="2">
        <f>AF84*'T1'!$E$14</f>
        <v>61000</v>
      </c>
      <c r="AG184" s="2">
        <f>AG84*'T1'!$E$14</f>
        <v>61000</v>
      </c>
      <c r="AH184" s="2">
        <f>AH84*'T1'!$E$14</f>
        <v>61000</v>
      </c>
      <c r="AI184" s="2">
        <f>AI84*'T1'!$E$14</f>
        <v>61000</v>
      </c>
      <c r="AJ184" s="2">
        <f>AJ84*'T1'!$E$14</f>
        <v>68500</v>
      </c>
      <c r="AK184" s="2">
        <f>AK84*'T1'!$E$14</f>
        <v>68500</v>
      </c>
      <c r="AL184" s="2">
        <f>AL84*'T1'!$E$14</f>
        <v>68500</v>
      </c>
      <c r="AM184" s="2">
        <f>AM84*'T1'!$E$14</f>
        <v>68500</v>
      </c>
      <c r="AN184" s="2">
        <f>AN84*'T1'!$E$14</f>
        <v>68500</v>
      </c>
      <c r="AO184" s="6">
        <f t="shared" si="466"/>
        <v>762000</v>
      </c>
      <c r="AP184" s="2"/>
      <c r="AQ184" s="6">
        <f t="shared" ref="AQ184:AQ187" si="637">O184+AB184+AO184</f>
        <v>1536500</v>
      </c>
      <c r="AR184" s="4"/>
    </row>
    <row r="185" spans="1:44" ht="12" customHeight="1" outlineLevel="1">
      <c r="A185" s="21" t="s">
        <v>490</v>
      </c>
      <c r="C185" s="2">
        <f>C85*'T1'!$C$14</f>
        <v>0</v>
      </c>
      <c r="D185" s="2">
        <f>D85*'T1'!$C$14</f>
        <v>0</v>
      </c>
      <c r="E185" s="2">
        <f>E85*'T1'!$C$14</f>
        <v>0</v>
      </c>
      <c r="F185" s="2">
        <f>F85*'T1'!$C$14</f>
        <v>0</v>
      </c>
      <c r="G185" s="2">
        <f>G85*'T1'!$C$14</f>
        <v>0</v>
      </c>
      <c r="H185" s="2">
        <f>H85*'T1'!$C$14</f>
        <v>0</v>
      </c>
      <c r="I185" s="2">
        <f>I85*'T1'!$C$14</f>
        <v>0</v>
      </c>
      <c r="J185" s="2">
        <f>J85*'T1'!$C$14</f>
        <v>0</v>
      </c>
      <c r="K185" s="2">
        <f>K85*'T1'!$C$14</f>
        <v>0</v>
      </c>
      <c r="L185" s="2">
        <f>L85*'T1'!$C$14</f>
        <v>0</v>
      </c>
      <c r="M185" s="2">
        <f>M85*'T1'!$C$14</f>
        <v>0</v>
      </c>
      <c r="N185" s="2">
        <f>N85*'T1'!$C$14</f>
        <v>0</v>
      </c>
      <c r="O185" s="6">
        <f t="shared" si="442"/>
        <v>0</v>
      </c>
      <c r="P185" s="2">
        <f>P85*'T1'!$D$14</f>
        <v>0</v>
      </c>
      <c r="Q185" s="2">
        <f>Q85*'T1'!$D$14</f>
        <v>38500</v>
      </c>
      <c r="R185" s="2">
        <f>R85*'T1'!$D$14</f>
        <v>38500</v>
      </c>
      <c r="S185" s="2">
        <f>S85*'T1'!$D$14</f>
        <v>38500</v>
      </c>
      <c r="T185" s="2">
        <f>T85*'T1'!$D$14</f>
        <v>38500</v>
      </c>
      <c r="U185" s="2">
        <f>U85*'T1'!$D$14</f>
        <v>38500</v>
      </c>
      <c r="V185" s="2">
        <f>V85*'T1'!$D$14</f>
        <v>38500</v>
      </c>
      <c r="W185" s="2">
        <f>W85*'T1'!$D$14</f>
        <v>46000</v>
      </c>
      <c r="X185" s="2">
        <f>X85*'T1'!$D$14</f>
        <v>46000</v>
      </c>
      <c r="Y185" s="2">
        <f>Y85*'T1'!$D$14</f>
        <v>46000</v>
      </c>
      <c r="Z185" s="2">
        <f>Z85*'T1'!$D$14</f>
        <v>46000</v>
      </c>
      <c r="AA185" s="2">
        <f>AA85*'T1'!$D$14</f>
        <v>46000</v>
      </c>
      <c r="AB185" s="6">
        <f t="shared" si="636"/>
        <v>461000</v>
      </c>
      <c r="AC185" s="2">
        <f>AC85*'T1'!$E$14</f>
        <v>46000</v>
      </c>
      <c r="AD185" s="2">
        <f>AD85*'T1'!$E$14</f>
        <v>53500</v>
      </c>
      <c r="AE185" s="2">
        <f>AE85*'T1'!$E$14</f>
        <v>53500</v>
      </c>
      <c r="AF185" s="2">
        <f>AF85*'T1'!$E$14</f>
        <v>53500</v>
      </c>
      <c r="AG185" s="2">
        <f>AG85*'T1'!$E$14</f>
        <v>53500</v>
      </c>
      <c r="AH185" s="2">
        <f>AH85*'T1'!$E$14</f>
        <v>53500</v>
      </c>
      <c r="AI185" s="2">
        <f>AI85*'T1'!$E$14</f>
        <v>53500</v>
      </c>
      <c r="AJ185" s="2">
        <f>AJ85*'T1'!$E$14</f>
        <v>61000</v>
      </c>
      <c r="AK185" s="2">
        <f>AK85*'T1'!$E$14</f>
        <v>61000</v>
      </c>
      <c r="AL185" s="2">
        <f>AL85*'T1'!$E$14</f>
        <v>61000</v>
      </c>
      <c r="AM185" s="2">
        <f>AM85*'T1'!$E$14</f>
        <v>61000</v>
      </c>
      <c r="AN185" s="2">
        <f>AN85*'T1'!$E$14</f>
        <v>61000</v>
      </c>
      <c r="AO185" s="6">
        <f t="shared" si="466"/>
        <v>672000</v>
      </c>
      <c r="AP185" s="2"/>
      <c r="AQ185" s="6">
        <f t="shared" si="637"/>
        <v>1133000</v>
      </c>
      <c r="AR185" s="4"/>
    </row>
    <row r="186" spans="1:44" ht="12" customHeight="1" outlineLevel="1">
      <c r="A186" s="21" t="s">
        <v>539</v>
      </c>
      <c r="C186" s="2">
        <f>C86*'T1'!$C$14</f>
        <v>0</v>
      </c>
      <c r="D186" s="2">
        <f>D86*'T1'!$C$14</f>
        <v>0</v>
      </c>
      <c r="E186" s="2">
        <f>E86*'T1'!$C$14</f>
        <v>0</v>
      </c>
      <c r="F186" s="2">
        <f>F86*'T1'!$C$14</f>
        <v>0</v>
      </c>
      <c r="G186" s="2">
        <f>G86*'T1'!$C$14</f>
        <v>0</v>
      </c>
      <c r="H186" s="2">
        <f>H86*'T1'!$C$14</f>
        <v>0</v>
      </c>
      <c r="I186" s="2">
        <f>I86*'T1'!$C$14</f>
        <v>0</v>
      </c>
      <c r="J186" s="2">
        <f>J86*'T1'!$C$14</f>
        <v>0</v>
      </c>
      <c r="K186" s="2">
        <f>K86*'T1'!$C$14</f>
        <v>0</v>
      </c>
      <c r="L186" s="2">
        <f>L86*'T1'!$C$14</f>
        <v>0</v>
      </c>
      <c r="M186" s="2">
        <f>M86*'T1'!$C$14</f>
        <v>0</v>
      </c>
      <c r="N186" s="2">
        <f>N86*'T1'!$C$14</f>
        <v>0</v>
      </c>
      <c r="O186" s="6">
        <f t="shared" si="442"/>
        <v>0</v>
      </c>
      <c r="P186" s="2">
        <f>P86*'T1'!$D$14</f>
        <v>0</v>
      </c>
      <c r="Q186" s="2">
        <f>Q86*'T1'!$D$14</f>
        <v>0</v>
      </c>
      <c r="R186" s="2">
        <f>R86*'T1'!$D$14</f>
        <v>0</v>
      </c>
      <c r="S186" s="2">
        <f>S86*'T1'!$D$14</f>
        <v>0</v>
      </c>
      <c r="T186" s="2">
        <f>T86*'T1'!$D$14</f>
        <v>0</v>
      </c>
      <c r="U186" s="2">
        <f>U86*'T1'!$D$14</f>
        <v>0</v>
      </c>
      <c r="V186" s="2">
        <f>V86*'T1'!$D$14</f>
        <v>0</v>
      </c>
      <c r="W186" s="2">
        <f>W86*'T1'!$D$14</f>
        <v>38500</v>
      </c>
      <c r="X186" s="2">
        <f>X86*'T1'!$D$14</f>
        <v>38500</v>
      </c>
      <c r="Y186" s="2">
        <f>Y86*'T1'!$D$14</f>
        <v>38500</v>
      </c>
      <c r="Z186" s="2">
        <f>Z86*'T1'!$D$14</f>
        <v>38500</v>
      </c>
      <c r="AA186" s="2">
        <f>AA86*'T1'!$D$14</f>
        <v>38500</v>
      </c>
      <c r="AB186" s="6">
        <f t="shared" si="636"/>
        <v>192500</v>
      </c>
      <c r="AC186" s="2">
        <f>AC86*'T1'!$E$14</f>
        <v>38500</v>
      </c>
      <c r="AD186" s="2">
        <f>AD86*'T1'!$E$14</f>
        <v>46000</v>
      </c>
      <c r="AE186" s="2">
        <f>AE86*'T1'!$E$14</f>
        <v>46000</v>
      </c>
      <c r="AF186" s="2">
        <f>AF86*'T1'!$E$14</f>
        <v>46000</v>
      </c>
      <c r="AG186" s="2">
        <f>AG86*'T1'!$E$14</f>
        <v>46000</v>
      </c>
      <c r="AH186" s="2">
        <f>AH86*'T1'!$E$14</f>
        <v>46000</v>
      </c>
      <c r="AI186" s="2">
        <f>AI86*'T1'!$E$14</f>
        <v>46000</v>
      </c>
      <c r="AJ186" s="2">
        <f>AJ86*'T1'!$E$14</f>
        <v>53500</v>
      </c>
      <c r="AK186" s="2">
        <f>AK86*'T1'!$E$14</f>
        <v>53500</v>
      </c>
      <c r="AL186" s="2">
        <f>AL86*'T1'!$E$14</f>
        <v>53500</v>
      </c>
      <c r="AM186" s="2">
        <f>AM86*'T1'!$E$14</f>
        <v>53500</v>
      </c>
      <c r="AN186" s="2">
        <f>AN86*'T1'!$E$14</f>
        <v>53500</v>
      </c>
      <c r="AO186" s="6">
        <f t="shared" si="466"/>
        <v>582000</v>
      </c>
      <c r="AP186" s="2"/>
      <c r="AQ186" s="6">
        <f t="shared" si="637"/>
        <v>774500</v>
      </c>
      <c r="AR186" s="4"/>
    </row>
    <row r="187" spans="1:44" ht="12" customHeight="1" outlineLevel="1">
      <c r="A187" s="21" t="s">
        <v>497</v>
      </c>
      <c r="C187" s="2">
        <f>C87*'T1'!$C$14</f>
        <v>0</v>
      </c>
      <c r="D187" s="2">
        <f>D87*'T1'!$C$14</f>
        <v>0</v>
      </c>
      <c r="E187" s="2">
        <f>E87*'T1'!$C$14</f>
        <v>0</v>
      </c>
      <c r="F187" s="2">
        <f>F87*'T1'!$C$14</f>
        <v>0</v>
      </c>
      <c r="G187" s="2">
        <f>G87*'T1'!$C$14</f>
        <v>0</v>
      </c>
      <c r="H187" s="2">
        <f>H87*'T1'!$C$14</f>
        <v>0</v>
      </c>
      <c r="I187" s="2">
        <f>I87*'T1'!$C$14</f>
        <v>0</v>
      </c>
      <c r="J187" s="2">
        <f>J87*'T1'!$C$14</f>
        <v>0</v>
      </c>
      <c r="K187" s="2">
        <f>K87*'T1'!$C$14</f>
        <v>0</v>
      </c>
      <c r="L187" s="2">
        <f>L87*'T1'!$C$14</f>
        <v>0</v>
      </c>
      <c r="M187" s="2">
        <f>M87*'T1'!$C$14</f>
        <v>0</v>
      </c>
      <c r="N187" s="2">
        <f>N87*'T1'!$C$14</f>
        <v>28500</v>
      </c>
      <c r="O187" s="6">
        <f t="shared" si="442"/>
        <v>28500</v>
      </c>
      <c r="P187" s="2">
        <f>P87*'T1'!$D$14</f>
        <v>28500</v>
      </c>
      <c r="Q187" s="2">
        <f>Q87*'T1'!$D$14</f>
        <v>28500</v>
      </c>
      <c r="R187" s="2">
        <f>R87*'T1'!$D$14</f>
        <v>28500</v>
      </c>
      <c r="S187" s="2">
        <f>S87*'T1'!$D$14</f>
        <v>28500</v>
      </c>
      <c r="T187" s="2">
        <f>T87*'T1'!$D$14</f>
        <v>28500</v>
      </c>
      <c r="U187" s="2">
        <f>U87*'T1'!$D$14</f>
        <v>33500</v>
      </c>
      <c r="V187" s="2">
        <f>V87*'T1'!$D$14</f>
        <v>33500</v>
      </c>
      <c r="W187" s="2">
        <f>W87*'T1'!$D$14</f>
        <v>33500</v>
      </c>
      <c r="X187" s="2">
        <f>X87*'T1'!$D$14</f>
        <v>33500</v>
      </c>
      <c r="Y187" s="2">
        <f>Y87*'T1'!$D$14</f>
        <v>33500</v>
      </c>
      <c r="Z187" s="2">
        <f>Z87*'T1'!$D$14</f>
        <v>33500</v>
      </c>
      <c r="AA187" s="2">
        <f>AA87*'T1'!$D$14</f>
        <v>38500</v>
      </c>
      <c r="AB187" s="6">
        <f t="shared" si="636"/>
        <v>382000</v>
      </c>
      <c r="AC187" s="2">
        <f>AC87*'T1'!$E$14</f>
        <v>38500</v>
      </c>
      <c r="AD187" s="2">
        <f>AD87*'T1'!$E$14</f>
        <v>38500</v>
      </c>
      <c r="AE187" s="2">
        <f>AE87*'T1'!$E$14</f>
        <v>38500</v>
      </c>
      <c r="AF187" s="2">
        <f>AF87*'T1'!$E$14</f>
        <v>38500</v>
      </c>
      <c r="AG187" s="2">
        <f>AG87*'T1'!$E$14</f>
        <v>38500</v>
      </c>
      <c r="AH187" s="2">
        <f>AH87*'T1'!$E$14</f>
        <v>43500</v>
      </c>
      <c r="AI187" s="2">
        <f>AI87*'T1'!$E$14</f>
        <v>43500</v>
      </c>
      <c r="AJ187" s="2">
        <f>AJ87*'T1'!$E$14</f>
        <v>43500</v>
      </c>
      <c r="AK187" s="2">
        <f>AK87*'T1'!$E$14</f>
        <v>43500</v>
      </c>
      <c r="AL187" s="2">
        <f>AL87*'T1'!$E$14</f>
        <v>43500</v>
      </c>
      <c r="AM187" s="2">
        <f>AM87*'T1'!$E$14</f>
        <v>43500</v>
      </c>
      <c r="AN187" s="2">
        <f>AN87*'T1'!$E$14</f>
        <v>48500</v>
      </c>
      <c r="AO187" s="6">
        <f t="shared" si="466"/>
        <v>502000</v>
      </c>
      <c r="AP187" s="2"/>
      <c r="AQ187" s="6">
        <f t="shared" si="637"/>
        <v>912500</v>
      </c>
      <c r="AR187" s="4"/>
    </row>
    <row r="188" spans="1:44" ht="12" customHeight="1" outlineLevel="1">
      <c r="A188" s="2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6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6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6"/>
      <c r="AP188" s="2"/>
      <c r="AQ188" s="6"/>
      <c r="AR188" s="4"/>
    </row>
    <row r="189" spans="1:44" s="4" customFormat="1" ht="12" customHeight="1" outlineLevel="1">
      <c r="A189" s="4" t="s">
        <v>496</v>
      </c>
      <c r="B189" s="9"/>
      <c r="C189" s="5">
        <f>SUM(C190:C191)</f>
        <v>0</v>
      </c>
      <c r="D189" s="5">
        <f t="shared" ref="D189" si="638">SUM(D190:D191)</f>
        <v>0</v>
      </c>
      <c r="E189" s="5">
        <f t="shared" ref="E189" si="639">SUM(E190:E191)</f>
        <v>0</v>
      </c>
      <c r="F189" s="5">
        <f t="shared" ref="F189" si="640">SUM(F190:F191)</f>
        <v>0</v>
      </c>
      <c r="G189" s="5">
        <f t="shared" ref="G189" si="641">SUM(G190:G191)</f>
        <v>0</v>
      </c>
      <c r="H189" s="5">
        <f t="shared" ref="H189" si="642">SUM(H190:H191)</f>
        <v>0</v>
      </c>
      <c r="I189" s="5">
        <f t="shared" ref="I189" si="643">SUM(I190:I191)</f>
        <v>0</v>
      </c>
      <c r="J189" s="5">
        <f t="shared" ref="J189" si="644">SUM(J190:J191)</f>
        <v>0</v>
      </c>
      <c r="K189" s="5">
        <f t="shared" ref="K189" si="645">SUM(K190:K191)</f>
        <v>18500</v>
      </c>
      <c r="L189" s="5">
        <f t="shared" ref="L189" si="646">SUM(L190:L191)</f>
        <v>18500</v>
      </c>
      <c r="M189" s="5">
        <f t="shared" ref="M189" si="647">SUM(M190:M191)</f>
        <v>18500</v>
      </c>
      <c r="N189" s="5">
        <f t="shared" ref="N189" si="648">SUM(N190:N191)</f>
        <v>18500</v>
      </c>
      <c r="O189" s="14">
        <f t="shared" si="442"/>
        <v>74000</v>
      </c>
      <c r="P189" s="5">
        <f>SUM(P190:P191)</f>
        <v>18500</v>
      </c>
      <c r="Q189" s="5">
        <f t="shared" ref="Q189" si="649">SUM(Q190:Q191)</f>
        <v>18500</v>
      </c>
      <c r="R189" s="5">
        <f t="shared" ref="R189" si="650">SUM(R190:R191)</f>
        <v>39500</v>
      </c>
      <c r="S189" s="5">
        <f t="shared" ref="S189" si="651">SUM(S190:S191)</f>
        <v>39500</v>
      </c>
      <c r="T189" s="5">
        <f t="shared" ref="T189" si="652">SUM(T190:T191)</f>
        <v>39500</v>
      </c>
      <c r="U189" s="5">
        <f t="shared" ref="U189" si="653">SUM(U190:U191)</f>
        <v>39500</v>
      </c>
      <c r="V189" s="5">
        <f t="shared" ref="V189" si="654">SUM(V190:V191)</f>
        <v>39500</v>
      </c>
      <c r="W189" s="5">
        <f t="shared" ref="W189" si="655">SUM(W190:W191)</f>
        <v>39500</v>
      </c>
      <c r="X189" s="5">
        <f t="shared" ref="X189" si="656">SUM(X190:X191)</f>
        <v>44500</v>
      </c>
      <c r="Y189" s="5">
        <f t="shared" ref="Y189" si="657">SUM(Y190:Y191)</f>
        <v>44500</v>
      </c>
      <c r="Z189" s="5">
        <f t="shared" ref="Z189" si="658">SUM(Z190:Z191)</f>
        <v>44500</v>
      </c>
      <c r="AA189" s="5">
        <f t="shared" ref="AA189" si="659">SUM(AA190:AA191)</f>
        <v>44500</v>
      </c>
      <c r="AB189" s="14">
        <f t="shared" si="454"/>
        <v>452000</v>
      </c>
      <c r="AC189" s="5">
        <f>SUM(AC190:AC191)</f>
        <v>44500</v>
      </c>
      <c r="AD189" s="5">
        <f t="shared" ref="AD189" si="660">SUM(AD190:AD191)</f>
        <v>44500</v>
      </c>
      <c r="AE189" s="5">
        <f t="shared" ref="AE189" si="661">SUM(AE190:AE191)</f>
        <v>49500</v>
      </c>
      <c r="AF189" s="5">
        <f t="shared" ref="AF189" si="662">SUM(AF190:AF191)</f>
        <v>49500</v>
      </c>
      <c r="AG189" s="5">
        <f t="shared" ref="AG189" si="663">SUM(AG190:AG191)</f>
        <v>49500</v>
      </c>
      <c r="AH189" s="5">
        <f t="shared" ref="AH189" si="664">SUM(AH190:AH191)</f>
        <v>49500</v>
      </c>
      <c r="AI189" s="5">
        <f t="shared" ref="AI189" si="665">SUM(AI190:AI191)</f>
        <v>49500</v>
      </c>
      <c r="AJ189" s="5">
        <f t="shared" ref="AJ189" si="666">SUM(AJ190:AJ191)</f>
        <v>49500</v>
      </c>
      <c r="AK189" s="5">
        <f t="shared" ref="AK189" si="667">SUM(AK190:AK191)</f>
        <v>54500</v>
      </c>
      <c r="AL189" s="5">
        <f t="shared" ref="AL189" si="668">SUM(AL190:AL191)</f>
        <v>54500</v>
      </c>
      <c r="AM189" s="5">
        <f t="shared" ref="AM189" si="669">SUM(AM190:AM191)</f>
        <v>54500</v>
      </c>
      <c r="AN189" s="5">
        <f t="shared" ref="AN189" si="670">SUM(AN190:AN191)</f>
        <v>54500</v>
      </c>
      <c r="AO189" s="14">
        <f t="shared" si="466"/>
        <v>604000</v>
      </c>
      <c r="AP189" s="5"/>
      <c r="AQ189" s="14">
        <f>O189+AB189+AO189</f>
        <v>1130000</v>
      </c>
    </row>
    <row r="190" spans="1:44" ht="12" customHeight="1" outlineLevel="1">
      <c r="A190" s="21" t="s">
        <v>538</v>
      </c>
      <c r="C190" s="2">
        <f>C90*'T1'!$C$14</f>
        <v>0</v>
      </c>
      <c r="D190" s="2">
        <f>D90*'T1'!$C$14</f>
        <v>0</v>
      </c>
      <c r="E190" s="2">
        <f>E90*'T1'!$C$14</f>
        <v>0</v>
      </c>
      <c r="F190" s="2">
        <f>F90*'T1'!$C$14</f>
        <v>0</v>
      </c>
      <c r="G190" s="2">
        <f>G90*'T1'!$C$14</f>
        <v>0</v>
      </c>
      <c r="H190" s="2">
        <f>H90*'T1'!$C$14</f>
        <v>0</v>
      </c>
      <c r="I190" s="2">
        <f>I90*'T1'!$C$14</f>
        <v>0</v>
      </c>
      <c r="J190" s="2">
        <f>J90*'T1'!$C$14</f>
        <v>0</v>
      </c>
      <c r="K190" s="2">
        <f>K90*'T1'!$C$14</f>
        <v>18500</v>
      </c>
      <c r="L190" s="2">
        <f>L90*'T1'!$C$14</f>
        <v>18500</v>
      </c>
      <c r="M190" s="2">
        <f>M90*'T1'!$C$14</f>
        <v>18500</v>
      </c>
      <c r="N190" s="2">
        <f>N90*'T1'!$C$14</f>
        <v>18500</v>
      </c>
      <c r="O190" s="6">
        <f t="shared" si="442"/>
        <v>74000</v>
      </c>
      <c r="P190" s="2">
        <f>P90*'T1'!$D$14</f>
        <v>18500</v>
      </c>
      <c r="Q190" s="2">
        <f>Q90*'T1'!$D$14</f>
        <v>18500</v>
      </c>
      <c r="R190" s="2">
        <f>R90*'T1'!$D$14</f>
        <v>21000</v>
      </c>
      <c r="S190" s="2">
        <f>S90*'T1'!$D$14</f>
        <v>21000</v>
      </c>
      <c r="T190" s="2">
        <f>T90*'T1'!$D$14</f>
        <v>21000</v>
      </c>
      <c r="U190" s="2">
        <f>U90*'T1'!$D$14</f>
        <v>21000</v>
      </c>
      <c r="V190" s="2">
        <f>V90*'T1'!$D$14</f>
        <v>21000</v>
      </c>
      <c r="W190" s="2">
        <f>W90*'T1'!$D$14</f>
        <v>21000</v>
      </c>
      <c r="X190" s="2">
        <f>X90*'T1'!$D$14</f>
        <v>23500</v>
      </c>
      <c r="Y190" s="2">
        <f>Y90*'T1'!$D$14</f>
        <v>23500</v>
      </c>
      <c r="Z190" s="2">
        <f>Z90*'T1'!$D$14</f>
        <v>23500</v>
      </c>
      <c r="AA190" s="2">
        <f>AA90*'T1'!$D$14</f>
        <v>23500</v>
      </c>
      <c r="AB190" s="6">
        <f t="shared" si="454"/>
        <v>257000</v>
      </c>
      <c r="AC190" s="2">
        <f>AC90*'T1'!$E$14</f>
        <v>23500</v>
      </c>
      <c r="AD190" s="2">
        <f>AD90*'T1'!$E$14</f>
        <v>23500</v>
      </c>
      <c r="AE190" s="2">
        <f>AE90*'T1'!$E$14</f>
        <v>26000</v>
      </c>
      <c r="AF190" s="2">
        <f>AF90*'T1'!$E$14</f>
        <v>26000</v>
      </c>
      <c r="AG190" s="2">
        <f>AG90*'T1'!$E$14</f>
        <v>26000</v>
      </c>
      <c r="AH190" s="2">
        <f>AH90*'T1'!$E$14</f>
        <v>26000</v>
      </c>
      <c r="AI190" s="2">
        <f>AI90*'T1'!$E$14</f>
        <v>26000</v>
      </c>
      <c r="AJ190" s="2">
        <f>AJ90*'T1'!$E$14</f>
        <v>26000</v>
      </c>
      <c r="AK190" s="2">
        <f>AK90*'T1'!$E$14</f>
        <v>28500</v>
      </c>
      <c r="AL190" s="2">
        <f>AL90*'T1'!$E$14</f>
        <v>28500</v>
      </c>
      <c r="AM190" s="2">
        <f>AM90*'T1'!$E$14</f>
        <v>28500</v>
      </c>
      <c r="AN190" s="2">
        <f>AN90*'T1'!$E$14</f>
        <v>28500</v>
      </c>
      <c r="AO190" s="6">
        <f t="shared" si="466"/>
        <v>317000</v>
      </c>
      <c r="AP190" s="2"/>
      <c r="AQ190" s="6">
        <f>O190+AB190+AO190</f>
        <v>648000</v>
      </c>
    </row>
    <row r="191" spans="1:44" ht="12" customHeight="1" outlineLevel="1">
      <c r="A191" s="21" t="s">
        <v>536</v>
      </c>
      <c r="C191" s="2">
        <f>C91*'T1'!$C$14</f>
        <v>0</v>
      </c>
      <c r="D191" s="2">
        <f>D91*'T1'!$C$14</f>
        <v>0</v>
      </c>
      <c r="E191" s="2">
        <f>E91*'T1'!$C$14</f>
        <v>0</v>
      </c>
      <c r="F191" s="2">
        <f>F91*'T1'!$C$14</f>
        <v>0</v>
      </c>
      <c r="G191" s="2">
        <f>G91*'T1'!$C$14</f>
        <v>0</v>
      </c>
      <c r="H191" s="2">
        <f>H91*'T1'!$C$14</f>
        <v>0</v>
      </c>
      <c r="I191" s="2">
        <f>I91*'T1'!$C$14</f>
        <v>0</v>
      </c>
      <c r="J191" s="2">
        <f>J91*'T1'!$C$14</f>
        <v>0</v>
      </c>
      <c r="K191" s="2">
        <f>K91*'T1'!$C$14</f>
        <v>0</v>
      </c>
      <c r="L191" s="2">
        <f>L91*'T1'!$C$14</f>
        <v>0</v>
      </c>
      <c r="M191" s="2">
        <f>M91*'T1'!$C$14</f>
        <v>0</v>
      </c>
      <c r="N191" s="2">
        <f>N91*'T1'!$C$14</f>
        <v>0</v>
      </c>
      <c r="O191" s="6">
        <f t="shared" si="442"/>
        <v>0</v>
      </c>
      <c r="P191" s="2">
        <f>P91*'T1'!$D$14</f>
        <v>0</v>
      </c>
      <c r="Q191" s="2">
        <f>Q91*'T1'!$D$14</f>
        <v>0</v>
      </c>
      <c r="R191" s="2">
        <f>R91*'T1'!$D$14</f>
        <v>18500</v>
      </c>
      <c r="S191" s="2">
        <f>S91*'T1'!$D$14</f>
        <v>18500</v>
      </c>
      <c r="T191" s="2">
        <f>T91*'T1'!$D$14</f>
        <v>18500</v>
      </c>
      <c r="U191" s="2">
        <f>U91*'T1'!$D$14</f>
        <v>18500</v>
      </c>
      <c r="V191" s="2">
        <f>V91*'T1'!$D$14</f>
        <v>18500</v>
      </c>
      <c r="W191" s="2">
        <f>W91*'T1'!$D$14</f>
        <v>18500</v>
      </c>
      <c r="X191" s="2">
        <f>X91*'T1'!$D$14</f>
        <v>21000</v>
      </c>
      <c r="Y191" s="2">
        <f>Y91*'T1'!$D$14</f>
        <v>21000</v>
      </c>
      <c r="Z191" s="2">
        <f>Z91*'T1'!$D$14</f>
        <v>21000</v>
      </c>
      <c r="AA191" s="2">
        <f>AA91*'T1'!$D$14</f>
        <v>21000</v>
      </c>
      <c r="AB191" s="6">
        <f t="shared" si="454"/>
        <v>195000</v>
      </c>
      <c r="AC191" s="2">
        <f>AC91*'T1'!$E$14</f>
        <v>21000</v>
      </c>
      <c r="AD191" s="2">
        <f>AD91*'T1'!$E$14</f>
        <v>21000</v>
      </c>
      <c r="AE191" s="2">
        <f>AE91*'T1'!$E$14</f>
        <v>23500</v>
      </c>
      <c r="AF191" s="2">
        <f>AF91*'T1'!$E$14</f>
        <v>23500</v>
      </c>
      <c r="AG191" s="2">
        <f>AG91*'T1'!$E$14</f>
        <v>23500</v>
      </c>
      <c r="AH191" s="2">
        <f>AH91*'T1'!$E$14</f>
        <v>23500</v>
      </c>
      <c r="AI191" s="2">
        <f>AI91*'T1'!$E$14</f>
        <v>23500</v>
      </c>
      <c r="AJ191" s="2">
        <f>AJ91*'T1'!$E$14</f>
        <v>23500</v>
      </c>
      <c r="AK191" s="2">
        <f>AK91*'T1'!$E$14</f>
        <v>26000</v>
      </c>
      <c r="AL191" s="2">
        <f>AL91*'T1'!$E$14</f>
        <v>26000</v>
      </c>
      <c r="AM191" s="2">
        <f>AM91*'T1'!$E$14</f>
        <v>26000</v>
      </c>
      <c r="AN191" s="2">
        <f>AN91*'T1'!$E$14</f>
        <v>26000</v>
      </c>
      <c r="AO191" s="6">
        <f t="shared" si="466"/>
        <v>287000</v>
      </c>
      <c r="AP191" s="2"/>
      <c r="AQ191" s="6">
        <f t="shared" ref="AQ191:AQ195" si="671">O191+AB191+AO191</f>
        <v>482000</v>
      </c>
    </row>
    <row r="192" spans="1:44" ht="12" customHeight="1" outlineLevel="1">
      <c r="A192" s="21" t="s">
        <v>541</v>
      </c>
      <c r="C192" s="2">
        <f>C92*'T1'!$C$14</f>
        <v>0</v>
      </c>
      <c r="D192" s="2">
        <f>D92*'T1'!$C$14</f>
        <v>0</v>
      </c>
      <c r="E192" s="2">
        <f>E92*'T1'!$C$14</f>
        <v>0</v>
      </c>
      <c r="F192" s="2">
        <f>F92*'T1'!$C$14</f>
        <v>0</v>
      </c>
      <c r="G192" s="2">
        <f>G92*'T1'!$C$14</f>
        <v>0</v>
      </c>
      <c r="H192" s="2">
        <f>H92*'T1'!$C$14</f>
        <v>0</v>
      </c>
      <c r="I192" s="2">
        <f>I92*'T1'!$C$14</f>
        <v>0</v>
      </c>
      <c r="J192" s="2">
        <f>J92*'T1'!$C$14</f>
        <v>0</v>
      </c>
      <c r="K192" s="2">
        <f>K92*'T1'!$C$14</f>
        <v>0</v>
      </c>
      <c r="L192" s="2">
        <f>L92*'T1'!$C$14</f>
        <v>0</v>
      </c>
      <c r="M192" s="2">
        <f>M92*'T1'!$C$14</f>
        <v>0</v>
      </c>
      <c r="N192" s="2">
        <f>N92*'T1'!$C$14</f>
        <v>0</v>
      </c>
      <c r="O192" s="6">
        <f t="shared" si="442"/>
        <v>0</v>
      </c>
      <c r="P192" s="2">
        <f>P92*'T1'!$D$14</f>
        <v>0</v>
      </c>
      <c r="Q192" s="2">
        <f>Q92*'T1'!$D$14</f>
        <v>0</v>
      </c>
      <c r="R192" s="2">
        <f>R92*'T1'!$D$14</f>
        <v>18500</v>
      </c>
      <c r="S192" s="2">
        <f>S92*'T1'!$D$14</f>
        <v>18500</v>
      </c>
      <c r="T192" s="2">
        <f>T92*'T1'!$D$14</f>
        <v>18500</v>
      </c>
      <c r="U192" s="2">
        <f>U92*'T1'!$D$14</f>
        <v>18500</v>
      </c>
      <c r="V192" s="2">
        <f>V92*'T1'!$D$14</f>
        <v>18500</v>
      </c>
      <c r="W192" s="2">
        <f>W92*'T1'!$D$14</f>
        <v>18500</v>
      </c>
      <c r="X192" s="2">
        <f>X92*'T1'!$D$14</f>
        <v>21000</v>
      </c>
      <c r="Y192" s="2">
        <f>Y92*'T1'!$D$14</f>
        <v>21000</v>
      </c>
      <c r="Z192" s="2">
        <f>Z92*'T1'!$D$14</f>
        <v>21000</v>
      </c>
      <c r="AA192" s="2">
        <f>AA92*'T1'!$D$14</f>
        <v>21000</v>
      </c>
      <c r="AB192" s="6">
        <f t="shared" si="454"/>
        <v>195000</v>
      </c>
      <c r="AC192" s="2">
        <f>AC92*'T1'!$E$14</f>
        <v>21000</v>
      </c>
      <c r="AD192" s="2">
        <f>AD92*'T1'!$E$14</f>
        <v>21000</v>
      </c>
      <c r="AE192" s="2">
        <f>AE92*'T1'!$E$14</f>
        <v>23500</v>
      </c>
      <c r="AF192" s="2">
        <f>AF92*'T1'!$E$14</f>
        <v>23500</v>
      </c>
      <c r="AG192" s="2">
        <f>AG92*'T1'!$E$14</f>
        <v>23500</v>
      </c>
      <c r="AH192" s="2">
        <f>AH92*'T1'!$E$14</f>
        <v>23500</v>
      </c>
      <c r="AI192" s="2">
        <f>AI92*'T1'!$E$14</f>
        <v>23500</v>
      </c>
      <c r="AJ192" s="2">
        <f>AJ92*'T1'!$E$14</f>
        <v>23500</v>
      </c>
      <c r="AK192" s="2">
        <f>AK92*'T1'!$E$14</f>
        <v>26000</v>
      </c>
      <c r="AL192" s="2">
        <f>AL92*'T1'!$E$14</f>
        <v>26000</v>
      </c>
      <c r="AM192" s="2">
        <f>AM92*'T1'!$E$14</f>
        <v>26000</v>
      </c>
      <c r="AN192" s="2">
        <f>AN92*'T1'!$E$14</f>
        <v>26000</v>
      </c>
      <c r="AO192" s="6">
        <f t="shared" si="466"/>
        <v>287000</v>
      </c>
      <c r="AP192" s="2"/>
      <c r="AQ192" s="6">
        <f t="shared" si="671"/>
        <v>482000</v>
      </c>
    </row>
    <row r="193" spans="1:44" ht="12" customHeight="1" outlineLevel="1">
      <c r="A193" s="21" t="s">
        <v>537</v>
      </c>
      <c r="C193" s="2">
        <f>C93*'T1'!$C$14</f>
        <v>0</v>
      </c>
      <c r="D193" s="2">
        <f>D93*'T1'!$C$14</f>
        <v>0</v>
      </c>
      <c r="E193" s="2">
        <f>E93*'T1'!$C$14</f>
        <v>0</v>
      </c>
      <c r="F193" s="2">
        <f>F93*'T1'!$C$14</f>
        <v>0</v>
      </c>
      <c r="G193" s="2">
        <f>G93*'T1'!$C$14</f>
        <v>0</v>
      </c>
      <c r="H193" s="2">
        <f>H93*'T1'!$C$14</f>
        <v>0</v>
      </c>
      <c r="I193" s="2">
        <f>I93*'T1'!$C$14</f>
        <v>0</v>
      </c>
      <c r="J193" s="2">
        <f>J93*'T1'!$C$14</f>
        <v>0</v>
      </c>
      <c r="K193" s="2">
        <f>K93*'T1'!$C$14</f>
        <v>0</v>
      </c>
      <c r="L193" s="2">
        <f>L93*'T1'!$C$14</f>
        <v>0</v>
      </c>
      <c r="M193" s="2">
        <f>M93*'T1'!$C$14</f>
        <v>0</v>
      </c>
      <c r="N193" s="2">
        <f>N93*'T1'!$C$14</f>
        <v>0</v>
      </c>
      <c r="O193" s="6">
        <f t="shared" si="442"/>
        <v>0</v>
      </c>
      <c r="P193" s="2">
        <f>P93*'T1'!$D$14</f>
        <v>0</v>
      </c>
      <c r="Q193" s="2">
        <f>Q93*'T1'!$D$14</f>
        <v>0</v>
      </c>
      <c r="R193" s="2">
        <f>R93*'T1'!$D$14</f>
        <v>0</v>
      </c>
      <c r="S193" s="2">
        <f>S93*'T1'!$D$14</f>
        <v>0</v>
      </c>
      <c r="T193" s="2">
        <f>T93*'T1'!$D$14</f>
        <v>0</v>
      </c>
      <c r="U193" s="2">
        <f>U93*'T1'!$D$14</f>
        <v>0</v>
      </c>
      <c r="V193" s="2">
        <f>V93*'T1'!$D$14</f>
        <v>0</v>
      </c>
      <c r="W193" s="2">
        <f>W93*'T1'!$D$14</f>
        <v>0</v>
      </c>
      <c r="X193" s="2">
        <f>X93*'T1'!$D$14</f>
        <v>18500</v>
      </c>
      <c r="Y193" s="2">
        <f>Y93*'T1'!$D$14</f>
        <v>18500</v>
      </c>
      <c r="Z193" s="2">
        <f>Z93*'T1'!$D$14</f>
        <v>18500</v>
      </c>
      <c r="AA193" s="2">
        <f>AA93*'T1'!$D$14</f>
        <v>18500</v>
      </c>
      <c r="AB193" s="6">
        <f t="shared" si="454"/>
        <v>74000</v>
      </c>
      <c r="AC193" s="2">
        <f>AC93*'T1'!$E$14</f>
        <v>18500</v>
      </c>
      <c r="AD193" s="2">
        <f>AD93*'T1'!$E$14</f>
        <v>18500</v>
      </c>
      <c r="AE193" s="2">
        <f>AE93*'T1'!$E$14</f>
        <v>21000</v>
      </c>
      <c r="AF193" s="2">
        <f>AF93*'T1'!$E$14</f>
        <v>21000</v>
      </c>
      <c r="AG193" s="2">
        <f>AG93*'T1'!$E$14</f>
        <v>21000</v>
      </c>
      <c r="AH193" s="2">
        <f>AH93*'T1'!$E$14</f>
        <v>21000</v>
      </c>
      <c r="AI193" s="2">
        <f>AI93*'T1'!$E$14</f>
        <v>21000</v>
      </c>
      <c r="AJ193" s="2">
        <f>AJ93*'T1'!$E$14</f>
        <v>21000</v>
      </c>
      <c r="AK193" s="2">
        <f>AK93*'T1'!$E$14</f>
        <v>23500</v>
      </c>
      <c r="AL193" s="2">
        <f>AL93*'T1'!$E$14</f>
        <v>23500</v>
      </c>
      <c r="AM193" s="2">
        <f>AM93*'T1'!$E$14</f>
        <v>23500</v>
      </c>
      <c r="AN193" s="2">
        <f>AN93*'T1'!$E$14</f>
        <v>23500</v>
      </c>
      <c r="AO193" s="6">
        <f t="shared" si="466"/>
        <v>257000</v>
      </c>
      <c r="AP193" s="2"/>
      <c r="AQ193" s="6">
        <f t="shared" si="671"/>
        <v>331000</v>
      </c>
    </row>
    <row r="194" spans="1:44" ht="12" customHeight="1" outlineLevel="1">
      <c r="A194" s="21" t="s">
        <v>542</v>
      </c>
      <c r="C194" s="2">
        <f>C94*'T1'!$C$14</f>
        <v>0</v>
      </c>
      <c r="D194" s="2">
        <f>D94*'T1'!$C$14</f>
        <v>0</v>
      </c>
      <c r="E194" s="2">
        <f>E94*'T1'!$C$14</f>
        <v>0</v>
      </c>
      <c r="F194" s="2">
        <f>F94*'T1'!$C$14</f>
        <v>0</v>
      </c>
      <c r="G194" s="2">
        <f>G94*'T1'!$C$14</f>
        <v>0</v>
      </c>
      <c r="H194" s="2">
        <f>H94*'T1'!$C$14</f>
        <v>0</v>
      </c>
      <c r="I194" s="2">
        <f>I94*'T1'!$C$14</f>
        <v>0</v>
      </c>
      <c r="J194" s="2">
        <f>J94*'T1'!$C$14</f>
        <v>0</v>
      </c>
      <c r="K194" s="2">
        <f>K94*'T1'!$C$14</f>
        <v>0</v>
      </c>
      <c r="L194" s="2">
        <f>L94*'T1'!$C$14</f>
        <v>0</v>
      </c>
      <c r="M194" s="2">
        <f>M94*'T1'!$C$14</f>
        <v>0</v>
      </c>
      <c r="N194" s="2">
        <f>N94*'T1'!$C$14</f>
        <v>0</v>
      </c>
      <c r="O194" s="6">
        <f t="shared" si="442"/>
        <v>0</v>
      </c>
      <c r="P194" s="2">
        <f>P94*'T1'!$D$14</f>
        <v>0</v>
      </c>
      <c r="Q194" s="2">
        <f>Q94*'T1'!$D$14</f>
        <v>0</v>
      </c>
      <c r="R194" s="2">
        <f>R94*'T1'!$D$14</f>
        <v>0</v>
      </c>
      <c r="S194" s="2">
        <f>S94*'T1'!$D$14</f>
        <v>0</v>
      </c>
      <c r="T194" s="2">
        <f>T94*'T1'!$D$14</f>
        <v>0</v>
      </c>
      <c r="U194" s="2">
        <f>U94*'T1'!$D$14</f>
        <v>0</v>
      </c>
      <c r="V194" s="2">
        <f>V94*'T1'!$D$14</f>
        <v>0</v>
      </c>
      <c r="W194" s="2">
        <f>W94*'T1'!$D$14</f>
        <v>0</v>
      </c>
      <c r="X194" s="2">
        <f>X94*'T1'!$D$14</f>
        <v>18500</v>
      </c>
      <c r="Y194" s="2">
        <f>Y94*'T1'!$D$14</f>
        <v>18500</v>
      </c>
      <c r="Z194" s="2">
        <f>Z94*'T1'!$D$14</f>
        <v>18500</v>
      </c>
      <c r="AA194" s="2">
        <f>AA94*'T1'!$D$14</f>
        <v>18500</v>
      </c>
      <c r="AB194" s="6">
        <f t="shared" si="454"/>
        <v>74000</v>
      </c>
      <c r="AC194" s="2">
        <f>AC94*'T1'!$E$14</f>
        <v>18500</v>
      </c>
      <c r="AD194" s="2">
        <f>AD94*'T1'!$E$14</f>
        <v>18500</v>
      </c>
      <c r="AE194" s="2">
        <f>AE94*'T1'!$E$14</f>
        <v>21000</v>
      </c>
      <c r="AF194" s="2">
        <f>AF94*'T1'!$E$14</f>
        <v>21000</v>
      </c>
      <c r="AG194" s="2">
        <f>AG94*'T1'!$E$14</f>
        <v>21000</v>
      </c>
      <c r="AH194" s="2">
        <f>AH94*'T1'!$E$14</f>
        <v>21000</v>
      </c>
      <c r="AI194" s="2">
        <f>AI94*'T1'!$E$14</f>
        <v>21000</v>
      </c>
      <c r="AJ194" s="2">
        <f>AJ94*'T1'!$E$14</f>
        <v>21000</v>
      </c>
      <c r="AK194" s="2">
        <f>AK94*'T1'!$E$14</f>
        <v>23500</v>
      </c>
      <c r="AL194" s="2">
        <f>AL94*'T1'!$E$14</f>
        <v>23500</v>
      </c>
      <c r="AM194" s="2">
        <f>AM94*'T1'!$E$14</f>
        <v>23500</v>
      </c>
      <c r="AN194" s="2">
        <f>AN94*'T1'!$E$14</f>
        <v>23500</v>
      </c>
      <c r="AO194" s="6">
        <f t="shared" si="466"/>
        <v>257000</v>
      </c>
      <c r="AP194" s="2"/>
      <c r="AQ194" s="6">
        <f t="shared" si="671"/>
        <v>331000</v>
      </c>
    </row>
    <row r="195" spans="1:44" ht="12" customHeight="1" outlineLevel="1">
      <c r="A195" s="21" t="s">
        <v>543</v>
      </c>
      <c r="C195" s="2">
        <f>C95*'T1'!$C$14</f>
        <v>0</v>
      </c>
      <c r="D195" s="2">
        <f>D95*'T1'!$C$14</f>
        <v>0</v>
      </c>
      <c r="E195" s="2">
        <f>E95*'T1'!$C$14</f>
        <v>0</v>
      </c>
      <c r="F195" s="2">
        <f>F95*'T1'!$C$14</f>
        <v>0</v>
      </c>
      <c r="G195" s="2">
        <f>G95*'T1'!$C$14</f>
        <v>0</v>
      </c>
      <c r="H195" s="2">
        <f>H95*'T1'!$C$14</f>
        <v>0</v>
      </c>
      <c r="I195" s="2">
        <f>I95*'T1'!$C$14</f>
        <v>0</v>
      </c>
      <c r="J195" s="2">
        <f>J95*'T1'!$C$14</f>
        <v>0</v>
      </c>
      <c r="K195" s="2">
        <f>K95*'T1'!$C$14</f>
        <v>0</v>
      </c>
      <c r="L195" s="2">
        <f>L95*'T1'!$C$14</f>
        <v>0</v>
      </c>
      <c r="M195" s="2">
        <f>M95*'T1'!$C$14</f>
        <v>0</v>
      </c>
      <c r="N195" s="2">
        <f>N95*'T1'!$C$14</f>
        <v>0</v>
      </c>
      <c r="O195" s="6">
        <f t="shared" si="442"/>
        <v>0</v>
      </c>
      <c r="P195" s="2">
        <f>P95*'T1'!$D$14</f>
        <v>0</v>
      </c>
      <c r="Q195" s="2">
        <f>Q95*'T1'!$D$14</f>
        <v>0</v>
      </c>
      <c r="R195" s="2">
        <f>R95*'T1'!$D$14</f>
        <v>0</v>
      </c>
      <c r="S195" s="2">
        <f>S95*'T1'!$D$14</f>
        <v>0</v>
      </c>
      <c r="T195" s="2">
        <f>T95*'T1'!$D$14</f>
        <v>0</v>
      </c>
      <c r="U195" s="2">
        <f>U95*'T1'!$D$14</f>
        <v>0</v>
      </c>
      <c r="V195" s="2">
        <f>V95*'T1'!$D$14</f>
        <v>0</v>
      </c>
      <c r="W195" s="2">
        <f>W95*'T1'!$D$14</f>
        <v>0</v>
      </c>
      <c r="X195" s="2">
        <f>X95*'T1'!$D$14</f>
        <v>0</v>
      </c>
      <c r="Y195" s="2">
        <f>Y95*'T1'!$D$14</f>
        <v>0</v>
      </c>
      <c r="Z195" s="2">
        <f>Z95*'T1'!$D$14</f>
        <v>0</v>
      </c>
      <c r="AA195" s="2">
        <f>AA95*'T1'!$D$14</f>
        <v>0</v>
      </c>
      <c r="AB195" s="6">
        <f t="shared" si="454"/>
        <v>0</v>
      </c>
      <c r="AC195" s="2">
        <f>AC95*'T1'!$E$14</f>
        <v>0</v>
      </c>
      <c r="AD195" s="2">
        <f>AD95*'T1'!$E$14</f>
        <v>0</v>
      </c>
      <c r="AE195" s="2">
        <f>AE95*'T1'!$E$14</f>
        <v>18500</v>
      </c>
      <c r="AF195" s="2">
        <f>AF95*'T1'!$E$14</f>
        <v>18500</v>
      </c>
      <c r="AG195" s="2">
        <f>AG95*'T1'!$E$14</f>
        <v>18500</v>
      </c>
      <c r="AH195" s="2">
        <f>AH95*'T1'!$E$14</f>
        <v>18500</v>
      </c>
      <c r="AI195" s="2">
        <f>AI95*'T1'!$E$14</f>
        <v>18500</v>
      </c>
      <c r="AJ195" s="2">
        <f>AJ95*'T1'!$E$14</f>
        <v>18500</v>
      </c>
      <c r="AK195" s="2">
        <f>AK95*'T1'!$E$14</f>
        <v>21000</v>
      </c>
      <c r="AL195" s="2">
        <f>AL95*'T1'!$E$14</f>
        <v>21000</v>
      </c>
      <c r="AM195" s="2">
        <f>AM95*'T1'!$E$14</f>
        <v>21000</v>
      </c>
      <c r="AN195" s="2">
        <f>AN95*'T1'!$E$14</f>
        <v>21000</v>
      </c>
      <c r="AO195" s="6">
        <f t="shared" si="466"/>
        <v>195000</v>
      </c>
      <c r="AP195" s="2"/>
      <c r="AQ195" s="6">
        <f t="shared" si="671"/>
        <v>195000</v>
      </c>
    </row>
    <row r="196" spans="1:44" ht="12" customHeight="1" outlineLevel="1">
      <c r="A196" s="2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6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6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6"/>
      <c r="AP196" s="2"/>
      <c r="AQ196" s="6"/>
    </row>
    <row r="197" spans="1:44" ht="12" customHeight="1" outlineLevel="1">
      <c r="A197" s="4" t="s">
        <v>132</v>
      </c>
      <c r="C197" s="5">
        <f>SUM(C198:C199)</f>
        <v>0</v>
      </c>
      <c r="D197" s="5">
        <f t="shared" ref="D197" si="672">SUM(D198:D199)</f>
        <v>0</v>
      </c>
      <c r="E197" s="5">
        <f t="shared" ref="E197" si="673">SUM(E198:E199)</f>
        <v>0</v>
      </c>
      <c r="F197" s="5">
        <f t="shared" ref="F197" si="674">SUM(F198:F199)</f>
        <v>0</v>
      </c>
      <c r="G197" s="5">
        <f t="shared" ref="G197" si="675">SUM(G198:G199)</f>
        <v>0</v>
      </c>
      <c r="H197" s="5">
        <f t="shared" ref="H197" si="676">SUM(H198:H199)</f>
        <v>0</v>
      </c>
      <c r="I197" s="5">
        <f t="shared" ref="I197" si="677">SUM(I198:I199)</f>
        <v>0</v>
      </c>
      <c r="J197" s="5">
        <f t="shared" ref="J197" si="678">SUM(J198:J199)</f>
        <v>0</v>
      </c>
      <c r="K197" s="5">
        <f t="shared" ref="K197" si="679">SUM(K198:K199)</f>
        <v>18500</v>
      </c>
      <c r="L197" s="5">
        <f t="shared" ref="L197" si="680">SUM(L198:L199)</f>
        <v>18500</v>
      </c>
      <c r="M197" s="5">
        <f t="shared" ref="M197" si="681">SUM(M198:M199)</f>
        <v>18500</v>
      </c>
      <c r="N197" s="5">
        <f t="shared" ref="N197" si="682">SUM(N198:N199)</f>
        <v>18500</v>
      </c>
      <c r="O197" s="14">
        <f t="shared" ref="O197" si="683">SUM(C197:N197)</f>
        <v>74000</v>
      </c>
      <c r="P197" s="5">
        <f>SUM(P198:P199)</f>
        <v>18500</v>
      </c>
      <c r="Q197" s="5">
        <f t="shared" ref="Q197" si="684">SUM(Q198:Q199)</f>
        <v>18500</v>
      </c>
      <c r="R197" s="5">
        <f t="shared" ref="R197" si="685">SUM(R198:R199)</f>
        <v>39500</v>
      </c>
      <c r="S197" s="5">
        <f t="shared" ref="S197" si="686">SUM(S198:S199)</f>
        <v>39500</v>
      </c>
      <c r="T197" s="5">
        <f t="shared" ref="T197" si="687">SUM(T198:T199)</f>
        <v>39500</v>
      </c>
      <c r="U197" s="5">
        <f t="shared" ref="U197" si="688">SUM(U198:U199)</f>
        <v>39500</v>
      </c>
      <c r="V197" s="5">
        <f t="shared" ref="V197" si="689">SUM(V198:V199)</f>
        <v>39500</v>
      </c>
      <c r="W197" s="5">
        <f t="shared" ref="W197" si="690">SUM(W198:W199)</f>
        <v>39500</v>
      </c>
      <c r="X197" s="5">
        <f t="shared" ref="X197" si="691">SUM(X198:X199)</f>
        <v>44500</v>
      </c>
      <c r="Y197" s="5">
        <f t="shared" ref="Y197" si="692">SUM(Y198:Y199)</f>
        <v>44500</v>
      </c>
      <c r="Z197" s="5">
        <f t="shared" ref="Z197" si="693">SUM(Z198:Z199)</f>
        <v>44500</v>
      </c>
      <c r="AA197" s="5">
        <f t="shared" ref="AA197" si="694">SUM(AA198:AA199)</f>
        <v>44500</v>
      </c>
      <c r="AB197" s="14">
        <f t="shared" ref="AB197" si="695">SUM(P197:AA197)</f>
        <v>452000</v>
      </c>
      <c r="AC197" s="5">
        <f>SUM(AC198:AC199)</f>
        <v>44500</v>
      </c>
      <c r="AD197" s="5">
        <f t="shared" ref="AD197" si="696">SUM(AD198:AD199)</f>
        <v>44500</v>
      </c>
      <c r="AE197" s="5">
        <f t="shared" ref="AE197" si="697">SUM(AE198:AE199)</f>
        <v>49500</v>
      </c>
      <c r="AF197" s="5">
        <f t="shared" ref="AF197" si="698">SUM(AF198:AF199)</f>
        <v>49500</v>
      </c>
      <c r="AG197" s="5">
        <f t="shared" ref="AG197" si="699">SUM(AG198:AG199)</f>
        <v>49500</v>
      </c>
      <c r="AH197" s="5">
        <f t="shared" ref="AH197" si="700">SUM(AH198:AH199)</f>
        <v>49500</v>
      </c>
      <c r="AI197" s="5">
        <f t="shared" ref="AI197" si="701">SUM(AI198:AI199)</f>
        <v>49500</v>
      </c>
      <c r="AJ197" s="5">
        <f t="shared" ref="AJ197" si="702">SUM(AJ198:AJ199)</f>
        <v>49500</v>
      </c>
      <c r="AK197" s="5">
        <f t="shared" ref="AK197" si="703">SUM(AK198:AK199)</f>
        <v>54500</v>
      </c>
      <c r="AL197" s="5">
        <f t="shared" ref="AL197" si="704">SUM(AL198:AL199)</f>
        <v>54500</v>
      </c>
      <c r="AM197" s="5">
        <f t="shared" ref="AM197" si="705">SUM(AM198:AM199)</f>
        <v>54500</v>
      </c>
      <c r="AN197" s="5">
        <f t="shared" ref="AN197" si="706">SUM(AN198:AN199)</f>
        <v>54500</v>
      </c>
      <c r="AO197" s="14">
        <f t="shared" ref="AO197" si="707">SUM(AC197:AN197)</f>
        <v>604000</v>
      </c>
      <c r="AP197" s="2"/>
      <c r="AQ197" s="14">
        <f>O197+AB197+AO197</f>
        <v>1130000</v>
      </c>
    </row>
    <row r="198" spans="1:44" ht="12" customHeight="1" outlineLevel="1">
      <c r="A198" s="21" t="s">
        <v>538</v>
      </c>
      <c r="C198" s="2">
        <f>C98*'T1'!$C$14</f>
        <v>0</v>
      </c>
      <c r="D198" s="2">
        <f>D98*'T1'!$C$14</f>
        <v>0</v>
      </c>
      <c r="E198" s="2">
        <f>E98*'T1'!$C$14</f>
        <v>0</v>
      </c>
      <c r="F198" s="2">
        <f>F98*'T1'!$C$14</f>
        <v>0</v>
      </c>
      <c r="G198" s="2">
        <f>G98*'T1'!$C$14</f>
        <v>0</v>
      </c>
      <c r="H198" s="2">
        <f>H98*'T1'!$C$14</f>
        <v>0</v>
      </c>
      <c r="I198" s="2">
        <f>I98*'T1'!$C$14</f>
        <v>0</v>
      </c>
      <c r="J198" s="2">
        <f>J98*'T1'!$C$14</f>
        <v>0</v>
      </c>
      <c r="K198" s="2">
        <f>K98*'T1'!$C$14</f>
        <v>18500</v>
      </c>
      <c r="L198" s="2">
        <f>L98*'T1'!$C$14</f>
        <v>18500</v>
      </c>
      <c r="M198" s="2">
        <f>M98*'T1'!$C$14</f>
        <v>18500</v>
      </c>
      <c r="N198" s="2">
        <f>N98*'T1'!$C$14</f>
        <v>18500</v>
      </c>
      <c r="O198" s="6">
        <f t="shared" si="442"/>
        <v>74000</v>
      </c>
      <c r="P198" s="2">
        <f>P98*'T1'!$D$14</f>
        <v>18500</v>
      </c>
      <c r="Q198" s="2">
        <f>Q98*'T1'!$D$14</f>
        <v>18500</v>
      </c>
      <c r="R198" s="2">
        <f>R98*'T1'!$D$14</f>
        <v>21000</v>
      </c>
      <c r="S198" s="2">
        <f>S98*'T1'!$D$14</f>
        <v>21000</v>
      </c>
      <c r="T198" s="2">
        <f>T98*'T1'!$D$14</f>
        <v>21000</v>
      </c>
      <c r="U198" s="2">
        <f>U98*'T1'!$D$14</f>
        <v>21000</v>
      </c>
      <c r="V198" s="2">
        <f>V98*'T1'!$D$14</f>
        <v>21000</v>
      </c>
      <c r="W198" s="2">
        <f>W98*'T1'!$D$14</f>
        <v>21000</v>
      </c>
      <c r="X198" s="2">
        <f>X98*'T1'!$D$14</f>
        <v>23500</v>
      </c>
      <c r="Y198" s="2">
        <f>Y98*'T1'!$D$14</f>
        <v>23500</v>
      </c>
      <c r="Z198" s="2">
        <f>Z98*'T1'!$D$14</f>
        <v>23500</v>
      </c>
      <c r="AA198" s="2">
        <f>AA98*'T1'!$D$14</f>
        <v>23500</v>
      </c>
      <c r="AB198" s="6">
        <f t="shared" si="454"/>
        <v>257000</v>
      </c>
      <c r="AC198" s="2">
        <f>AC98*'T1'!$E$14</f>
        <v>23500</v>
      </c>
      <c r="AD198" s="2">
        <f>AD98*'T1'!$E$14</f>
        <v>23500</v>
      </c>
      <c r="AE198" s="2">
        <f>AE98*'T1'!$E$14</f>
        <v>26000</v>
      </c>
      <c r="AF198" s="2">
        <f>AF98*'T1'!$E$14</f>
        <v>26000</v>
      </c>
      <c r="AG198" s="2">
        <f>AG98*'T1'!$E$14</f>
        <v>26000</v>
      </c>
      <c r="AH198" s="2">
        <f>AH98*'T1'!$E$14</f>
        <v>26000</v>
      </c>
      <c r="AI198" s="2">
        <f>AI98*'T1'!$E$14</f>
        <v>26000</v>
      </c>
      <c r="AJ198" s="2">
        <f>AJ98*'T1'!$E$14</f>
        <v>26000</v>
      </c>
      <c r="AK198" s="2">
        <f>AK98*'T1'!$E$14</f>
        <v>28500</v>
      </c>
      <c r="AL198" s="2">
        <f>AL98*'T1'!$E$14</f>
        <v>28500</v>
      </c>
      <c r="AM198" s="2">
        <f>AM98*'T1'!$E$14</f>
        <v>28500</v>
      </c>
      <c r="AN198" s="2">
        <f>AN98*'T1'!$E$14</f>
        <v>28500</v>
      </c>
      <c r="AO198" s="6">
        <f t="shared" si="466"/>
        <v>317000</v>
      </c>
      <c r="AP198" s="2"/>
      <c r="AQ198" s="6">
        <f>O198+AB198+AO198</f>
        <v>648000</v>
      </c>
    </row>
    <row r="199" spans="1:44" ht="12" customHeight="1" outlineLevel="1">
      <c r="A199" s="21" t="s">
        <v>536</v>
      </c>
      <c r="C199" s="2">
        <f>C99*'T1'!$C$14</f>
        <v>0</v>
      </c>
      <c r="D199" s="2">
        <f>D99*'T1'!$C$14</f>
        <v>0</v>
      </c>
      <c r="E199" s="2">
        <f>E99*'T1'!$C$14</f>
        <v>0</v>
      </c>
      <c r="F199" s="2">
        <f>F99*'T1'!$C$14</f>
        <v>0</v>
      </c>
      <c r="G199" s="2">
        <f>G99*'T1'!$C$14</f>
        <v>0</v>
      </c>
      <c r="H199" s="2">
        <f>H99*'T1'!$C$14</f>
        <v>0</v>
      </c>
      <c r="I199" s="2">
        <f>I99*'T1'!$C$14</f>
        <v>0</v>
      </c>
      <c r="J199" s="2">
        <f>J99*'T1'!$C$14</f>
        <v>0</v>
      </c>
      <c r="K199" s="2">
        <f>K99*'T1'!$C$14</f>
        <v>0</v>
      </c>
      <c r="L199" s="2">
        <f>L99*'T1'!$C$14</f>
        <v>0</v>
      </c>
      <c r="M199" s="2">
        <f>M99*'T1'!$C$14</f>
        <v>0</v>
      </c>
      <c r="N199" s="2">
        <f>N99*'T1'!$C$14</f>
        <v>0</v>
      </c>
      <c r="O199" s="6">
        <f t="shared" si="442"/>
        <v>0</v>
      </c>
      <c r="P199" s="2">
        <f>P99*'T1'!$D$14</f>
        <v>0</v>
      </c>
      <c r="Q199" s="2">
        <f>Q99*'T1'!$D$14</f>
        <v>0</v>
      </c>
      <c r="R199" s="2">
        <f>R99*'T1'!$D$14</f>
        <v>18500</v>
      </c>
      <c r="S199" s="2">
        <f>S99*'T1'!$D$14</f>
        <v>18500</v>
      </c>
      <c r="T199" s="2">
        <f>T99*'T1'!$D$14</f>
        <v>18500</v>
      </c>
      <c r="U199" s="2">
        <f>U99*'T1'!$D$14</f>
        <v>18500</v>
      </c>
      <c r="V199" s="2">
        <f>V99*'T1'!$D$14</f>
        <v>18500</v>
      </c>
      <c r="W199" s="2">
        <f>W99*'T1'!$D$14</f>
        <v>18500</v>
      </c>
      <c r="X199" s="2">
        <f>X99*'T1'!$D$14</f>
        <v>21000</v>
      </c>
      <c r="Y199" s="2">
        <f>Y99*'T1'!$D$14</f>
        <v>21000</v>
      </c>
      <c r="Z199" s="2">
        <f>Z99*'T1'!$D$14</f>
        <v>21000</v>
      </c>
      <c r="AA199" s="2">
        <f>AA99*'T1'!$D$14</f>
        <v>21000</v>
      </c>
      <c r="AB199" s="6">
        <f t="shared" si="454"/>
        <v>195000</v>
      </c>
      <c r="AC199" s="2">
        <f>AC99*'T1'!$E$14</f>
        <v>21000</v>
      </c>
      <c r="AD199" s="2">
        <f>AD99*'T1'!$E$14</f>
        <v>21000</v>
      </c>
      <c r="AE199" s="2">
        <f>AE99*'T1'!$E$14</f>
        <v>23500</v>
      </c>
      <c r="AF199" s="2">
        <f>AF99*'T1'!$E$14</f>
        <v>23500</v>
      </c>
      <c r="AG199" s="2">
        <f>AG99*'T1'!$E$14</f>
        <v>23500</v>
      </c>
      <c r="AH199" s="2">
        <f>AH99*'T1'!$E$14</f>
        <v>23500</v>
      </c>
      <c r="AI199" s="2">
        <f>AI99*'T1'!$E$14</f>
        <v>23500</v>
      </c>
      <c r="AJ199" s="2">
        <f>AJ99*'T1'!$E$14</f>
        <v>23500</v>
      </c>
      <c r="AK199" s="2">
        <f>AK99*'T1'!$E$14</f>
        <v>26000</v>
      </c>
      <c r="AL199" s="2">
        <f>AL99*'T1'!$E$14</f>
        <v>26000</v>
      </c>
      <c r="AM199" s="2">
        <f>AM99*'T1'!$E$14</f>
        <v>26000</v>
      </c>
      <c r="AN199" s="2">
        <f>AN99*'T1'!$E$14</f>
        <v>26000</v>
      </c>
      <c r="AO199" s="6">
        <f t="shared" si="466"/>
        <v>287000</v>
      </c>
      <c r="AP199" s="2"/>
      <c r="AQ199" s="6">
        <f t="shared" ref="AQ199:AQ203" si="708">O199+AB199+AO199</f>
        <v>482000</v>
      </c>
    </row>
    <row r="200" spans="1:44" ht="12" customHeight="1" outlineLevel="1">
      <c r="A200" s="21" t="s">
        <v>541</v>
      </c>
      <c r="C200" s="2">
        <f>C100*'T1'!$C$14</f>
        <v>0</v>
      </c>
      <c r="D200" s="2">
        <f>D100*'T1'!$C$14</f>
        <v>0</v>
      </c>
      <c r="E200" s="2">
        <f>E100*'T1'!$C$14</f>
        <v>0</v>
      </c>
      <c r="F200" s="2">
        <f>F100*'T1'!$C$14</f>
        <v>0</v>
      </c>
      <c r="G200" s="2">
        <f>G100*'T1'!$C$14</f>
        <v>0</v>
      </c>
      <c r="H200" s="2">
        <f>H100*'T1'!$C$14</f>
        <v>0</v>
      </c>
      <c r="I200" s="2">
        <f>I100*'T1'!$C$14</f>
        <v>0</v>
      </c>
      <c r="J200" s="2">
        <f>J100*'T1'!$C$14</f>
        <v>0</v>
      </c>
      <c r="K200" s="2">
        <f>K100*'T1'!$C$14</f>
        <v>0</v>
      </c>
      <c r="L200" s="2">
        <f>L100*'T1'!$C$14</f>
        <v>0</v>
      </c>
      <c r="M200" s="2">
        <f>M100*'T1'!$C$14</f>
        <v>0</v>
      </c>
      <c r="N200" s="2">
        <f>N100*'T1'!$C$14</f>
        <v>0</v>
      </c>
      <c r="O200" s="6">
        <f t="shared" si="442"/>
        <v>0</v>
      </c>
      <c r="P200" s="2">
        <f>P100*'T1'!$D$14</f>
        <v>0</v>
      </c>
      <c r="Q200" s="2">
        <f>Q100*'T1'!$D$14</f>
        <v>0</v>
      </c>
      <c r="R200" s="2">
        <f>R100*'T1'!$D$14</f>
        <v>18500</v>
      </c>
      <c r="S200" s="2">
        <f>S100*'T1'!$D$14</f>
        <v>18500</v>
      </c>
      <c r="T200" s="2">
        <f>T100*'T1'!$D$14</f>
        <v>18500</v>
      </c>
      <c r="U200" s="2">
        <f>U100*'T1'!$D$14</f>
        <v>18500</v>
      </c>
      <c r="V200" s="2">
        <f>V100*'T1'!$D$14</f>
        <v>18500</v>
      </c>
      <c r="W200" s="2">
        <f>W100*'T1'!$D$14</f>
        <v>18500</v>
      </c>
      <c r="X200" s="2">
        <f>X100*'T1'!$D$14</f>
        <v>21000</v>
      </c>
      <c r="Y200" s="2">
        <f>Y100*'T1'!$D$14</f>
        <v>21000</v>
      </c>
      <c r="Z200" s="2">
        <f>Z100*'T1'!$D$14</f>
        <v>21000</v>
      </c>
      <c r="AA200" s="2">
        <f>AA100*'T1'!$D$14</f>
        <v>21000</v>
      </c>
      <c r="AB200" s="6">
        <f t="shared" si="454"/>
        <v>195000</v>
      </c>
      <c r="AC200" s="2">
        <f>AC100*'T1'!$E$14</f>
        <v>21000</v>
      </c>
      <c r="AD200" s="2">
        <f>AD100*'T1'!$E$14</f>
        <v>21000</v>
      </c>
      <c r="AE200" s="2">
        <f>AE100*'T1'!$E$14</f>
        <v>23500</v>
      </c>
      <c r="AF200" s="2">
        <f>AF100*'T1'!$E$14</f>
        <v>23500</v>
      </c>
      <c r="AG200" s="2">
        <f>AG100*'T1'!$E$14</f>
        <v>23500</v>
      </c>
      <c r="AH200" s="2">
        <f>AH100*'T1'!$E$14</f>
        <v>23500</v>
      </c>
      <c r="AI200" s="2">
        <f>AI100*'T1'!$E$14</f>
        <v>23500</v>
      </c>
      <c r="AJ200" s="2">
        <f>AJ100*'T1'!$E$14</f>
        <v>23500</v>
      </c>
      <c r="AK200" s="2">
        <f>AK100*'T1'!$E$14</f>
        <v>26000</v>
      </c>
      <c r="AL200" s="2">
        <f>AL100*'T1'!$E$14</f>
        <v>26000</v>
      </c>
      <c r="AM200" s="2">
        <f>AM100*'T1'!$E$14</f>
        <v>26000</v>
      </c>
      <c r="AN200" s="2">
        <f>AN100*'T1'!$E$14</f>
        <v>26000</v>
      </c>
      <c r="AO200" s="6">
        <f t="shared" si="466"/>
        <v>287000</v>
      </c>
      <c r="AP200" s="2"/>
      <c r="AQ200" s="6">
        <f t="shared" si="708"/>
        <v>482000</v>
      </c>
    </row>
    <row r="201" spans="1:44" ht="12" customHeight="1" outlineLevel="1">
      <c r="A201" s="21" t="s">
        <v>537</v>
      </c>
      <c r="C201" s="2">
        <f>C101*'T1'!$C$14</f>
        <v>0</v>
      </c>
      <c r="D201" s="2">
        <f>D101*'T1'!$C$14</f>
        <v>0</v>
      </c>
      <c r="E201" s="2">
        <f>E101*'T1'!$C$14</f>
        <v>0</v>
      </c>
      <c r="F201" s="2">
        <f>F101*'T1'!$C$14</f>
        <v>0</v>
      </c>
      <c r="G201" s="2">
        <f>G101*'T1'!$C$14</f>
        <v>0</v>
      </c>
      <c r="H201" s="2">
        <f>H101*'T1'!$C$14</f>
        <v>0</v>
      </c>
      <c r="I201" s="2">
        <f>I101*'T1'!$C$14</f>
        <v>0</v>
      </c>
      <c r="J201" s="2">
        <f>J101*'T1'!$C$14</f>
        <v>0</v>
      </c>
      <c r="K201" s="2">
        <f>K101*'T1'!$C$14</f>
        <v>0</v>
      </c>
      <c r="L201" s="2">
        <f>L101*'T1'!$C$14</f>
        <v>0</v>
      </c>
      <c r="M201" s="2">
        <f>M101*'T1'!$C$14</f>
        <v>0</v>
      </c>
      <c r="N201" s="2">
        <f>N101*'T1'!$C$14</f>
        <v>0</v>
      </c>
      <c r="O201" s="6">
        <f t="shared" si="442"/>
        <v>0</v>
      </c>
      <c r="P201" s="2">
        <f>P101*'T1'!$D$14</f>
        <v>0</v>
      </c>
      <c r="Q201" s="2">
        <f>Q101*'T1'!$D$14</f>
        <v>0</v>
      </c>
      <c r="R201" s="2">
        <f>R101*'T1'!$D$14</f>
        <v>0</v>
      </c>
      <c r="S201" s="2">
        <f>S101*'T1'!$D$14</f>
        <v>0</v>
      </c>
      <c r="T201" s="2">
        <f>T101*'T1'!$D$14</f>
        <v>0</v>
      </c>
      <c r="U201" s="2">
        <f>U101*'T1'!$D$14</f>
        <v>0</v>
      </c>
      <c r="V201" s="2">
        <f>V101*'T1'!$D$14</f>
        <v>0</v>
      </c>
      <c r="W201" s="2">
        <f>W101*'T1'!$D$14</f>
        <v>0</v>
      </c>
      <c r="X201" s="2">
        <f>X101*'T1'!$D$14</f>
        <v>18500</v>
      </c>
      <c r="Y201" s="2">
        <f>Y101*'T1'!$D$14</f>
        <v>18500</v>
      </c>
      <c r="Z201" s="2">
        <f>Z101*'T1'!$D$14</f>
        <v>18500</v>
      </c>
      <c r="AA201" s="2">
        <f>AA101*'T1'!$D$14</f>
        <v>18500</v>
      </c>
      <c r="AB201" s="6">
        <f t="shared" si="454"/>
        <v>74000</v>
      </c>
      <c r="AC201" s="2">
        <f>AC101*'T1'!$E$14</f>
        <v>18500</v>
      </c>
      <c r="AD201" s="2">
        <f>AD101*'T1'!$E$14</f>
        <v>18500</v>
      </c>
      <c r="AE201" s="2">
        <f>AE101*'T1'!$E$14</f>
        <v>21000</v>
      </c>
      <c r="AF201" s="2">
        <f>AF101*'T1'!$E$14</f>
        <v>21000</v>
      </c>
      <c r="AG201" s="2">
        <f>AG101*'T1'!$E$14</f>
        <v>21000</v>
      </c>
      <c r="AH201" s="2">
        <f>AH101*'T1'!$E$14</f>
        <v>21000</v>
      </c>
      <c r="AI201" s="2">
        <f>AI101*'T1'!$E$14</f>
        <v>21000</v>
      </c>
      <c r="AJ201" s="2">
        <f>AJ101*'T1'!$E$14</f>
        <v>21000</v>
      </c>
      <c r="AK201" s="2">
        <f>AK101*'T1'!$E$14</f>
        <v>23500</v>
      </c>
      <c r="AL201" s="2">
        <f>AL101*'T1'!$E$14</f>
        <v>23500</v>
      </c>
      <c r="AM201" s="2">
        <f>AM101*'T1'!$E$14</f>
        <v>23500</v>
      </c>
      <c r="AN201" s="2">
        <f>AN101*'T1'!$E$14</f>
        <v>23500</v>
      </c>
      <c r="AO201" s="6">
        <f t="shared" si="466"/>
        <v>257000</v>
      </c>
      <c r="AP201" s="2"/>
      <c r="AQ201" s="6">
        <f t="shared" si="708"/>
        <v>331000</v>
      </c>
    </row>
    <row r="202" spans="1:44" ht="12" customHeight="1" outlineLevel="1">
      <c r="A202" s="21" t="s">
        <v>542</v>
      </c>
      <c r="C202" s="2">
        <f>C102*'T1'!$C$14</f>
        <v>0</v>
      </c>
      <c r="D202" s="2">
        <f>D102*'T1'!$C$14</f>
        <v>0</v>
      </c>
      <c r="E202" s="2">
        <f>E102*'T1'!$C$14</f>
        <v>0</v>
      </c>
      <c r="F202" s="2">
        <f>F102*'T1'!$C$14</f>
        <v>0</v>
      </c>
      <c r="G202" s="2">
        <f>G102*'T1'!$C$14</f>
        <v>0</v>
      </c>
      <c r="H202" s="2">
        <f>H102*'T1'!$C$14</f>
        <v>0</v>
      </c>
      <c r="I202" s="2">
        <f>I102*'T1'!$C$14</f>
        <v>0</v>
      </c>
      <c r="J202" s="2">
        <f>J102*'T1'!$C$14</f>
        <v>0</v>
      </c>
      <c r="K202" s="2">
        <f>K102*'T1'!$C$14</f>
        <v>0</v>
      </c>
      <c r="L202" s="2">
        <f>L102*'T1'!$C$14</f>
        <v>0</v>
      </c>
      <c r="M202" s="2">
        <f>M102*'T1'!$C$14</f>
        <v>0</v>
      </c>
      <c r="N202" s="2">
        <f>N102*'T1'!$C$14</f>
        <v>0</v>
      </c>
      <c r="O202" s="6">
        <f t="shared" si="442"/>
        <v>0</v>
      </c>
      <c r="P202" s="2">
        <f>P102*'T1'!$D$14</f>
        <v>0</v>
      </c>
      <c r="Q202" s="2">
        <f>Q102*'T1'!$D$14</f>
        <v>0</v>
      </c>
      <c r="R202" s="2">
        <f>R102*'T1'!$D$14</f>
        <v>0</v>
      </c>
      <c r="S202" s="2">
        <f>S102*'T1'!$D$14</f>
        <v>0</v>
      </c>
      <c r="T202" s="2">
        <f>T102*'T1'!$D$14</f>
        <v>0</v>
      </c>
      <c r="U202" s="2">
        <f>U102*'T1'!$D$14</f>
        <v>0</v>
      </c>
      <c r="V202" s="2">
        <f>V102*'T1'!$D$14</f>
        <v>0</v>
      </c>
      <c r="W202" s="2">
        <f>W102*'T1'!$D$14</f>
        <v>0</v>
      </c>
      <c r="X202" s="2">
        <f>X102*'T1'!$D$14</f>
        <v>18500</v>
      </c>
      <c r="Y202" s="2">
        <f>Y102*'T1'!$D$14</f>
        <v>18500</v>
      </c>
      <c r="Z202" s="2">
        <f>Z102*'T1'!$D$14</f>
        <v>18500</v>
      </c>
      <c r="AA202" s="2">
        <f>AA102*'T1'!$D$14</f>
        <v>18500</v>
      </c>
      <c r="AB202" s="6">
        <f t="shared" si="454"/>
        <v>74000</v>
      </c>
      <c r="AC202" s="2">
        <f>AC102*'T1'!$E$14</f>
        <v>18500</v>
      </c>
      <c r="AD202" s="2">
        <f>AD102*'T1'!$E$14</f>
        <v>18500</v>
      </c>
      <c r="AE202" s="2">
        <f>AE102*'T1'!$E$14</f>
        <v>21000</v>
      </c>
      <c r="AF202" s="2">
        <f>AF102*'T1'!$E$14</f>
        <v>21000</v>
      </c>
      <c r="AG202" s="2">
        <f>AG102*'T1'!$E$14</f>
        <v>21000</v>
      </c>
      <c r="AH202" s="2">
        <f>AH102*'T1'!$E$14</f>
        <v>21000</v>
      </c>
      <c r="AI202" s="2">
        <f>AI102*'T1'!$E$14</f>
        <v>21000</v>
      </c>
      <c r="AJ202" s="2">
        <f>AJ102*'T1'!$E$14</f>
        <v>21000</v>
      </c>
      <c r="AK202" s="2">
        <f>AK102*'T1'!$E$14</f>
        <v>23500</v>
      </c>
      <c r="AL202" s="2">
        <f>AL102*'T1'!$E$14</f>
        <v>23500</v>
      </c>
      <c r="AM202" s="2">
        <f>AM102*'T1'!$E$14</f>
        <v>23500</v>
      </c>
      <c r="AN202" s="2">
        <f>AN102*'T1'!$E$14</f>
        <v>23500</v>
      </c>
      <c r="AO202" s="6">
        <f t="shared" si="466"/>
        <v>257000</v>
      </c>
      <c r="AP202" s="2"/>
      <c r="AQ202" s="6">
        <f t="shared" si="708"/>
        <v>331000</v>
      </c>
    </row>
    <row r="203" spans="1:44" ht="12" customHeight="1" outlineLevel="1">
      <c r="A203" s="21" t="s">
        <v>543</v>
      </c>
      <c r="C203" s="2">
        <f>C103*'T1'!$C$14</f>
        <v>0</v>
      </c>
      <c r="D203" s="2">
        <f>D103*'T1'!$C$14</f>
        <v>0</v>
      </c>
      <c r="E203" s="2">
        <f>E103*'T1'!$C$14</f>
        <v>0</v>
      </c>
      <c r="F203" s="2">
        <f>F103*'T1'!$C$14</f>
        <v>0</v>
      </c>
      <c r="G203" s="2">
        <f>G103*'T1'!$C$14</f>
        <v>0</v>
      </c>
      <c r="H203" s="2">
        <f>H103*'T1'!$C$14</f>
        <v>0</v>
      </c>
      <c r="I203" s="2">
        <f>I103*'T1'!$C$14</f>
        <v>0</v>
      </c>
      <c r="J203" s="2">
        <f>J103*'T1'!$C$14</f>
        <v>0</v>
      </c>
      <c r="K203" s="2">
        <f>K103*'T1'!$C$14</f>
        <v>0</v>
      </c>
      <c r="L203" s="2">
        <f>L103*'T1'!$C$14</f>
        <v>0</v>
      </c>
      <c r="M203" s="2">
        <f>M103*'T1'!$C$14</f>
        <v>0</v>
      </c>
      <c r="N203" s="2">
        <f>N103*'T1'!$C$14</f>
        <v>0</v>
      </c>
      <c r="O203" s="6">
        <f t="shared" si="442"/>
        <v>0</v>
      </c>
      <c r="P203" s="2">
        <f>P103*'T1'!$D$14</f>
        <v>0</v>
      </c>
      <c r="Q203" s="2">
        <f>Q103*'T1'!$D$14</f>
        <v>0</v>
      </c>
      <c r="R203" s="2">
        <f>R103*'T1'!$D$14</f>
        <v>0</v>
      </c>
      <c r="S203" s="2">
        <f>S103*'T1'!$D$14</f>
        <v>0</v>
      </c>
      <c r="T203" s="2">
        <f>T103*'T1'!$D$14</f>
        <v>0</v>
      </c>
      <c r="U203" s="2">
        <f>U103*'T1'!$D$14</f>
        <v>0</v>
      </c>
      <c r="V203" s="2">
        <f>V103*'T1'!$D$14</f>
        <v>0</v>
      </c>
      <c r="W203" s="2">
        <f>W103*'T1'!$D$14</f>
        <v>0</v>
      </c>
      <c r="X203" s="2">
        <f>X103*'T1'!$D$14</f>
        <v>0</v>
      </c>
      <c r="Y203" s="2">
        <f>Y103*'T1'!$D$14</f>
        <v>0</v>
      </c>
      <c r="Z203" s="2">
        <f>Z103*'T1'!$D$14</f>
        <v>0</v>
      </c>
      <c r="AA203" s="2">
        <f>AA103*'T1'!$D$14</f>
        <v>0</v>
      </c>
      <c r="AB203" s="6">
        <f t="shared" si="454"/>
        <v>0</v>
      </c>
      <c r="AC203" s="2">
        <f>AC103*'T1'!$E$14</f>
        <v>0</v>
      </c>
      <c r="AD203" s="2">
        <f>AD103*'T1'!$E$14</f>
        <v>0</v>
      </c>
      <c r="AE203" s="2">
        <f>AE103*'T1'!$E$14</f>
        <v>18500</v>
      </c>
      <c r="AF203" s="2">
        <f>AF103*'T1'!$E$14</f>
        <v>18500</v>
      </c>
      <c r="AG203" s="2">
        <f>AG103*'T1'!$E$14</f>
        <v>18500</v>
      </c>
      <c r="AH203" s="2">
        <f>AH103*'T1'!$E$14</f>
        <v>18500</v>
      </c>
      <c r="AI203" s="2">
        <f>AI103*'T1'!$E$14</f>
        <v>18500</v>
      </c>
      <c r="AJ203" s="2">
        <f>AJ103*'T1'!$E$14</f>
        <v>18500</v>
      </c>
      <c r="AK203" s="2">
        <f>AK103*'T1'!$E$14</f>
        <v>21000</v>
      </c>
      <c r="AL203" s="2">
        <f>AL103*'T1'!$E$14</f>
        <v>21000</v>
      </c>
      <c r="AM203" s="2">
        <f>AM103*'T1'!$E$14</f>
        <v>21000</v>
      </c>
      <c r="AN203" s="2">
        <f>AN103*'T1'!$E$14</f>
        <v>21000</v>
      </c>
      <c r="AO203" s="6">
        <f t="shared" si="466"/>
        <v>195000</v>
      </c>
      <c r="AP203" s="2"/>
      <c r="AQ203" s="6">
        <f t="shared" si="708"/>
        <v>195000</v>
      </c>
    </row>
    <row r="204" spans="1:44" ht="12" customHeight="1" outlineLevel="1">
      <c r="A204" s="4"/>
      <c r="B204" s="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6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6"/>
      <c r="AP204" s="2"/>
      <c r="AQ204" s="6"/>
      <c r="AR204" s="4"/>
    </row>
    <row r="205" spans="1:44" ht="12" customHeight="1">
      <c r="A205" s="47" t="s">
        <v>457</v>
      </c>
      <c r="C205" s="43">
        <f>C206+C209+C216+C225+C232+C239+C247</f>
        <v>0</v>
      </c>
      <c r="D205" s="43">
        <f t="shared" ref="D205:N205" si="709">D206+D209+D216+D225+D232+D239+D247</f>
        <v>0</v>
      </c>
      <c r="E205" s="43">
        <f t="shared" si="709"/>
        <v>0</v>
      </c>
      <c r="F205" s="43">
        <f t="shared" si="709"/>
        <v>0</v>
      </c>
      <c r="G205" s="43">
        <f t="shared" si="709"/>
        <v>0</v>
      </c>
      <c r="H205" s="43">
        <f t="shared" si="709"/>
        <v>1149.375</v>
      </c>
      <c r="I205" s="43">
        <f t="shared" si="709"/>
        <v>2788.125</v>
      </c>
      <c r="J205" s="43">
        <f t="shared" si="709"/>
        <v>8853.75</v>
      </c>
      <c r="K205" s="43">
        <f t="shared" si="709"/>
        <v>10101.875</v>
      </c>
      <c r="L205" s="43">
        <f t="shared" si="709"/>
        <v>10371.25</v>
      </c>
      <c r="M205" s="43">
        <f t="shared" si="709"/>
        <v>10371.25</v>
      </c>
      <c r="N205" s="43">
        <f t="shared" si="709"/>
        <v>11625</v>
      </c>
      <c r="O205" s="88">
        <f t="shared" ref="O205:O207" si="710">SUM(C205:N205)</f>
        <v>55260.625</v>
      </c>
      <c r="P205" s="43">
        <f>P206+P209+P216+P225+P232+P239+P247</f>
        <v>14420.5</v>
      </c>
      <c r="Q205" s="43">
        <f t="shared" ref="Q205:AA205" si="711">Q206+Q209+Q216+Q225+Q232+Q239+Q247</f>
        <v>17229.5</v>
      </c>
      <c r="R205" s="43">
        <f t="shared" si="711"/>
        <v>18003.5</v>
      </c>
      <c r="S205" s="43">
        <f t="shared" si="711"/>
        <v>18058.5</v>
      </c>
      <c r="T205" s="43">
        <f t="shared" si="711"/>
        <v>18058.5</v>
      </c>
      <c r="U205" s="43">
        <f t="shared" si="711"/>
        <v>18553.5</v>
      </c>
      <c r="V205" s="43">
        <f t="shared" si="711"/>
        <v>20508</v>
      </c>
      <c r="W205" s="43">
        <f t="shared" si="711"/>
        <v>23647</v>
      </c>
      <c r="X205" s="43">
        <f t="shared" si="711"/>
        <v>24032</v>
      </c>
      <c r="Y205" s="43">
        <f t="shared" si="711"/>
        <v>24087</v>
      </c>
      <c r="Z205" s="43">
        <f t="shared" si="711"/>
        <v>24087</v>
      </c>
      <c r="AA205" s="43">
        <f t="shared" si="711"/>
        <v>24582</v>
      </c>
      <c r="AB205" s="88">
        <f t="shared" ref="AB205:AB207" si="712">SUM(P205:AA205)</f>
        <v>245267</v>
      </c>
      <c r="AC205" s="43">
        <f>AC206+AC209+AC216+AC225+AC232+AC239+AC247</f>
        <v>25392</v>
      </c>
      <c r="AD205" s="43">
        <f t="shared" ref="AD205:AN205" si="713">AD206+AD209+AD216+AD225+AD232+AD239+AD247</f>
        <v>27482</v>
      </c>
      <c r="AE205" s="43">
        <f t="shared" si="713"/>
        <v>27867</v>
      </c>
      <c r="AF205" s="43">
        <f t="shared" si="713"/>
        <v>27922</v>
      </c>
      <c r="AG205" s="43">
        <f t="shared" si="713"/>
        <v>27922</v>
      </c>
      <c r="AH205" s="43">
        <f t="shared" si="713"/>
        <v>28417</v>
      </c>
      <c r="AI205" s="43">
        <f t="shared" si="713"/>
        <v>29682</v>
      </c>
      <c r="AJ205" s="43">
        <f t="shared" si="713"/>
        <v>31772</v>
      </c>
      <c r="AK205" s="43">
        <f t="shared" si="713"/>
        <v>32157</v>
      </c>
      <c r="AL205" s="43">
        <f t="shared" si="713"/>
        <v>32212</v>
      </c>
      <c r="AM205" s="43">
        <f t="shared" si="713"/>
        <v>32212</v>
      </c>
      <c r="AN205" s="43">
        <f t="shared" si="713"/>
        <v>32707</v>
      </c>
      <c r="AO205" s="88">
        <f t="shared" ref="AO205:AO207" si="714">SUM(AC205:AN205)</f>
        <v>355744</v>
      </c>
      <c r="AP205" s="2"/>
      <c r="AQ205" s="88">
        <f t="shared" ref="AQ205:AQ207" si="715">O205+AB205+AO205</f>
        <v>656271.625</v>
      </c>
    </row>
    <row r="206" spans="1:44" s="4" customFormat="1" ht="12" customHeight="1" outlineLevel="1">
      <c r="A206" s="4" t="s">
        <v>122</v>
      </c>
      <c r="B206" s="9"/>
      <c r="C206" s="5">
        <f>C207</f>
        <v>0</v>
      </c>
      <c r="D206" s="5">
        <f t="shared" ref="D206:N206" si="716">D207</f>
        <v>0</v>
      </c>
      <c r="E206" s="5">
        <f t="shared" si="716"/>
        <v>0</v>
      </c>
      <c r="F206" s="5">
        <f t="shared" si="716"/>
        <v>0</v>
      </c>
      <c r="G206" s="5">
        <f t="shared" si="716"/>
        <v>0</v>
      </c>
      <c r="H206" s="5">
        <f t="shared" si="716"/>
        <v>0</v>
      </c>
      <c r="I206" s="5">
        <f t="shared" si="716"/>
        <v>0</v>
      </c>
      <c r="J206" s="5">
        <f t="shared" si="716"/>
        <v>0</v>
      </c>
      <c r="K206" s="5">
        <f t="shared" si="716"/>
        <v>0</v>
      </c>
      <c r="L206" s="5">
        <f t="shared" si="716"/>
        <v>0</v>
      </c>
      <c r="M206" s="5">
        <f t="shared" si="716"/>
        <v>0</v>
      </c>
      <c r="N206" s="5">
        <f t="shared" si="716"/>
        <v>0</v>
      </c>
      <c r="O206" s="14">
        <f t="shared" si="710"/>
        <v>0</v>
      </c>
      <c r="P206" s="5">
        <f>P207</f>
        <v>0</v>
      </c>
      <c r="Q206" s="5">
        <f t="shared" ref="Q206:AA206" si="717">Q207</f>
        <v>0</v>
      </c>
      <c r="R206" s="5">
        <f t="shared" si="717"/>
        <v>0</v>
      </c>
      <c r="S206" s="5">
        <f t="shared" si="717"/>
        <v>0</v>
      </c>
      <c r="T206" s="5">
        <f t="shared" si="717"/>
        <v>0</v>
      </c>
      <c r="U206" s="5">
        <f t="shared" si="717"/>
        <v>0</v>
      </c>
      <c r="V206" s="5">
        <f t="shared" si="717"/>
        <v>0</v>
      </c>
      <c r="W206" s="5">
        <f t="shared" si="717"/>
        <v>0</v>
      </c>
      <c r="X206" s="5">
        <f t="shared" si="717"/>
        <v>0</v>
      </c>
      <c r="Y206" s="5">
        <f t="shared" si="717"/>
        <v>0</v>
      </c>
      <c r="Z206" s="5">
        <f t="shared" si="717"/>
        <v>0</v>
      </c>
      <c r="AA206" s="5">
        <f t="shared" si="717"/>
        <v>0</v>
      </c>
      <c r="AB206" s="14">
        <f t="shared" si="712"/>
        <v>0</v>
      </c>
      <c r="AC206" s="5">
        <f>AC207</f>
        <v>0</v>
      </c>
      <c r="AD206" s="5">
        <f t="shared" ref="AD206:AN206" si="718">AD207</f>
        <v>0</v>
      </c>
      <c r="AE206" s="5">
        <f t="shared" si="718"/>
        <v>0</v>
      </c>
      <c r="AF206" s="5">
        <f t="shared" si="718"/>
        <v>0</v>
      </c>
      <c r="AG206" s="5">
        <f t="shared" si="718"/>
        <v>0</v>
      </c>
      <c r="AH206" s="5">
        <f t="shared" si="718"/>
        <v>0</v>
      </c>
      <c r="AI206" s="5">
        <f t="shared" si="718"/>
        <v>0</v>
      </c>
      <c r="AJ206" s="5">
        <f t="shared" si="718"/>
        <v>0</v>
      </c>
      <c r="AK206" s="5">
        <f t="shared" si="718"/>
        <v>0</v>
      </c>
      <c r="AL206" s="5">
        <f t="shared" si="718"/>
        <v>0</v>
      </c>
      <c r="AM206" s="5">
        <f t="shared" si="718"/>
        <v>0</v>
      </c>
      <c r="AN206" s="5">
        <f t="shared" si="718"/>
        <v>0</v>
      </c>
      <c r="AO206" s="14">
        <f t="shared" si="714"/>
        <v>0</v>
      </c>
      <c r="AP206" s="5"/>
      <c r="AQ206" s="14">
        <f t="shared" si="715"/>
        <v>0</v>
      </c>
    </row>
    <row r="207" spans="1:44" ht="12" customHeight="1" outlineLevel="1">
      <c r="A207" s="21" t="s">
        <v>91</v>
      </c>
      <c r="C207" s="2">
        <f>C107*'T1'!$C$15</f>
        <v>0</v>
      </c>
      <c r="D207" s="2">
        <f>D107*'T1'!$C$15</f>
        <v>0</v>
      </c>
      <c r="E207" s="2">
        <f>E107*'T1'!$C$15</f>
        <v>0</v>
      </c>
      <c r="F207" s="2">
        <f>F107*'T1'!$C$15</f>
        <v>0</v>
      </c>
      <c r="G207" s="2">
        <f>G107*'T1'!$C$15</f>
        <v>0</v>
      </c>
      <c r="H207" s="2">
        <f>H107*'T1'!$C$15</f>
        <v>0</v>
      </c>
      <c r="I207" s="2">
        <f>I107*'T1'!$C$15</f>
        <v>0</v>
      </c>
      <c r="J207" s="2">
        <f>J107*'T1'!$C$15</f>
        <v>0</v>
      </c>
      <c r="K207" s="2">
        <f>K107*'T1'!$C$15</f>
        <v>0</v>
      </c>
      <c r="L207" s="2">
        <f>L107*'T1'!$C$15</f>
        <v>0</v>
      </c>
      <c r="M207" s="2">
        <f>M107*'T1'!$C$15</f>
        <v>0</v>
      </c>
      <c r="N207" s="2">
        <f>N107*'T1'!$C$15</f>
        <v>0</v>
      </c>
      <c r="O207" s="6">
        <f t="shared" si="710"/>
        <v>0</v>
      </c>
      <c r="P207" s="2">
        <f>P107*'T1'!$D$15</f>
        <v>0</v>
      </c>
      <c r="Q207" s="2">
        <f>Q107*'T1'!$D$15</f>
        <v>0</v>
      </c>
      <c r="R207" s="2">
        <f>R107*'T1'!$D$15</f>
        <v>0</v>
      </c>
      <c r="S207" s="2">
        <f>S107*'T1'!$D$15</f>
        <v>0</v>
      </c>
      <c r="T207" s="2">
        <f>T107*'T1'!$D$15</f>
        <v>0</v>
      </c>
      <c r="U207" s="2">
        <f>U107*'T1'!$D$15</f>
        <v>0</v>
      </c>
      <c r="V207" s="2">
        <f>V107*'T1'!$D$15</f>
        <v>0</v>
      </c>
      <c r="W207" s="2">
        <f>W107*'T1'!$D$15</f>
        <v>0</v>
      </c>
      <c r="X207" s="2">
        <f>X107*'T1'!$D$15</f>
        <v>0</v>
      </c>
      <c r="Y207" s="2">
        <f>Y107*'T1'!$D$15</f>
        <v>0</v>
      </c>
      <c r="Z207" s="2">
        <f>Z107*'T1'!$D$15</f>
        <v>0</v>
      </c>
      <c r="AA207" s="2">
        <f>AA107*'T1'!$D$15</f>
        <v>0</v>
      </c>
      <c r="AB207" s="6">
        <f t="shared" si="712"/>
        <v>0</v>
      </c>
      <c r="AC207" s="2">
        <f>AC107*'T1'!$E$15</f>
        <v>0</v>
      </c>
      <c r="AD207" s="2">
        <f>AD107*'T1'!$E$15</f>
        <v>0</v>
      </c>
      <c r="AE207" s="2">
        <f>AE107*'T1'!$E$15</f>
        <v>0</v>
      </c>
      <c r="AF207" s="2">
        <f>AF107*'T1'!$E$15</f>
        <v>0</v>
      </c>
      <c r="AG207" s="2">
        <f>AG107*'T1'!$E$15</f>
        <v>0</v>
      </c>
      <c r="AH207" s="2">
        <f>AH107*'T1'!$E$15</f>
        <v>0</v>
      </c>
      <c r="AI207" s="2">
        <f>AI107*'T1'!$E$15</f>
        <v>0</v>
      </c>
      <c r="AJ207" s="2">
        <f>AJ107*'T1'!$E$15</f>
        <v>0</v>
      </c>
      <c r="AK207" s="2">
        <f>AK107*'T1'!$E$15</f>
        <v>0</v>
      </c>
      <c r="AL207" s="2">
        <f>AL107*'T1'!$E$15</f>
        <v>0</v>
      </c>
      <c r="AM207" s="2">
        <f>AM107*'T1'!$E$15</f>
        <v>0</v>
      </c>
      <c r="AN207" s="2">
        <f>AN107*'T1'!$E$15</f>
        <v>0</v>
      </c>
      <c r="AO207" s="6">
        <f t="shared" si="714"/>
        <v>0</v>
      </c>
      <c r="AP207" s="2"/>
      <c r="AQ207" s="6">
        <f t="shared" si="715"/>
        <v>0</v>
      </c>
    </row>
    <row r="208" spans="1:44" ht="12" customHeight="1" outlineLevel="1">
      <c r="A208" s="2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6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6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6"/>
      <c r="AP208" s="2"/>
      <c r="AQ208" s="6"/>
    </row>
    <row r="209" spans="1:43" ht="12" customHeight="1" outlineLevel="1">
      <c r="A209" s="4" t="s">
        <v>125</v>
      </c>
      <c r="C209" s="5">
        <f>SUM(C210:C214)</f>
        <v>0</v>
      </c>
      <c r="D209" s="5">
        <f t="shared" ref="D209:N209" si="719">SUM(D210:D214)</f>
        <v>0</v>
      </c>
      <c r="E209" s="5">
        <f t="shared" si="719"/>
        <v>0</v>
      </c>
      <c r="F209" s="5">
        <f t="shared" si="719"/>
        <v>0</v>
      </c>
      <c r="G209" s="5">
        <f t="shared" si="719"/>
        <v>0</v>
      </c>
      <c r="H209" s="5">
        <f t="shared" si="719"/>
        <v>0</v>
      </c>
      <c r="I209" s="5">
        <f t="shared" si="719"/>
        <v>709.375</v>
      </c>
      <c r="J209" s="5">
        <f t="shared" si="719"/>
        <v>2568.125</v>
      </c>
      <c r="K209" s="5">
        <f t="shared" si="719"/>
        <v>3277.5</v>
      </c>
      <c r="L209" s="5">
        <f t="shared" si="719"/>
        <v>3546.875</v>
      </c>
      <c r="M209" s="5">
        <f t="shared" si="719"/>
        <v>3546.875</v>
      </c>
      <c r="N209" s="5">
        <f t="shared" si="719"/>
        <v>3546.875</v>
      </c>
      <c r="O209" s="14">
        <f>SUM(C209:N209)</f>
        <v>17195.625</v>
      </c>
      <c r="P209" s="5">
        <f>SUM(P210:P214)</f>
        <v>3612.5</v>
      </c>
      <c r="Q209" s="5">
        <f t="shared" ref="Q209:AA209" si="720">SUM(Q210:Q214)</f>
        <v>4052.5</v>
      </c>
      <c r="R209" s="5">
        <f t="shared" si="720"/>
        <v>4217.5</v>
      </c>
      <c r="S209" s="5">
        <f t="shared" si="720"/>
        <v>4272.5</v>
      </c>
      <c r="T209" s="5">
        <f t="shared" si="720"/>
        <v>4272.5</v>
      </c>
      <c r="U209" s="5">
        <f t="shared" si="720"/>
        <v>4272.5</v>
      </c>
      <c r="V209" s="5">
        <f t="shared" si="720"/>
        <v>4437.5</v>
      </c>
      <c r="W209" s="5">
        <f t="shared" si="720"/>
        <v>4877.5</v>
      </c>
      <c r="X209" s="5">
        <f t="shared" si="720"/>
        <v>5042.5</v>
      </c>
      <c r="Y209" s="5">
        <f t="shared" si="720"/>
        <v>5097.5</v>
      </c>
      <c r="Z209" s="5">
        <f t="shared" si="720"/>
        <v>5097.5</v>
      </c>
      <c r="AA209" s="5">
        <f t="shared" si="720"/>
        <v>5097.5</v>
      </c>
      <c r="AB209" s="14">
        <f>SUM(P209:AA209)</f>
        <v>54350</v>
      </c>
      <c r="AC209" s="5">
        <f>SUM(AC210:AC214)</f>
        <v>5175</v>
      </c>
      <c r="AD209" s="5">
        <f t="shared" ref="AD209:AN209" si="721">SUM(AD210:AD214)</f>
        <v>5615</v>
      </c>
      <c r="AE209" s="5">
        <f t="shared" si="721"/>
        <v>5780</v>
      </c>
      <c r="AF209" s="5">
        <f t="shared" si="721"/>
        <v>5835</v>
      </c>
      <c r="AG209" s="5">
        <f t="shared" si="721"/>
        <v>5835</v>
      </c>
      <c r="AH209" s="5">
        <f t="shared" si="721"/>
        <v>5835</v>
      </c>
      <c r="AI209" s="5">
        <f t="shared" si="721"/>
        <v>6000</v>
      </c>
      <c r="AJ209" s="5">
        <f t="shared" si="721"/>
        <v>6440</v>
      </c>
      <c r="AK209" s="5">
        <f t="shared" si="721"/>
        <v>6605</v>
      </c>
      <c r="AL209" s="5">
        <f t="shared" si="721"/>
        <v>6660</v>
      </c>
      <c r="AM209" s="5">
        <f t="shared" si="721"/>
        <v>6660</v>
      </c>
      <c r="AN209" s="5">
        <f t="shared" si="721"/>
        <v>6660</v>
      </c>
      <c r="AO209" s="14">
        <f>SUM(AC209:AN209)</f>
        <v>73100</v>
      </c>
      <c r="AP209" s="2"/>
      <c r="AQ209" s="14">
        <f>O209+AB209+AO209</f>
        <v>144645.625</v>
      </c>
    </row>
    <row r="210" spans="1:43" ht="12" customHeight="1" outlineLevel="1">
      <c r="A210" s="21" t="s">
        <v>92</v>
      </c>
      <c r="C210" s="2">
        <f>C110*'T1'!$C$15</f>
        <v>0</v>
      </c>
      <c r="D210" s="2">
        <f>D110*'T1'!$C$15</f>
        <v>0</v>
      </c>
      <c r="E210" s="2">
        <f>E110*'T1'!$C$15</f>
        <v>0</v>
      </c>
      <c r="F210" s="2">
        <f>F110*'T1'!$C$15</f>
        <v>0</v>
      </c>
      <c r="G210" s="2">
        <f>G110*'T1'!$C$15</f>
        <v>0</v>
      </c>
      <c r="H210" s="2">
        <f>H110*'T1'!$C$15</f>
        <v>0</v>
      </c>
      <c r="I210" s="2">
        <f>I110*'T1'!$C$15</f>
        <v>0</v>
      </c>
      <c r="J210" s="2">
        <f>J110*'T1'!$C$15</f>
        <v>1149.375</v>
      </c>
      <c r="K210" s="2">
        <f>K110*'T1'!$C$15</f>
        <v>1149.375</v>
      </c>
      <c r="L210" s="2">
        <f>L110*'T1'!$C$15</f>
        <v>1149.375</v>
      </c>
      <c r="M210" s="2">
        <f>M110*'T1'!$C$15</f>
        <v>1149.375</v>
      </c>
      <c r="N210" s="2">
        <f>N110*'T1'!$C$15</f>
        <v>1149.375</v>
      </c>
      <c r="O210" s="6">
        <f t="shared" ref="O210:O214" si="722">SUM(C210:N210)</f>
        <v>5746.875</v>
      </c>
      <c r="P210" s="2">
        <f>P110*'T1'!$D$15</f>
        <v>1129.5</v>
      </c>
      <c r="Q210" s="2">
        <f>Q110*'T1'!$D$15</f>
        <v>1404.5</v>
      </c>
      <c r="R210" s="2">
        <f>R110*'T1'!$D$15</f>
        <v>1404.5</v>
      </c>
      <c r="S210" s="2">
        <f>S110*'T1'!$D$15</f>
        <v>1404.5</v>
      </c>
      <c r="T210" s="2">
        <f>T110*'T1'!$D$15</f>
        <v>1404.5</v>
      </c>
      <c r="U210" s="2">
        <f>U110*'T1'!$D$15</f>
        <v>1404.5</v>
      </c>
      <c r="V210" s="2">
        <f>V110*'T1'!$D$15</f>
        <v>1404.5</v>
      </c>
      <c r="W210" s="2">
        <f>W110*'T1'!$D$15</f>
        <v>1679.5</v>
      </c>
      <c r="X210" s="2">
        <f>X110*'T1'!$D$15</f>
        <v>1679.5</v>
      </c>
      <c r="Y210" s="2">
        <f>Y110*'T1'!$D$15</f>
        <v>1679.5</v>
      </c>
      <c r="Z210" s="2">
        <f>Z110*'T1'!$D$15</f>
        <v>1679.5</v>
      </c>
      <c r="AA210" s="2">
        <f>AA110*'T1'!$D$15</f>
        <v>1679.5</v>
      </c>
      <c r="AB210" s="6">
        <f t="shared" ref="AB210:AB214" si="723">SUM(P210:AA210)</f>
        <v>17954</v>
      </c>
      <c r="AC210" s="2">
        <f>AC110*'T1'!$E$15</f>
        <v>1662</v>
      </c>
      <c r="AD210" s="2">
        <f>AD110*'T1'!$E$15</f>
        <v>1937</v>
      </c>
      <c r="AE210" s="2">
        <f>AE110*'T1'!$E$15</f>
        <v>1937</v>
      </c>
      <c r="AF210" s="2">
        <f>AF110*'T1'!$E$15</f>
        <v>1937</v>
      </c>
      <c r="AG210" s="2">
        <f>AG110*'T1'!$E$15</f>
        <v>1937</v>
      </c>
      <c r="AH210" s="2">
        <f>AH110*'T1'!$E$15</f>
        <v>1937</v>
      </c>
      <c r="AI210" s="2">
        <f>AI110*'T1'!$E$15</f>
        <v>1937</v>
      </c>
      <c r="AJ210" s="2">
        <f>AJ110*'T1'!$E$15</f>
        <v>2212</v>
      </c>
      <c r="AK210" s="2">
        <f>AK110*'T1'!$E$15</f>
        <v>2212</v>
      </c>
      <c r="AL210" s="2">
        <f>AL110*'T1'!$E$15</f>
        <v>2212</v>
      </c>
      <c r="AM210" s="2">
        <f>AM110*'T1'!$E$15</f>
        <v>2212</v>
      </c>
      <c r="AN210" s="2">
        <f>AN110*'T1'!$E$15</f>
        <v>2212</v>
      </c>
      <c r="AO210" s="6">
        <f t="shared" ref="AO210:AO214" si="724">SUM(AC210:AN210)</f>
        <v>24344</v>
      </c>
      <c r="AP210" s="2"/>
      <c r="AQ210" s="6">
        <f t="shared" ref="AQ210:AQ214" si="725">O210+AB210+AO210</f>
        <v>48044.875</v>
      </c>
    </row>
    <row r="211" spans="1:43" ht="12" customHeight="1" outlineLevel="1">
      <c r="A211" s="21" t="s">
        <v>179</v>
      </c>
      <c r="C211" s="2">
        <f>C111*'T1'!$C$15</f>
        <v>0</v>
      </c>
      <c r="D211" s="2">
        <f>D111*'T1'!$C$15</f>
        <v>0</v>
      </c>
      <c r="E211" s="2">
        <f>E111*'T1'!$C$15</f>
        <v>0</v>
      </c>
      <c r="F211" s="2">
        <f>F111*'T1'!$C$15</f>
        <v>0</v>
      </c>
      <c r="G211" s="2">
        <f>G111*'T1'!$C$15</f>
        <v>0</v>
      </c>
      <c r="H211" s="2">
        <f>H111*'T1'!$C$15</f>
        <v>0</v>
      </c>
      <c r="I211" s="2">
        <f>I111*'T1'!$C$15</f>
        <v>709.375</v>
      </c>
      <c r="J211" s="2">
        <f>J111*'T1'!$C$15</f>
        <v>709.375</v>
      </c>
      <c r="K211" s="2">
        <f>K111*'T1'!$C$15</f>
        <v>709.375</v>
      </c>
      <c r="L211" s="2">
        <f>L111*'T1'!$C$15</f>
        <v>709.375</v>
      </c>
      <c r="M211" s="2">
        <f>M111*'T1'!$C$15</f>
        <v>709.375</v>
      </c>
      <c r="N211" s="2">
        <f>N111*'T1'!$C$15</f>
        <v>709.375</v>
      </c>
      <c r="O211" s="6">
        <f t="shared" si="722"/>
        <v>4256.25</v>
      </c>
      <c r="P211" s="2">
        <f>P111*'T1'!$D$15</f>
        <v>854.5</v>
      </c>
      <c r="Q211" s="2">
        <f>Q111*'T1'!$D$15</f>
        <v>854.5</v>
      </c>
      <c r="R211" s="2">
        <f>R111*'T1'!$D$15</f>
        <v>854.5</v>
      </c>
      <c r="S211" s="2">
        <f>S111*'T1'!$D$15</f>
        <v>854.5</v>
      </c>
      <c r="T211" s="2">
        <f>T111*'T1'!$D$15</f>
        <v>854.5</v>
      </c>
      <c r="U211" s="2">
        <f>U111*'T1'!$D$15</f>
        <v>854.5</v>
      </c>
      <c r="V211" s="2">
        <f>V111*'T1'!$D$15</f>
        <v>1019.5</v>
      </c>
      <c r="W211" s="2">
        <f>W111*'T1'!$D$15</f>
        <v>1019.5</v>
      </c>
      <c r="X211" s="2">
        <f>X111*'T1'!$D$15</f>
        <v>1019.5</v>
      </c>
      <c r="Y211" s="2">
        <f>Y111*'T1'!$D$15</f>
        <v>1019.5</v>
      </c>
      <c r="Z211" s="2">
        <f>Z111*'T1'!$D$15</f>
        <v>1019.5</v>
      </c>
      <c r="AA211" s="2">
        <f>AA111*'T1'!$D$15</f>
        <v>1019.5</v>
      </c>
      <c r="AB211" s="6">
        <f t="shared" si="723"/>
        <v>11244</v>
      </c>
      <c r="AC211" s="2">
        <f>AC111*'T1'!$E$15</f>
        <v>1167</v>
      </c>
      <c r="AD211" s="2">
        <f>AD111*'T1'!$E$15</f>
        <v>1167</v>
      </c>
      <c r="AE211" s="2">
        <f>AE111*'T1'!$E$15</f>
        <v>1167</v>
      </c>
      <c r="AF211" s="2">
        <f>AF111*'T1'!$E$15</f>
        <v>1167</v>
      </c>
      <c r="AG211" s="2">
        <f>AG111*'T1'!$E$15</f>
        <v>1167</v>
      </c>
      <c r="AH211" s="2">
        <f>AH111*'T1'!$E$15</f>
        <v>1167</v>
      </c>
      <c r="AI211" s="2">
        <f>AI111*'T1'!$E$15</f>
        <v>1332</v>
      </c>
      <c r="AJ211" s="2">
        <f>AJ111*'T1'!$E$15</f>
        <v>1332</v>
      </c>
      <c r="AK211" s="2">
        <f>AK111*'T1'!$E$15</f>
        <v>1332</v>
      </c>
      <c r="AL211" s="2">
        <f>AL111*'T1'!$E$15</f>
        <v>1332</v>
      </c>
      <c r="AM211" s="2">
        <f>AM111*'T1'!$E$15</f>
        <v>1332</v>
      </c>
      <c r="AN211" s="2">
        <f>AN111*'T1'!$E$15</f>
        <v>1332</v>
      </c>
      <c r="AO211" s="6">
        <f t="shared" si="724"/>
        <v>14994</v>
      </c>
      <c r="AP211" s="2"/>
      <c r="AQ211" s="6">
        <f t="shared" si="725"/>
        <v>30494.25</v>
      </c>
    </row>
    <row r="212" spans="1:43" ht="12" customHeight="1" outlineLevel="1">
      <c r="A212" s="21" t="s">
        <v>5</v>
      </c>
      <c r="C212" s="2">
        <f>C112*'T1'!$C$15</f>
        <v>0</v>
      </c>
      <c r="D212" s="2">
        <f>D112*'T1'!$C$15</f>
        <v>0</v>
      </c>
      <c r="E212" s="2">
        <f>E112*'T1'!$C$15</f>
        <v>0</v>
      </c>
      <c r="F212" s="2">
        <f>F112*'T1'!$C$15</f>
        <v>0</v>
      </c>
      <c r="G212" s="2">
        <f>G112*'T1'!$C$15</f>
        <v>0</v>
      </c>
      <c r="H212" s="2">
        <f>H112*'T1'!$C$15</f>
        <v>0</v>
      </c>
      <c r="I212" s="2">
        <f>I112*'T1'!$C$15</f>
        <v>0</v>
      </c>
      <c r="J212" s="2">
        <f>J112*'T1'!$C$15</f>
        <v>0</v>
      </c>
      <c r="K212" s="2">
        <f>K112*'T1'!$C$15</f>
        <v>709.375</v>
      </c>
      <c r="L212" s="2">
        <f>L112*'T1'!$C$15</f>
        <v>709.375</v>
      </c>
      <c r="M212" s="2">
        <f>M112*'T1'!$C$15</f>
        <v>709.375</v>
      </c>
      <c r="N212" s="2">
        <f>N112*'T1'!$C$15</f>
        <v>709.375</v>
      </c>
      <c r="O212" s="6">
        <f t="shared" si="722"/>
        <v>2837.5</v>
      </c>
      <c r="P212" s="2">
        <f>P112*'T1'!$D$15</f>
        <v>689.5</v>
      </c>
      <c r="Q212" s="2">
        <f>Q112*'T1'!$D$15</f>
        <v>689.5</v>
      </c>
      <c r="R212" s="2">
        <f>R112*'T1'!$D$15</f>
        <v>854.5</v>
      </c>
      <c r="S212" s="2">
        <f>S112*'T1'!$D$15</f>
        <v>854.5</v>
      </c>
      <c r="T212" s="2">
        <f>T112*'T1'!$D$15</f>
        <v>854.5</v>
      </c>
      <c r="U212" s="2">
        <f>U112*'T1'!$D$15</f>
        <v>854.5</v>
      </c>
      <c r="V212" s="2">
        <f>V112*'T1'!$D$15</f>
        <v>854.5</v>
      </c>
      <c r="W212" s="2">
        <f>W112*'T1'!$D$15</f>
        <v>854.5</v>
      </c>
      <c r="X212" s="2">
        <f>X112*'T1'!$D$15</f>
        <v>1019.5</v>
      </c>
      <c r="Y212" s="2">
        <f>Y112*'T1'!$D$15</f>
        <v>1019.5</v>
      </c>
      <c r="Z212" s="2">
        <f>Z112*'T1'!$D$15</f>
        <v>1019.5</v>
      </c>
      <c r="AA212" s="2">
        <f>AA112*'T1'!$D$15</f>
        <v>1019.5</v>
      </c>
      <c r="AB212" s="6">
        <f t="shared" si="723"/>
        <v>10584</v>
      </c>
      <c r="AC212" s="2">
        <f>AC112*'T1'!$E$15</f>
        <v>1002</v>
      </c>
      <c r="AD212" s="2">
        <f>AD112*'T1'!$E$15</f>
        <v>1002</v>
      </c>
      <c r="AE212" s="2">
        <f>AE112*'T1'!$E$15</f>
        <v>1167</v>
      </c>
      <c r="AF212" s="2">
        <f>AF112*'T1'!$E$15</f>
        <v>1167</v>
      </c>
      <c r="AG212" s="2">
        <f>AG112*'T1'!$E$15</f>
        <v>1167</v>
      </c>
      <c r="AH212" s="2">
        <f>AH112*'T1'!$E$15</f>
        <v>1167</v>
      </c>
      <c r="AI212" s="2">
        <f>AI112*'T1'!$E$15</f>
        <v>1167</v>
      </c>
      <c r="AJ212" s="2">
        <f>AJ112*'T1'!$E$15</f>
        <v>1167</v>
      </c>
      <c r="AK212" s="2">
        <f>AK112*'T1'!$E$15</f>
        <v>1332</v>
      </c>
      <c r="AL212" s="2">
        <f>AL112*'T1'!$E$15</f>
        <v>1332</v>
      </c>
      <c r="AM212" s="2">
        <f>AM112*'T1'!$E$15</f>
        <v>1332</v>
      </c>
      <c r="AN212" s="2">
        <f>AN112*'T1'!$E$15</f>
        <v>1332</v>
      </c>
      <c r="AO212" s="6">
        <f t="shared" si="724"/>
        <v>14334</v>
      </c>
      <c r="AP212" s="2"/>
      <c r="AQ212" s="6">
        <f t="shared" si="725"/>
        <v>27755.5</v>
      </c>
    </row>
    <row r="213" spans="1:43" ht="12" customHeight="1" outlineLevel="1">
      <c r="A213" s="21" t="s">
        <v>6</v>
      </c>
      <c r="C213" s="2">
        <f>C113*'T1'!$C$15</f>
        <v>0</v>
      </c>
      <c r="D213" s="2">
        <f>D113*'T1'!$C$15</f>
        <v>0</v>
      </c>
      <c r="E213" s="2">
        <f>E113*'T1'!$C$15</f>
        <v>0</v>
      </c>
      <c r="F213" s="2">
        <f>F113*'T1'!$C$15</f>
        <v>0</v>
      </c>
      <c r="G213" s="2">
        <f>G113*'T1'!$C$15</f>
        <v>0</v>
      </c>
      <c r="H213" s="2">
        <f>H113*'T1'!$C$15</f>
        <v>0</v>
      </c>
      <c r="I213" s="2">
        <f>I113*'T1'!$C$15</f>
        <v>0</v>
      </c>
      <c r="J213" s="2">
        <f>J113*'T1'!$C$15</f>
        <v>709.375</v>
      </c>
      <c r="K213" s="2">
        <f>K113*'T1'!$C$15</f>
        <v>709.375</v>
      </c>
      <c r="L213" s="2">
        <f>L113*'T1'!$C$15</f>
        <v>709.375</v>
      </c>
      <c r="M213" s="2">
        <f>M113*'T1'!$C$15</f>
        <v>709.375</v>
      </c>
      <c r="N213" s="2">
        <f>N113*'T1'!$C$15</f>
        <v>709.375</v>
      </c>
      <c r="O213" s="6">
        <f t="shared" si="722"/>
        <v>3546.875</v>
      </c>
      <c r="P213" s="2">
        <f>P113*'T1'!$D$15</f>
        <v>689.5</v>
      </c>
      <c r="Q213" s="2">
        <f>Q113*'T1'!$D$15</f>
        <v>854.5</v>
      </c>
      <c r="R213" s="2">
        <f>R113*'T1'!$D$15</f>
        <v>854.5</v>
      </c>
      <c r="S213" s="2">
        <f>S113*'T1'!$D$15</f>
        <v>854.5</v>
      </c>
      <c r="T213" s="2">
        <f>T113*'T1'!$D$15</f>
        <v>854.5</v>
      </c>
      <c r="U213" s="2">
        <f>U113*'T1'!$D$15</f>
        <v>854.5</v>
      </c>
      <c r="V213" s="2">
        <f>V113*'T1'!$D$15</f>
        <v>854.5</v>
      </c>
      <c r="W213" s="2">
        <f>W113*'T1'!$D$15</f>
        <v>1019.5</v>
      </c>
      <c r="X213" s="2">
        <f>X113*'T1'!$D$15</f>
        <v>1019.5</v>
      </c>
      <c r="Y213" s="2">
        <f>Y113*'T1'!$D$15</f>
        <v>1019.5</v>
      </c>
      <c r="Z213" s="2">
        <f>Z113*'T1'!$D$15</f>
        <v>1019.5</v>
      </c>
      <c r="AA213" s="2">
        <f>AA113*'T1'!$D$15</f>
        <v>1019.5</v>
      </c>
      <c r="AB213" s="6">
        <f t="shared" si="723"/>
        <v>10914</v>
      </c>
      <c r="AC213" s="2">
        <f>AC113*'T1'!$E$15</f>
        <v>1002</v>
      </c>
      <c r="AD213" s="2">
        <f>AD113*'T1'!$E$15</f>
        <v>1167</v>
      </c>
      <c r="AE213" s="2">
        <f>AE113*'T1'!$E$15</f>
        <v>1167</v>
      </c>
      <c r="AF213" s="2">
        <f>AF113*'T1'!$E$15</f>
        <v>1167</v>
      </c>
      <c r="AG213" s="2">
        <f>AG113*'T1'!$E$15</f>
        <v>1167</v>
      </c>
      <c r="AH213" s="2">
        <f>AH113*'T1'!$E$15</f>
        <v>1167</v>
      </c>
      <c r="AI213" s="2">
        <f>AI113*'T1'!$E$15</f>
        <v>1167</v>
      </c>
      <c r="AJ213" s="2">
        <f>AJ113*'T1'!$E$15</f>
        <v>1332</v>
      </c>
      <c r="AK213" s="2">
        <f>AK113*'T1'!$E$15</f>
        <v>1332</v>
      </c>
      <c r="AL213" s="2">
        <f>AL113*'T1'!$E$15</f>
        <v>1332</v>
      </c>
      <c r="AM213" s="2">
        <f>AM113*'T1'!$E$15</f>
        <v>1332</v>
      </c>
      <c r="AN213" s="2">
        <f>AN113*'T1'!$E$15</f>
        <v>1332</v>
      </c>
      <c r="AO213" s="6">
        <f t="shared" si="724"/>
        <v>14664</v>
      </c>
      <c r="AP213" s="2"/>
      <c r="AQ213" s="6">
        <f t="shared" si="725"/>
        <v>29124.875</v>
      </c>
    </row>
    <row r="214" spans="1:43" ht="12" customHeight="1" outlineLevel="1">
      <c r="A214" s="21" t="s">
        <v>93</v>
      </c>
      <c r="C214" s="2">
        <f>C114*'T1'!$C$15</f>
        <v>0</v>
      </c>
      <c r="D214" s="2">
        <f>D114*'T1'!$C$15</f>
        <v>0</v>
      </c>
      <c r="E214" s="2">
        <f>E114*'T1'!$C$15</f>
        <v>0</v>
      </c>
      <c r="F214" s="2">
        <f>F114*'T1'!$C$15</f>
        <v>0</v>
      </c>
      <c r="G214" s="2">
        <f>G114*'T1'!$C$15</f>
        <v>0</v>
      </c>
      <c r="H214" s="2">
        <f>H114*'T1'!$C$15</f>
        <v>0</v>
      </c>
      <c r="I214" s="2">
        <f>I114*'T1'!$C$15</f>
        <v>0</v>
      </c>
      <c r="J214" s="2">
        <f>J114*'T1'!$C$15</f>
        <v>0</v>
      </c>
      <c r="K214" s="2">
        <f>K114*'T1'!$C$15</f>
        <v>0</v>
      </c>
      <c r="L214" s="2">
        <f>L114*'T1'!$C$15</f>
        <v>269.375</v>
      </c>
      <c r="M214" s="2">
        <f>M114*'T1'!$C$15</f>
        <v>269.375</v>
      </c>
      <c r="N214" s="2">
        <f>N114*'T1'!$C$15</f>
        <v>269.375</v>
      </c>
      <c r="O214" s="6">
        <f t="shared" si="722"/>
        <v>808.125</v>
      </c>
      <c r="P214" s="2">
        <f>P114*'T1'!$D$15</f>
        <v>249.5</v>
      </c>
      <c r="Q214" s="2">
        <f>Q114*'T1'!$D$15</f>
        <v>249.5</v>
      </c>
      <c r="R214" s="2">
        <f>R114*'T1'!$D$15</f>
        <v>249.5</v>
      </c>
      <c r="S214" s="2">
        <f>S114*'T1'!$D$15</f>
        <v>304.5</v>
      </c>
      <c r="T214" s="2">
        <f>T114*'T1'!$D$15</f>
        <v>304.5</v>
      </c>
      <c r="U214" s="2">
        <f>U114*'T1'!$D$15</f>
        <v>304.5</v>
      </c>
      <c r="V214" s="2">
        <f>V114*'T1'!$D$15</f>
        <v>304.5</v>
      </c>
      <c r="W214" s="2">
        <f>W114*'T1'!$D$15</f>
        <v>304.5</v>
      </c>
      <c r="X214" s="2">
        <f>X114*'T1'!$D$15</f>
        <v>304.5</v>
      </c>
      <c r="Y214" s="2">
        <f>Y114*'T1'!$D$15</f>
        <v>359.5</v>
      </c>
      <c r="Z214" s="2">
        <f>Z114*'T1'!$D$15</f>
        <v>359.5</v>
      </c>
      <c r="AA214" s="2">
        <f>AA114*'T1'!$D$15</f>
        <v>359.5</v>
      </c>
      <c r="AB214" s="6">
        <f t="shared" si="723"/>
        <v>3654</v>
      </c>
      <c r="AC214" s="2">
        <f>AC114*'T1'!$E$15</f>
        <v>342</v>
      </c>
      <c r="AD214" s="2">
        <f>AD114*'T1'!$E$15</f>
        <v>342</v>
      </c>
      <c r="AE214" s="2">
        <f>AE114*'T1'!$E$15</f>
        <v>342</v>
      </c>
      <c r="AF214" s="2">
        <f>AF114*'T1'!$E$15</f>
        <v>397</v>
      </c>
      <c r="AG214" s="2">
        <f>AG114*'T1'!$E$15</f>
        <v>397</v>
      </c>
      <c r="AH214" s="2">
        <f>AH114*'T1'!$E$15</f>
        <v>397</v>
      </c>
      <c r="AI214" s="2">
        <f>AI114*'T1'!$E$15</f>
        <v>397</v>
      </c>
      <c r="AJ214" s="2">
        <f>AJ114*'T1'!$E$15</f>
        <v>397</v>
      </c>
      <c r="AK214" s="2">
        <f>AK114*'T1'!$E$15</f>
        <v>397</v>
      </c>
      <c r="AL214" s="2">
        <f>AL114*'T1'!$E$15</f>
        <v>452</v>
      </c>
      <c r="AM214" s="2">
        <f>AM114*'T1'!$E$15</f>
        <v>452</v>
      </c>
      <c r="AN214" s="2">
        <f>AN114*'T1'!$E$15</f>
        <v>452</v>
      </c>
      <c r="AO214" s="6">
        <f t="shared" si="724"/>
        <v>4764</v>
      </c>
      <c r="AP214" s="2"/>
      <c r="AQ214" s="6">
        <f t="shared" si="725"/>
        <v>9226.125</v>
      </c>
    </row>
    <row r="215" spans="1:43" ht="12" customHeight="1" outlineLevel="1">
      <c r="A215" s="2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6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6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6"/>
      <c r="AP215" s="2"/>
      <c r="AQ215" s="6"/>
    </row>
    <row r="216" spans="1:43" s="4" customFormat="1" ht="12" customHeight="1" outlineLevel="1">
      <c r="A216" s="4" t="s">
        <v>124</v>
      </c>
      <c r="B216" s="9"/>
      <c r="C216" s="5">
        <f>SUM(C217:C223)</f>
        <v>0</v>
      </c>
      <c r="D216" s="5">
        <f t="shared" ref="D216:N216" si="726">SUM(D217:D223)</f>
        <v>0</v>
      </c>
      <c r="E216" s="5">
        <f t="shared" si="726"/>
        <v>0</v>
      </c>
      <c r="F216" s="5">
        <f t="shared" si="726"/>
        <v>0</v>
      </c>
      <c r="G216" s="5">
        <f t="shared" si="726"/>
        <v>0</v>
      </c>
      <c r="H216" s="5">
        <f t="shared" si="726"/>
        <v>1149.375</v>
      </c>
      <c r="I216" s="5">
        <f t="shared" si="726"/>
        <v>2078.75</v>
      </c>
      <c r="J216" s="5">
        <f t="shared" si="726"/>
        <v>3008.125</v>
      </c>
      <c r="K216" s="5">
        <f t="shared" si="726"/>
        <v>3008.125</v>
      </c>
      <c r="L216" s="5">
        <f t="shared" si="726"/>
        <v>3008.125</v>
      </c>
      <c r="M216" s="5">
        <f t="shared" si="726"/>
        <v>3008.125</v>
      </c>
      <c r="N216" s="5">
        <f t="shared" si="726"/>
        <v>3283.125</v>
      </c>
      <c r="O216" s="14">
        <f t="shared" ref="O216:O223" si="727">SUM(C216:N216)</f>
        <v>18543.75</v>
      </c>
      <c r="P216" s="5">
        <f>SUM(P217:P223)</f>
        <v>6172</v>
      </c>
      <c r="Q216" s="5">
        <f t="shared" ref="Q216:AA216" si="728">SUM(Q217:Q223)</f>
        <v>6392</v>
      </c>
      <c r="R216" s="5">
        <f t="shared" si="728"/>
        <v>6392</v>
      </c>
      <c r="S216" s="5">
        <f t="shared" si="728"/>
        <v>6392</v>
      </c>
      <c r="T216" s="5">
        <f t="shared" si="728"/>
        <v>6392</v>
      </c>
      <c r="U216" s="5">
        <f t="shared" si="728"/>
        <v>6667</v>
      </c>
      <c r="V216" s="5">
        <f t="shared" si="728"/>
        <v>8456.5</v>
      </c>
      <c r="W216" s="5">
        <f t="shared" si="728"/>
        <v>8676.5</v>
      </c>
      <c r="X216" s="5">
        <f t="shared" si="728"/>
        <v>8676.5</v>
      </c>
      <c r="Y216" s="5">
        <f t="shared" si="728"/>
        <v>8676.5</v>
      </c>
      <c r="Z216" s="5">
        <f t="shared" si="728"/>
        <v>8676.5</v>
      </c>
      <c r="AA216" s="5">
        <f t="shared" si="728"/>
        <v>8951.5</v>
      </c>
      <c r="AB216" s="14">
        <f t="shared" ref="AB216:AB223" si="729">SUM(P216:AA216)</f>
        <v>90521</v>
      </c>
      <c r="AC216" s="5">
        <f>SUM(AC217:AC223)</f>
        <v>9929</v>
      </c>
      <c r="AD216" s="5">
        <f t="shared" ref="AD216:AN216" si="730">SUM(AD217:AD223)</f>
        <v>10149</v>
      </c>
      <c r="AE216" s="5">
        <f t="shared" si="730"/>
        <v>10149</v>
      </c>
      <c r="AF216" s="5">
        <f t="shared" si="730"/>
        <v>10149</v>
      </c>
      <c r="AG216" s="5">
        <f t="shared" si="730"/>
        <v>10149</v>
      </c>
      <c r="AH216" s="5">
        <f t="shared" si="730"/>
        <v>10424</v>
      </c>
      <c r="AI216" s="5">
        <f t="shared" si="730"/>
        <v>11524</v>
      </c>
      <c r="AJ216" s="5">
        <f t="shared" si="730"/>
        <v>11744</v>
      </c>
      <c r="AK216" s="5">
        <f t="shared" si="730"/>
        <v>11744</v>
      </c>
      <c r="AL216" s="5">
        <f t="shared" si="730"/>
        <v>11744</v>
      </c>
      <c r="AM216" s="5">
        <f t="shared" si="730"/>
        <v>11744</v>
      </c>
      <c r="AN216" s="5">
        <f t="shared" si="730"/>
        <v>12019</v>
      </c>
      <c r="AO216" s="14">
        <f t="shared" ref="AO216:AO223" si="731">SUM(AC216:AN216)</f>
        <v>131468</v>
      </c>
      <c r="AP216" s="5"/>
      <c r="AQ216" s="14">
        <f t="shared" ref="AQ216:AQ223" si="732">O216+AB216+AO216</f>
        <v>240532.75</v>
      </c>
    </row>
    <row r="217" spans="1:43" ht="12" customHeight="1" outlineLevel="1">
      <c r="A217" s="21" t="s">
        <v>94</v>
      </c>
      <c r="C217" s="2">
        <f>C117*'T1'!$C$15</f>
        <v>0</v>
      </c>
      <c r="D217" s="2">
        <f>D117*'T1'!$C$15</f>
        <v>0</v>
      </c>
      <c r="E217" s="2">
        <f>E117*'T1'!$C$15</f>
        <v>0</v>
      </c>
      <c r="F217" s="2">
        <f>F117*'T1'!$C$15</f>
        <v>0</v>
      </c>
      <c r="G217" s="2">
        <f>G117*'T1'!$C$15</f>
        <v>0</v>
      </c>
      <c r="H217" s="2">
        <f>H117*'T1'!$C$15</f>
        <v>1149.375</v>
      </c>
      <c r="I217" s="2">
        <f>I117*'T1'!$C$15</f>
        <v>1149.375</v>
      </c>
      <c r="J217" s="2">
        <f>J117*'T1'!$C$15</f>
        <v>1149.375</v>
      </c>
      <c r="K217" s="2">
        <f>K117*'T1'!$C$15</f>
        <v>1149.375</v>
      </c>
      <c r="L217" s="2">
        <f>L117*'T1'!$C$15</f>
        <v>1149.375</v>
      </c>
      <c r="M217" s="2">
        <f>M117*'T1'!$C$15</f>
        <v>1149.375</v>
      </c>
      <c r="N217" s="2">
        <f>N117*'T1'!$C$15</f>
        <v>1424.375</v>
      </c>
      <c r="O217" s="6">
        <f t="shared" si="727"/>
        <v>8320.625</v>
      </c>
      <c r="P217" s="2">
        <f>P117*'T1'!$D$15</f>
        <v>1404.5</v>
      </c>
      <c r="Q217" s="2">
        <f>Q117*'T1'!$D$15</f>
        <v>1404.5</v>
      </c>
      <c r="R217" s="2">
        <f>R117*'T1'!$D$15</f>
        <v>1404.5</v>
      </c>
      <c r="S217" s="2">
        <f>S117*'T1'!$D$15</f>
        <v>1404.5</v>
      </c>
      <c r="T217" s="2">
        <f>T117*'T1'!$D$15</f>
        <v>1404.5</v>
      </c>
      <c r="U217" s="2">
        <f>U117*'T1'!$D$15</f>
        <v>1679.5</v>
      </c>
      <c r="V217" s="2">
        <f>V117*'T1'!$D$15</f>
        <v>1679.5</v>
      </c>
      <c r="W217" s="2">
        <f>W117*'T1'!$D$15</f>
        <v>1679.5</v>
      </c>
      <c r="X217" s="2">
        <f>X117*'T1'!$D$15</f>
        <v>1679.5</v>
      </c>
      <c r="Y217" s="2">
        <f>Y117*'T1'!$D$15</f>
        <v>1679.5</v>
      </c>
      <c r="Z217" s="2">
        <f>Z117*'T1'!$D$15</f>
        <v>1679.5</v>
      </c>
      <c r="AA217" s="2">
        <f>AA117*'T1'!$D$15</f>
        <v>1954.5</v>
      </c>
      <c r="AB217" s="6">
        <f t="shared" si="729"/>
        <v>19054</v>
      </c>
      <c r="AC217" s="2">
        <f>AC117*'T1'!$E$15</f>
        <v>1937</v>
      </c>
      <c r="AD217" s="2">
        <f>AD117*'T1'!$E$15</f>
        <v>1937</v>
      </c>
      <c r="AE217" s="2">
        <f>AE117*'T1'!$E$15</f>
        <v>1937</v>
      </c>
      <c r="AF217" s="2">
        <f>AF117*'T1'!$E$15</f>
        <v>1937</v>
      </c>
      <c r="AG217" s="2">
        <f>AG117*'T1'!$E$15</f>
        <v>1937</v>
      </c>
      <c r="AH217" s="2">
        <f>AH117*'T1'!$E$15</f>
        <v>2212</v>
      </c>
      <c r="AI217" s="2">
        <f>AI117*'T1'!$E$15</f>
        <v>2212</v>
      </c>
      <c r="AJ217" s="2">
        <f>AJ117*'T1'!$E$15</f>
        <v>2212</v>
      </c>
      <c r="AK217" s="2">
        <f>AK117*'T1'!$E$15</f>
        <v>2212</v>
      </c>
      <c r="AL217" s="2">
        <f>AL117*'T1'!$E$15</f>
        <v>2212</v>
      </c>
      <c r="AM217" s="2">
        <f>AM117*'T1'!$E$15</f>
        <v>2212</v>
      </c>
      <c r="AN217" s="2">
        <f>AN117*'T1'!$E$15</f>
        <v>2487</v>
      </c>
      <c r="AO217" s="6">
        <f t="shared" si="731"/>
        <v>25444</v>
      </c>
      <c r="AP217" s="2"/>
      <c r="AQ217" s="6">
        <f t="shared" si="732"/>
        <v>52818.625</v>
      </c>
    </row>
    <row r="218" spans="1:43" ht="12" customHeight="1" outlineLevel="1">
      <c r="A218" s="21" t="s">
        <v>7</v>
      </c>
      <c r="C218" s="2">
        <f>C118*'T1'!$C$15</f>
        <v>0</v>
      </c>
      <c r="D218" s="2">
        <f>D118*'T1'!$C$15</f>
        <v>0</v>
      </c>
      <c r="E218" s="2">
        <f>E118*'T1'!$C$15</f>
        <v>0</v>
      </c>
      <c r="F218" s="2">
        <f>F118*'T1'!$C$15</f>
        <v>0</v>
      </c>
      <c r="G218" s="2">
        <f>G118*'T1'!$C$15</f>
        <v>0</v>
      </c>
      <c r="H218" s="2">
        <f>H118*'T1'!$C$15</f>
        <v>0</v>
      </c>
      <c r="I218" s="2">
        <f>I118*'T1'!$C$15</f>
        <v>0</v>
      </c>
      <c r="J218" s="2">
        <f>J118*'T1'!$C$15</f>
        <v>0</v>
      </c>
      <c r="K218" s="2">
        <f>K118*'T1'!$C$15</f>
        <v>0</v>
      </c>
      <c r="L218" s="2">
        <f>L118*'T1'!$C$15</f>
        <v>0</v>
      </c>
      <c r="M218" s="2">
        <f>M118*'T1'!$C$15</f>
        <v>0</v>
      </c>
      <c r="N218" s="2">
        <f>N118*'T1'!$C$15</f>
        <v>0</v>
      </c>
      <c r="O218" s="6">
        <f t="shared" si="727"/>
        <v>0</v>
      </c>
      <c r="P218" s="2">
        <f>P118*'T1'!$D$15</f>
        <v>909.5</v>
      </c>
      <c r="Q218" s="2">
        <f>Q118*'T1'!$D$15</f>
        <v>909.5</v>
      </c>
      <c r="R218" s="2">
        <f>R118*'T1'!$D$15</f>
        <v>909.5</v>
      </c>
      <c r="S218" s="2">
        <f>S118*'T1'!$D$15</f>
        <v>909.5</v>
      </c>
      <c r="T218" s="2">
        <f>T118*'T1'!$D$15</f>
        <v>909.5</v>
      </c>
      <c r="U218" s="2">
        <f>U118*'T1'!$D$15</f>
        <v>909.5</v>
      </c>
      <c r="V218" s="2">
        <f>V118*'T1'!$D$15</f>
        <v>1129.5</v>
      </c>
      <c r="W218" s="2">
        <f>W118*'T1'!$D$15</f>
        <v>1129.5</v>
      </c>
      <c r="X218" s="2">
        <f>X118*'T1'!$D$15</f>
        <v>1129.5</v>
      </c>
      <c r="Y218" s="2">
        <f>Y118*'T1'!$D$15</f>
        <v>1129.5</v>
      </c>
      <c r="Z218" s="2">
        <f>Z118*'T1'!$D$15</f>
        <v>1129.5</v>
      </c>
      <c r="AA218" s="2">
        <f>AA118*'T1'!$D$15</f>
        <v>1129.5</v>
      </c>
      <c r="AB218" s="6">
        <f t="shared" si="729"/>
        <v>12234</v>
      </c>
      <c r="AC218" s="2">
        <f>AC118*'T1'!$E$15</f>
        <v>1332</v>
      </c>
      <c r="AD218" s="2">
        <f>AD118*'T1'!$E$15</f>
        <v>1332</v>
      </c>
      <c r="AE218" s="2">
        <f>AE118*'T1'!$E$15</f>
        <v>1332</v>
      </c>
      <c r="AF218" s="2">
        <f>AF118*'T1'!$E$15</f>
        <v>1332</v>
      </c>
      <c r="AG218" s="2">
        <f>AG118*'T1'!$E$15</f>
        <v>1332</v>
      </c>
      <c r="AH218" s="2">
        <f>AH118*'T1'!$E$15</f>
        <v>1332</v>
      </c>
      <c r="AI218" s="2">
        <f>AI118*'T1'!$E$15</f>
        <v>1552</v>
      </c>
      <c r="AJ218" s="2">
        <f>AJ118*'T1'!$E$15</f>
        <v>1552</v>
      </c>
      <c r="AK218" s="2">
        <f>AK118*'T1'!$E$15</f>
        <v>1552</v>
      </c>
      <c r="AL218" s="2">
        <f>AL118*'T1'!$E$15</f>
        <v>1552</v>
      </c>
      <c r="AM218" s="2">
        <f>AM118*'T1'!$E$15</f>
        <v>1552</v>
      </c>
      <c r="AN218" s="2">
        <f>AN118*'T1'!$E$15</f>
        <v>1552</v>
      </c>
      <c r="AO218" s="6">
        <f t="shared" si="731"/>
        <v>17304</v>
      </c>
      <c r="AP218" s="2"/>
      <c r="AQ218" s="6">
        <f t="shared" si="732"/>
        <v>29538</v>
      </c>
    </row>
    <row r="219" spans="1:43" ht="12" customHeight="1" outlineLevel="1">
      <c r="A219" s="21" t="s">
        <v>8</v>
      </c>
      <c r="C219" s="2">
        <f>C119*'T1'!$C$15</f>
        <v>0</v>
      </c>
      <c r="D219" s="2">
        <f>D119*'T1'!$C$15</f>
        <v>0</v>
      </c>
      <c r="E219" s="2">
        <f>E119*'T1'!$C$15</f>
        <v>0</v>
      </c>
      <c r="F219" s="2">
        <f>F119*'T1'!$C$15</f>
        <v>0</v>
      </c>
      <c r="G219" s="2">
        <f>G119*'T1'!$C$15</f>
        <v>0</v>
      </c>
      <c r="H219" s="2">
        <f>H119*'T1'!$C$15</f>
        <v>0</v>
      </c>
      <c r="I219" s="2">
        <f>I119*'T1'!$C$15</f>
        <v>0</v>
      </c>
      <c r="J219" s="2">
        <f>J119*'T1'!$C$15</f>
        <v>0</v>
      </c>
      <c r="K219" s="2">
        <f>K119*'T1'!$C$15</f>
        <v>0</v>
      </c>
      <c r="L219" s="2">
        <f>L119*'T1'!$C$15</f>
        <v>0</v>
      </c>
      <c r="M219" s="2">
        <f>M119*'T1'!$C$15</f>
        <v>0</v>
      </c>
      <c r="N219" s="2">
        <f>N119*'T1'!$C$15</f>
        <v>0</v>
      </c>
      <c r="O219" s="6">
        <f t="shared" si="727"/>
        <v>0</v>
      </c>
      <c r="P219" s="2">
        <f>P119*'T1'!$D$15</f>
        <v>909.5</v>
      </c>
      <c r="Q219" s="2">
        <f>Q119*'T1'!$D$15</f>
        <v>909.5</v>
      </c>
      <c r="R219" s="2">
        <f>R119*'T1'!$D$15</f>
        <v>909.5</v>
      </c>
      <c r="S219" s="2">
        <f>S119*'T1'!$D$15</f>
        <v>909.5</v>
      </c>
      <c r="T219" s="2">
        <f>T119*'T1'!$D$15</f>
        <v>909.5</v>
      </c>
      <c r="U219" s="2">
        <f>U119*'T1'!$D$15</f>
        <v>909.5</v>
      </c>
      <c r="V219" s="2">
        <f>V119*'T1'!$D$15</f>
        <v>1129.5</v>
      </c>
      <c r="W219" s="2">
        <f>W119*'T1'!$D$15</f>
        <v>1129.5</v>
      </c>
      <c r="X219" s="2">
        <f>X119*'T1'!$D$15</f>
        <v>1129.5</v>
      </c>
      <c r="Y219" s="2">
        <f>Y119*'T1'!$D$15</f>
        <v>1129.5</v>
      </c>
      <c r="Z219" s="2">
        <f>Z119*'T1'!$D$15</f>
        <v>1129.5</v>
      </c>
      <c r="AA219" s="2">
        <f>AA119*'T1'!$D$15</f>
        <v>1129.5</v>
      </c>
      <c r="AB219" s="6">
        <f t="shared" si="729"/>
        <v>12234</v>
      </c>
      <c r="AC219" s="2">
        <f>AC119*'T1'!$E$15</f>
        <v>1332</v>
      </c>
      <c r="AD219" s="2">
        <f>AD119*'T1'!$E$15</f>
        <v>1332</v>
      </c>
      <c r="AE219" s="2">
        <f>AE119*'T1'!$E$15</f>
        <v>1332</v>
      </c>
      <c r="AF219" s="2">
        <f>AF119*'T1'!$E$15</f>
        <v>1332</v>
      </c>
      <c r="AG219" s="2">
        <f>AG119*'T1'!$E$15</f>
        <v>1332</v>
      </c>
      <c r="AH219" s="2">
        <f>AH119*'T1'!$E$15</f>
        <v>1332</v>
      </c>
      <c r="AI219" s="2">
        <f>AI119*'T1'!$E$15</f>
        <v>1552</v>
      </c>
      <c r="AJ219" s="2">
        <f>AJ119*'T1'!$E$15</f>
        <v>1552</v>
      </c>
      <c r="AK219" s="2">
        <f>AK119*'T1'!$E$15</f>
        <v>1552</v>
      </c>
      <c r="AL219" s="2">
        <f>AL119*'T1'!$E$15</f>
        <v>1552</v>
      </c>
      <c r="AM219" s="2">
        <f>AM119*'T1'!$E$15</f>
        <v>1552</v>
      </c>
      <c r="AN219" s="2">
        <f>AN119*'T1'!$E$15</f>
        <v>1552</v>
      </c>
      <c r="AO219" s="6">
        <f t="shared" si="731"/>
        <v>17304</v>
      </c>
      <c r="AP219" s="2"/>
      <c r="AQ219" s="6">
        <f t="shared" si="732"/>
        <v>29538</v>
      </c>
    </row>
    <row r="220" spans="1:43" ht="12" customHeight="1" outlineLevel="1">
      <c r="A220" s="21" t="s">
        <v>9</v>
      </c>
      <c r="C220" s="2">
        <f>C120*'T1'!$C$15</f>
        <v>0</v>
      </c>
      <c r="D220" s="2">
        <f>D120*'T1'!$C$15</f>
        <v>0</v>
      </c>
      <c r="E220" s="2">
        <f>E120*'T1'!$C$15</f>
        <v>0</v>
      </c>
      <c r="F220" s="2">
        <f>F120*'T1'!$C$15</f>
        <v>0</v>
      </c>
      <c r="G220" s="2">
        <f>G120*'T1'!$C$15</f>
        <v>0</v>
      </c>
      <c r="H220" s="2">
        <f>H120*'T1'!$C$15</f>
        <v>0</v>
      </c>
      <c r="I220" s="2">
        <f>I120*'T1'!$C$15</f>
        <v>0</v>
      </c>
      <c r="J220" s="2">
        <f>J120*'T1'!$C$15</f>
        <v>0</v>
      </c>
      <c r="K220" s="2">
        <f>K120*'T1'!$C$15</f>
        <v>0</v>
      </c>
      <c r="L220" s="2">
        <f>L120*'T1'!$C$15</f>
        <v>0</v>
      </c>
      <c r="M220" s="2">
        <f>M120*'T1'!$C$15</f>
        <v>0</v>
      </c>
      <c r="N220" s="2">
        <f>N120*'T1'!$C$15</f>
        <v>0</v>
      </c>
      <c r="O220" s="6">
        <f t="shared" si="727"/>
        <v>0</v>
      </c>
      <c r="P220" s="2">
        <f>P120*'T1'!$D$15</f>
        <v>909.5</v>
      </c>
      <c r="Q220" s="2">
        <f>Q120*'T1'!$D$15</f>
        <v>909.5</v>
      </c>
      <c r="R220" s="2">
        <f>R120*'T1'!$D$15</f>
        <v>909.5</v>
      </c>
      <c r="S220" s="2">
        <f>S120*'T1'!$D$15</f>
        <v>909.5</v>
      </c>
      <c r="T220" s="2">
        <f>T120*'T1'!$D$15</f>
        <v>909.5</v>
      </c>
      <c r="U220" s="2">
        <f>U120*'T1'!$D$15</f>
        <v>909.5</v>
      </c>
      <c r="V220" s="2">
        <f>V120*'T1'!$D$15</f>
        <v>1129.5</v>
      </c>
      <c r="W220" s="2">
        <f>W120*'T1'!$D$15</f>
        <v>1129.5</v>
      </c>
      <c r="X220" s="2">
        <f>X120*'T1'!$D$15</f>
        <v>1129.5</v>
      </c>
      <c r="Y220" s="2">
        <f>Y120*'T1'!$D$15</f>
        <v>1129.5</v>
      </c>
      <c r="Z220" s="2">
        <f>Z120*'T1'!$D$15</f>
        <v>1129.5</v>
      </c>
      <c r="AA220" s="2">
        <f>AA120*'T1'!$D$15</f>
        <v>1129.5</v>
      </c>
      <c r="AB220" s="6">
        <f t="shared" si="729"/>
        <v>12234</v>
      </c>
      <c r="AC220" s="2">
        <f>AC120*'T1'!$E$15</f>
        <v>1332</v>
      </c>
      <c r="AD220" s="2">
        <f>AD120*'T1'!$E$15</f>
        <v>1332</v>
      </c>
      <c r="AE220" s="2">
        <f>AE120*'T1'!$E$15</f>
        <v>1332</v>
      </c>
      <c r="AF220" s="2">
        <f>AF120*'T1'!$E$15</f>
        <v>1332</v>
      </c>
      <c r="AG220" s="2">
        <f>AG120*'T1'!$E$15</f>
        <v>1332</v>
      </c>
      <c r="AH220" s="2">
        <f>AH120*'T1'!$E$15</f>
        <v>1332</v>
      </c>
      <c r="AI220" s="2">
        <f>AI120*'T1'!$E$15</f>
        <v>1552</v>
      </c>
      <c r="AJ220" s="2">
        <f>AJ120*'T1'!$E$15</f>
        <v>1552</v>
      </c>
      <c r="AK220" s="2">
        <f>AK120*'T1'!$E$15</f>
        <v>1552</v>
      </c>
      <c r="AL220" s="2">
        <f>AL120*'T1'!$E$15</f>
        <v>1552</v>
      </c>
      <c r="AM220" s="2">
        <f>AM120*'T1'!$E$15</f>
        <v>1552</v>
      </c>
      <c r="AN220" s="2">
        <f>AN120*'T1'!$E$15</f>
        <v>1552</v>
      </c>
      <c r="AO220" s="6">
        <f t="shared" si="731"/>
        <v>17304</v>
      </c>
      <c r="AP220" s="2"/>
      <c r="AQ220" s="6">
        <f t="shared" si="732"/>
        <v>29538</v>
      </c>
    </row>
    <row r="221" spans="1:43" ht="12" customHeight="1" outlineLevel="1">
      <c r="A221" s="21" t="s">
        <v>95</v>
      </c>
      <c r="C221" s="2">
        <f>C121*'T1'!$C$15</f>
        <v>0</v>
      </c>
      <c r="D221" s="2">
        <f>D121*'T1'!$C$15</f>
        <v>0</v>
      </c>
      <c r="E221" s="2">
        <f>E121*'T1'!$C$15</f>
        <v>0</v>
      </c>
      <c r="F221" s="2">
        <f>F121*'T1'!$C$15</f>
        <v>0</v>
      </c>
      <c r="G221" s="2">
        <f>G121*'T1'!$C$15</f>
        <v>0</v>
      </c>
      <c r="H221" s="2">
        <f>H121*'T1'!$C$15</f>
        <v>0</v>
      </c>
      <c r="I221" s="2">
        <f>I121*'T1'!$C$15</f>
        <v>929.375</v>
      </c>
      <c r="J221" s="2">
        <f>J121*'T1'!$C$15</f>
        <v>929.375</v>
      </c>
      <c r="K221" s="2">
        <f>K121*'T1'!$C$15</f>
        <v>929.375</v>
      </c>
      <c r="L221" s="2">
        <f>L121*'T1'!$C$15</f>
        <v>929.375</v>
      </c>
      <c r="M221" s="2">
        <f>M121*'T1'!$C$15</f>
        <v>929.375</v>
      </c>
      <c r="N221" s="2">
        <f>N121*'T1'!$C$15</f>
        <v>929.375</v>
      </c>
      <c r="O221" s="6">
        <f t="shared" si="727"/>
        <v>5576.25</v>
      </c>
      <c r="P221" s="2">
        <f>P121*'T1'!$D$15</f>
        <v>1129.5</v>
      </c>
      <c r="Q221" s="2">
        <f>Q121*'T1'!$D$15</f>
        <v>1129.5</v>
      </c>
      <c r="R221" s="2">
        <f>R121*'T1'!$D$15</f>
        <v>1129.5</v>
      </c>
      <c r="S221" s="2">
        <f>S121*'T1'!$D$15</f>
        <v>1129.5</v>
      </c>
      <c r="T221" s="2">
        <f>T121*'T1'!$D$15</f>
        <v>1129.5</v>
      </c>
      <c r="U221" s="2">
        <f>U121*'T1'!$D$15</f>
        <v>1129.5</v>
      </c>
      <c r="V221" s="2">
        <f>V121*'T1'!$D$15</f>
        <v>1349.5</v>
      </c>
      <c r="W221" s="2">
        <f>W121*'T1'!$D$15</f>
        <v>1349.5</v>
      </c>
      <c r="X221" s="2">
        <f>X121*'T1'!$D$15</f>
        <v>1349.5</v>
      </c>
      <c r="Y221" s="2">
        <f>Y121*'T1'!$D$15</f>
        <v>1349.5</v>
      </c>
      <c r="Z221" s="2">
        <f>Z121*'T1'!$D$15</f>
        <v>1349.5</v>
      </c>
      <c r="AA221" s="2">
        <f>AA121*'T1'!$D$15</f>
        <v>1349.5</v>
      </c>
      <c r="AB221" s="6">
        <f t="shared" si="729"/>
        <v>14874</v>
      </c>
      <c r="AC221" s="2">
        <f>AC121*'T1'!$E$15</f>
        <v>1552</v>
      </c>
      <c r="AD221" s="2">
        <f>AD121*'T1'!$E$15</f>
        <v>1552</v>
      </c>
      <c r="AE221" s="2">
        <f>AE121*'T1'!$E$15</f>
        <v>1552</v>
      </c>
      <c r="AF221" s="2">
        <f>AF121*'T1'!$E$15</f>
        <v>1552</v>
      </c>
      <c r="AG221" s="2">
        <f>AG121*'T1'!$E$15</f>
        <v>1552</v>
      </c>
      <c r="AH221" s="2">
        <f>AH121*'T1'!$E$15</f>
        <v>1552</v>
      </c>
      <c r="AI221" s="2">
        <f>AI121*'T1'!$E$15</f>
        <v>1772</v>
      </c>
      <c r="AJ221" s="2">
        <f>AJ121*'T1'!$E$15</f>
        <v>1772</v>
      </c>
      <c r="AK221" s="2">
        <f>AK121*'T1'!$E$15</f>
        <v>1772</v>
      </c>
      <c r="AL221" s="2">
        <f>AL121*'T1'!$E$15</f>
        <v>1772</v>
      </c>
      <c r="AM221" s="2">
        <f>AM121*'T1'!$E$15</f>
        <v>1772</v>
      </c>
      <c r="AN221" s="2">
        <f>AN121*'T1'!$E$15</f>
        <v>1772</v>
      </c>
      <c r="AO221" s="6">
        <f t="shared" si="731"/>
        <v>19944</v>
      </c>
      <c r="AP221" s="2"/>
      <c r="AQ221" s="6">
        <f t="shared" si="732"/>
        <v>40394.25</v>
      </c>
    </row>
    <row r="222" spans="1:43" ht="12" customHeight="1" outlineLevel="1">
      <c r="A222" s="21" t="s">
        <v>96</v>
      </c>
      <c r="C222" s="2">
        <f>C122*'T1'!$C$15</f>
        <v>0</v>
      </c>
      <c r="D222" s="2">
        <f>D122*'T1'!$C$15</f>
        <v>0</v>
      </c>
      <c r="E222" s="2">
        <f>E122*'T1'!$C$15</f>
        <v>0</v>
      </c>
      <c r="F222" s="2">
        <f>F122*'T1'!$C$15</f>
        <v>0</v>
      </c>
      <c r="G222" s="2">
        <f>G122*'T1'!$C$15</f>
        <v>0</v>
      </c>
      <c r="H222" s="2">
        <f>H122*'T1'!$C$15</f>
        <v>0</v>
      </c>
      <c r="I222" s="2">
        <f>I122*'T1'!$C$15</f>
        <v>0</v>
      </c>
      <c r="J222" s="2">
        <f>J122*'T1'!$C$15</f>
        <v>929.375</v>
      </c>
      <c r="K222" s="2">
        <f>K122*'T1'!$C$15</f>
        <v>929.375</v>
      </c>
      <c r="L222" s="2">
        <f>L122*'T1'!$C$15</f>
        <v>929.375</v>
      </c>
      <c r="M222" s="2">
        <f>M122*'T1'!$C$15</f>
        <v>929.375</v>
      </c>
      <c r="N222" s="2">
        <f>N122*'T1'!$C$15</f>
        <v>929.375</v>
      </c>
      <c r="O222" s="6">
        <f t="shared" si="727"/>
        <v>4646.875</v>
      </c>
      <c r="P222" s="2">
        <f>P122*'T1'!$D$15</f>
        <v>909.5</v>
      </c>
      <c r="Q222" s="2">
        <f>Q122*'T1'!$D$15</f>
        <v>1129.5</v>
      </c>
      <c r="R222" s="2">
        <f>R122*'T1'!$D$15</f>
        <v>1129.5</v>
      </c>
      <c r="S222" s="2">
        <f>S122*'T1'!$D$15</f>
        <v>1129.5</v>
      </c>
      <c r="T222" s="2">
        <f>T122*'T1'!$D$15</f>
        <v>1129.5</v>
      </c>
      <c r="U222" s="2">
        <f>U122*'T1'!$D$15</f>
        <v>1129.5</v>
      </c>
      <c r="V222" s="2">
        <f>V122*'T1'!$D$15</f>
        <v>1129.5</v>
      </c>
      <c r="W222" s="2">
        <f>W122*'T1'!$D$15</f>
        <v>1349.5</v>
      </c>
      <c r="X222" s="2">
        <f>X122*'T1'!$D$15</f>
        <v>1349.5</v>
      </c>
      <c r="Y222" s="2">
        <f>Y122*'T1'!$D$15</f>
        <v>1349.5</v>
      </c>
      <c r="Z222" s="2">
        <f>Z122*'T1'!$D$15</f>
        <v>1349.5</v>
      </c>
      <c r="AA222" s="2">
        <f>AA122*'T1'!$D$15</f>
        <v>1349.5</v>
      </c>
      <c r="AB222" s="6">
        <f t="shared" si="729"/>
        <v>14434</v>
      </c>
      <c r="AC222" s="2">
        <f>AC122*'T1'!$E$15</f>
        <v>1332</v>
      </c>
      <c r="AD222" s="2">
        <f>AD122*'T1'!$E$15</f>
        <v>1552</v>
      </c>
      <c r="AE222" s="2">
        <f>AE122*'T1'!$E$15</f>
        <v>1552</v>
      </c>
      <c r="AF222" s="2">
        <f>AF122*'T1'!$E$15</f>
        <v>1552</v>
      </c>
      <c r="AG222" s="2">
        <f>AG122*'T1'!$E$15</f>
        <v>1552</v>
      </c>
      <c r="AH222" s="2">
        <f>AH122*'T1'!$E$15</f>
        <v>1552</v>
      </c>
      <c r="AI222" s="2">
        <f>AI122*'T1'!$E$15</f>
        <v>1552</v>
      </c>
      <c r="AJ222" s="2">
        <f>AJ122*'T1'!$E$15</f>
        <v>1772</v>
      </c>
      <c r="AK222" s="2">
        <f>AK122*'T1'!$E$15</f>
        <v>1772</v>
      </c>
      <c r="AL222" s="2">
        <f>AL122*'T1'!$E$15</f>
        <v>1772</v>
      </c>
      <c r="AM222" s="2">
        <f>AM122*'T1'!$E$15</f>
        <v>1772</v>
      </c>
      <c r="AN222" s="2">
        <f>AN122*'T1'!$E$15</f>
        <v>1772</v>
      </c>
      <c r="AO222" s="6">
        <f t="shared" si="731"/>
        <v>19504</v>
      </c>
      <c r="AP222" s="2"/>
      <c r="AQ222" s="6">
        <f t="shared" si="732"/>
        <v>38584.875</v>
      </c>
    </row>
    <row r="223" spans="1:43" ht="12" customHeight="1" outlineLevel="1">
      <c r="A223" s="21" t="s">
        <v>10</v>
      </c>
      <c r="C223" s="2">
        <f>C123*'T1'!$C$15</f>
        <v>0</v>
      </c>
      <c r="D223" s="2">
        <f>D123*'T1'!$C$15</f>
        <v>0</v>
      </c>
      <c r="E223" s="2">
        <f>E123*'T1'!$C$15</f>
        <v>0</v>
      </c>
      <c r="F223" s="2">
        <f>F123*'T1'!$C$15</f>
        <v>0</v>
      </c>
      <c r="G223" s="2">
        <f>G123*'T1'!$C$15</f>
        <v>0</v>
      </c>
      <c r="H223" s="2">
        <f>H123*'T1'!$C$15</f>
        <v>0</v>
      </c>
      <c r="I223" s="2">
        <f>I123*'T1'!$C$15</f>
        <v>0</v>
      </c>
      <c r="J223" s="2">
        <f>J123*'T1'!$C$15</f>
        <v>0</v>
      </c>
      <c r="K223" s="2">
        <f>K123*'T1'!$C$15</f>
        <v>0</v>
      </c>
      <c r="L223" s="2">
        <f>L123*'T1'!$C$15</f>
        <v>0</v>
      </c>
      <c r="M223" s="2">
        <f>M123*'T1'!$C$15</f>
        <v>0</v>
      </c>
      <c r="N223" s="2">
        <f>N123*'T1'!$C$15</f>
        <v>0</v>
      </c>
      <c r="O223" s="6">
        <f t="shared" si="727"/>
        <v>0</v>
      </c>
      <c r="P223" s="2">
        <f>P123*'T1'!$D$15</f>
        <v>0</v>
      </c>
      <c r="Q223" s="2">
        <f>Q123*'T1'!$D$15</f>
        <v>0</v>
      </c>
      <c r="R223" s="2">
        <f>R123*'T1'!$D$15</f>
        <v>0</v>
      </c>
      <c r="S223" s="2">
        <f>S123*'T1'!$D$15</f>
        <v>0</v>
      </c>
      <c r="T223" s="2">
        <f>T123*'T1'!$D$15</f>
        <v>0</v>
      </c>
      <c r="U223" s="2">
        <f>U123*'T1'!$D$15</f>
        <v>0</v>
      </c>
      <c r="V223" s="2">
        <f>V123*'T1'!$D$15</f>
        <v>909.5</v>
      </c>
      <c r="W223" s="2">
        <f>W123*'T1'!$D$15</f>
        <v>909.5</v>
      </c>
      <c r="X223" s="2">
        <f>X123*'T1'!$D$15</f>
        <v>909.5</v>
      </c>
      <c r="Y223" s="2">
        <f>Y123*'T1'!$D$15</f>
        <v>909.5</v>
      </c>
      <c r="Z223" s="2">
        <f>Z123*'T1'!$D$15</f>
        <v>909.5</v>
      </c>
      <c r="AA223" s="2">
        <f>AA123*'T1'!$D$15</f>
        <v>909.5</v>
      </c>
      <c r="AB223" s="6">
        <f t="shared" si="729"/>
        <v>5457</v>
      </c>
      <c r="AC223" s="2">
        <f>AC123*'T1'!$E$15</f>
        <v>1112</v>
      </c>
      <c r="AD223" s="2">
        <f>AD123*'T1'!$E$15</f>
        <v>1112</v>
      </c>
      <c r="AE223" s="2">
        <f>AE123*'T1'!$E$15</f>
        <v>1112</v>
      </c>
      <c r="AF223" s="2">
        <f>AF123*'T1'!$E$15</f>
        <v>1112</v>
      </c>
      <c r="AG223" s="2">
        <f>AG123*'T1'!$E$15</f>
        <v>1112</v>
      </c>
      <c r="AH223" s="2">
        <f>AH123*'T1'!$E$15</f>
        <v>1112</v>
      </c>
      <c r="AI223" s="2">
        <f>AI123*'T1'!$E$15</f>
        <v>1332</v>
      </c>
      <c r="AJ223" s="2">
        <f>AJ123*'T1'!$E$15</f>
        <v>1332</v>
      </c>
      <c r="AK223" s="2">
        <f>AK123*'T1'!$E$15</f>
        <v>1332</v>
      </c>
      <c r="AL223" s="2">
        <f>AL123*'T1'!$E$15</f>
        <v>1332</v>
      </c>
      <c r="AM223" s="2">
        <f>AM123*'T1'!$E$15</f>
        <v>1332</v>
      </c>
      <c r="AN223" s="2">
        <f>AN123*'T1'!$E$15</f>
        <v>1332</v>
      </c>
      <c r="AO223" s="6">
        <f t="shared" si="731"/>
        <v>14664</v>
      </c>
      <c r="AP223" s="2"/>
      <c r="AQ223" s="6">
        <f t="shared" si="732"/>
        <v>20121</v>
      </c>
    </row>
    <row r="224" spans="1:43" ht="12" customHeight="1" outlineLevel="1">
      <c r="A224" s="2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6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6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6"/>
      <c r="AP224" s="2"/>
      <c r="AQ224" s="6"/>
    </row>
    <row r="225" spans="1:44" s="4" customFormat="1" ht="12" customHeight="1" outlineLevel="1">
      <c r="A225" s="4" t="s">
        <v>491</v>
      </c>
      <c r="B225" s="9"/>
      <c r="C225" s="5">
        <f>SUM(C226:C230)</f>
        <v>0</v>
      </c>
      <c r="D225" s="5">
        <f t="shared" ref="D225:N225" si="733">SUM(D226:D230)</f>
        <v>0</v>
      </c>
      <c r="E225" s="5">
        <f t="shared" si="733"/>
        <v>0</v>
      </c>
      <c r="F225" s="5">
        <f t="shared" si="733"/>
        <v>0</v>
      </c>
      <c r="G225" s="5">
        <f t="shared" si="733"/>
        <v>0</v>
      </c>
      <c r="H225" s="5">
        <f t="shared" si="733"/>
        <v>0</v>
      </c>
      <c r="I225" s="5">
        <f t="shared" si="733"/>
        <v>0</v>
      </c>
      <c r="J225" s="5">
        <f t="shared" si="733"/>
        <v>1638.75</v>
      </c>
      <c r="K225" s="5">
        <f t="shared" si="733"/>
        <v>1638.75</v>
      </c>
      <c r="L225" s="5">
        <f t="shared" si="733"/>
        <v>1638.75</v>
      </c>
      <c r="M225" s="5">
        <f t="shared" si="733"/>
        <v>1638.75</v>
      </c>
      <c r="N225" s="5">
        <f t="shared" si="733"/>
        <v>2128.125</v>
      </c>
      <c r="O225" s="14">
        <f t="shared" ref="O225:O230" si="734">SUM(C225:N225)</f>
        <v>8683.125</v>
      </c>
      <c r="P225" s="5">
        <f>SUM(P226:P230)</f>
        <v>2068.5</v>
      </c>
      <c r="Q225" s="5">
        <f t="shared" ref="Q225:AA225" si="735">SUM(Q226:Q230)</f>
        <v>3143</v>
      </c>
      <c r="R225" s="5">
        <f t="shared" si="735"/>
        <v>3143</v>
      </c>
      <c r="S225" s="5">
        <f t="shared" si="735"/>
        <v>3143</v>
      </c>
      <c r="T225" s="5">
        <f t="shared" si="735"/>
        <v>3143</v>
      </c>
      <c r="U225" s="5">
        <f t="shared" si="735"/>
        <v>3253</v>
      </c>
      <c r="V225" s="5">
        <f t="shared" si="735"/>
        <v>3253</v>
      </c>
      <c r="W225" s="5">
        <f t="shared" si="735"/>
        <v>4492.5</v>
      </c>
      <c r="X225" s="5">
        <f t="shared" si="735"/>
        <v>4492.5</v>
      </c>
      <c r="Y225" s="5">
        <f t="shared" si="735"/>
        <v>4492.5</v>
      </c>
      <c r="Z225" s="5">
        <f t="shared" si="735"/>
        <v>4492.5</v>
      </c>
      <c r="AA225" s="5">
        <f t="shared" si="735"/>
        <v>4602.5</v>
      </c>
      <c r="AB225" s="14">
        <f t="shared" ref="AB225:AB230" si="736">SUM(P225:AA225)</f>
        <v>43719</v>
      </c>
      <c r="AC225" s="5">
        <f>SUM(AC226:AC230)</f>
        <v>4515</v>
      </c>
      <c r="AD225" s="5">
        <f t="shared" ref="AD225:AN225" si="737">SUM(AD226:AD230)</f>
        <v>5230</v>
      </c>
      <c r="AE225" s="5">
        <f t="shared" si="737"/>
        <v>5230</v>
      </c>
      <c r="AF225" s="5">
        <f t="shared" si="737"/>
        <v>5230</v>
      </c>
      <c r="AG225" s="5">
        <f t="shared" si="737"/>
        <v>5230</v>
      </c>
      <c r="AH225" s="5">
        <f t="shared" si="737"/>
        <v>5340</v>
      </c>
      <c r="AI225" s="5">
        <f t="shared" si="737"/>
        <v>5340</v>
      </c>
      <c r="AJ225" s="5">
        <f t="shared" si="737"/>
        <v>6055</v>
      </c>
      <c r="AK225" s="5">
        <f t="shared" si="737"/>
        <v>6055</v>
      </c>
      <c r="AL225" s="5">
        <f t="shared" si="737"/>
        <v>6055</v>
      </c>
      <c r="AM225" s="5">
        <f t="shared" si="737"/>
        <v>6055</v>
      </c>
      <c r="AN225" s="5">
        <f t="shared" si="737"/>
        <v>6165</v>
      </c>
      <c r="AO225" s="14">
        <f t="shared" ref="AO225:AO230" si="738">SUM(AC225:AN225)</f>
        <v>66500</v>
      </c>
      <c r="AP225" s="5"/>
      <c r="AQ225" s="14">
        <f>O225+AB225+AO225</f>
        <v>118902.125</v>
      </c>
    </row>
    <row r="226" spans="1:44" ht="12" customHeight="1" outlineLevel="1">
      <c r="A226" s="21" t="s">
        <v>216</v>
      </c>
      <c r="C226" s="2">
        <f>C126*'T1'!$C$15</f>
        <v>0</v>
      </c>
      <c r="D226" s="2">
        <f>D126*'T1'!$C$15</f>
        <v>0</v>
      </c>
      <c r="E226" s="2">
        <f>E126*'T1'!$C$15</f>
        <v>0</v>
      </c>
      <c r="F226" s="2">
        <f>F126*'T1'!$C$15</f>
        <v>0</v>
      </c>
      <c r="G226" s="2">
        <f>G126*'T1'!$C$15</f>
        <v>0</v>
      </c>
      <c r="H226" s="2">
        <f>H126*'T1'!$C$15</f>
        <v>0</v>
      </c>
      <c r="I226" s="2">
        <f>I126*'T1'!$C$15</f>
        <v>0</v>
      </c>
      <c r="J226" s="2">
        <f>J126*'T1'!$C$15</f>
        <v>929.375</v>
      </c>
      <c r="K226" s="2">
        <f>K126*'T1'!$C$15</f>
        <v>929.375</v>
      </c>
      <c r="L226" s="2">
        <f>L126*'T1'!$C$15</f>
        <v>929.375</v>
      </c>
      <c r="M226" s="2">
        <f>M126*'T1'!$C$15</f>
        <v>929.375</v>
      </c>
      <c r="N226" s="2">
        <f>N126*'T1'!$C$15</f>
        <v>929.375</v>
      </c>
      <c r="O226" s="6">
        <f t="shared" si="734"/>
        <v>4646.875</v>
      </c>
      <c r="P226" s="2">
        <f>P126*'T1'!$D$15</f>
        <v>909.5</v>
      </c>
      <c r="Q226" s="2">
        <f>Q126*'T1'!$D$15</f>
        <v>1129.5</v>
      </c>
      <c r="R226" s="2">
        <f>R126*'T1'!$D$15</f>
        <v>1129.5</v>
      </c>
      <c r="S226" s="2">
        <f>S126*'T1'!$D$15</f>
        <v>1129.5</v>
      </c>
      <c r="T226" s="2">
        <f>T126*'T1'!$D$15</f>
        <v>1129.5</v>
      </c>
      <c r="U226" s="2">
        <f>U126*'T1'!$D$15</f>
        <v>1129.5</v>
      </c>
      <c r="V226" s="2">
        <f>V126*'T1'!$D$15</f>
        <v>1129.5</v>
      </c>
      <c r="W226" s="2">
        <f>W126*'T1'!$D$15</f>
        <v>1349.5</v>
      </c>
      <c r="X226" s="2">
        <f>X126*'T1'!$D$15</f>
        <v>1349.5</v>
      </c>
      <c r="Y226" s="2">
        <f>Y126*'T1'!$D$15</f>
        <v>1349.5</v>
      </c>
      <c r="Z226" s="2">
        <f>Z126*'T1'!$D$15</f>
        <v>1349.5</v>
      </c>
      <c r="AA226" s="2">
        <f>AA126*'T1'!$D$15</f>
        <v>1349.5</v>
      </c>
      <c r="AB226" s="6">
        <f t="shared" si="736"/>
        <v>14434</v>
      </c>
      <c r="AC226" s="2">
        <f>AC126*'T1'!$E$15</f>
        <v>1332</v>
      </c>
      <c r="AD226" s="2">
        <f>AD126*'T1'!$E$15</f>
        <v>1552</v>
      </c>
      <c r="AE226" s="2">
        <f>AE126*'T1'!$E$15</f>
        <v>1552</v>
      </c>
      <c r="AF226" s="2">
        <f>AF126*'T1'!$E$15</f>
        <v>1552</v>
      </c>
      <c r="AG226" s="2">
        <f>AG126*'T1'!$E$15</f>
        <v>1552</v>
      </c>
      <c r="AH226" s="2">
        <f>AH126*'T1'!$E$15</f>
        <v>1552</v>
      </c>
      <c r="AI226" s="2">
        <f>AI126*'T1'!$E$15</f>
        <v>1552</v>
      </c>
      <c r="AJ226" s="2">
        <f>AJ126*'T1'!$E$15</f>
        <v>1772</v>
      </c>
      <c r="AK226" s="2">
        <f>AK126*'T1'!$E$15</f>
        <v>1772</v>
      </c>
      <c r="AL226" s="2">
        <f>AL126*'T1'!$E$15</f>
        <v>1772</v>
      </c>
      <c r="AM226" s="2">
        <f>AM126*'T1'!$E$15</f>
        <v>1772</v>
      </c>
      <c r="AN226" s="2">
        <f>AN126*'T1'!$E$15</f>
        <v>1772</v>
      </c>
      <c r="AO226" s="6">
        <f t="shared" si="738"/>
        <v>19504</v>
      </c>
      <c r="AP226" s="2"/>
      <c r="AQ226" s="6">
        <f>O226+AB226+AO226</f>
        <v>38584.875</v>
      </c>
      <c r="AR226" s="4"/>
    </row>
    <row r="227" spans="1:44" ht="12" customHeight="1" outlineLevel="1">
      <c r="A227" s="21" t="s">
        <v>493</v>
      </c>
      <c r="C227" s="2">
        <f>C127*'T1'!$C$15</f>
        <v>0</v>
      </c>
      <c r="D227" s="2">
        <f>D127*'T1'!$C$15</f>
        <v>0</v>
      </c>
      <c r="E227" s="2">
        <f>E127*'T1'!$C$15</f>
        <v>0</v>
      </c>
      <c r="F227" s="2">
        <f>F127*'T1'!$C$15</f>
        <v>0</v>
      </c>
      <c r="G227" s="2">
        <f>G127*'T1'!$C$15</f>
        <v>0</v>
      </c>
      <c r="H227" s="2">
        <f>H127*'T1'!$C$15</f>
        <v>0</v>
      </c>
      <c r="I227" s="2">
        <f>I127*'T1'!$C$15</f>
        <v>0</v>
      </c>
      <c r="J227" s="2">
        <f>J127*'T1'!$C$15</f>
        <v>709.375</v>
      </c>
      <c r="K227" s="2">
        <f>K127*'T1'!$C$15</f>
        <v>709.375</v>
      </c>
      <c r="L227" s="2">
        <f>L127*'T1'!$C$15</f>
        <v>709.375</v>
      </c>
      <c r="M227" s="2">
        <f>M127*'T1'!$C$15</f>
        <v>709.375</v>
      </c>
      <c r="N227" s="2">
        <f>N127*'T1'!$C$15</f>
        <v>709.375</v>
      </c>
      <c r="O227" s="6">
        <f t="shared" si="734"/>
        <v>3546.875</v>
      </c>
      <c r="P227" s="2">
        <f>P127*'T1'!$D$15</f>
        <v>689.5</v>
      </c>
      <c r="Q227" s="2">
        <f>Q127*'T1'!$D$15</f>
        <v>854.5</v>
      </c>
      <c r="R227" s="2">
        <f>R127*'T1'!$D$15</f>
        <v>854.5</v>
      </c>
      <c r="S227" s="2">
        <f>S127*'T1'!$D$15</f>
        <v>854.5</v>
      </c>
      <c r="T227" s="2">
        <f>T127*'T1'!$D$15</f>
        <v>854.5</v>
      </c>
      <c r="U227" s="2">
        <f>U127*'T1'!$D$15</f>
        <v>854.5</v>
      </c>
      <c r="V227" s="2">
        <f>V127*'T1'!$D$15</f>
        <v>854.5</v>
      </c>
      <c r="W227" s="2">
        <f>W127*'T1'!$D$15</f>
        <v>1019.5</v>
      </c>
      <c r="X227" s="2">
        <f>X127*'T1'!$D$15</f>
        <v>1019.5</v>
      </c>
      <c r="Y227" s="2">
        <f>Y127*'T1'!$D$15</f>
        <v>1019.5</v>
      </c>
      <c r="Z227" s="2">
        <f>Z127*'T1'!$D$15</f>
        <v>1019.5</v>
      </c>
      <c r="AA227" s="2">
        <f>AA127*'T1'!$D$15</f>
        <v>1019.5</v>
      </c>
      <c r="AB227" s="6">
        <f t="shared" si="736"/>
        <v>10914</v>
      </c>
      <c r="AC227" s="2">
        <f>AC127*'T1'!$E$15</f>
        <v>1002</v>
      </c>
      <c r="AD227" s="2">
        <f>AD127*'T1'!$E$15</f>
        <v>1167</v>
      </c>
      <c r="AE227" s="2">
        <f>AE127*'T1'!$E$15</f>
        <v>1167</v>
      </c>
      <c r="AF227" s="2">
        <f>AF127*'T1'!$E$15</f>
        <v>1167</v>
      </c>
      <c r="AG227" s="2">
        <f>AG127*'T1'!$E$15</f>
        <v>1167</v>
      </c>
      <c r="AH227" s="2">
        <f>AH127*'T1'!$E$15</f>
        <v>1167</v>
      </c>
      <c r="AI227" s="2">
        <f>AI127*'T1'!$E$15</f>
        <v>1167</v>
      </c>
      <c r="AJ227" s="2">
        <f>AJ127*'T1'!$E$15</f>
        <v>1332</v>
      </c>
      <c r="AK227" s="2">
        <f>AK127*'T1'!$E$15</f>
        <v>1332</v>
      </c>
      <c r="AL227" s="2">
        <f>AL127*'T1'!$E$15</f>
        <v>1332</v>
      </c>
      <c r="AM227" s="2">
        <f>AM127*'T1'!$E$15</f>
        <v>1332</v>
      </c>
      <c r="AN227" s="2">
        <f>AN127*'T1'!$E$15</f>
        <v>1332</v>
      </c>
      <c r="AO227" s="6">
        <f t="shared" si="738"/>
        <v>14664</v>
      </c>
      <c r="AP227" s="2"/>
      <c r="AQ227" s="6">
        <f t="shared" ref="AQ227:AQ230" si="739">O227+AB227+AO227</f>
        <v>29124.875</v>
      </c>
      <c r="AR227" s="4"/>
    </row>
    <row r="228" spans="1:44" ht="12" customHeight="1" outlineLevel="1">
      <c r="A228" s="21" t="s">
        <v>494</v>
      </c>
      <c r="C228" s="2">
        <f>C128*'T1'!$C$15</f>
        <v>0</v>
      </c>
      <c r="D228" s="2">
        <f>D128*'T1'!$C$15</f>
        <v>0</v>
      </c>
      <c r="E228" s="2">
        <f>E128*'T1'!$C$15</f>
        <v>0</v>
      </c>
      <c r="F228" s="2">
        <f>F128*'T1'!$C$15</f>
        <v>0</v>
      </c>
      <c r="G228" s="2">
        <f>G128*'T1'!$C$15</f>
        <v>0</v>
      </c>
      <c r="H228" s="2">
        <f>H128*'T1'!$C$15</f>
        <v>0</v>
      </c>
      <c r="I228" s="2">
        <f>I128*'T1'!$C$15</f>
        <v>0</v>
      </c>
      <c r="J228" s="2">
        <f>J128*'T1'!$C$15</f>
        <v>0</v>
      </c>
      <c r="K228" s="2">
        <f>K128*'T1'!$C$15</f>
        <v>0</v>
      </c>
      <c r="L228" s="2">
        <f>L128*'T1'!$C$15</f>
        <v>0</v>
      </c>
      <c r="M228" s="2">
        <f>M128*'T1'!$C$15</f>
        <v>0</v>
      </c>
      <c r="N228" s="2">
        <f>N128*'T1'!$C$15</f>
        <v>0</v>
      </c>
      <c r="O228" s="6">
        <f t="shared" si="734"/>
        <v>0</v>
      </c>
      <c r="P228" s="2">
        <f>P128*'T1'!$D$15</f>
        <v>0</v>
      </c>
      <c r="Q228" s="2">
        <f>Q128*'T1'!$D$15</f>
        <v>689.5</v>
      </c>
      <c r="R228" s="2">
        <f>R128*'T1'!$D$15</f>
        <v>689.5</v>
      </c>
      <c r="S228" s="2">
        <f>S128*'T1'!$D$15</f>
        <v>689.5</v>
      </c>
      <c r="T228" s="2">
        <f>T128*'T1'!$D$15</f>
        <v>689.5</v>
      </c>
      <c r="U228" s="2">
        <f>U128*'T1'!$D$15</f>
        <v>689.5</v>
      </c>
      <c r="V228" s="2">
        <f>V128*'T1'!$D$15</f>
        <v>689.5</v>
      </c>
      <c r="W228" s="2">
        <f>W128*'T1'!$D$15</f>
        <v>854.5</v>
      </c>
      <c r="X228" s="2">
        <f>X128*'T1'!$D$15</f>
        <v>854.5</v>
      </c>
      <c r="Y228" s="2">
        <f>Y128*'T1'!$D$15</f>
        <v>854.5</v>
      </c>
      <c r="Z228" s="2">
        <f>Z128*'T1'!$D$15</f>
        <v>854.5</v>
      </c>
      <c r="AA228" s="2">
        <f>AA128*'T1'!$D$15</f>
        <v>854.5</v>
      </c>
      <c r="AB228" s="6">
        <f t="shared" si="736"/>
        <v>8409.5</v>
      </c>
      <c r="AC228" s="2">
        <f>AC128*'T1'!$E$15</f>
        <v>837</v>
      </c>
      <c r="AD228" s="2">
        <f>AD128*'T1'!$E$15</f>
        <v>1002</v>
      </c>
      <c r="AE228" s="2">
        <f>AE128*'T1'!$E$15</f>
        <v>1002</v>
      </c>
      <c r="AF228" s="2">
        <f>AF128*'T1'!$E$15</f>
        <v>1002</v>
      </c>
      <c r="AG228" s="2">
        <f>AG128*'T1'!$E$15</f>
        <v>1002</v>
      </c>
      <c r="AH228" s="2">
        <f>AH128*'T1'!$E$15</f>
        <v>1002</v>
      </c>
      <c r="AI228" s="2">
        <f>AI128*'T1'!$E$15</f>
        <v>1002</v>
      </c>
      <c r="AJ228" s="2">
        <f>AJ128*'T1'!$E$15</f>
        <v>1167</v>
      </c>
      <c r="AK228" s="2">
        <f>AK128*'T1'!$E$15</f>
        <v>1167</v>
      </c>
      <c r="AL228" s="2">
        <f>AL128*'T1'!$E$15</f>
        <v>1167</v>
      </c>
      <c r="AM228" s="2">
        <f>AM128*'T1'!$E$15</f>
        <v>1167</v>
      </c>
      <c r="AN228" s="2">
        <f>AN128*'T1'!$E$15</f>
        <v>1167</v>
      </c>
      <c r="AO228" s="6">
        <f t="shared" si="738"/>
        <v>12684</v>
      </c>
      <c r="AP228" s="2"/>
      <c r="AQ228" s="6">
        <f t="shared" si="739"/>
        <v>21093.5</v>
      </c>
      <c r="AR228" s="4"/>
    </row>
    <row r="229" spans="1:44" ht="12" customHeight="1" outlineLevel="1">
      <c r="A229" s="21" t="s">
        <v>540</v>
      </c>
      <c r="C229" s="2">
        <f>C129*'T1'!$C$15</f>
        <v>0</v>
      </c>
      <c r="D229" s="2">
        <f>D129*'T1'!$C$15</f>
        <v>0</v>
      </c>
      <c r="E229" s="2">
        <f>E129*'T1'!$C$15</f>
        <v>0</v>
      </c>
      <c r="F229" s="2">
        <f>F129*'T1'!$C$15</f>
        <v>0</v>
      </c>
      <c r="G229" s="2">
        <f>G129*'T1'!$C$15</f>
        <v>0</v>
      </c>
      <c r="H229" s="2">
        <f>H129*'T1'!$C$15</f>
        <v>0</v>
      </c>
      <c r="I229" s="2">
        <f>I129*'T1'!$C$15</f>
        <v>0</v>
      </c>
      <c r="J229" s="2">
        <f>J129*'T1'!$C$15</f>
        <v>0</v>
      </c>
      <c r="K229" s="2">
        <f>K129*'T1'!$C$15</f>
        <v>0</v>
      </c>
      <c r="L229" s="2">
        <f>L129*'T1'!$C$15</f>
        <v>0</v>
      </c>
      <c r="M229" s="2">
        <f>M129*'T1'!$C$15</f>
        <v>0</v>
      </c>
      <c r="N229" s="2">
        <f>N129*'T1'!$C$15</f>
        <v>0</v>
      </c>
      <c r="O229" s="6">
        <f t="shared" si="734"/>
        <v>0</v>
      </c>
      <c r="P229" s="2">
        <f>P129*'T1'!$D$15</f>
        <v>0</v>
      </c>
      <c r="Q229" s="2">
        <f>Q129*'T1'!$D$15</f>
        <v>0</v>
      </c>
      <c r="R229" s="2">
        <f>R129*'T1'!$D$15</f>
        <v>0</v>
      </c>
      <c r="S229" s="2">
        <f>S129*'T1'!$D$15</f>
        <v>0</v>
      </c>
      <c r="T229" s="2">
        <f>T129*'T1'!$D$15</f>
        <v>0</v>
      </c>
      <c r="U229" s="2">
        <f>U129*'T1'!$D$15</f>
        <v>0</v>
      </c>
      <c r="V229" s="2">
        <f>V129*'T1'!$D$15</f>
        <v>0</v>
      </c>
      <c r="W229" s="2">
        <f>W129*'T1'!$D$15</f>
        <v>689.5</v>
      </c>
      <c r="X229" s="2">
        <f>X129*'T1'!$D$15</f>
        <v>689.5</v>
      </c>
      <c r="Y229" s="2">
        <f>Y129*'T1'!$D$15</f>
        <v>689.5</v>
      </c>
      <c r="Z229" s="2">
        <f>Z129*'T1'!$D$15</f>
        <v>689.5</v>
      </c>
      <c r="AA229" s="2">
        <f>AA129*'T1'!$D$15</f>
        <v>689.5</v>
      </c>
      <c r="AB229" s="6">
        <f t="shared" si="736"/>
        <v>3447.5</v>
      </c>
      <c r="AC229" s="2">
        <f>AC129*'T1'!$E$15</f>
        <v>672</v>
      </c>
      <c r="AD229" s="2">
        <f>AD129*'T1'!$E$15</f>
        <v>837</v>
      </c>
      <c r="AE229" s="2">
        <f>AE129*'T1'!$E$15</f>
        <v>837</v>
      </c>
      <c r="AF229" s="2">
        <f>AF129*'T1'!$E$15</f>
        <v>837</v>
      </c>
      <c r="AG229" s="2">
        <f>AG129*'T1'!$E$15</f>
        <v>837</v>
      </c>
      <c r="AH229" s="2">
        <f>AH129*'T1'!$E$15</f>
        <v>837</v>
      </c>
      <c r="AI229" s="2">
        <f>AI129*'T1'!$E$15</f>
        <v>837</v>
      </c>
      <c r="AJ229" s="2">
        <f>AJ129*'T1'!$E$15</f>
        <v>1002</v>
      </c>
      <c r="AK229" s="2">
        <f>AK129*'T1'!$E$15</f>
        <v>1002</v>
      </c>
      <c r="AL229" s="2">
        <f>AL129*'T1'!$E$15</f>
        <v>1002</v>
      </c>
      <c r="AM229" s="2">
        <f>AM129*'T1'!$E$15</f>
        <v>1002</v>
      </c>
      <c r="AN229" s="2">
        <f>AN129*'T1'!$E$15</f>
        <v>1002</v>
      </c>
      <c r="AO229" s="6">
        <f t="shared" si="738"/>
        <v>10704</v>
      </c>
      <c r="AP229" s="2"/>
      <c r="AQ229" s="6">
        <f t="shared" si="739"/>
        <v>14151.5</v>
      </c>
      <c r="AR229" s="4"/>
    </row>
    <row r="230" spans="1:44" ht="12" customHeight="1" outlineLevel="1">
      <c r="A230" s="21" t="s">
        <v>498</v>
      </c>
      <c r="C230" s="2">
        <f>C130*'T1'!$C$15</f>
        <v>0</v>
      </c>
      <c r="D230" s="2">
        <f>D130*'T1'!$C$15</f>
        <v>0</v>
      </c>
      <c r="E230" s="2">
        <f>E130*'T1'!$C$15</f>
        <v>0</v>
      </c>
      <c r="F230" s="2">
        <f>F130*'T1'!$C$15</f>
        <v>0</v>
      </c>
      <c r="G230" s="2">
        <f>G130*'T1'!$C$15</f>
        <v>0</v>
      </c>
      <c r="H230" s="2">
        <f>H130*'T1'!$C$15</f>
        <v>0</v>
      </c>
      <c r="I230" s="2">
        <f>I130*'T1'!$C$15</f>
        <v>0</v>
      </c>
      <c r="J230" s="2">
        <f>J130*'T1'!$C$15</f>
        <v>0</v>
      </c>
      <c r="K230" s="2">
        <f>K130*'T1'!$C$15</f>
        <v>0</v>
      </c>
      <c r="L230" s="2">
        <f>L130*'T1'!$C$15</f>
        <v>0</v>
      </c>
      <c r="M230" s="2">
        <f>M130*'T1'!$C$15</f>
        <v>0</v>
      </c>
      <c r="N230" s="2">
        <f>N130*'T1'!$C$15</f>
        <v>489.375</v>
      </c>
      <c r="O230" s="6">
        <f t="shared" si="734"/>
        <v>489.375</v>
      </c>
      <c r="P230" s="2">
        <f>P130*'T1'!$D$15</f>
        <v>469.5</v>
      </c>
      <c r="Q230" s="2">
        <f>Q130*'T1'!$D$15</f>
        <v>469.5</v>
      </c>
      <c r="R230" s="2">
        <f>R130*'T1'!$D$15</f>
        <v>469.5</v>
      </c>
      <c r="S230" s="2">
        <f>S130*'T1'!$D$15</f>
        <v>469.5</v>
      </c>
      <c r="T230" s="2">
        <f>T130*'T1'!$D$15</f>
        <v>469.5</v>
      </c>
      <c r="U230" s="2">
        <f>U130*'T1'!$D$15</f>
        <v>579.5</v>
      </c>
      <c r="V230" s="2">
        <f>V130*'T1'!$D$15</f>
        <v>579.5</v>
      </c>
      <c r="W230" s="2">
        <f>W130*'T1'!$D$15</f>
        <v>579.5</v>
      </c>
      <c r="X230" s="2">
        <f>X130*'T1'!$D$15</f>
        <v>579.5</v>
      </c>
      <c r="Y230" s="2">
        <f>Y130*'T1'!$D$15</f>
        <v>579.5</v>
      </c>
      <c r="Z230" s="2">
        <f>Z130*'T1'!$D$15</f>
        <v>579.5</v>
      </c>
      <c r="AA230" s="2">
        <f>AA130*'T1'!$D$15</f>
        <v>689.5</v>
      </c>
      <c r="AB230" s="6">
        <f t="shared" si="736"/>
        <v>6514</v>
      </c>
      <c r="AC230" s="2">
        <f>AC130*'T1'!$E$15</f>
        <v>672</v>
      </c>
      <c r="AD230" s="2">
        <f>AD130*'T1'!$E$15</f>
        <v>672</v>
      </c>
      <c r="AE230" s="2">
        <f>AE130*'T1'!$E$15</f>
        <v>672</v>
      </c>
      <c r="AF230" s="2">
        <f>AF130*'T1'!$E$15</f>
        <v>672</v>
      </c>
      <c r="AG230" s="2">
        <f>AG130*'T1'!$E$15</f>
        <v>672</v>
      </c>
      <c r="AH230" s="2">
        <f>AH130*'T1'!$E$15</f>
        <v>782</v>
      </c>
      <c r="AI230" s="2">
        <f>AI130*'T1'!$E$15</f>
        <v>782</v>
      </c>
      <c r="AJ230" s="2">
        <f>AJ130*'T1'!$E$15</f>
        <v>782</v>
      </c>
      <c r="AK230" s="2">
        <f>AK130*'T1'!$E$15</f>
        <v>782</v>
      </c>
      <c r="AL230" s="2">
        <f>AL130*'T1'!$E$15</f>
        <v>782</v>
      </c>
      <c r="AM230" s="2">
        <f>AM130*'T1'!$E$15</f>
        <v>782</v>
      </c>
      <c r="AN230" s="2">
        <f>AN130*'T1'!$E$15</f>
        <v>892</v>
      </c>
      <c r="AO230" s="6">
        <f t="shared" si="738"/>
        <v>8944</v>
      </c>
      <c r="AP230" s="2"/>
      <c r="AQ230" s="6">
        <f t="shared" si="739"/>
        <v>15947.375</v>
      </c>
      <c r="AR230" s="4"/>
    </row>
    <row r="231" spans="1:44" ht="12" customHeight="1" outlineLevel="1">
      <c r="A231" s="2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6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6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6"/>
      <c r="AP231" s="2"/>
      <c r="AQ231" s="6"/>
      <c r="AR231" s="4"/>
    </row>
    <row r="232" spans="1:44" s="4" customFormat="1" ht="12" customHeight="1" outlineLevel="1">
      <c r="A232" s="4" t="s">
        <v>492</v>
      </c>
      <c r="B232" s="9"/>
      <c r="C232" s="5">
        <f>SUM(C233:C237)</f>
        <v>0</v>
      </c>
      <c r="D232" s="5">
        <f t="shared" ref="D232:N232" si="740">SUM(D233:D237)</f>
        <v>0</v>
      </c>
      <c r="E232" s="5">
        <f t="shared" si="740"/>
        <v>0</v>
      </c>
      <c r="F232" s="5">
        <f t="shared" si="740"/>
        <v>0</v>
      </c>
      <c r="G232" s="5">
        <f t="shared" si="740"/>
        <v>0</v>
      </c>
      <c r="H232" s="5">
        <f t="shared" si="740"/>
        <v>0</v>
      </c>
      <c r="I232" s="5">
        <f t="shared" si="740"/>
        <v>0</v>
      </c>
      <c r="J232" s="5">
        <f t="shared" si="740"/>
        <v>1638.75</v>
      </c>
      <c r="K232" s="5">
        <f t="shared" si="740"/>
        <v>1638.75</v>
      </c>
      <c r="L232" s="5">
        <f t="shared" si="740"/>
        <v>1638.75</v>
      </c>
      <c r="M232" s="5">
        <f t="shared" si="740"/>
        <v>1638.75</v>
      </c>
      <c r="N232" s="5">
        <f t="shared" si="740"/>
        <v>2128.125</v>
      </c>
      <c r="O232" s="14">
        <f t="shared" ref="O232:O237" si="741">SUM(C232:N232)</f>
        <v>8683.125</v>
      </c>
      <c r="P232" s="5">
        <f>SUM(P233:P237)</f>
        <v>2068.5</v>
      </c>
      <c r="Q232" s="5">
        <f t="shared" ref="Q232:AA232" si="742">SUM(Q233:Q237)</f>
        <v>3143</v>
      </c>
      <c r="R232" s="5">
        <f t="shared" si="742"/>
        <v>3143</v>
      </c>
      <c r="S232" s="5">
        <f t="shared" si="742"/>
        <v>3143</v>
      </c>
      <c r="T232" s="5">
        <f t="shared" si="742"/>
        <v>3143</v>
      </c>
      <c r="U232" s="5">
        <f t="shared" si="742"/>
        <v>3253</v>
      </c>
      <c r="V232" s="5">
        <f t="shared" si="742"/>
        <v>3253</v>
      </c>
      <c r="W232" s="5">
        <f t="shared" si="742"/>
        <v>4492.5</v>
      </c>
      <c r="X232" s="5">
        <f t="shared" si="742"/>
        <v>4492.5</v>
      </c>
      <c r="Y232" s="5">
        <f t="shared" si="742"/>
        <v>4492.5</v>
      </c>
      <c r="Z232" s="5">
        <f t="shared" si="742"/>
        <v>4492.5</v>
      </c>
      <c r="AA232" s="5">
        <f t="shared" si="742"/>
        <v>4602.5</v>
      </c>
      <c r="AB232" s="14">
        <f t="shared" ref="AB232:AB237" si="743">SUM(P232:AA232)</f>
        <v>43719</v>
      </c>
      <c r="AC232" s="5">
        <f>SUM(AC233:AC237)</f>
        <v>4515</v>
      </c>
      <c r="AD232" s="5">
        <f t="shared" ref="AD232:AN232" si="744">SUM(AD233:AD237)</f>
        <v>5230</v>
      </c>
      <c r="AE232" s="5">
        <f t="shared" si="744"/>
        <v>5230</v>
      </c>
      <c r="AF232" s="5">
        <f t="shared" si="744"/>
        <v>5230</v>
      </c>
      <c r="AG232" s="5">
        <f t="shared" si="744"/>
        <v>5230</v>
      </c>
      <c r="AH232" s="5">
        <f t="shared" si="744"/>
        <v>5340</v>
      </c>
      <c r="AI232" s="5">
        <f t="shared" si="744"/>
        <v>5340</v>
      </c>
      <c r="AJ232" s="5">
        <f t="shared" si="744"/>
        <v>6055</v>
      </c>
      <c r="AK232" s="5">
        <f t="shared" si="744"/>
        <v>6055</v>
      </c>
      <c r="AL232" s="5">
        <f t="shared" si="744"/>
        <v>6055</v>
      </c>
      <c r="AM232" s="5">
        <f t="shared" si="744"/>
        <v>6055</v>
      </c>
      <c r="AN232" s="5">
        <f t="shared" si="744"/>
        <v>6165</v>
      </c>
      <c r="AO232" s="14">
        <f t="shared" ref="AO232:AO237" si="745">SUM(AC232:AN232)</f>
        <v>66500</v>
      </c>
      <c r="AP232" s="5"/>
      <c r="AQ232" s="14">
        <f>O232+AB232+AO232</f>
        <v>118902.125</v>
      </c>
    </row>
    <row r="233" spans="1:44" ht="12" customHeight="1" outlineLevel="1">
      <c r="A233" s="21" t="s">
        <v>495</v>
      </c>
      <c r="C233" s="2">
        <f>C133*'T1'!$C$15</f>
        <v>0</v>
      </c>
      <c r="D233" s="2">
        <f>D133*'T1'!$C$15</f>
        <v>0</v>
      </c>
      <c r="E233" s="2">
        <f>E133*'T1'!$C$15</f>
        <v>0</v>
      </c>
      <c r="F233" s="2">
        <f>F133*'T1'!$C$15</f>
        <v>0</v>
      </c>
      <c r="G233" s="2">
        <f>G133*'T1'!$C$15</f>
        <v>0</v>
      </c>
      <c r="H233" s="2">
        <f>H133*'T1'!$C$15</f>
        <v>0</v>
      </c>
      <c r="I233" s="2">
        <f>I133*'T1'!$C$15</f>
        <v>0</v>
      </c>
      <c r="J233" s="2">
        <f>J133*'T1'!$C$15</f>
        <v>929.375</v>
      </c>
      <c r="K233" s="2">
        <f>K133*'T1'!$C$15</f>
        <v>929.375</v>
      </c>
      <c r="L233" s="2">
        <f>L133*'T1'!$C$15</f>
        <v>929.375</v>
      </c>
      <c r="M233" s="2">
        <f>M133*'T1'!$C$15</f>
        <v>929.375</v>
      </c>
      <c r="N233" s="2">
        <f>N133*'T1'!$C$15</f>
        <v>929.375</v>
      </c>
      <c r="O233" s="6">
        <f t="shared" si="741"/>
        <v>4646.875</v>
      </c>
      <c r="P233" s="2">
        <f>P133*'T1'!$D$15</f>
        <v>909.5</v>
      </c>
      <c r="Q233" s="2">
        <f>Q133*'T1'!$D$15</f>
        <v>1129.5</v>
      </c>
      <c r="R233" s="2">
        <f>R133*'T1'!$D$15</f>
        <v>1129.5</v>
      </c>
      <c r="S233" s="2">
        <f>S133*'T1'!$D$15</f>
        <v>1129.5</v>
      </c>
      <c r="T233" s="2">
        <f>T133*'T1'!$D$15</f>
        <v>1129.5</v>
      </c>
      <c r="U233" s="2">
        <f>U133*'T1'!$D$15</f>
        <v>1129.5</v>
      </c>
      <c r="V233" s="2">
        <f>V133*'T1'!$D$15</f>
        <v>1129.5</v>
      </c>
      <c r="W233" s="2">
        <f>W133*'T1'!$D$15</f>
        <v>1349.5</v>
      </c>
      <c r="X233" s="2">
        <f>X133*'T1'!$D$15</f>
        <v>1349.5</v>
      </c>
      <c r="Y233" s="2">
        <f>Y133*'T1'!$D$15</f>
        <v>1349.5</v>
      </c>
      <c r="Z233" s="2">
        <f>Z133*'T1'!$D$15</f>
        <v>1349.5</v>
      </c>
      <c r="AA233" s="2">
        <f>AA133*'T1'!$D$15</f>
        <v>1349.5</v>
      </c>
      <c r="AB233" s="6">
        <f t="shared" si="743"/>
        <v>14434</v>
      </c>
      <c r="AC233" s="2">
        <f>AC133*'T1'!$E$15</f>
        <v>1332</v>
      </c>
      <c r="AD233" s="2">
        <f>AD133*'T1'!$E$15</f>
        <v>1552</v>
      </c>
      <c r="AE233" s="2">
        <f>AE133*'T1'!$E$15</f>
        <v>1552</v>
      </c>
      <c r="AF233" s="2">
        <f>AF133*'T1'!$E$15</f>
        <v>1552</v>
      </c>
      <c r="AG233" s="2">
        <f>AG133*'T1'!$E$15</f>
        <v>1552</v>
      </c>
      <c r="AH233" s="2">
        <f>AH133*'T1'!$E$15</f>
        <v>1552</v>
      </c>
      <c r="AI233" s="2">
        <f>AI133*'T1'!$E$15</f>
        <v>1552</v>
      </c>
      <c r="AJ233" s="2">
        <f>AJ133*'T1'!$E$15</f>
        <v>1772</v>
      </c>
      <c r="AK233" s="2">
        <f>AK133*'T1'!$E$15</f>
        <v>1772</v>
      </c>
      <c r="AL233" s="2">
        <f>AL133*'T1'!$E$15</f>
        <v>1772</v>
      </c>
      <c r="AM233" s="2">
        <f>AM133*'T1'!$E$15</f>
        <v>1772</v>
      </c>
      <c r="AN233" s="2">
        <f>AN133*'T1'!$E$15</f>
        <v>1772</v>
      </c>
      <c r="AO233" s="6">
        <f t="shared" si="745"/>
        <v>19504</v>
      </c>
      <c r="AP233" s="2"/>
      <c r="AQ233" s="6">
        <f>O233+AB233+AO233</f>
        <v>38584.875</v>
      </c>
    </row>
    <row r="234" spans="1:44" ht="12" customHeight="1" outlineLevel="1">
      <c r="A234" s="21" t="s">
        <v>489</v>
      </c>
      <c r="B234" s="9"/>
      <c r="C234" s="2">
        <f>C134*'T1'!$C$15</f>
        <v>0</v>
      </c>
      <c r="D234" s="2">
        <f>D134*'T1'!$C$15</f>
        <v>0</v>
      </c>
      <c r="E234" s="2">
        <f>E134*'T1'!$C$15</f>
        <v>0</v>
      </c>
      <c r="F234" s="2">
        <f>F134*'T1'!$C$15</f>
        <v>0</v>
      </c>
      <c r="G234" s="2">
        <f>G134*'T1'!$C$15</f>
        <v>0</v>
      </c>
      <c r="H234" s="2">
        <f>H134*'T1'!$C$15</f>
        <v>0</v>
      </c>
      <c r="I234" s="2">
        <f>I134*'T1'!$C$15</f>
        <v>0</v>
      </c>
      <c r="J234" s="2">
        <f>J134*'T1'!$C$15</f>
        <v>709.375</v>
      </c>
      <c r="K234" s="2">
        <f>K134*'T1'!$C$15</f>
        <v>709.375</v>
      </c>
      <c r="L234" s="2">
        <f>L134*'T1'!$C$15</f>
        <v>709.375</v>
      </c>
      <c r="M234" s="2">
        <f>M134*'T1'!$C$15</f>
        <v>709.375</v>
      </c>
      <c r="N234" s="2">
        <f>N134*'T1'!$C$15</f>
        <v>709.375</v>
      </c>
      <c r="O234" s="6">
        <f t="shared" si="741"/>
        <v>3546.875</v>
      </c>
      <c r="P234" s="2">
        <f>P134*'T1'!$D$15</f>
        <v>689.5</v>
      </c>
      <c r="Q234" s="2">
        <f>Q134*'T1'!$D$15</f>
        <v>854.5</v>
      </c>
      <c r="R234" s="2">
        <f>R134*'T1'!$D$15</f>
        <v>854.5</v>
      </c>
      <c r="S234" s="2">
        <f>S134*'T1'!$D$15</f>
        <v>854.5</v>
      </c>
      <c r="T234" s="2">
        <f>T134*'T1'!$D$15</f>
        <v>854.5</v>
      </c>
      <c r="U234" s="2">
        <f>U134*'T1'!$D$15</f>
        <v>854.5</v>
      </c>
      <c r="V234" s="2">
        <f>V134*'T1'!$D$15</f>
        <v>854.5</v>
      </c>
      <c r="W234" s="2">
        <f>W134*'T1'!$D$15</f>
        <v>1019.5</v>
      </c>
      <c r="X234" s="2">
        <f>X134*'T1'!$D$15</f>
        <v>1019.5</v>
      </c>
      <c r="Y234" s="2">
        <f>Y134*'T1'!$D$15</f>
        <v>1019.5</v>
      </c>
      <c r="Z234" s="2">
        <f>Z134*'T1'!$D$15</f>
        <v>1019.5</v>
      </c>
      <c r="AA234" s="2">
        <f>AA134*'T1'!$D$15</f>
        <v>1019.5</v>
      </c>
      <c r="AB234" s="6">
        <f t="shared" si="743"/>
        <v>10914</v>
      </c>
      <c r="AC234" s="2">
        <f>AC134*'T1'!$E$15</f>
        <v>1002</v>
      </c>
      <c r="AD234" s="2">
        <f>AD134*'T1'!$E$15</f>
        <v>1167</v>
      </c>
      <c r="AE234" s="2">
        <f>AE134*'T1'!$E$15</f>
        <v>1167</v>
      </c>
      <c r="AF234" s="2">
        <f>AF134*'T1'!$E$15</f>
        <v>1167</v>
      </c>
      <c r="AG234" s="2">
        <f>AG134*'T1'!$E$15</f>
        <v>1167</v>
      </c>
      <c r="AH234" s="2">
        <f>AH134*'T1'!$E$15</f>
        <v>1167</v>
      </c>
      <c r="AI234" s="2">
        <f>AI134*'T1'!$E$15</f>
        <v>1167</v>
      </c>
      <c r="AJ234" s="2">
        <f>AJ134*'T1'!$E$15</f>
        <v>1332</v>
      </c>
      <c r="AK234" s="2">
        <f>AK134*'T1'!$E$15</f>
        <v>1332</v>
      </c>
      <c r="AL234" s="2">
        <f>AL134*'T1'!$E$15</f>
        <v>1332</v>
      </c>
      <c r="AM234" s="2">
        <f>AM134*'T1'!$E$15</f>
        <v>1332</v>
      </c>
      <c r="AN234" s="2">
        <f>AN134*'T1'!$E$15</f>
        <v>1332</v>
      </c>
      <c r="AO234" s="6">
        <f t="shared" si="745"/>
        <v>14664</v>
      </c>
      <c r="AP234" s="2"/>
      <c r="AQ234" s="6">
        <f t="shared" ref="AQ234:AQ237" si="746">O234+AB234+AO234</f>
        <v>29124.875</v>
      </c>
      <c r="AR234" s="4"/>
    </row>
    <row r="235" spans="1:44" ht="12" customHeight="1" outlineLevel="1">
      <c r="A235" s="21" t="s">
        <v>490</v>
      </c>
      <c r="C235" s="2">
        <f>C135*'T1'!$C$15</f>
        <v>0</v>
      </c>
      <c r="D235" s="2">
        <f>D135*'T1'!$C$15</f>
        <v>0</v>
      </c>
      <c r="E235" s="2">
        <f>E135*'T1'!$C$15</f>
        <v>0</v>
      </c>
      <c r="F235" s="2">
        <f>F135*'T1'!$C$15</f>
        <v>0</v>
      </c>
      <c r="G235" s="2">
        <f>G135*'T1'!$C$15</f>
        <v>0</v>
      </c>
      <c r="H235" s="2">
        <f>H135*'T1'!$C$15</f>
        <v>0</v>
      </c>
      <c r="I235" s="2">
        <f>I135*'T1'!$C$15</f>
        <v>0</v>
      </c>
      <c r="J235" s="2">
        <f>J135*'T1'!$C$15</f>
        <v>0</v>
      </c>
      <c r="K235" s="2">
        <f>K135*'T1'!$C$15</f>
        <v>0</v>
      </c>
      <c r="L235" s="2">
        <f>L135*'T1'!$C$15</f>
        <v>0</v>
      </c>
      <c r="M235" s="2">
        <f>M135*'T1'!$C$15</f>
        <v>0</v>
      </c>
      <c r="N235" s="2">
        <f>N135*'T1'!$C$15</f>
        <v>0</v>
      </c>
      <c r="O235" s="6">
        <f t="shared" si="741"/>
        <v>0</v>
      </c>
      <c r="P235" s="2">
        <f>P135*'T1'!$D$15</f>
        <v>0</v>
      </c>
      <c r="Q235" s="2">
        <f>Q135*'T1'!$D$15</f>
        <v>689.5</v>
      </c>
      <c r="R235" s="2">
        <f>R135*'T1'!$D$15</f>
        <v>689.5</v>
      </c>
      <c r="S235" s="2">
        <f>S135*'T1'!$D$15</f>
        <v>689.5</v>
      </c>
      <c r="T235" s="2">
        <f>T135*'T1'!$D$15</f>
        <v>689.5</v>
      </c>
      <c r="U235" s="2">
        <f>U135*'T1'!$D$15</f>
        <v>689.5</v>
      </c>
      <c r="V235" s="2">
        <f>V135*'T1'!$D$15</f>
        <v>689.5</v>
      </c>
      <c r="W235" s="2">
        <f>W135*'T1'!$D$15</f>
        <v>854.5</v>
      </c>
      <c r="X235" s="2">
        <f>X135*'T1'!$D$15</f>
        <v>854.5</v>
      </c>
      <c r="Y235" s="2">
        <f>Y135*'T1'!$D$15</f>
        <v>854.5</v>
      </c>
      <c r="Z235" s="2">
        <f>Z135*'T1'!$D$15</f>
        <v>854.5</v>
      </c>
      <c r="AA235" s="2">
        <f>AA135*'T1'!$D$15</f>
        <v>854.5</v>
      </c>
      <c r="AB235" s="6">
        <f t="shared" si="743"/>
        <v>8409.5</v>
      </c>
      <c r="AC235" s="2">
        <f>AC135*'T1'!$E$15</f>
        <v>837</v>
      </c>
      <c r="AD235" s="2">
        <f>AD135*'T1'!$E$15</f>
        <v>1002</v>
      </c>
      <c r="AE235" s="2">
        <f>AE135*'T1'!$E$15</f>
        <v>1002</v>
      </c>
      <c r="AF235" s="2">
        <f>AF135*'T1'!$E$15</f>
        <v>1002</v>
      </c>
      <c r="AG235" s="2">
        <f>AG135*'T1'!$E$15</f>
        <v>1002</v>
      </c>
      <c r="AH235" s="2">
        <f>AH135*'T1'!$E$15</f>
        <v>1002</v>
      </c>
      <c r="AI235" s="2">
        <f>AI135*'T1'!$E$15</f>
        <v>1002</v>
      </c>
      <c r="AJ235" s="2">
        <f>AJ135*'T1'!$E$15</f>
        <v>1167</v>
      </c>
      <c r="AK235" s="2">
        <f>AK135*'T1'!$E$15</f>
        <v>1167</v>
      </c>
      <c r="AL235" s="2">
        <f>AL135*'T1'!$E$15</f>
        <v>1167</v>
      </c>
      <c r="AM235" s="2">
        <f>AM135*'T1'!$E$15</f>
        <v>1167</v>
      </c>
      <c r="AN235" s="2">
        <f>AN135*'T1'!$E$15</f>
        <v>1167</v>
      </c>
      <c r="AO235" s="6">
        <f t="shared" si="745"/>
        <v>12684</v>
      </c>
      <c r="AP235" s="2"/>
      <c r="AQ235" s="6">
        <f t="shared" si="746"/>
        <v>21093.5</v>
      </c>
      <c r="AR235" s="4"/>
    </row>
    <row r="236" spans="1:44" ht="12" customHeight="1" outlineLevel="1">
      <c r="A236" s="21" t="s">
        <v>539</v>
      </c>
      <c r="C236" s="2">
        <f>C136*'T1'!$C$15</f>
        <v>0</v>
      </c>
      <c r="D236" s="2">
        <f>D136*'T1'!$C$15</f>
        <v>0</v>
      </c>
      <c r="E236" s="2">
        <f>E136*'T1'!$C$15</f>
        <v>0</v>
      </c>
      <c r="F236" s="2">
        <f>F136*'T1'!$C$15</f>
        <v>0</v>
      </c>
      <c r="G236" s="2">
        <f>G136*'T1'!$C$15</f>
        <v>0</v>
      </c>
      <c r="H236" s="2">
        <f>H136*'T1'!$C$15</f>
        <v>0</v>
      </c>
      <c r="I236" s="2">
        <f>I136*'T1'!$C$15</f>
        <v>0</v>
      </c>
      <c r="J236" s="2">
        <f>J136*'T1'!$C$15</f>
        <v>0</v>
      </c>
      <c r="K236" s="2">
        <f>K136*'T1'!$C$15</f>
        <v>0</v>
      </c>
      <c r="L236" s="2">
        <f>L136*'T1'!$C$15</f>
        <v>0</v>
      </c>
      <c r="M236" s="2">
        <f>M136*'T1'!$C$15</f>
        <v>0</v>
      </c>
      <c r="N236" s="2">
        <f>N136*'T1'!$C$15</f>
        <v>0</v>
      </c>
      <c r="O236" s="6">
        <f t="shared" si="741"/>
        <v>0</v>
      </c>
      <c r="P236" s="2">
        <f>P136*'T1'!$D$15</f>
        <v>0</v>
      </c>
      <c r="Q236" s="2">
        <f>Q136*'T1'!$D$15</f>
        <v>0</v>
      </c>
      <c r="R236" s="2">
        <f>R136*'T1'!$D$15</f>
        <v>0</v>
      </c>
      <c r="S236" s="2">
        <f>S136*'T1'!$D$15</f>
        <v>0</v>
      </c>
      <c r="T236" s="2">
        <f>T136*'T1'!$D$15</f>
        <v>0</v>
      </c>
      <c r="U236" s="2">
        <f>U136*'T1'!$D$15</f>
        <v>0</v>
      </c>
      <c r="V236" s="2">
        <f>V136*'T1'!$D$15</f>
        <v>0</v>
      </c>
      <c r="W236" s="2">
        <f>W136*'T1'!$D$15</f>
        <v>689.5</v>
      </c>
      <c r="X236" s="2">
        <f>X136*'T1'!$D$15</f>
        <v>689.5</v>
      </c>
      <c r="Y236" s="2">
        <f>Y136*'T1'!$D$15</f>
        <v>689.5</v>
      </c>
      <c r="Z236" s="2">
        <f>Z136*'T1'!$D$15</f>
        <v>689.5</v>
      </c>
      <c r="AA236" s="2">
        <f>AA136*'T1'!$D$15</f>
        <v>689.5</v>
      </c>
      <c r="AB236" s="6">
        <f t="shared" si="743"/>
        <v>3447.5</v>
      </c>
      <c r="AC236" s="2">
        <f>AC136*'T1'!$E$15</f>
        <v>672</v>
      </c>
      <c r="AD236" s="2">
        <f>AD136*'T1'!$E$15</f>
        <v>837</v>
      </c>
      <c r="AE236" s="2">
        <f>AE136*'T1'!$E$15</f>
        <v>837</v>
      </c>
      <c r="AF236" s="2">
        <f>AF136*'T1'!$E$15</f>
        <v>837</v>
      </c>
      <c r="AG236" s="2">
        <f>AG136*'T1'!$E$15</f>
        <v>837</v>
      </c>
      <c r="AH236" s="2">
        <f>AH136*'T1'!$E$15</f>
        <v>837</v>
      </c>
      <c r="AI236" s="2">
        <f>AI136*'T1'!$E$15</f>
        <v>837</v>
      </c>
      <c r="AJ236" s="2">
        <f>AJ136*'T1'!$E$15</f>
        <v>1002</v>
      </c>
      <c r="AK236" s="2">
        <f>AK136*'T1'!$E$15</f>
        <v>1002</v>
      </c>
      <c r="AL236" s="2">
        <f>AL136*'T1'!$E$15</f>
        <v>1002</v>
      </c>
      <c r="AM236" s="2">
        <f>AM136*'T1'!$E$15</f>
        <v>1002</v>
      </c>
      <c r="AN236" s="2">
        <f>AN136*'T1'!$E$15</f>
        <v>1002</v>
      </c>
      <c r="AO236" s="6">
        <f t="shared" si="745"/>
        <v>10704</v>
      </c>
      <c r="AP236" s="2"/>
      <c r="AQ236" s="6">
        <f t="shared" si="746"/>
        <v>14151.5</v>
      </c>
      <c r="AR236" s="4"/>
    </row>
    <row r="237" spans="1:44" ht="12" customHeight="1" outlineLevel="1">
      <c r="A237" s="21" t="s">
        <v>497</v>
      </c>
      <c r="C237" s="2">
        <f>C137*'T1'!$C$15</f>
        <v>0</v>
      </c>
      <c r="D237" s="2">
        <f>D137*'T1'!$C$15</f>
        <v>0</v>
      </c>
      <c r="E237" s="2">
        <f>E137*'T1'!$C$15</f>
        <v>0</v>
      </c>
      <c r="F237" s="2">
        <f>F137*'T1'!$C$15</f>
        <v>0</v>
      </c>
      <c r="G237" s="2">
        <f>G137*'T1'!$C$15</f>
        <v>0</v>
      </c>
      <c r="H237" s="2">
        <f>H137*'T1'!$C$15</f>
        <v>0</v>
      </c>
      <c r="I237" s="2">
        <f>I137*'T1'!$C$15</f>
        <v>0</v>
      </c>
      <c r="J237" s="2">
        <f>J137*'T1'!$C$15</f>
        <v>0</v>
      </c>
      <c r="K237" s="2">
        <f>K137*'T1'!$C$15</f>
        <v>0</v>
      </c>
      <c r="L237" s="2">
        <f>L137*'T1'!$C$15</f>
        <v>0</v>
      </c>
      <c r="M237" s="2">
        <f>M137*'T1'!$C$15</f>
        <v>0</v>
      </c>
      <c r="N237" s="2">
        <f>N137*'T1'!$C$15</f>
        <v>489.375</v>
      </c>
      <c r="O237" s="6">
        <f t="shared" si="741"/>
        <v>489.375</v>
      </c>
      <c r="P237" s="2">
        <f>P137*'T1'!$D$15</f>
        <v>469.5</v>
      </c>
      <c r="Q237" s="2">
        <f>Q137*'T1'!$D$15</f>
        <v>469.5</v>
      </c>
      <c r="R237" s="2">
        <f>R137*'T1'!$D$15</f>
        <v>469.5</v>
      </c>
      <c r="S237" s="2">
        <f>S137*'T1'!$D$15</f>
        <v>469.5</v>
      </c>
      <c r="T237" s="2">
        <f>T137*'T1'!$D$15</f>
        <v>469.5</v>
      </c>
      <c r="U237" s="2">
        <f>U137*'T1'!$D$15</f>
        <v>579.5</v>
      </c>
      <c r="V237" s="2">
        <f>V137*'T1'!$D$15</f>
        <v>579.5</v>
      </c>
      <c r="W237" s="2">
        <f>W137*'T1'!$D$15</f>
        <v>579.5</v>
      </c>
      <c r="X237" s="2">
        <f>X137*'T1'!$D$15</f>
        <v>579.5</v>
      </c>
      <c r="Y237" s="2">
        <f>Y137*'T1'!$D$15</f>
        <v>579.5</v>
      </c>
      <c r="Z237" s="2">
        <f>Z137*'T1'!$D$15</f>
        <v>579.5</v>
      </c>
      <c r="AA237" s="2">
        <f>AA137*'T1'!$D$15</f>
        <v>689.5</v>
      </c>
      <c r="AB237" s="6">
        <f t="shared" si="743"/>
        <v>6514</v>
      </c>
      <c r="AC237" s="2">
        <f>AC137*'T1'!$E$15</f>
        <v>672</v>
      </c>
      <c r="AD237" s="2">
        <f>AD137*'T1'!$E$15</f>
        <v>672</v>
      </c>
      <c r="AE237" s="2">
        <f>AE137*'T1'!$E$15</f>
        <v>672</v>
      </c>
      <c r="AF237" s="2">
        <f>AF137*'T1'!$E$15</f>
        <v>672</v>
      </c>
      <c r="AG237" s="2">
        <f>AG137*'T1'!$E$15</f>
        <v>672</v>
      </c>
      <c r="AH237" s="2">
        <f>AH137*'T1'!$E$15</f>
        <v>782</v>
      </c>
      <c r="AI237" s="2">
        <f>AI137*'T1'!$E$15</f>
        <v>782</v>
      </c>
      <c r="AJ237" s="2">
        <f>AJ137*'T1'!$E$15</f>
        <v>782</v>
      </c>
      <c r="AK237" s="2">
        <f>AK137*'T1'!$E$15</f>
        <v>782</v>
      </c>
      <c r="AL237" s="2">
        <f>AL137*'T1'!$E$15</f>
        <v>782</v>
      </c>
      <c r="AM237" s="2">
        <f>AM137*'T1'!$E$15</f>
        <v>782</v>
      </c>
      <c r="AN237" s="2">
        <f>AN137*'T1'!$E$15</f>
        <v>892</v>
      </c>
      <c r="AO237" s="6">
        <f t="shared" si="745"/>
        <v>8944</v>
      </c>
      <c r="AP237" s="2"/>
      <c r="AQ237" s="6">
        <f t="shared" si="746"/>
        <v>15947.375</v>
      </c>
      <c r="AR237" s="4"/>
    </row>
    <row r="238" spans="1:44" ht="12" customHeight="1" outlineLevel="1">
      <c r="A238" s="2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6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6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6"/>
      <c r="AP238" s="2"/>
      <c r="AQ238" s="6"/>
      <c r="AR238" s="4"/>
    </row>
    <row r="239" spans="1:44" s="4" customFormat="1" ht="12" customHeight="1" outlineLevel="1">
      <c r="A239" s="4" t="s">
        <v>496</v>
      </c>
      <c r="B239" s="9"/>
      <c r="C239" s="5">
        <f>SUM(C240:C241)</f>
        <v>0</v>
      </c>
      <c r="D239" s="5">
        <f t="shared" ref="D239:N239" si="747">SUM(D240:D241)</f>
        <v>0</v>
      </c>
      <c r="E239" s="5">
        <f t="shared" si="747"/>
        <v>0</v>
      </c>
      <c r="F239" s="5">
        <f t="shared" si="747"/>
        <v>0</v>
      </c>
      <c r="G239" s="5">
        <f t="shared" si="747"/>
        <v>0</v>
      </c>
      <c r="H239" s="5">
        <f t="shared" si="747"/>
        <v>0</v>
      </c>
      <c r="I239" s="5">
        <f t="shared" si="747"/>
        <v>0</v>
      </c>
      <c r="J239" s="5">
        <f t="shared" si="747"/>
        <v>0</v>
      </c>
      <c r="K239" s="5">
        <f t="shared" si="747"/>
        <v>269.375</v>
      </c>
      <c r="L239" s="5">
        <f t="shared" si="747"/>
        <v>269.375</v>
      </c>
      <c r="M239" s="5">
        <f t="shared" si="747"/>
        <v>269.375</v>
      </c>
      <c r="N239" s="5">
        <f t="shared" si="747"/>
        <v>269.375</v>
      </c>
      <c r="O239" s="14">
        <f t="shared" ref="O239:O245" si="748">SUM(C239:N239)</f>
        <v>1077.5</v>
      </c>
      <c r="P239" s="5">
        <f>SUM(P240:P241)</f>
        <v>249.5</v>
      </c>
      <c r="Q239" s="5">
        <f t="shared" ref="Q239:AA239" si="749">SUM(Q240:Q241)</f>
        <v>249.5</v>
      </c>
      <c r="R239" s="5">
        <f t="shared" si="749"/>
        <v>554</v>
      </c>
      <c r="S239" s="5">
        <f t="shared" si="749"/>
        <v>554</v>
      </c>
      <c r="T239" s="5">
        <f t="shared" si="749"/>
        <v>554</v>
      </c>
      <c r="U239" s="5">
        <f t="shared" si="749"/>
        <v>554</v>
      </c>
      <c r="V239" s="5">
        <f t="shared" si="749"/>
        <v>554</v>
      </c>
      <c r="W239" s="5">
        <f t="shared" si="749"/>
        <v>554</v>
      </c>
      <c r="X239" s="5">
        <f t="shared" si="749"/>
        <v>664</v>
      </c>
      <c r="Y239" s="5">
        <f t="shared" si="749"/>
        <v>664</v>
      </c>
      <c r="Z239" s="5">
        <f t="shared" si="749"/>
        <v>664</v>
      </c>
      <c r="AA239" s="5">
        <f t="shared" si="749"/>
        <v>664</v>
      </c>
      <c r="AB239" s="14">
        <f t="shared" ref="AB239:AB245" si="750">SUM(P239:AA239)</f>
        <v>6479</v>
      </c>
      <c r="AC239" s="5">
        <f>SUM(AC240:AC241)</f>
        <v>629</v>
      </c>
      <c r="AD239" s="5">
        <f t="shared" ref="AD239:AN239" si="751">SUM(AD240:AD241)</f>
        <v>629</v>
      </c>
      <c r="AE239" s="5">
        <f t="shared" si="751"/>
        <v>739</v>
      </c>
      <c r="AF239" s="5">
        <f t="shared" si="751"/>
        <v>739</v>
      </c>
      <c r="AG239" s="5">
        <f t="shared" si="751"/>
        <v>739</v>
      </c>
      <c r="AH239" s="5">
        <f t="shared" si="751"/>
        <v>739</v>
      </c>
      <c r="AI239" s="5">
        <f t="shared" si="751"/>
        <v>739</v>
      </c>
      <c r="AJ239" s="5">
        <f t="shared" si="751"/>
        <v>739</v>
      </c>
      <c r="AK239" s="5">
        <f t="shared" si="751"/>
        <v>849</v>
      </c>
      <c r="AL239" s="5">
        <f t="shared" si="751"/>
        <v>849</v>
      </c>
      <c r="AM239" s="5">
        <f t="shared" si="751"/>
        <v>849</v>
      </c>
      <c r="AN239" s="5">
        <f t="shared" si="751"/>
        <v>849</v>
      </c>
      <c r="AO239" s="14">
        <f t="shared" ref="AO239:AO245" si="752">SUM(AC239:AN239)</f>
        <v>9088</v>
      </c>
      <c r="AP239" s="5"/>
      <c r="AQ239" s="14">
        <f>O239+AB239+AO239</f>
        <v>16644.5</v>
      </c>
    </row>
    <row r="240" spans="1:44" ht="12" customHeight="1" outlineLevel="1">
      <c r="A240" s="21" t="s">
        <v>538</v>
      </c>
      <c r="C240" s="2">
        <f>C140*'T1'!$C$15</f>
        <v>0</v>
      </c>
      <c r="D240" s="2">
        <f>D140*'T1'!$C$15</f>
        <v>0</v>
      </c>
      <c r="E240" s="2">
        <f>E140*'T1'!$C$15</f>
        <v>0</v>
      </c>
      <c r="F240" s="2">
        <f>F140*'T1'!$C$15</f>
        <v>0</v>
      </c>
      <c r="G240" s="2">
        <f>G140*'T1'!$C$15</f>
        <v>0</v>
      </c>
      <c r="H240" s="2">
        <f>H140*'T1'!$C$15</f>
        <v>0</v>
      </c>
      <c r="I240" s="2">
        <f>I140*'T1'!$C$15</f>
        <v>0</v>
      </c>
      <c r="J240" s="2">
        <f>J140*'T1'!$C$15</f>
        <v>0</v>
      </c>
      <c r="K240" s="2">
        <f>K140*'T1'!$C$15</f>
        <v>269.375</v>
      </c>
      <c r="L240" s="2">
        <f>L140*'T1'!$C$15</f>
        <v>269.375</v>
      </c>
      <c r="M240" s="2">
        <f>M140*'T1'!$C$15</f>
        <v>269.375</v>
      </c>
      <c r="N240" s="2">
        <f>N140*'T1'!$C$15</f>
        <v>269.375</v>
      </c>
      <c r="O240" s="6">
        <f t="shared" si="748"/>
        <v>1077.5</v>
      </c>
      <c r="P240" s="2">
        <f>P140*'T1'!$D$15</f>
        <v>249.5</v>
      </c>
      <c r="Q240" s="2">
        <f>Q140*'T1'!$D$15</f>
        <v>249.5</v>
      </c>
      <c r="R240" s="2">
        <f>R140*'T1'!$D$15</f>
        <v>304.5</v>
      </c>
      <c r="S240" s="2">
        <f>S140*'T1'!$D$15</f>
        <v>304.5</v>
      </c>
      <c r="T240" s="2">
        <f>T140*'T1'!$D$15</f>
        <v>304.5</v>
      </c>
      <c r="U240" s="2">
        <f>U140*'T1'!$D$15</f>
        <v>304.5</v>
      </c>
      <c r="V240" s="2">
        <f>V140*'T1'!$D$15</f>
        <v>304.5</v>
      </c>
      <c r="W240" s="2">
        <f>W140*'T1'!$D$15</f>
        <v>304.5</v>
      </c>
      <c r="X240" s="2">
        <f>X140*'T1'!$D$15</f>
        <v>359.5</v>
      </c>
      <c r="Y240" s="2">
        <f>Y140*'T1'!$D$15</f>
        <v>359.5</v>
      </c>
      <c r="Z240" s="2">
        <f>Z140*'T1'!$D$15</f>
        <v>359.5</v>
      </c>
      <c r="AA240" s="2">
        <f>AA140*'T1'!$D$15</f>
        <v>359.5</v>
      </c>
      <c r="AB240" s="6">
        <f t="shared" si="750"/>
        <v>3764</v>
      </c>
      <c r="AC240" s="2">
        <f>AC140*'T1'!$E$15</f>
        <v>342</v>
      </c>
      <c r="AD240" s="2">
        <f>AD140*'T1'!$E$15</f>
        <v>342</v>
      </c>
      <c r="AE240" s="2">
        <f>AE140*'T1'!$E$15</f>
        <v>397</v>
      </c>
      <c r="AF240" s="2">
        <f>AF140*'T1'!$E$15</f>
        <v>397</v>
      </c>
      <c r="AG240" s="2">
        <f>AG140*'T1'!$E$15</f>
        <v>397</v>
      </c>
      <c r="AH240" s="2">
        <f>AH140*'T1'!$E$15</f>
        <v>397</v>
      </c>
      <c r="AI240" s="2">
        <f>AI140*'T1'!$E$15</f>
        <v>397</v>
      </c>
      <c r="AJ240" s="2">
        <f>AJ140*'T1'!$E$15</f>
        <v>397</v>
      </c>
      <c r="AK240" s="2">
        <f>AK140*'T1'!$E$15</f>
        <v>452</v>
      </c>
      <c r="AL240" s="2">
        <f>AL140*'T1'!$E$15</f>
        <v>452</v>
      </c>
      <c r="AM240" s="2">
        <f>AM140*'T1'!$E$15</f>
        <v>452</v>
      </c>
      <c r="AN240" s="2">
        <f>AN140*'T1'!$E$15</f>
        <v>452</v>
      </c>
      <c r="AO240" s="6">
        <f t="shared" si="752"/>
        <v>4874</v>
      </c>
      <c r="AP240" s="2"/>
      <c r="AQ240" s="6">
        <f>O240+AB240+AO240</f>
        <v>9715.5</v>
      </c>
    </row>
    <row r="241" spans="1:44" ht="12" customHeight="1" outlineLevel="1">
      <c r="A241" s="21" t="s">
        <v>536</v>
      </c>
      <c r="C241" s="2">
        <f>C141*'T1'!$C$15</f>
        <v>0</v>
      </c>
      <c r="D241" s="2">
        <f>D141*'T1'!$C$15</f>
        <v>0</v>
      </c>
      <c r="E241" s="2">
        <f>E141*'T1'!$C$15</f>
        <v>0</v>
      </c>
      <c r="F241" s="2">
        <f>F141*'T1'!$C$15</f>
        <v>0</v>
      </c>
      <c r="G241" s="2">
        <f>G141*'T1'!$C$15</f>
        <v>0</v>
      </c>
      <c r="H241" s="2">
        <f>H141*'T1'!$C$15</f>
        <v>0</v>
      </c>
      <c r="I241" s="2">
        <f>I141*'T1'!$C$15</f>
        <v>0</v>
      </c>
      <c r="J241" s="2">
        <f>J141*'T1'!$C$15</f>
        <v>0</v>
      </c>
      <c r="K241" s="2">
        <f>K141*'T1'!$C$15</f>
        <v>0</v>
      </c>
      <c r="L241" s="2">
        <f>L141*'T1'!$C$15</f>
        <v>0</v>
      </c>
      <c r="M241" s="2">
        <f>M141*'T1'!$C$15</f>
        <v>0</v>
      </c>
      <c r="N241" s="2">
        <f>N141*'T1'!$C$15</f>
        <v>0</v>
      </c>
      <c r="O241" s="6">
        <f t="shared" si="748"/>
        <v>0</v>
      </c>
      <c r="P241" s="2">
        <f>P141*'T1'!$D$15</f>
        <v>0</v>
      </c>
      <c r="Q241" s="2">
        <f>Q141*'T1'!$D$15</f>
        <v>0</v>
      </c>
      <c r="R241" s="2">
        <f>R141*'T1'!$D$15</f>
        <v>249.5</v>
      </c>
      <c r="S241" s="2">
        <f>S141*'T1'!$D$15</f>
        <v>249.5</v>
      </c>
      <c r="T241" s="2">
        <f>T141*'T1'!$D$15</f>
        <v>249.5</v>
      </c>
      <c r="U241" s="2">
        <f>U141*'T1'!$D$15</f>
        <v>249.5</v>
      </c>
      <c r="V241" s="2">
        <f>V141*'T1'!$D$15</f>
        <v>249.5</v>
      </c>
      <c r="W241" s="2">
        <f>W141*'T1'!$D$15</f>
        <v>249.5</v>
      </c>
      <c r="X241" s="2">
        <f>X141*'T1'!$D$15</f>
        <v>304.5</v>
      </c>
      <c r="Y241" s="2">
        <f>Y141*'T1'!$D$15</f>
        <v>304.5</v>
      </c>
      <c r="Z241" s="2">
        <f>Z141*'T1'!$D$15</f>
        <v>304.5</v>
      </c>
      <c r="AA241" s="2">
        <f>AA141*'T1'!$D$15</f>
        <v>304.5</v>
      </c>
      <c r="AB241" s="6">
        <f t="shared" si="750"/>
        <v>2715</v>
      </c>
      <c r="AC241" s="2">
        <f>AC141*'T1'!$E$15</f>
        <v>287</v>
      </c>
      <c r="AD241" s="2">
        <f>AD141*'T1'!$E$15</f>
        <v>287</v>
      </c>
      <c r="AE241" s="2">
        <f>AE141*'T1'!$E$15</f>
        <v>342</v>
      </c>
      <c r="AF241" s="2">
        <f>AF141*'T1'!$E$15</f>
        <v>342</v>
      </c>
      <c r="AG241" s="2">
        <f>AG141*'T1'!$E$15</f>
        <v>342</v>
      </c>
      <c r="AH241" s="2">
        <f>AH141*'T1'!$E$15</f>
        <v>342</v>
      </c>
      <c r="AI241" s="2">
        <f>AI141*'T1'!$E$15</f>
        <v>342</v>
      </c>
      <c r="AJ241" s="2">
        <f>AJ141*'T1'!$E$15</f>
        <v>342</v>
      </c>
      <c r="AK241" s="2">
        <f>AK141*'T1'!$E$15</f>
        <v>397</v>
      </c>
      <c r="AL241" s="2">
        <f>AL141*'T1'!$E$15</f>
        <v>397</v>
      </c>
      <c r="AM241" s="2">
        <f>AM141*'T1'!$E$15</f>
        <v>397</v>
      </c>
      <c r="AN241" s="2">
        <f>AN141*'T1'!$E$15</f>
        <v>397</v>
      </c>
      <c r="AO241" s="6">
        <f t="shared" si="752"/>
        <v>4214</v>
      </c>
      <c r="AP241" s="2"/>
      <c r="AQ241" s="6">
        <f t="shared" ref="AQ241:AQ245" si="753">O241+AB241+AO241</f>
        <v>6929</v>
      </c>
    </row>
    <row r="242" spans="1:44" ht="12" customHeight="1" outlineLevel="1">
      <c r="A242" s="21" t="s">
        <v>541</v>
      </c>
      <c r="C242" s="2">
        <f>C142*'T1'!$C$15</f>
        <v>0</v>
      </c>
      <c r="D242" s="2">
        <f>D142*'T1'!$C$15</f>
        <v>0</v>
      </c>
      <c r="E242" s="2">
        <f>E142*'T1'!$C$15</f>
        <v>0</v>
      </c>
      <c r="F242" s="2">
        <f>F142*'T1'!$C$15</f>
        <v>0</v>
      </c>
      <c r="G242" s="2">
        <f>G142*'T1'!$C$15</f>
        <v>0</v>
      </c>
      <c r="H242" s="2">
        <f>H142*'T1'!$C$15</f>
        <v>0</v>
      </c>
      <c r="I242" s="2">
        <f>I142*'T1'!$C$15</f>
        <v>0</v>
      </c>
      <c r="J242" s="2">
        <f>J142*'T1'!$C$15</f>
        <v>0</v>
      </c>
      <c r="K242" s="2">
        <f>K142*'T1'!$C$15</f>
        <v>0</v>
      </c>
      <c r="L242" s="2">
        <f>L142*'T1'!$C$15</f>
        <v>0</v>
      </c>
      <c r="M242" s="2">
        <f>M142*'T1'!$C$15</f>
        <v>0</v>
      </c>
      <c r="N242" s="2">
        <f>N142*'T1'!$C$15</f>
        <v>0</v>
      </c>
      <c r="O242" s="6">
        <f t="shared" si="748"/>
        <v>0</v>
      </c>
      <c r="P242" s="2">
        <f>P142*'T1'!$D$15</f>
        <v>0</v>
      </c>
      <c r="Q242" s="2">
        <f>Q142*'T1'!$D$15</f>
        <v>0</v>
      </c>
      <c r="R242" s="2">
        <f>R142*'T1'!$D$15</f>
        <v>249.5</v>
      </c>
      <c r="S242" s="2">
        <f>S142*'T1'!$D$15</f>
        <v>249.5</v>
      </c>
      <c r="T242" s="2">
        <f>T142*'T1'!$D$15</f>
        <v>249.5</v>
      </c>
      <c r="U242" s="2">
        <f>U142*'T1'!$D$15</f>
        <v>249.5</v>
      </c>
      <c r="V242" s="2">
        <f>V142*'T1'!$D$15</f>
        <v>249.5</v>
      </c>
      <c r="W242" s="2">
        <f>W142*'T1'!$D$15</f>
        <v>249.5</v>
      </c>
      <c r="X242" s="2">
        <f>X142*'T1'!$D$15</f>
        <v>304.5</v>
      </c>
      <c r="Y242" s="2">
        <f>Y142*'T1'!$D$15</f>
        <v>304.5</v>
      </c>
      <c r="Z242" s="2">
        <f>Z142*'T1'!$D$15</f>
        <v>304.5</v>
      </c>
      <c r="AA242" s="2">
        <f>AA142*'T1'!$D$15</f>
        <v>304.5</v>
      </c>
      <c r="AB242" s="6">
        <f t="shared" si="750"/>
        <v>2715</v>
      </c>
      <c r="AC242" s="2">
        <f>AC142*'T1'!$E$15</f>
        <v>287</v>
      </c>
      <c r="AD242" s="2">
        <f>AD142*'T1'!$E$15</f>
        <v>287</v>
      </c>
      <c r="AE242" s="2">
        <f>AE142*'T1'!$E$15</f>
        <v>342</v>
      </c>
      <c r="AF242" s="2">
        <f>AF142*'T1'!$E$15</f>
        <v>342</v>
      </c>
      <c r="AG242" s="2">
        <f>AG142*'T1'!$E$15</f>
        <v>342</v>
      </c>
      <c r="AH242" s="2">
        <f>AH142*'T1'!$E$15</f>
        <v>342</v>
      </c>
      <c r="AI242" s="2">
        <f>AI142*'T1'!$E$15</f>
        <v>342</v>
      </c>
      <c r="AJ242" s="2">
        <f>AJ142*'T1'!$E$15</f>
        <v>342</v>
      </c>
      <c r="AK242" s="2">
        <f>AK142*'T1'!$E$15</f>
        <v>397</v>
      </c>
      <c r="AL242" s="2">
        <f>AL142*'T1'!$E$15</f>
        <v>397</v>
      </c>
      <c r="AM242" s="2">
        <f>AM142*'T1'!$E$15</f>
        <v>397</v>
      </c>
      <c r="AN242" s="2">
        <f>AN142*'T1'!$E$15</f>
        <v>397</v>
      </c>
      <c r="AO242" s="6">
        <f t="shared" si="752"/>
        <v>4214</v>
      </c>
      <c r="AP242" s="2"/>
      <c r="AQ242" s="6">
        <f t="shared" si="753"/>
        <v>6929</v>
      </c>
    </row>
    <row r="243" spans="1:44" ht="12" customHeight="1" outlineLevel="1">
      <c r="A243" s="21" t="s">
        <v>537</v>
      </c>
      <c r="C243" s="2">
        <f>C143*'T1'!$C$15</f>
        <v>0</v>
      </c>
      <c r="D243" s="2">
        <f>D143*'T1'!$C$15</f>
        <v>0</v>
      </c>
      <c r="E243" s="2">
        <f>E143*'T1'!$C$15</f>
        <v>0</v>
      </c>
      <c r="F243" s="2">
        <f>F143*'T1'!$C$15</f>
        <v>0</v>
      </c>
      <c r="G243" s="2">
        <f>G143*'T1'!$C$15</f>
        <v>0</v>
      </c>
      <c r="H243" s="2">
        <f>H143*'T1'!$C$15</f>
        <v>0</v>
      </c>
      <c r="I243" s="2">
        <f>I143*'T1'!$C$15</f>
        <v>0</v>
      </c>
      <c r="J243" s="2">
        <f>J143*'T1'!$C$15</f>
        <v>0</v>
      </c>
      <c r="K243" s="2">
        <f>K143*'T1'!$C$15</f>
        <v>0</v>
      </c>
      <c r="L243" s="2">
        <f>L143*'T1'!$C$15</f>
        <v>0</v>
      </c>
      <c r="M243" s="2">
        <f>M143*'T1'!$C$15</f>
        <v>0</v>
      </c>
      <c r="N243" s="2">
        <f>N143*'T1'!$C$15</f>
        <v>0</v>
      </c>
      <c r="O243" s="6">
        <f t="shared" si="748"/>
        <v>0</v>
      </c>
      <c r="P243" s="2">
        <f>P143*'T1'!$D$15</f>
        <v>0</v>
      </c>
      <c r="Q243" s="2">
        <f>Q143*'T1'!$D$15</f>
        <v>0</v>
      </c>
      <c r="R243" s="2">
        <f>R143*'T1'!$D$15</f>
        <v>0</v>
      </c>
      <c r="S243" s="2">
        <f>S143*'T1'!$D$15</f>
        <v>0</v>
      </c>
      <c r="T243" s="2">
        <f>T143*'T1'!$D$15</f>
        <v>0</v>
      </c>
      <c r="U243" s="2">
        <f>U143*'T1'!$D$15</f>
        <v>0</v>
      </c>
      <c r="V243" s="2">
        <f>V143*'T1'!$D$15</f>
        <v>0</v>
      </c>
      <c r="W243" s="2">
        <f>W143*'T1'!$D$15</f>
        <v>0</v>
      </c>
      <c r="X243" s="2">
        <f>X143*'T1'!$D$15</f>
        <v>249.5</v>
      </c>
      <c r="Y243" s="2">
        <f>Y143*'T1'!$D$15</f>
        <v>249.5</v>
      </c>
      <c r="Z243" s="2">
        <f>Z143*'T1'!$D$15</f>
        <v>249.5</v>
      </c>
      <c r="AA243" s="2">
        <f>AA143*'T1'!$D$15</f>
        <v>249.5</v>
      </c>
      <c r="AB243" s="6">
        <f t="shared" si="750"/>
        <v>998</v>
      </c>
      <c r="AC243" s="2">
        <f>AC143*'T1'!$E$15</f>
        <v>232</v>
      </c>
      <c r="AD243" s="2">
        <f>AD143*'T1'!$E$15</f>
        <v>232</v>
      </c>
      <c r="AE243" s="2">
        <f>AE143*'T1'!$E$15</f>
        <v>287</v>
      </c>
      <c r="AF243" s="2">
        <f>AF143*'T1'!$E$15</f>
        <v>287</v>
      </c>
      <c r="AG243" s="2">
        <f>AG143*'T1'!$E$15</f>
        <v>287</v>
      </c>
      <c r="AH243" s="2">
        <f>AH143*'T1'!$E$15</f>
        <v>287</v>
      </c>
      <c r="AI243" s="2">
        <f>AI143*'T1'!$E$15</f>
        <v>287</v>
      </c>
      <c r="AJ243" s="2">
        <f>AJ143*'T1'!$E$15</f>
        <v>287</v>
      </c>
      <c r="AK243" s="2">
        <f>AK143*'T1'!$E$15</f>
        <v>342</v>
      </c>
      <c r="AL243" s="2">
        <f>AL143*'T1'!$E$15</f>
        <v>342</v>
      </c>
      <c r="AM243" s="2">
        <f>AM143*'T1'!$E$15</f>
        <v>342</v>
      </c>
      <c r="AN243" s="2">
        <f>AN143*'T1'!$E$15</f>
        <v>342</v>
      </c>
      <c r="AO243" s="6">
        <f t="shared" si="752"/>
        <v>3554</v>
      </c>
      <c r="AP243" s="2"/>
      <c r="AQ243" s="6">
        <f t="shared" si="753"/>
        <v>4552</v>
      </c>
    </row>
    <row r="244" spans="1:44" ht="12" customHeight="1" outlineLevel="1">
      <c r="A244" s="21" t="s">
        <v>542</v>
      </c>
      <c r="C244" s="2">
        <f>C144*'T1'!$C$15</f>
        <v>0</v>
      </c>
      <c r="D244" s="2">
        <f>D144*'T1'!$C$15</f>
        <v>0</v>
      </c>
      <c r="E244" s="2">
        <f>E144*'T1'!$C$15</f>
        <v>0</v>
      </c>
      <c r="F244" s="2">
        <f>F144*'T1'!$C$15</f>
        <v>0</v>
      </c>
      <c r="G244" s="2">
        <f>G144*'T1'!$C$15</f>
        <v>0</v>
      </c>
      <c r="H244" s="2">
        <f>H144*'T1'!$C$15</f>
        <v>0</v>
      </c>
      <c r="I244" s="2">
        <f>I144*'T1'!$C$15</f>
        <v>0</v>
      </c>
      <c r="J244" s="2">
        <f>J144*'T1'!$C$15</f>
        <v>0</v>
      </c>
      <c r="K244" s="2">
        <f>K144*'T1'!$C$15</f>
        <v>0</v>
      </c>
      <c r="L244" s="2">
        <f>L144*'T1'!$C$15</f>
        <v>0</v>
      </c>
      <c r="M244" s="2">
        <f>M144*'T1'!$C$15</f>
        <v>0</v>
      </c>
      <c r="N244" s="2">
        <f>N144*'T1'!$C$15</f>
        <v>0</v>
      </c>
      <c r="O244" s="6">
        <f t="shared" si="748"/>
        <v>0</v>
      </c>
      <c r="P244" s="2">
        <f>P144*'T1'!$D$15</f>
        <v>0</v>
      </c>
      <c r="Q244" s="2">
        <f>Q144*'T1'!$D$15</f>
        <v>0</v>
      </c>
      <c r="R244" s="2">
        <f>R144*'T1'!$D$15</f>
        <v>0</v>
      </c>
      <c r="S244" s="2">
        <f>S144*'T1'!$D$15</f>
        <v>0</v>
      </c>
      <c r="T244" s="2">
        <f>T144*'T1'!$D$15</f>
        <v>0</v>
      </c>
      <c r="U244" s="2">
        <f>U144*'T1'!$D$15</f>
        <v>0</v>
      </c>
      <c r="V244" s="2">
        <f>V144*'T1'!$D$15</f>
        <v>0</v>
      </c>
      <c r="W244" s="2">
        <f>W144*'T1'!$D$15</f>
        <v>0</v>
      </c>
      <c r="X244" s="2">
        <f>X144*'T1'!$D$15</f>
        <v>249.5</v>
      </c>
      <c r="Y244" s="2">
        <f>Y144*'T1'!$D$15</f>
        <v>249.5</v>
      </c>
      <c r="Z244" s="2">
        <f>Z144*'T1'!$D$15</f>
        <v>249.5</v>
      </c>
      <c r="AA244" s="2">
        <f>AA144*'T1'!$D$15</f>
        <v>249.5</v>
      </c>
      <c r="AB244" s="6">
        <f t="shared" si="750"/>
        <v>998</v>
      </c>
      <c r="AC244" s="2">
        <f>AC144*'T1'!$E$15</f>
        <v>232</v>
      </c>
      <c r="AD244" s="2">
        <f>AD144*'T1'!$E$15</f>
        <v>232</v>
      </c>
      <c r="AE244" s="2">
        <f>AE144*'T1'!$E$15</f>
        <v>287</v>
      </c>
      <c r="AF244" s="2">
        <f>AF144*'T1'!$E$15</f>
        <v>287</v>
      </c>
      <c r="AG244" s="2">
        <f>AG144*'T1'!$E$15</f>
        <v>287</v>
      </c>
      <c r="AH244" s="2">
        <f>AH144*'T1'!$E$15</f>
        <v>287</v>
      </c>
      <c r="AI244" s="2">
        <f>AI144*'T1'!$E$15</f>
        <v>287</v>
      </c>
      <c r="AJ244" s="2">
        <f>AJ144*'T1'!$E$15</f>
        <v>287</v>
      </c>
      <c r="AK244" s="2">
        <f>AK144*'T1'!$E$15</f>
        <v>342</v>
      </c>
      <c r="AL244" s="2">
        <f>AL144*'T1'!$E$15</f>
        <v>342</v>
      </c>
      <c r="AM244" s="2">
        <f>AM144*'T1'!$E$15</f>
        <v>342</v>
      </c>
      <c r="AN244" s="2">
        <f>AN144*'T1'!$E$15</f>
        <v>342</v>
      </c>
      <c r="AO244" s="6">
        <f t="shared" si="752"/>
        <v>3554</v>
      </c>
      <c r="AP244" s="2"/>
      <c r="AQ244" s="6">
        <f t="shared" si="753"/>
        <v>4552</v>
      </c>
    </row>
    <row r="245" spans="1:44" ht="12" customHeight="1" outlineLevel="1">
      <c r="A245" s="21" t="s">
        <v>543</v>
      </c>
      <c r="C245" s="2">
        <f>C145*'T1'!$C$15</f>
        <v>0</v>
      </c>
      <c r="D245" s="2">
        <f>D145*'T1'!$C$15</f>
        <v>0</v>
      </c>
      <c r="E245" s="2">
        <f>E145*'T1'!$C$15</f>
        <v>0</v>
      </c>
      <c r="F245" s="2">
        <f>F145*'T1'!$C$15</f>
        <v>0</v>
      </c>
      <c r="G245" s="2">
        <f>G145*'T1'!$C$15</f>
        <v>0</v>
      </c>
      <c r="H245" s="2">
        <f>H145*'T1'!$C$15</f>
        <v>0</v>
      </c>
      <c r="I245" s="2">
        <f>I145*'T1'!$C$15</f>
        <v>0</v>
      </c>
      <c r="J245" s="2">
        <f>J145*'T1'!$C$15</f>
        <v>0</v>
      </c>
      <c r="K245" s="2">
        <f>K145*'T1'!$C$15</f>
        <v>0</v>
      </c>
      <c r="L245" s="2">
        <f>L145*'T1'!$C$15</f>
        <v>0</v>
      </c>
      <c r="M245" s="2">
        <f>M145*'T1'!$C$15</f>
        <v>0</v>
      </c>
      <c r="N245" s="2">
        <f>N145*'T1'!$C$15</f>
        <v>0</v>
      </c>
      <c r="O245" s="6">
        <f t="shared" si="748"/>
        <v>0</v>
      </c>
      <c r="P245" s="2">
        <f>P145*'T1'!$D$15</f>
        <v>0</v>
      </c>
      <c r="Q245" s="2">
        <f>Q145*'T1'!$D$15</f>
        <v>0</v>
      </c>
      <c r="R245" s="2">
        <f>R145*'T1'!$D$15</f>
        <v>0</v>
      </c>
      <c r="S245" s="2">
        <f>S145*'T1'!$D$15</f>
        <v>0</v>
      </c>
      <c r="T245" s="2">
        <f>T145*'T1'!$D$15</f>
        <v>0</v>
      </c>
      <c r="U245" s="2">
        <f>U145*'T1'!$D$15</f>
        <v>0</v>
      </c>
      <c r="V245" s="2">
        <f>V145*'T1'!$D$15</f>
        <v>0</v>
      </c>
      <c r="W245" s="2">
        <f>W145*'T1'!$D$15</f>
        <v>0</v>
      </c>
      <c r="X245" s="2">
        <f>X145*'T1'!$D$15</f>
        <v>0</v>
      </c>
      <c r="Y245" s="2">
        <f>Y145*'T1'!$D$15</f>
        <v>0</v>
      </c>
      <c r="Z245" s="2">
        <f>Z145*'T1'!$D$15</f>
        <v>0</v>
      </c>
      <c r="AA245" s="2">
        <f>AA145*'T1'!$D$15</f>
        <v>0</v>
      </c>
      <c r="AB245" s="6">
        <f t="shared" si="750"/>
        <v>0</v>
      </c>
      <c r="AC245" s="2">
        <f>AC145*'T1'!$E$15</f>
        <v>0</v>
      </c>
      <c r="AD245" s="2">
        <f>AD145*'T1'!$E$15</f>
        <v>0</v>
      </c>
      <c r="AE245" s="2">
        <f>AE145*'T1'!$E$15</f>
        <v>232</v>
      </c>
      <c r="AF245" s="2">
        <f>AF145*'T1'!$E$15</f>
        <v>232</v>
      </c>
      <c r="AG245" s="2">
        <f>AG145*'T1'!$E$15</f>
        <v>232</v>
      </c>
      <c r="AH245" s="2">
        <f>AH145*'T1'!$E$15</f>
        <v>232</v>
      </c>
      <c r="AI245" s="2">
        <f>AI145*'T1'!$E$15</f>
        <v>232</v>
      </c>
      <c r="AJ245" s="2">
        <f>AJ145*'T1'!$E$15</f>
        <v>232</v>
      </c>
      <c r="AK245" s="2">
        <f>AK145*'T1'!$E$15</f>
        <v>287</v>
      </c>
      <c r="AL245" s="2">
        <f>AL145*'T1'!$E$15</f>
        <v>287</v>
      </c>
      <c r="AM245" s="2">
        <f>AM145*'T1'!$E$15</f>
        <v>287</v>
      </c>
      <c r="AN245" s="2">
        <f>AN145*'T1'!$E$15</f>
        <v>287</v>
      </c>
      <c r="AO245" s="6">
        <f t="shared" si="752"/>
        <v>2540</v>
      </c>
      <c r="AP245" s="2"/>
      <c r="AQ245" s="6">
        <f t="shared" si="753"/>
        <v>2540</v>
      </c>
    </row>
    <row r="246" spans="1:44" ht="12" customHeight="1" outlineLevel="1">
      <c r="A246" s="2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6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6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6"/>
      <c r="AP246" s="2"/>
      <c r="AQ246" s="6"/>
    </row>
    <row r="247" spans="1:44" ht="12" customHeight="1" outlineLevel="1">
      <c r="A247" s="4" t="s">
        <v>132</v>
      </c>
      <c r="C247" s="5">
        <f>SUM(C248:C249)</f>
        <v>0</v>
      </c>
      <c r="D247" s="5">
        <f t="shared" ref="D247:N247" si="754">SUM(D248:D249)</f>
        <v>0</v>
      </c>
      <c r="E247" s="5">
        <f t="shared" si="754"/>
        <v>0</v>
      </c>
      <c r="F247" s="5">
        <f t="shared" si="754"/>
        <v>0</v>
      </c>
      <c r="G247" s="5">
        <f t="shared" si="754"/>
        <v>0</v>
      </c>
      <c r="H247" s="5">
        <f t="shared" si="754"/>
        <v>0</v>
      </c>
      <c r="I247" s="5">
        <f t="shared" si="754"/>
        <v>0</v>
      </c>
      <c r="J247" s="5">
        <f t="shared" si="754"/>
        <v>0</v>
      </c>
      <c r="K247" s="5">
        <f t="shared" si="754"/>
        <v>269.375</v>
      </c>
      <c r="L247" s="5">
        <f t="shared" si="754"/>
        <v>269.375</v>
      </c>
      <c r="M247" s="5">
        <f t="shared" si="754"/>
        <v>269.375</v>
      </c>
      <c r="N247" s="5">
        <f t="shared" si="754"/>
        <v>269.375</v>
      </c>
      <c r="O247" s="14">
        <f t="shared" ref="O247:O253" si="755">SUM(C247:N247)</f>
        <v>1077.5</v>
      </c>
      <c r="P247" s="5">
        <f>SUM(P248:P249)</f>
        <v>249.5</v>
      </c>
      <c r="Q247" s="5">
        <f t="shared" ref="Q247:AA247" si="756">SUM(Q248:Q249)</f>
        <v>249.5</v>
      </c>
      <c r="R247" s="5">
        <f t="shared" si="756"/>
        <v>554</v>
      </c>
      <c r="S247" s="5">
        <f t="shared" si="756"/>
        <v>554</v>
      </c>
      <c r="T247" s="5">
        <f t="shared" si="756"/>
        <v>554</v>
      </c>
      <c r="U247" s="5">
        <f t="shared" si="756"/>
        <v>554</v>
      </c>
      <c r="V247" s="5">
        <f t="shared" si="756"/>
        <v>554</v>
      </c>
      <c r="W247" s="5">
        <f t="shared" si="756"/>
        <v>554</v>
      </c>
      <c r="X247" s="5">
        <f t="shared" si="756"/>
        <v>664</v>
      </c>
      <c r="Y247" s="5">
        <f t="shared" si="756"/>
        <v>664</v>
      </c>
      <c r="Z247" s="5">
        <f t="shared" si="756"/>
        <v>664</v>
      </c>
      <c r="AA247" s="5">
        <f t="shared" si="756"/>
        <v>664</v>
      </c>
      <c r="AB247" s="14">
        <f t="shared" ref="AB247:AB253" si="757">SUM(P247:AA247)</f>
        <v>6479</v>
      </c>
      <c r="AC247" s="5">
        <f>SUM(AC248:AC249)</f>
        <v>629</v>
      </c>
      <c r="AD247" s="5">
        <f t="shared" ref="AD247:AN247" si="758">SUM(AD248:AD249)</f>
        <v>629</v>
      </c>
      <c r="AE247" s="5">
        <f t="shared" si="758"/>
        <v>739</v>
      </c>
      <c r="AF247" s="5">
        <f t="shared" si="758"/>
        <v>739</v>
      </c>
      <c r="AG247" s="5">
        <f t="shared" si="758"/>
        <v>739</v>
      </c>
      <c r="AH247" s="5">
        <f t="shared" si="758"/>
        <v>739</v>
      </c>
      <c r="AI247" s="5">
        <f t="shared" si="758"/>
        <v>739</v>
      </c>
      <c r="AJ247" s="5">
        <f t="shared" si="758"/>
        <v>739</v>
      </c>
      <c r="AK247" s="5">
        <f t="shared" si="758"/>
        <v>849</v>
      </c>
      <c r="AL247" s="5">
        <f t="shared" si="758"/>
        <v>849</v>
      </c>
      <c r="AM247" s="5">
        <f t="shared" si="758"/>
        <v>849</v>
      </c>
      <c r="AN247" s="5">
        <f t="shared" si="758"/>
        <v>849</v>
      </c>
      <c r="AO247" s="14">
        <f t="shared" ref="AO247:AO253" si="759">SUM(AC247:AN247)</f>
        <v>9088</v>
      </c>
      <c r="AP247" s="2"/>
      <c r="AQ247" s="14">
        <f>O247+AB247+AO247</f>
        <v>16644.5</v>
      </c>
    </row>
    <row r="248" spans="1:44" ht="12" customHeight="1" outlineLevel="1">
      <c r="A248" s="21" t="s">
        <v>538</v>
      </c>
      <c r="C248" s="2">
        <f>C148*'T1'!$C$15</f>
        <v>0</v>
      </c>
      <c r="D248" s="2">
        <f>D148*'T1'!$C$15</f>
        <v>0</v>
      </c>
      <c r="E248" s="2">
        <f>E148*'T1'!$C$15</f>
        <v>0</v>
      </c>
      <c r="F248" s="2">
        <f>F148*'T1'!$C$15</f>
        <v>0</v>
      </c>
      <c r="G248" s="2">
        <f>G148*'T1'!$C$15</f>
        <v>0</v>
      </c>
      <c r="H248" s="2">
        <f>H148*'T1'!$C$15</f>
        <v>0</v>
      </c>
      <c r="I248" s="2">
        <f>I148*'T1'!$C$15</f>
        <v>0</v>
      </c>
      <c r="J248" s="2">
        <f>J148*'T1'!$C$15</f>
        <v>0</v>
      </c>
      <c r="K248" s="2">
        <f>K148*'T1'!$C$15</f>
        <v>269.375</v>
      </c>
      <c r="L248" s="2">
        <f>L148*'T1'!$C$15</f>
        <v>269.375</v>
      </c>
      <c r="M248" s="2">
        <f>M148*'T1'!$C$15</f>
        <v>269.375</v>
      </c>
      <c r="N248" s="2">
        <f>N148*'T1'!$C$15</f>
        <v>269.375</v>
      </c>
      <c r="O248" s="6">
        <f t="shared" si="755"/>
        <v>1077.5</v>
      </c>
      <c r="P248" s="2">
        <f>P148*'T1'!$D$15</f>
        <v>249.5</v>
      </c>
      <c r="Q248" s="2">
        <f>Q148*'T1'!$D$15</f>
        <v>249.5</v>
      </c>
      <c r="R248" s="2">
        <f>R148*'T1'!$D$15</f>
        <v>304.5</v>
      </c>
      <c r="S248" s="2">
        <f>S148*'T1'!$D$15</f>
        <v>304.5</v>
      </c>
      <c r="T248" s="2">
        <f>T148*'T1'!$D$15</f>
        <v>304.5</v>
      </c>
      <c r="U248" s="2">
        <f>U148*'T1'!$D$15</f>
        <v>304.5</v>
      </c>
      <c r="V248" s="2">
        <f>V148*'T1'!$D$15</f>
        <v>304.5</v>
      </c>
      <c r="W248" s="2">
        <f>W148*'T1'!$D$15</f>
        <v>304.5</v>
      </c>
      <c r="X248" s="2">
        <f>X148*'T1'!$D$15</f>
        <v>359.5</v>
      </c>
      <c r="Y248" s="2">
        <f>Y148*'T1'!$D$15</f>
        <v>359.5</v>
      </c>
      <c r="Z248" s="2">
        <f>Z148*'T1'!$D$15</f>
        <v>359.5</v>
      </c>
      <c r="AA248" s="2">
        <f>AA148*'T1'!$D$15</f>
        <v>359.5</v>
      </c>
      <c r="AB248" s="6">
        <f t="shared" si="757"/>
        <v>3764</v>
      </c>
      <c r="AC248" s="2">
        <f>AC148*'T1'!$E$15</f>
        <v>342</v>
      </c>
      <c r="AD248" s="2">
        <f>AD148*'T1'!$E$15</f>
        <v>342</v>
      </c>
      <c r="AE248" s="2">
        <f>AE148*'T1'!$E$15</f>
        <v>397</v>
      </c>
      <c r="AF248" s="2">
        <f>AF148*'T1'!$E$15</f>
        <v>397</v>
      </c>
      <c r="AG248" s="2">
        <f>AG148*'T1'!$E$15</f>
        <v>397</v>
      </c>
      <c r="AH248" s="2">
        <f>AH148*'T1'!$E$15</f>
        <v>397</v>
      </c>
      <c r="AI248" s="2">
        <f>AI148*'T1'!$E$15</f>
        <v>397</v>
      </c>
      <c r="AJ248" s="2">
        <f>AJ148*'T1'!$E$15</f>
        <v>397</v>
      </c>
      <c r="AK248" s="2">
        <f>AK148*'T1'!$E$15</f>
        <v>452</v>
      </c>
      <c r="AL248" s="2">
        <f>AL148*'T1'!$E$15</f>
        <v>452</v>
      </c>
      <c r="AM248" s="2">
        <f>AM148*'T1'!$E$15</f>
        <v>452</v>
      </c>
      <c r="AN248" s="2">
        <f>AN148*'T1'!$E$15</f>
        <v>452</v>
      </c>
      <c r="AO248" s="6">
        <f t="shared" si="759"/>
        <v>4874</v>
      </c>
      <c r="AP248" s="2"/>
      <c r="AQ248" s="6">
        <f>O248+AB248+AO248</f>
        <v>9715.5</v>
      </c>
    </row>
    <row r="249" spans="1:44" ht="12" customHeight="1" outlineLevel="1">
      <c r="A249" s="21" t="s">
        <v>536</v>
      </c>
      <c r="C249" s="2">
        <f>C149*'T1'!$C$15</f>
        <v>0</v>
      </c>
      <c r="D249" s="2">
        <f>D149*'T1'!$C$15</f>
        <v>0</v>
      </c>
      <c r="E249" s="2">
        <f>E149*'T1'!$C$15</f>
        <v>0</v>
      </c>
      <c r="F249" s="2">
        <f>F149*'T1'!$C$15</f>
        <v>0</v>
      </c>
      <c r="G249" s="2">
        <f>G149*'T1'!$C$15</f>
        <v>0</v>
      </c>
      <c r="H249" s="2">
        <f>H149*'T1'!$C$15</f>
        <v>0</v>
      </c>
      <c r="I249" s="2">
        <f>I149*'T1'!$C$15</f>
        <v>0</v>
      </c>
      <c r="J249" s="2">
        <f>J149*'T1'!$C$15</f>
        <v>0</v>
      </c>
      <c r="K249" s="2">
        <f>K149*'T1'!$C$15</f>
        <v>0</v>
      </c>
      <c r="L249" s="2">
        <f>L149*'T1'!$C$15</f>
        <v>0</v>
      </c>
      <c r="M249" s="2">
        <f>M149*'T1'!$C$15</f>
        <v>0</v>
      </c>
      <c r="N249" s="2">
        <f>N149*'T1'!$C$15</f>
        <v>0</v>
      </c>
      <c r="O249" s="6">
        <f t="shared" si="755"/>
        <v>0</v>
      </c>
      <c r="P249" s="2">
        <f>P149*'T1'!$D$15</f>
        <v>0</v>
      </c>
      <c r="Q249" s="2">
        <f>Q149*'T1'!$D$15</f>
        <v>0</v>
      </c>
      <c r="R249" s="2">
        <f>R149*'T1'!$D$15</f>
        <v>249.5</v>
      </c>
      <c r="S249" s="2">
        <f>S149*'T1'!$D$15</f>
        <v>249.5</v>
      </c>
      <c r="T249" s="2">
        <f>T149*'T1'!$D$15</f>
        <v>249.5</v>
      </c>
      <c r="U249" s="2">
        <f>U149*'T1'!$D$15</f>
        <v>249.5</v>
      </c>
      <c r="V249" s="2">
        <f>V149*'T1'!$D$15</f>
        <v>249.5</v>
      </c>
      <c r="W249" s="2">
        <f>W149*'T1'!$D$15</f>
        <v>249.5</v>
      </c>
      <c r="X249" s="2">
        <f>X149*'T1'!$D$15</f>
        <v>304.5</v>
      </c>
      <c r="Y249" s="2">
        <f>Y149*'T1'!$D$15</f>
        <v>304.5</v>
      </c>
      <c r="Z249" s="2">
        <f>Z149*'T1'!$D$15</f>
        <v>304.5</v>
      </c>
      <c r="AA249" s="2">
        <f>AA149*'T1'!$D$15</f>
        <v>304.5</v>
      </c>
      <c r="AB249" s="6">
        <f t="shared" si="757"/>
        <v>2715</v>
      </c>
      <c r="AC249" s="2">
        <f>AC149*'T1'!$E$15</f>
        <v>287</v>
      </c>
      <c r="AD249" s="2">
        <f>AD149*'T1'!$E$15</f>
        <v>287</v>
      </c>
      <c r="AE249" s="2">
        <f>AE149*'T1'!$E$15</f>
        <v>342</v>
      </c>
      <c r="AF249" s="2">
        <f>AF149*'T1'!$E$15</f>
        <v>342</v>
      </c>
      <c r="AG249" s="2">
        <f>AG149*'T1'!$E$15</f>
        <v>342</v>
      </c>
      <c r="AH249" s="2">
        <f>AH149*'T1'!$E$15</f>
        <v>342</v>
      </c>
      <c r="AI249" s="2">
        <f>AI149*'T1'!$E$15</f>
        <v>342</v>
      </c>
      <c r="AJ249" s="2">
        <f>AJ149*'T1'!$E$15</f>
        <v>342</v>
      </c>
      <c r="AK249" s="2">
        <f>AK149*'T1'!$E$15</f>
        <v>397</v>
      </c>
      <c r="AL249" s="2">
        <f>AL149*'T1'!$E$15</f>
        <v>397</v>
      </c>
      <c r="AM249" s="2">
        <f>AM149*'T1'!$E$15</f>
        <v>397</v>
      </c>
      <c r="AN249" s="2">
        <f>AN149*'T1'!$E$15</f>
        <v>397</v>
      </c>
      <c r="AO249" s="6">
        <f t="shared" si="759"/>
        <v>4214</v>
      </c>
      <c r="AP249" s="2"/>
      <c r="AQ249" s="6">
        <f t="shared" ref="AQ249:AQ253" si="760">O249+AB249+AO249</f>
        <v>6929</v>
      </c>
    </row>
    <row r="250" spans="1:44" ht="12" customHeight="1" outlineLevel="1">
      <c r="A250" s="21" t="s">
        <v>541</v>
      </c>
      <c r="C250" s="2">
        <f>C150*'T1'!$C$15</f>
        <v>0</v>
      </c>
      <c r="D250" s="2">
        <f>D150*'T1'!$C$15</f>
        <v>0</v>
      </c>
      <c r="E250" s="2">
        <f>E150*'T1'!$C$15</f>
        <v>0</v>
      </c>
      <c r="F250" s="2">
        <f>F150*'T1'!$C$15</f>
        <v>0</v>
      </c>
      <c r="G250" s="2">
        <f>G150*'T1'!$C$15</f>
        <v>0</v>
      </c>
      <c r="H250" s="2">
        <f>H150*'T1'!$C$15</f>
        <v>0</v>
      </c>
      <c r="I250" s="2">
        <f>I150*'T1'!$C$15</f>
        <v>0</v>
      </c>
      <c r="J250" s="2">
        <f>J150*'T1'!$C$15</f>
        <v>0</v>
      </c>
      <c r="K250" s="2">
        <f>K150*'T1'!$C$15</f>
        <v>0</v>
      </c>
      <c r="L250" s="2">
        <f>L150*'T1'!$C$15</f>
        <v>0</v>
      </c>
      <c r="M250" s="2">
        <f>M150*'T1'!$C$15</f>
        <v>0</v>
      </c>
      <c r="N250" s="2">
        <f>N150*'T1'!$C$15</f>
        <v>0</v>
      </c>
      <c r="O250" s="6">
        <f t="shared" si="755"/>
        <v>0</v>
      </c>
      <c r="P250" s="2">
        <f>P150*'T1'!$D$15</f>
        <v>0</v>
      </c>
      <c r="Q250" s="2">
        <f>Q150*'T1'!$D$15</f>
        <v>0</v>
      </c>
      <c r="R250" s="2">
        <f>R150*'T1'!$D$15</f>
        <v>249.5</v>
      </c>
      <c r="S250" s="2">
        <f>S150*'T1'!$D$15</f>
        <v>249.5</v>
      </c>
      <c r="T250" s="2">
        <f>T150*'T1'!$D$15</f>
        <v>249.5</v>
      </c>
      <c r="U250" s="2">
        <f>U150*'T1'!$D$15</f>
        <v>249.5</v>
      </c>
      <c r="V250" s="2">
        <f>V150*'T1'!$D$15</f>
        <v>249.5</v>
      </c>
      <c r="W250" s="2">
        <f>W150*'T1'!$D$15</f>
        <v>249.5</v>
      </c>
      <c r="X250" s="2">
        <f>X150*'T1'!$D$15</f>
        <v>304.5</v>
      </c>
      <c r="Y250" s="2">
        <f>Y150*'T1'!$D$15</f>
        <v>304.5</v>
      </c>
      <c r="Z250" s="2">
        <f>Z150*'T1'!$D$15</f>
        <v>304.5</v>
      </c>
      <c r="AA250" s="2">
        <f>AA150*'T1'!$D$15</f>
        <v>304.5</v>
      </c>
      <c r="AB250" s="6">
        <f t="shared" si="757"/>
        <v>2715</v>
      </c>
      <c r="AC250" s="2">
        <f>AC150*'T1'!$E$15</f>
        <v>287</v>
      </c>
      <c r="AD250" s="2">
        <f>AD150*'T1'!$E$15</f>
        <v>287</v>
      </c>
      <c r="AE250" s="2">
        <f>AE150*'T1'!$E$15</f>
        <v>342</v>
      </c>
      <c r="AF250" s="2">
        <f>AF150*'T1'!$E$15</f>
        <v>342</v>
      </c>
      <c r="AG250" s="2">
        <f>AG150*'T1'!$E$15</f>
        <v>342</v>
      </c>
      <c r="AH250" s="2">
        <f>AH150*'T1'!$E$15</f>
        <v>342</v>
      </c>
      <c r="AI250" s="2">
        <f>AI150*'T1'!$E$15</f>
        <v>342</v>
      </c>
      <c r="AJ250" s="2">
        <f>AJ150*'T1'!$E$15</f>
        <v>342</v>
      </c>
      <c r="AK250" s="2">
        <f>AK150*'T1'!$E$15</f>
        <v>397</v>
      </c>
      <c r="AL250" s="2">
        <f>AL150*'T1'!$E$15</f>
        <v>397</v>
      </c>
      <c r="AM250" s="2">
        <f>AM150*'T1'!$E$15</f>
        <v>397</v>
      </c>
      <c r="AN250" s="2">
        <f>AN150*'T1'!$E$15</f>
        <v>397</v>
      </c>
      <c r="AO250" s="6">
        <f t="shared" si="759"/>
        <v>4214</v>
      </c>
      <c r="AP250" s="2"/>
      <c r="AQ250" s="6">
        <f t="shared" si="760"/>
        <v>6929</v>
      </c>
    </row>
    <row r="251" spans="1:44" ht="12" customHeight="1" outlineLevel="1">
      <c r="A251" s="21" t="s">
        <v>537</v>
      </c>
      <c r="C251" s="2">
        <f>C151*'T1'!$C$15</f>
        <v>0</v>
      </c>
      <c r="D251" s="2">
        <f>D151*'T1'!$C$15</f>
        <v>0</v>
      </c>
      <c r="E251" s="2">
        <f>E151*'T1'!$C$15</f>
        <v>0</v>
      </c>
      <c r="F251" s="2">
        <f>F151*'T1'!$C$15</f>
        <v>0</v>
      </c>
      <c r="G251" s="2">
        <f>G151*'T1'!$C$15</f>
        <v>0</v>
      </c>
      <c r="H251" s="2">
        <f>H151*'T1'!$C$15</f>
        <v>0</v>
      </c>
      <c r="I251" s="2">
        <f>I151*'T1'!$C$15</f>
        <v>0</v>
      </c>
      <c r="J251" s="2">
        <f>J151*'T1'!$C$15</f>
        <v>0</v>
      </c>
      <c r="K251" s="2">
        <f>K151*'T1'!$C$15</f>
        <v>0</v>
      </c>
      <c r="L251" s="2">
        <f>L151*'T1'!$C$15</f>
        <v>0</v>
      </c>
      <c r="M251" s="2">
        <f>M151*'T1'!$C$15</f>
        <v>0</v>
      </c>
      <c r="N251" s="2">
        <f>N151*'T1'!$C$15</f>
        <v>0</v>
      </c>
      <c r="O251" s="6">
        <f t="shared" si="755"/>
        <v>0</v>
      </c>
      <c r="P251" s="2">
        <f>P151*'T1'!$D$15</f>
        <v>0</v>
      </c>
      <c r="Q251" s="2">
        <f>Q151*'T1'!$D$15</f>
        <v>0</v>
      </c>
      <c r="R251" s="2">
        <f>R151*'T1'!$D$15</f>
        <v>0</v>
      </c>
      <c r="S251" s="2">
        <f>S151*'T1'!$D$15</f>
        <v>0</v>
      </c>
      <c r="T251" s="2">
        <f>T151*'T1'!$D$15</f>
        <v>0</v>
      </c>
      <c r="U251" s="2">
        <f>U151*'T1'!$D$15</f>
        <v>0</v>
      </c>
      <c r="V251" s="2">
        <f>V151*'T1'!$D$15</f>
        <v>0</v>
      </c>
      <c r="W251" s="2">
        <f>W151*'T1'!$D$15</f>
        <v>0</v>
      </c>
      <c r="X251" s="2">
        <f>X151*'T1'!$D$15</f>
        <v>249.5</v>
      </c>
      <c r="Y251" s="2">
        <f>Y151*'T1'!$D$15</f>
        <v>249.5</v>
      </c>
      <c r="Z251" s="2">
        <f>Z151*'T1'!$D$15</f>
        <v>249.5</v>
      </c>
      <c r="AA251" s="2">
        <f>AA151*'T1'!$D$15</f>
        <v>249.5</v>
      </c>
      <c r="AB251" s="6">
        <f t="shared" si="757"/>
        <v>998</v>
      </c>
      <c r="AC251" s="2">
        <f>AC151*'T1'!$E$15</f>
        <v>232</v>
      </c>
      <c r="AD251" s="2">
        <f>AD151*'T1'!$E$15</f>
        <v>232</v>
      </c>
      <c r="AE251" s="2">
        <f>AE151*'T1'!$E$15</f>
        <v>287</v>
      </c>
      <c r="AF251" s="2">
        <f>AF151*'T1'!$E$15</f>
        <v>287</v>
      </c>
      <c r="AG251" s="2">
        <f>AG151*'T1'!$E$15</f>
        <v>287</v>
      </c>
      <c r="AH251" s="2">
        <f>AH151*'T1'!$E$15</f>
        <v>287</v>
      </c>
      <c r="AI251" s="2">
        <f>AI151*'T1'!$E$15</f>
        <v>287</v>
      </c>
      <c r="AJ251" s="2">
        <f>AJ151*'T1'!$E$15</f>
        <v>287</v>
      </c>
      <c r="AK251" s="2">
        <f>AK151*'T1'!$E$15</f>
        <v>342</v>
      </c>
      <c r="AL251" s="2">
        <f>AL151*'T1'!$E$15</f>
        <v>342</v>
      </c>
      <c r="AM251" s="2">
        <f>AM151*'T1'!$E$15</f>
        <v>342</v>
      </c>
      <c r="AN251" s="2">
        <f>AN151*'T1'!$E$15</f>
        <v>342</v>
      </c>
      <c r="AO251" s="6">
        <f t="shared" si="759"/>
        <v>3554</v>
      </c>
      <c r="AP251" s="2"/>
      <c r="AQ251" s="6">
        <f t="shared" si="760"/>
        <v>4552</v>
      </c>
    </row>
    <row r="252" spans="1:44" ht="12" customHeight="1" outlineLevel="1">
      <c r="A252" s="21" t="s">
        <v>542</v>
      </c>
      <c r="C252" s="2">
        <f>C152*'T1'!$C$15</f>
        <v>0</v>
      </c>
      <c r="D252" s="2">
        <f>D152*'T1'!$C$15</f>
        <v>0</v>
      </c>
      <c r="E252" s="2">
        <f>E152*'T1'!$C$15</f>
        <v>0</v>
      </c>
      <c r="F252" s="2">
        <f>F152*'T1'!$C$15</f>
        <v>0</v>
      </c>
      <c r="G252" s="2">
        <f>G152*'T1'!$C$15</f>
        <v>0</v>
      </c>
      <c r="H252" s="2">
        <f>H152*'T1'!$C$15</f>
        <v>0</v>
      </c>
      <c r="I252" s="2">
        <f>I152*'T1'!$C$15</f>
        <v>0</v>
      </c>
      <c r="J252" s="2">
        <f>J152*'T1'!$C$15</f>
        <v>0</v>
      </c>
      <c r="K252" s="2">
        <f>K152*'T1'!$C$15</f>
        <v>0</v>
      </c>
      <c r="L252" s="2">
        <f>L152*'T1'!$C$15</f>
        <v>0</v>
      </c>
      <c r="M252" s="2">
        <f>M152*'T1'!$C$15</f>
        <v>0</v>
      </c>
      <c r="N252" s="2">
        <f>N152*'T1'!$C$15</f>
        <v>0</v>
      </c>
      <c r="O252" s="6">
        <f t="shared" si="755"/>
        <v>0</v>
      </c>
      <c r="P252" s="2">
        <f>P152*'T1'!$D$15</f>
        <v>0</v>
      </c>
      <c r="Q252" s="2">
        <f>Q152*'T1'!$D$15</f>
        <v>0</v>
      </c>
      <c r="R252" s="2">
        <f>R152*'T1'!$D$15</f>
        <v>0</v>
      </c>
      <c r="S252" s="2">
        <f>S152*'T1'!$D$15</f>
        <v>0</v>
      </c>
      <c r="T252" s="2">
        <f>T152*'T1'!$D$15</f>
        <v>0</v>
      </c>
      <c r="U252" s="2">
        <f>U152*'T1'!$D$15</f>
        <v>0</v>
      </c>
      <c r="V252" s="2">
        <f>V152*'T1'!$D$15</f>
        <v>0</v>
      </c>
      <c r="W252" s="2">
        <f>W152*'T1'!$D$15</f>
        <v>0</v>
      </c>
      <c r="X252" s="2">
        <f>X152*'T1'!$D$15</f>
        <v>249.5</v>
      </c>
      <c r="Y252" s="2">
        <f>Y152*'T1'!$D$15</f>
        <v>249.5</v>
      </c>
      <c r="Z252" s="2">
        <f>Z152*'T1'!$D$15</f>
        <v>249.5</v>
      </c>
      <c r="AA252" s="2">
        <f>AA152*'T1'!$D$15</f>
        <v>249.5</v>
      </c>
      <c r="AB252" s="6">
        <f t="shared" si="757"/>
        <v>998</v>
      </c>
      <c r="AC252" s="2">
        <f>AC152*'T1'!$E$15</f>
        <v>232</v>
      </c>
      <c r="AD252" s="2">
        <f>AD152*'T1'!$E$15</f>
        <v>232</v>
      </c>
      <c r="AE252" s="2">
        <f>AE152*'T1'!$E$15</f>
        <v>287</v>
      </c>
      <c r="AF252" s="2">
        <f>AF152*'T1'!$E$15</f>
        <v>287</v>
      </c>
      <c r="AG252" s="2">
        <f>AG152*'T1'!$E$15</f>
        <v>287</v>
      </c>
      <c r="AH252" s="2">
        <f>AH152*'T1'!$E$15</f>
        <v>287</v>
      </c>
      <c r="AI252" s="2">
        <f>AI152*'T1'!$E$15</f>
        <v>287</v>
      </c>
      <c r="AJ252" s="2">
        <f>AJ152*'T1'!$E$15</f>
        <v>287</v>
      </c>
      <c r="AK252" s="2">
        <f>AK152*'T1'!$E$15</f>
        <v>342</v>
      </c>
      <c r="AL252" s="2">
        <f>AL152*'T1'!$E$15</f>
        <v>342</v>
      </c>
      <c r="AM252" s="2">
        <f>AM152*'T1'!$E$15</f>
        <v>342</v>
      </c>
      <c r="AN252" s="2">
        <f>AN152*'T1'!$E$15</f>
        <v>342</v>
      </c>
      <c r="AO252" s="6">
        <f t="shared" si="759"/>
        <v>3554</v>
      </c>
      <c r="AP252" s="2"/>
      <c r="AQ252" s="6">
        <f t="shared" si="760"/>
        <v>4552</v>
      </c>
    </row>
    <row r="253" spans="1:44" ht="12" customHeight="1" outlineLevel="1">
      <c r="A253" s="21" t="s">
        <v>543</v>
      </c>
      <c r="C253" s="2">
        <f>C153*'T1'!$C$15</f>
        <v>0</v>
      </c>
      <c r="D253" s="2">
        <f>D153*'T1'!$C$15</f>
        <v>0</v>
      </c>
      <c r="E253" s="2">
        <f>E153*'T1'!$C$15</f>
        <v>0</v>
      </c>
      <c r="F253" s="2">
        <f>F153*'T1'!$C$15</f>
        <v>0</v>
      </c>
      <c r="G253" s="2">
        <f>G153*'T1'!$C$15</f>
        <v>0</v>
      </c>
      <c r="H253" s="2">
        <f>H153*'T1'!$C$15</f>
        <v>0</v>
      </c>
      <c r="I253" s="2">
        <f>I153*'T1'!$C$15</f>
        <v>0</v>
      </c>
      <c r="J253" s="2">
        <f>J153*'T1'!$C$15</f>
        <v>0</v>
      </c>
      <c r="K253" s="2">
        <f>K153*'T1'!$C$15</f>
        <v>0</v>
      </c>
      <c r="L253" s="2">
        <f>L153*'T1'!$C$15</f>
        <v>0</v>
      </c>
      <c r="M253" s="2">
        <f>M153*'T1'!$C$15</f>
        <v>0</v>
      </c>
      <c r="N253" s="2">
        <f>N153*'T1'!$C$15</f>
        <v>0</v>
      </c>
      <c r="O253" s="6">
        <f t="shared" si="755"/>
        <v>0</v>
      </c>
      <c r="P253" s="2">
        <f>P153*'T1'!$D$15</f>
        <v>0</v>
      </c>
      <c r="Q253" s="2">
        <f>Q153*'T1'!$D$15</f>
        <v>0</v>
      </c>
      <c r="R253" s="2">
        <f>R153*'T1'!$D$15</f>
        <v>0</v>
      </c>
      <c r="S253" s="2">
        <f>S153*'T1'!$D$15</f>
        <v>0</v>
      </c>
      <c r="T253" s="2">
        <f>T153*'T1'!$D$15</f>
        <v>0</v>
      </c>
      <c r="U253" s="2">
        <f>U153*'T1'!$D$15</f>
        <v>0</v>
      </c>
      <c r="V253" s="2">
        <f>V153*'T1'!$D$15</f>
        <v>0</v>
      </c>
      <c r="W253" s="2">
        <f>W153*'T1'!$D$15</f>
        <v>0</v>
      </c>
      <c r="X253" s="2">
        <f>X153*'T1'!$D$15</f>
        <v>0</v>
      </c>
      <c r="Y253" s="2">
        <f>Y153*'T1'!$D$15</f>
        <v>0</v>
      </c>
      <c r="Z253" s="2">
        <f>Z153*'T1'!$D$15</f>
        <v>0</v>
      </c>
      <c r="AA253" s="2">
        <f>AA153*'T1'!$D$15</f>
        <v>0</v>
      </c>
      <c r="AB253" s="6">
        <f t="shared" si="757"/>
        <v>0</v>
      </c>
      <c r="AC253" s="2">
        <f>AC153*'T1'!$E$15</f>
        <v>0</v>
      </c>
      <c r="AD253" s="2">
        <f>AD153*'T1'!$E$15</f>
        <v>0</v>
      </c>
      <c r="AE253" s="2">
        <f>AE153*'T1'!$E$15</f>
        <v>232</v>
      </c>
      <c r="AF253" s="2">
        <f>AF153*'T1'!$E$15</f>
        <v>232</v>
      </c>
      <c r="AG253" s="2">
        <f>AG153*'T1'!$E$15</f>
        <v>232</v>
      </c>
      <c r="AH253" s="2">
        <f>AH153*'T1'!$E$15</f>
        <v>232</v>
      </c>
      <c r="AI253" s="2">
        <f>AI153*'T1'!$E$15</f>
        <v>232</v>
      </c>
      <c r="AJ253" s="2">
        <f>AJ153*'T1'!$E$15</f>
        <v>232</v>
      </c>
      <c r="AK253" s="2">
        <f>AK153*'T1'!$E$15</f>
        <v>287</v>
      </c>
      <c r="AL253" s="2">
        <f>AL153*'T1'!$E$15</f>
        <v>287</v>
      </c>
      <c r="AM253" s="2">
        <f>AM153*'T1'!$E$15</f>
        <v>287</v>
      </c>
      <c r="AN253" s="2">
        <f>AN153*'T1'!$E$15</f>
        <v>287</v>
      </c>
      <c r="AO253" s="6">
        <f t="shared" si="759"/>
        <v>2540</v>
      </c>
      <c r="AP253" s="2"/>
      <c r="AQ253" s="6">
        <f t="shared" si="760"/>
        <v>2540</v>
      </c>
    </row>
    <row r="254" spans="1:44" ht="12" customHeight="1" outlineLevel="1">
      <c r="A254" s="4"/>
      <c r="B254" s="9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6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6"/>
      <c r="AP254" s="2"/>
      <c r="AQ254" s="6"/>
      <c r="AR254" s="4"/>
    </row>
    <row r="255" spans="1:44" ht="12" customHeight="1">
      <c r="A255" s="47" t="s">
        <v>26</v>
      </c>
      <c r="C255" s="43">
        <f>C256+C259+C266+C275+C282+C289+C297</f>
        <v>0</v>
      </c>
      <c r="D255" s="43">
        <f t="shared" ref="D255" si="761">D256+D259+D266+D275+D282+D289+D297</f>
        <v>0</v>
      </c>
      <c r="E255" s="43">
        <f t="shared" ref="E255" si="762">E256+E259+E266+E275+E282+E289+E297</f>
        <v>0</v>
      </c>
      <c r="F255" s="43">
        <f t="shared" ref="F255" si="763">F256+F259+F266+F275+F282+F289+F297</f>
        <v>0</v>
      </c>
      <c r="G255" s="43">
        <f t="shared" ref="G255" si="764">G256+G259+G266+G275+G282+G289+G297</f>
        <v>0</v>
      </c>
      <c r="H255" s="43">
        <f t="shared" ref="H255" si="765">H256+H259+H266+H275+H282+H289+H297</f>
        <v>34706</v>
      </c>
      <c r="I255" s="43">
        <f t="shared" ref="I255" si="766">I256+I259+I266+I275+I282+I289+I297</f>
        <v>79772</v>
      </c>
      <c r="J255" s="43">
        <f t="shared" ref="J255" si="767">J256+J259+J266+J275+J282+J289+J297</f>
        <v>245273</v>
      </c>
      <c r="K255" s="43">
        <f t="shared" ref="K255" si="768">K256+K259+K266+K275+K282+K289+K297</f>
        <v>284382</v>
      </c>
      <c r="L255" s="43">
        <f t="shared" ref="L255" si="769">L256+L259+L266+L275+L282+L289+L297</f>
        <v>293965</v>
      </c>
      <c r="M255" s="43">
        <f t="shared" ref="M255" si="770">M256+M259+M266+M275+M282+M289+M297</f>
        <v>293965</v>
      </c>
      <c r="N255" s="43">
        <f t="shared" ref="N255" si="771">N256+N259+N266+N275+N282+N289+N297</f>
        <v>329966</v>
      </c>
      <c r="O255" s="88">
        <f t="shared" si="442"/>
        <v>1562029</v>
      </c>
      <c r="P255" s="43">
        <f>P256+P259+P266+P275+P282+P289+P297</f>
        <v>414400</v>
      </c>
      <c r="Q255" s="43">
        <f t="shared" ref="Q255" si="772">Q256+Q259+Q266+Q275+Q282+Q289+Q297</f>
        <v>487956</v>
      </c>
      <c r="R255" s="43">
        <f t="shared" ref="R255" si="773">R256+R259+R266+R275+R282+R289+R297</f>
        <v>513597</v>
      </c>
      <c r="S255" s="43">
        <f t="shared" ref="S255" si="774">S256+S259+S266+S275+S282+S289+S297</f>
        <v>514892</v>
      </c>
      <c r="T255" s="43">
        <f t="shared" ref="T255" si="775">T256+T259+T266+T275+T282+T289+T297</f>
        <v>514892</v>
      </c>
      <c r="U255" s="43">
        <f t="shared" ref="U255" si="776">U256+U259+U266+U275+U282+U289+U297</f>
        <v>526547</v>
      </c>
      <c r="V255" s="43">
        <f t="shared" ref="V255" si="777">V256+V259+V266+V275+V282+V289+V297</f>
        <v>576275</v>
      </c>
      <c r="W255" s="43">
        <f t="shared" ref="W255" si="778">W256+W259+W266+W275+W282+W289+W297</f>
        <v>657601</v>
      </c>
      <c r="X255" s="43">
        <f t="shared" ref="X255" si="779">X256+X259+X266+X275+X282+X289+X297</f>
        <v>666666</v>
      </c>
      <c r="Y255" s="43">
        <f t="shared" ref="Y255" si="780">Y256+Y259+Y266+Y275+Y282+Y289+Y297</f>
        <v>667961</v>
      </c>
      <c r="Z255" s="43">
        <f t="shared" ref="Z255" si="781">Z256+Z259+Z266+Z275+Z282+Z289+Z297</f>
        <v>667961</v>
      </c>
      <c r="AA255" s="43">
        <f t="shared" ref="AA255" si="782">AA256+AA259+AA266+AA275+AA282+AA289+AA297</f>
        <v>679616</v>
      </c>
      <c r="AB255" s="88">
        <f t="shared" si="454"/>
        <v>6888364</v>
      </c>
      <c r="AC255" s="43">
        <f>AC256+AC259+AC266+AC275+AC282+AC289+AC297</f>
        <v>709401</v>
      </c>
      <c r="AD255" s="43">
        <f t="shared" ref="AD255" si="783">AD256+AD259+AD266+AD275+AD282+AD289+AD297</f>
        <v>758611</v>
      </c>
      <c r="AE255" s="43">
        <f t="shared" ref="AE255" si="784">AE256+AE259+AE266+AE275+AE282+AE289+AE297</f>
        <v>767676</v>
      </c>
      <c r="AF255" s="43">
        <f t="shared" ref="AF255" si="785">AF256+AF259+AF266+AF275+AF282+AF289+AF297</f>
        <v>768971</v>
      </c>
      <c r="AG255" s="43">
        <f t="shared" ref="AG255" si="786">AG256+AG259+AG266+AG275+AG282+AG289+AG297</f>
        <v>768971</v>
      </c>
      <c r="AH255" s="43">
        <f t="shared" ref="AH255" si="787">AH256+AH259+AH266+AH275+AH282+AH289+AH297</f>
        <v>780626</v>
      </c>
      <c r="AI255" s="43">
        <f t="shared" ref="AI255" si="788">AI256+AI259+AI266+AI275+AI282+AI289+AI297</f>
        <v>810411</v>
      </c>
      <c r="AJ255" s="43">
        <f t="shared" ref="AJ255" si="789">AJ256+AJ259+AJ266+AJ275+AJ282+AJ289+AJ297</f>
        <v>859621</v>
      </c>
      <c r="AK255" s="43">
        <f t="shared" ref="AK255" si="790">AK256+AK259+AK266+AK275+AK282+AK289+AK297</f>
        <v>868686</v>
      </c>
      <c r="AL255" s="43">
        <f t="shared" ref="AL255" si="791">AL256+AL259+AL266+AL275+AL282+AL289+AL297</f>
        <v>869981</v>
      </c>
      <c r="AM255" s="43">
        <f t="shared" ref="AM255" si="792">AM256+AM259+AM266+AM275+AM282+AM289+AM297</f>
        <v>869981</v>
      </c>
      <c r="AN255" s="43">
        <f t="shared" ref="AN255" si="793">AN256+AN259+AN266+AN275+AN282+AN289+AN297</f>
        <v>881636</v>
      </c>
      <c r="AO255" s="88">
        <f t="shared" si="466"/>
        <v>9714572</v>
      </c>
      <c r="AP255" s="2"/>
      <c r="AQ255" s="88">
        <f t="shared" ref="AQ255:AQ264" si="794">O255+AB255+AO255</f>
        <v>18164965</v>
      </c>
    </row>
    <row r="256" spans="1:44" s="4" customFormat="1" ht="12" customHeight="1" outlineLevel="1">
      <c r="A256" s="4" t="s">
        <v>122</v>
      </c>
      <c r="B256" s="9"/>
      <c r="C256" s="5">
        <f>C257</f>
        <v>0</v>
      </c>
      <c r="D256" s="5">
        <f t="shared" ref="D256:N256" si="795">D257</f>
        <v>0</v>
      </c>
      <c r="E256" s="5">
        <f t="shared" si="795"/>
        <v>0</v>
      </c>
      <c r="F256" s="5">
        <f t="shared" si="795"/>
        <v>0</v>
      </c>
      <c r="G256" s="5">
        <f t="shared" si="795"/>
        <v>0</v>
      </c>
      <c r="H256" s="5">
        <f t="shared" si="795"/>
        <v>4403</v>
      </c>
      <c r="I256" s="5">
        <f t="shared" si="795"/>
        <v>4403</v>
      </c>
      <c r="J256" s="5">
        <f t="shared" si="795"/>
        <v>4403</v>
      </c>
      <c r="K256" s="5">
        <f t="shared" si="795"/>
        <v>4403</v>
      </c>
      <c r="L256" s="5">
        <f t="shared" si="795"/>
        <v>4403</v>
      </c>
      <c r="M256" s="5">
        <f t="shared" si="795"/>
        <v>4403</v>
      </c>
      <c r="N256" s="5">
        <f t="shared" si="795"/>
        <v>4403</v>
      </c>
      <c r="O256" s="14">
        <f t="shared" si="442"/>
        <v>30821</v>
      </c>
      <c r="P256" s="5">
        <f>P257</f>
        <v>4403</v>
      </c>
      <c r="Q256" s="5">
        <f t="shared" ref="Q256" si="796">Q257</f>
        <v>4403</v>
      </c>
      <c r="R256" s="5">
        <f t="shared" ref="R256" si="797">R257</f>
        <v>4403</v>
      </c>
      <c r="S256" s="5">
        <f t="shared" ref="S256" si="798">S257</f>
        <v>4403</v>
      </c>
      <c r="T256" s="5">
        <f t="shared" ref="T256" si="799">T257</f>
        <v>4403</v>
      </c>
      <c r="U256" s="5">
        <f t="shared" ref="U256" si="800">U257</f>
        <v>4403</v>
      </c>
      <c r="V256" s="5">
        <f t="shared" ref="V256" si="801">V257</f>
        <v>4403</v>
      </c>
      <c r="W256" s="5">
        <f t="shared" ref="W256" si="802">W257</f>
        <v>4403</v>
      </c>
      <c r="X256" s="5">
        <f t="shared" ref="X256" si="803">X257</f>
        <v>4403</v>
      </c>
      <c r="Y256" s="5">
        <f t="shared" ref="Y256" si="804">Y257</f>
        <v>4403</v>
      </c>
      <c r="Z256" s="5">
        <f t="shared" ref="Z256" si="805">Z257</f>
        <v>4403</v>
      </c>
      <c r="AA256" s="5">
        <f t="shared" ref="AA256" si="806">AA257</f>
        <v>4403</v>
      </c>
      <c r="AB256" s="14">
        <f t="shared" si="454"/>
        <v>52836</v>
      </c>
      <c r="AC256" s="5">
        <f>AC257</f>
        <v>4403</v>
      </c>
      <c r="AD256" s="5">
        <f t="shared" ref="AD256" si="807">AD257</f>
        <v>4403</v>
      </c>
      <c r="AE256" s="5">
        <f t="shared" ref="AE256" si="808">AE257</f>
        <v>4403</v>
      </c>
      <c r="AF256" s="5">
        <f t="shared" ref="AF256" si="809">AF257</f>
        <v>4403</v>
      </c>
      <c r="AG256" s="5">
        <f t="shared" ref="AG256" si="810">AG257</f>
        <v>4403</v>
      </c>
      <c r="AH256" s="5">
        <f t="shared" ref="AH256" si="811">AH257</f>
        <v>4403</v>
      </c>
      <c r="AI256" s="5">
        <f t="shared" ref="AI256" si="812">AI257</f>
        <v>4403</v>
      </c>
      <c r="AJ256" s="5">
        <f t="shared" ref="AJ256" si="813">AJ257</f>
        <v>4403</v>
      </c>
      <c r="AK256" s="5">
        <f t="shared" ref="AK256" si="814">AK257</f>
        <v>4403</v>
      </c>
      <c r="AL256" s="5">
        <f t="shared" ref="AL256" si="815">AL257</f>
        <v>4403</v>
      </c>
      <c r="AM256" s="5">
        <f t="shared" ref="AM256" si="816">AM257</f>
        <v>4403</v>
      </c>
      <c r="AN256" s="5">
        <f t="shared" ref="AN256" si="817">AN257</f>
        <v>4403</v>
      </c>
      <c r="AO256" s="14">
        <f t="shared" si="466"/>
        <v>52836</v>
      </c>
      <c r="AP256" s="5"/>
      <c r="AQ256" s="14">
        <f t="shared" si="794"/>
        <v>136493</v>
      </c>
    </row>
    <row r="257" spans="1:43" ht="12" customHeight="1" outlineLevel="1">
      <c r="A257" s="21" t="s">
        <v>91</v>
      </c>
      <c r="C257" s="2">
        <f>ROUND((C57-C157-C407)*'T1'!$C$16,0)-C307</f>
        <v>0</v>
      </c>
      <c r="D257" s="2">
        <f>ROUND((D57-D157-D407)*'T1'!$C$16,0)-D307</f>
        <v>0</v>
      </c>
      <c r="E257" s="2">
        <f>ROUND((E57-E157-E407)*'T1'!$C$16,0)-E307</f>
        <v>0</v>
      </c>
      <c r="F257" s="2">
        <f>ROUND((F57-F157-F407)*'T1'!$C$16,0)-F307</f>
        <v>0</v>
      </c>
      <c r="G257" s="2">
        <f>ROUND((G57-G157-G407)*'T1'!$C$16,0)-G307</f>
        <v>0</v>
      </c>
      <c r="H257" s="2">
        <f>ROUND((H57-H157-H407)*'T1'!$C$16,0)-H307</f>
        <v>4403</v>
      </c>
      <c r="I257" s="2">
        <f>ROUND((I57-I157-I407)*'T1'!$C$16,0)-I307</f>
        <v>4403</v>
      </c>
      <c r="J257" s="2">
        <f>ROUND((J57-J157-J407)*'T1'!$C$16,0)-J307</f>
        <v>4403</v>
      </c>
      <c r="K257" s="2">
        <f>ROUND((K57-K157-K407)*'T1'!$C$16,0)-K307</f>
        <v>4403</v>
      </c>
      <c r="L257" s="2">
        <f>ROUND((L57-L157-L407)*'T1'!$C$16,0)-L307</f>
        <v>4403</v>
      </c>
      <c r="M257" s="2">
        <f>ROUND((M57-M157-M407)*'T1'!$C$16,0)-M307</f>
        <v>4403</v>
      </c>
      <c r="N257" s="2">
        <f>ROUND((N57-N157-N407)*'T1'!$C$16,0)-N307</f>
        <v>4403</v>
      </c>
      <c r="O257" s="6">
        <f t="shared" si="442"/>
        <v>30821</v>
      </c>
      <c r="P257" s="2">
        <f>ROUND((P57-P157-P407)*'T1'!$D$16,0)-P307</f>
        <v>4403</v>
      </c>
      <c r="Q257" s="2">
        <f>ROUND((Q57-Q157-Q407)*'T1'!$D$16,0)-Q307</f>
        <v>4403</v>
      </c>
      <c r="R257" s="2">
        <f>ROUND((R57-R157-R407)*'T1'!$D$16,0)-R307</f>
        <v>4403</v>
      </c>
      <c r="S257" s="2">
        <f>ROUND((S57-S157-S407)*'T1'!$D$16,0)-S307</f>
        <v>4403</v>
      </c>
      <c r="T257" s="2">
        <f>ROUND((T57-T157-T407)*'T1'!$D$16,0)-T307</f>
        <v>4403</v>
      </c>
      <c r="U257" s="2">
        <f>ROUND((U57-U157-U407)*'T1'!$D$16,0)-U307</f>
        <v>4403</v>
      </c>
      <c r="V257" s="2">
        <f>ROUND((V57-V157-V407)*'T1'!$D$16,0)-V307</f>
        <v>4403</v>
      </c>
      <c r="W257" s="2">
        <f>ROUND((W57-W157-W407)*'T1'!$D$16,0)-W307</f>
        <v>4403</v>
      </c>
      <c r="X257" s="2">
        <f>ROUND((X57-X157-X407)*'T1'!$D$16,0)-X307</f>
        <v>4403</v>
      </c>
      <c r="Y257" s="2">
        <f>ROUND((Y57-Y157-Y407)*'T1'!$D$16,0)-Y307</f>
        <v>4403</v>
      </c>
      <c r="Z257" s="2">
        <f>ROUND((Z57-Z157-Z407)*'T1'!$D$16,0)-Z307</f>
        <v>4403</v>
      </c>
      <c r="AA257" s="2">
        <f>ROUND((AA57-AA157-AA407)*'T1'!$D$16,0)-AA307</f>
        <v>4403</v>
      </c>
      <c r="AB257" s="6">
        <f t="shared" si="454"/>
        <v>52836</v>
      </c>
      <c r="AC257" s="2">
        <f>ROUND((AC57-AC157-AC407)*'T1'!$E$16,0)-AC307</f>
        <v>4403</v>
      </c>
      <c r="AD257" s="2">
        <f>ROUND((AD57-AD157-AD407)*'T1'!$E$16,0)-AD307</f>
        <v>4403</v>
      </c>
      <c r="AE257" s="2">
        <f>ROUND((AE57-AE157-AE407)*'T1'!$E$16,0)-AE307</f>
        <v>4403</v>
      </c>
      <c r="AF257" s="2">
        <f>ROUND((AF57-AF157-AF407)*'T1'!$E$16,0)-AF307</f>
        <v>4403</v>
      </c>
      <c r="AG257" s="2">
        <f>ROUND((AG57-AG157-AG407)*'T1'!$E$16,0)-AG307</f>
        <v>4403</v>
      </c>
      <c r="AH257" s="2">
        <f>ROUND((AH57-AH157-AH407)*'T1'!$E$16,0)-AH307</f>
        <v>4403</v>
      </c>
      <c r="AI257" s="2">
        <f>ROUND((AI57-AI157-AI407)*'T1'!$E$16,0)-AI307</f>
        <v>4403</v>
      </c>
      <c r="AJ257" s="2">
        <f>ROUND((AJ57-AJ157-AJ407)*'T1'!$E$16,0)-AJ307</f>
        <v>4403</v>
      </c>
      <c r="AK257" s="2">
        <f>ROUND((AK57-AK157-AK407)*'T1'!$E$16,0)-AK307</f>
        <v>4403</v>
      </c>
      <c r="AL257" s="2">
        <f>ROUND((AL57-AL157-AL407)*'T1'!$E$16,0)-AL307</f>
        <v>4403</v>
      </c>
      <c r="AM257" s="2">
        <f>ROUND((AM57-AM157-AM407)*'T1'!$E$16,0)-AM307</f>
        <v>4403</v>
      </c>
      <c r="AN257" s="2">
        <f>ROUND((AN57-AN157-AN407)*'T1'!$E$16,0)-AN307</f>
        <v>4403</v>
      </c>
      <c r="AO257" s="6">
        <f t="shared" si="466"/>
        <v>52836</v>
      </c>
      <c r="AP257" s="2"/>
      <c r="AQ257" s="6">
        <f t="shared" si="794"/>
        <v>136493</v>
      </c>
    </row>
    <row r="258" spans="1:43" ht="12" customHeight="1" outlineLevel="1">
      <c r="A258" s="2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6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6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6"/>
      <c r="AP258" s="2"/>
      <c r="AQ258" s="6"/>
    </row>
    <row r="259" spans="1:43" ht="12" customHeight="1" outlineLevel="1">
      <c r="A259" s="4" t="s">
        <v>125</v>
      </c>
      <c r="C259" s="5">
        <f>SUM(C260:C264)</f>
        <v>0</v>
      </c>
      <c r="D259" s="5">
        <f t="shared" ref="D259:N259" si="818">SUM(D260:D264)</f>
        <v>0</v>
      </c>
      <c r="E259" s="5">
        <f t="shared" si="818"/>
        <v>0</v>
      </c>
      <c r="F259" s="5">
        <f t="shared" si="818"/>
        <v>0</v>
      </c>
      <c r="G259" s="5">
        <f t="shared" si="818"/>
        <v>0</v>
      </c>
      <c r="H259" s="5">
        <f t="shared" si="818"/>
        <v>0</v>
      </c>
      <c r="I259" s="5">
        <f t="shared" si="818"/>
        <v>19943</v>
      </c>
      <c r="J259" s="5">
        <f t="shared" si="818"/>
        <v>70189</v>
      </c>
      <c r="K259" s="5">
        <f t="shared" si="818"/>
        <v>90132</v>
      </c>
      <c r="L259" s="5">
        <f t="shared" si="818"/>
        <v>99715</v>
      </c>
      <c r="M259" s="5">
        <f t="shared" si="818"/>
        <v>99715</v>
      </c>
      <c r="N259" s="5">
        <f t="shared" si="818"/>
        <v>99715</v>
      </c>
      <c r="O259" s="14">
        <f>SUM(C259:N259)</f>
        <v>479409</v>
      </c>
      <c r="P259" s="5">
        <f>SUM(P260:P264)</f>
        <v>103600</v>
      </c>
      <c r="Q259" s="5">
        <f t="shared" ref="Q259" si="819">SUM(Q260:Q264)</f>
        <v>113960</v>
      </c>
      <c r="R259" s="5">
        <f t="shared" ref="R259" si="820">SUM(R260:R264)</f>
        <v>117845</v>
      </c>
      <c r="S259" s="5">
        <f t="shared" ref="S259" si="821">SUM(S260:S264)</f>
        <v>119140</v>
      </c>
      <c r="T259" s="5">
        <f t="shared" ref="T259" si="822">SUM(T260:T264)</f>
        <v>119140</v>
      </c>
      <c r="U259" s="5">
        <f t="shared" ref="U259" si="823">SUM(U260:U264)</f>
        <v>119140</v>
      </c>
      <c r="V259" s="5">
        <f t="shared" ref="V259" si="824">SUM(V260:V264)</f>
        <v>123025</v>
      </c>
      <c r="W259" s="5">
        <f t="shared" ref="W259" si="825">SUM(W260:W264)</f>
        <v>133385</v>
      </c>
      <c r="X259" s="5">
        <f t="shared" ref="X259" si="826">SUM(X260:X264)</f>
        <v>137270</v>
      </c>
      <c r="Y259" s="5">
        <f t="shared" ref="Y259" si="827">SUM(Y260:Y264)</f>
        <v>138565</v>
      </c>
      <c r="Z259" s="5">
        <f t="shared" ref="Z259" si="828">SUM(Z260:Z264)</f>
        <v>138565</v>
      </c>
      <c r="AA259" s="5">
        <f t="shared" ref="AA259" si="829">SUM(AA260:AA264)</f>
        <v>138565</v>
      </c>
      <c r="AB259" s="14">
        <f>SUM(P259:AA259)</f>
        <v>1502200</v>
      </c>
      <c r="AC259" s="5">
        <f>SUM(AC260:AC264)</f>
        <v>142450</v>
      </c>
      <c r="AD259" s="5">
        <f t="shared" ref="AD259" si="830">SUM(AD260:AD264)</f>
        <v>152810</v>
      </c>
      <c r="AE259" s="5">
        <f t="shared" ref="AE259" si="831">SUM(AE260:AE264)</f>
        <v>156695</v>
      </c>
      <c r="AF259" s="5">
        <f t="shared" ref="AF259" si="832">SUM(AF260:AF264)</f>
        <v>157990</v>
      </c>
      <c r="AG259" s="5">
        <f t="shared" ref="AG259" si="833">SUM(AG260:AG264)</f>
        <v>157990</v>
      </c>
      <c r="AH259" s="5">
        <f t="shared" ref="AH259" si="834">SUM(AH260:AH264)</f>
        <v>157990</v>
      </c>
      <c r="AI259" s="5">
        <f t="shared" ref="AI259" si="835">SUM(AI260:AI264)</f>
        <v>161875</v>
      </c>
      <c r="AJ259" s="5">
        <f t="shared" ref="AJ259" si="836">SUM(AJ260:AJ264)</f>
        <v>172235</v>
      </c>
      <c r="AK259" s="5">
        <f t="shared" ref="AK259" si="837">SUM(AK260:AK264)</f>
        <v>176120</v>
      </c>
      <c r="AL259" s="5">
        <f t="shared" ref="AL259" si="838">SUM(AL260:AL264)</f>
        <v>177415</v>
      </c>
      <c r="AM259" s="5">
        <f t="shared" ref="AM259" si="839">SUM(AM260:AM264)</f>
        <v>177415</v>
      </c>
      <c r="AN259" s="5">
        <f t="shared" ref="AN259" si="840">SUM(AN260:AN264)</f>
        <v>177415</v>
      </c>
      <c r="AO259" s="14">
        <f>SUM(AC259:AN259)</f>
        <v>1968400</v>
      </c>
      <c r="AP259" s="2"/>
      <c r="AQ259" s="14">
        <f>O259+AB259+AO259</f>
        <v>3950009</v>
      </c>
    </row>
    <row r="260" spans="1:43" ht="12" customHeight="1" outlineLevel="1">
      <c r="A260" s="21" t="s">
        <v>92</v>
      </c>
      <c r="C260" s="2">
        <f>ROUND((C60-C160-C410)*'T1'!$C$16,0)-C310</f>
        <v>0</v>
      </c>
      <c r="D260" s="2">
        <f>ROUND((D60-D160-D410)*'T1'!$C$16,0)-D310</f>
        <v>0</v>
      </c>
      <c r="E260" s="2">
        <f>ROUND((E60-E160-E410)*'T1'!$C$16,0)-E310</f>
        <v>0</v>
      </c>
      <c r="F260" s="2">
        <f>ROUND((F60-F160-F410)*'T1'!$C$16,0)-F310</f>
        <v>0</v>
      </c>
      <c r="G260" s="2">
        <f>ROUND((G60-G160-G410)*'T1'!$C$16,0)-G310</f>
        <v>0</v>
      </c>
      <c r="H260" s="2">
        <f>ROUND((H60-H160-H410)*'T1'!$C$16,0)-H310</f>
        <v>0</v>
      </c>
      <c r="I260" s="2">
        <f>ROUND((I60-I160-I410)*'T1'!$C$16,0)-I310</f>
        <v>0</v>
      </c>
      <c r="J260" s="2">
        <f>ROUND((J60-J160-J410)*'T1'!$C$16,0)-J310</f>
        <v>30303</v>
      </c>
      <c r="K260" s="2">
        <f>ROUND((K60-K160-K410)*'T1'!$C$16,0)-K310</f>
        <v>30303</v>
      </c>
      <c r="L260" s="2">
        <f>ROUND((L60-L160-L410)*'T1'!$C$16,0)-L310</f>
        <v>30303</v>
      </c>
      <c r="M260" s="2">
        <f>ROUND((M60-M160-M410)*'T1'!$C$16,0)-M310</f>
        <v>30303</v>
      </c>
      <c r="N260" s="2">
        <f>ROUND((N60-N160-N410)*'T1'!$C$16,0)-N310</f>
        <v>30303</v>
      </c>
      <c r="O260" s="6">
        <f t="shared" si="442"/>
        <v>151515</v>
      </c>
      <c r="P260" s="2">
        <f>ROUND((P60-P160-P410)*'T1'!$D$16,0)-P310</f>
        <v>30303</v>
      </c>
      <c r="Q260" s="2">
        <f>ROUND((Q60-Q160-Q410)*'T1'!$D$16,0)-Q310</f>
        <v>36778</v>
      </c>
      <c r="R260" s="2">
        <f>ROUND((R60-R160-R410)*'T1'!$D$16,0)-R310</f>
        <v>36778</v>
      </c>
      <c r="S260" s="2">
        <f>ROUND((S60-S160-S410)*'T1'!$D$16,0)-S310</f>
        <v>36778</v>
      </c>
      <c r="T260" s="2">
        <f>ROUND((T60-T160-T410)*'T1'!$D$16,0)-T310</f>
        <v>36778</v>
      </c>
      <c r="U260" s="2">
        <f>ROUND((U60-U160-U410)*'T1'!$D$16,0)-U310</f>
        <v>36778</v>
      </c>
      <c r="V260" s="2">
        <f>ROUND((V60-V160-V410)*'T1'!$D$16,0)-V310</f>
        <v>36778</v>
      </c>
      <c r="W260" s="2">
        <f>ROUND((W60-W160-W410)*'T1'!$D$16,0)-W310</f>
        <v>43253</v>
      </c>
      <c r="X260" s="2">
        <f>ROUND((X60-X160-X410)*'T1'!$D$16,0)-X310</f>
        <v>43253</v>
      </c>
      <c r="Y260" s="2">
        <f>ROUND((Y60-Y160-Y410)*'T1'!$D$16,0)-Y310</f>
        <v>43253</v>
      </c>
      <c r="Z260" s="2">
        <f>ROUND((Z60-Z160-Z410)*'T1'!$D$16,0)-Z310</f>
        <v>43253</v>
      </c>
      <c r="AA260" s="2">
        <f>ROUND((AA60-AA160-AA410)*'T1'!$D$16,0)-AA310</f>
        <v>43253</v>
      </c>
      <c r="AB260" s="6">
        <f t="shared" si="454"/>
        <v>467236</v>
      </c>
      <c r="AC260" s="2">
        <f>ROUND((AC60-AC160-AC410)*'T1'!$E$16,0)-AC310</f>
        <v>43253</v>
      </c>
      <c r="AD260" s="2">
        <f>ROUND((AD60-AD160-AD410)*'T1'!$E$16,0)-AD310</f>
        <v>49728</v>
      </c>
      <c r="AE260" s="2">
        <f>ROUND((AE60-AE160-AE410)*'T1'!$E$16,0)-AE310</f>
        <v>49728</v>
      </c>
      <c r="AF260" s="2">
        <f>ROUND((AF60-AF160-AF410)*'T1'!$E$16,0)-AF310</f>
        <v>49728</v>
      </c>
      <c r="AG260" s="2">
        <f>ROUND((AG60-AG160-AG410)*'T1'!$E$16,0)-AG310</f>
        <v>49728</v>
      </c>
      <c r="AH260" s="2">
        <f>ROUND((AH60-AH160-AH410)*'T1'!$E$16,0)-AH310</f>
        <v>49728</v>
      </c>
      <c r="AI260" s="2">
        <f>ROUND((AI60-AI160-AI410)*'T1'!$E$16,0)-AI310</f>
        <v>49728</v>
      </c>
      <c r="AJ260" s="2">
        <f>ROUND((AJ60-AJ160-AJ410)*'T1'!$E$16,0)-AJ310</f>
        <v>56203</v>
      </c>
      <c r="AK260" s="2">
        <f>ROUND((AK60-AK160-AK410)*'T1'!$E$16,0)-AK310</f>
        <v>56203</v>
      </c>
      <c r="AL260" s="2">
        <f>ROUND((AL60-AL160-AL410)*'T1'!$E$16,0)-AL310</f>
        <v>56203</v>
      </c>
      <c r="AM260" s="2">
        <f>ROUND((AM60-AM160-AM410)*'T1'!$E$16,0)-AM310</f>
        <v>56203</v>
      </c>
      <c r="AN260" s="2">
        <f>ROUND((AN60-AN160-AN410)*'T1'!$E$16,0)-AN310</f>
        <v>56203</v>
      </c>
      <c r="AO260" s="6">
        <f t="shared" si="466"/>
        <v>622636</v>
      </c>
      <c r="AP260" s="2"/>
      <c r="AQ260" s="6">
        <f t="shared" si="794"/>
        <v>1241387</v>
      </c>
    </row>
    <row r="261" spans="1:43" ht="12" customHeight="1" outlineLevel="1">
      <c r="A261" s="21" t="s">
        <v>179</v>
      </c>
      <c r="C261" s="2">
        <f>ROUND((C61-C161-C411)*'T1'!$C$16,0)-C311</f>
        <v>0</v>
      </c>
      <c r="D261" s="2">
        <f>ROUND((D61-D161-D411)*'T1'!$C$16,0)-D311</f>
        <v>0</v>
      </c>
      <c r="E261" s="2">
        <f>ROUND((E61-E161-E411)*'T1'!$C$16,0)-E311</f>
        <v>0</v>
      </c>
      <c r="F261" s="2">
        <f>ROUND((F61-F161-F411)*'T1'!$C$16,0)-F311</f>
        <v>0</v>
      </c>
      <c r="G261" s="2">
        <f>ROUND((G61-G161-G411)*'T1'!$C$16,0)-G311</f>
        <v>0</v>
      </c>
      <c r="H261" s="2">
        <f>ROUND((H61-H161-H411)*'T1'!$C$16,0)-H311</f>
        <v>0</v>
      </c>
      <c r="I261" s="2">
        <f>ROUND((I61-I161-I411)*'T1'!$C$16,0)-I311</f>
        <v>19943</v>
      </c>
      <c r="J261" s="2">
        <f>ROUND((J61-J161-J411)*'T1'!$C$16,0)-J311</f>
        <v>19943</v>
      </c>
      <c r="K261" s="2">
        <f>ROUND((K61-K161-K411)*'T1'!$C$16,0)-K311</f>
        <v>19943</v>
      </c>
      <c r="L261" s="2">
        <f>ROUND((L61-L161-L411)*'T1'!$C$16,0)-L311</f>
        <v>19943</v>
      </c>
      <c r="M261" s="2">
        <f>ROUND((M61-M161-M411)*'T1'!$C$16,0)-M311</f>
        <v>19943</v>
      </c>
      <c r="N261" s="2">
        <f>ROUND((N61-N161-N411)*'T1'!$C$16,0)-N311</f>
        <v>19943</v>
      </c>
      <c r="O261" s="6">
        <f t="shared" si="442"/>
        <v>119658</v>
      </c>
      <c r="P261" s="2">
        <f>ROUND((P61-P161-P411)*'T1'!$D$16,0)-P311</f>
        <v>23828</v>
      </c>
      <c r="Q261" s="2">
        <f>ROUND((Q61-Q161-Q411)*'T1'!$D$16,0)-Q311</f>
        <v>23828</v>
      </c>
      <c r="R261" s="2">
        <f>ROUND((R61-R161-R411)*'T1'!$D$16,0)-R311</f>
        <v>23828</v>
      </c>
      <c r="S261" s="2">
        <f>ROUND((S61-S161-S411)*'T1'!$D$16,0)-S311</f>
        <v>23828</v>
      </c>
      <c r="T261" s="2">
        <f>ROUND((T61-T161-T411)*'T1'!$D$16,0)-T311</f>
        <v>23828</v>
      </c>
      <c r="U261" s="2">
        <f>ROUND((U61-U161-U411)*'T1'!$D$16,0)-U311</f>
        <v>23828</v>
      </c>
      <c r="V261" s="2">
        <f>ROUND((V61-V161-V411)*'T1'!$D$16,0)-V311</f>
        <v>27713</v>
      </c>
      <c r="W261" s="2">
        <f>ROUND((W61-W161-W411)*'T1'!$D$16,0)-W311</f>
        <v>27713</v>
      </c>
      <c r="X261" s="2">
        <f>ROUND((X61-X161-X411)*'T1'!$D$16,0)-X311</f>
        <v>27713</v>
      </c>
      <c r="Y261" s="2">
        <f>ROUND((Y61-Y161-Y411)*'T1'!$D$16,0)-Y311</f>
        <v>27713</v>
      </c>
      <c r="Z261" s="2">
        <f>ROUND((Z61-Z161-Z411)*'T1'!$D$16,0)-Z311</f>
        <v>27713</v>
      </c>
      <c r="AA261" s="2">
        <f>ROUND((AA61-AA161-AA411)*'T1'!$D$16,0)-AA311</f>
        <v>27713</v>
      </c>
      <c r="AB261" s="6">
        <f t="shared" si="454"/>
        <v>309246</v>
      </c>
      <c r="AC261" s="2">
        <f>ROUND((AC61-AC161-AC411)*'T1'!$E$16,0)-AC311</f>
        <v>31598</v>
      </c>
      <c r="AD261" s="2">
        <f>ROUND((AD61-AD161-AD411)*'T1'!$E$16,0)-AD311</f>
        <v>31598</v>
      </c>
      <c r="AE261" s="2">
        <f>ROUND((AE61-AE161-AE411)*'T1'!$E$16,0)-AE311</f>
        <v>31598</v>
      </c>
      <c r="AF261" s="2">
        <f>ROUND((AF61-AF161-AF411)*'T1'!$E$16,0)-AF311</f>
        <v>31598</v>
      </c>
      <c r="AG261" s="2">
        <f>ROUND((AG61-AG161-AG411)*'T1'!$E$16,0)-AG311</f>
        <v>31598</v>
      </c>
      <c r="AH261" s="2">
        <f>ROUND((AH61-AH161-AH411)*'T1'!$E$16,0)-AH311</f>
        <v>31598</v>
      </c>
      <c r="AI261" s="2">
        <f>ROUND((AI61-AI161-AI411)*'T1'!$E$16,0)-AI311</f>
        <v>35483</v>
      </c>
      <c r="AJ261" s="2">
        <f>ROUND((AJ61-AJ161-AJ411)*'T1'!$E$16,0)-AJ311</f>
        <v>35483</v>
      </c>
      <c r="AK261" s="2">
        <f>ROUND((AK61-AK161-AK411)*'T1'!$E$16,0)-AK311</f>
        <v>35483</v>
      </c>
      <c r="AL261" s="2">
        <f>ROUND((AL61-AL161-AL411)*'T1'!$E$16,0)-AL311</f>
        <v>35483</v>
      </c>
      <c r="AM261" s="2">
        <f>ROUND((AM61-AM161-AM411)*'T1'!$E$16,0)-AM311</f>
        <v>35483</v>
      </c>
      <c r="AN261" s="2">
        <f>ROUND((AN61-AN161-AN411)*'T1'!$E$16,0)-AN311</f>
        <v>35483</v>
      </c>
      <c r="AO261" s="6">
        <f t="shared" si="466"/>
        <v>402486</v>
      </c>
      <c r="AP261" s="2"/>
      <c r="AQ261" s="6">
        <f t="shared" si="794"/>
        <v>831390</v>
      </c>
    </row>
    <row r="262" spans="1:43" ht="12" customHeight="1" outlineLevel="1">
      <c r="A262" s="21" t="s">
        <v>5</v>
      </c>
      <c r="C262" s="2">
        <f>ROUND((C62-C162-C412)*'T1'!$C$16,0)-C312</f>
        <v>0</v>
      </c>
      <c r="D262" s="2">
        <f>ROUND((D62-D162-D412)*'T1'!$C$16,0)-D312</f>
        <v>0</v>
      </c>
      <c r="E262" s="2">
        <f>ROUND((E62-E162-E412)*'T1'!$C$16,0)-E312</f>
        <v>0</v>
      </c>
      <c r="F262" s="2">
        <f>ROUND((F62-F162-F412)*'T1'!$C$16,0)-F312</f>
        <v>0</v>
      </c>
      <c r="G262" s="2">
        <f>ROUND((G62-G162-G412)*'T1'!$C$16,0)-G312</f>
        <v>0</v>
      </c>
      <c r="H262" s="2">
        <f>ROUND((H62-H162-H412)*'T1'!$C$16,0)-H312</f>
        <v>0</v>
      </c>
      <c r="I262" s="2">
        <f>ROUND((I62-I162-I412)*'T1'!$C$16,0)-I312</f>
        <v>0</v>
      </c>
      <c r="J262" s="2">
        <f>ROUND((J62-J162-J412)*'T1'!$C$16,0)-J312</f>
        <v>0</v>
      </c>
      <c r="K262" s="2">
        <f>ROUND((K62-K162-K412)*'T1'!$C$16,0)-K312</f>
        <v>19943</v>
      </c>
      <c r="L262" s="2">
        <f>ROUND((L62-L162-L412)*'T1'!$C$16,0)-L312</f>
        <v>19943</v>
      </c>
      <c r="M262" s="2">
        <f>ROUND((M62-M162-M412)*'T1'!$C$16,0)-M312</f>
        <v>19943</v>
      </c>
      <c r="N262" s="2">
        <f>ROUND((N62-N162-N412)*'T1'!$C$16,0)-N312</f>
        <v>19943</v>
      </c>
      <c r="O262" s="6">
        <f t="shared" si="442"/>
        <v>79772</v>
      </c>
      <c r="P262" s="2">
        <f>ROUND((P62-P162-P412)*'T1'!$D$16,0)-P312</f>
        <v>19943</v>
      </c>
      <c r="Q262" s="2">
        <f>ROUND((Q62-Q162-Q412)*'T1'!$D$16,0)-Q312</f>
        <v>19943</v>
      </c>
      <c r="R262" s="2">
        <f>ROUND((R62-R162-R412)*'T1'!$D$16,0)-R312</f>
        <v>23828</v>
      </c>
      <c r="S262" s="2">
        <f>ROUND((S62-S162-S412)*'T1'!$D$16,0)-S312</f>
        <v>23828</v>
      </c>
      <c r="T262" s="2">
        <f>ROUND((T62-T162-T412)*'T1'!$D$16,0)-T312</f>
        <v>23828</v>
      </c>
      <c r="U262" s="2">
        <f>ROUND((U62-U162-U412)*'T1'!$D$16,0)-U312</f>
        <v>23828</v>
      </c>
      <c r="V262" s="2">
        <f>ROUND((V62-V162-V412)*'T1'!$D$16,0)-V312</f>
        <v>23828</v>
      </c>
      <c r="W262" s="2">
        <f>ROUND((W62-W162-W412)*'T1'!$D$16,0)-W312</f>
        <v>23828</v>
      </c>
      <c r="X262" s="2">
        <f>ROUND((X62-X162-X412)*'T1'!$D$16,0)-X312</f>
        <v>27713</v>
      </c>
      <c r="Y262" s="2">
        <f>ROUND((Y62-Y162-Y412)*'T1'!$D$16,0)-Y312</f>
        <v>27713</v>
      </c>
      <c r="Z262" s="2">
        <f>ROUND((Z62-Z162-Z412)*'T1'!$D$16,0)-Z312</f>
        <v>27713</v>
      </c>
      <c r="AA262" s="2">
        <f>ROUND((AA62-AA162-AA412)*'T1'!$D$16,0)-AA312</f>
        <v>27713</v>
      </c>
      <c r="AB262" s="6">
        <f t="shared" si="454"/>
        <v>293706</v>
      </c>
      <c r="AC262" s="2">
        <f>ROUND((AC62-AC162-AC412)*'T1'!$E$16,0)-AC312</f>
        <v>27713</v>
      </c>
      <c r="AD262" s="2">
        <f>ROUND((AD62-AD162-AD412)*'T1'!$E$16,0)-AD312</f>
        <v>27713</v>
      </c>
      <c r="AE262" s="2">
        <f>ROUND((AE62-AE162-AE412)*'T1'!$E$16,0)-AE312</f>
        <v>31598</v>
      </c>
      <c r="AF262" s="2">
        <f>ROUND((AF62-AF162-AF412)*'T1'!$E$16,0)-AF312</f>
        <v>31598</v>
      </c>
      <c r="AG262" s="2">
        <f>ROUND((AG62-AG162-AG412)*'T1'!$E$16,0)-AG312</f>
        <v>31598</v>
      </c>
      <c r="AH262" s="2">
        <f>ROUND((AH62-AH162-AH412)*'T1'!$E$16,0)-AH312</f>
        <v>31598</v>
      </c>
      <c r="AI262" s="2">
        <f>ROUND((AI62-AI162-AI412)*'T1'!$E$16,0)-AI312</f>
        <v>31598</v>
      </c>
      <c r="AJ262" s="2">
        <f>ROUND((AJ62-AJ162-AJ412)*'T1'!$E$16,0)-AJ312</f>
        <v>31598</v>
      </c>
      <c r="AK262" s="2">
        <f>ROUND((AK62-AK162-AK412)*'T1'!$E$16,0)-AK312</f>
        <v>35483</v>
      </c>
      <c r="AL262" s="2">
        <f>ROUND((AL62-AL162-AL412)*'T1'!$E$16,0)-AL312</f>
        <v>35483</v>
      </c>
      <c r="AM262" s="2">
        <f>ROUND((AM62-AM162-AM412)*'T1'!$E$16,0)-AM312</f>
        <v>35483</v>
      </c>
      <c r="AN262" s="2">
        <f>ROUND((AN62-AN162-AN412)*'T1'!$E$16,0)-AN312</f>
        <v>35483</v>
      </c>
      <c r="AO262" s="6">
        <f t="shared" si="466"/>
        <v>386946</v>
      </c>
      <c r="AP262" s="2"/>
      <c r="AQ262" s="6">
        <f t="shared" si="794"/>
        <v>760424</v>
      </c>
    </row>
    <row r="263" spans="1:43" ht="12" customHeight="1" outlineLevel="1">
      <c r="A263" s="21" t="s">
        <v>6</v>
      </c>
      <c r="C263" s="2">
        <f>ROUND((C63-C163-C413)*'T1'!$C$16,0)-C313</f>
        <v>0</v>
      </c>
      <c r="D263" s="2">
        <f>ROUND((D63-D163-D413)*'T1'!$C$16,0)-D313</f>
        <v>0</v>
      </c>
      <c r="E263" s="2">
        <f>ROUND((E63-E163-E413)*'T1'!$C$16,0)-E313</f>
        <v>0</v>
      </c>
      <c r="F263" s="2">
        <f>ROUND((F63-F163-F413)*'T1'!$C$16,0)-F313</f>
        <v>0</v>
      </c>
      <c r="G263" s="2">
        <f>ROUND((G63-G163-G413)*'T1'!$C$16,0)-G313</f>
        <v>0</v>
      </c>
      <c r="H263" s="2">
        <f>ROUND((H63-H163-H413)*'T1'!$C$16,0)-H313</f>
        <v>0</v>
      </c>
      <c r="I263" s="2">
        <f>ROUND((I63-I163-I413)*'T1'!$C$16,0)-I313</f>
        <v>0</v>
      </c>
      <c r="J263" s="2">
        <f>ROUND((J63-J163-J413)*'T1'!$C$16,0)-J313</f>
        <v>19943</v>
      </c>
      <c r="K263" s="2">
        <f>ROUND((K63-K163-K413)*'T1'!$C$16,0)-K313</f>
        <v>19943</v>
      </c>
      <c r="L263" s="2">
        <f>ROUND((L63-L163-L413)*'T1'!$C$16,0)-L313</f>
        <v>19943</v>
      </c>
      <c r="M263" s="2">
        <f>ROUND((M63-M163-M413)*'T1'!$C$16,0)-M313</f>
        <v>19943</v>
      </c>
      <c r="N263" s="2">
        <f>ROUND((N63-N163-N413)*'T1'!$C$16,0)-N313</f>
        <v>19943</v>
      </c>
      <c r="O263" s="6">
        <f t="shared" si="442"/>
        <v>99715</v>
      </c>
      <c r="P263" s="2">
        <f>ROUND((P63-P163-P413)*'T1'!$D$16,0)-P313</f>
        <v>19943</v>
      </c>
      <c r="Q263" s="2">
        <f>ROUND((Q63-Q163-Q413)*'T1'!$D$16,0)-Q313</f>
        <v>23828</v>
      </c>
      <c r="R263" s="2">
        <f>ROUND((R63-R163-R413)*'T1'!$D$16,0)-R313</f>
        <v>23828</v>
      </c>
      <c r="S263" s="2">
        <f>ROUND((S63-S163-S413)*'T1'!$D$16,0)-S313</f>
        <v>23828</v>
      </c>
      <c r="T263" s="2">
        <f>ROUND((T63-T163-T413)*'T1'!$D$16,0)-T313</f>
        <v>23828</v>
      </c>
      <c r="U263" s="2">
        <f>ROUND((U63-U163-U413)*'T1'!$D$16,0)-U313</f>
        <v>23828</v>
      </c>
      <c r="V263" s="2">
        <f>ROUND((V63-V163-V413)*'T1'!$D$16,0)-V313</f>
        <v>23828</v>
      </c>
      <c r="W263" s="2">
        <f>ROUND((W63-W163-W413)*'T1'!$D$16,0)-W313</f>
        <v>27713</v>
      </c>
      <c r="X263" s="2">
        <f>ROUND((X63-X163-X413)*'T1'!$D$16,0)-X313</f>
        <v>27713</v>
      </c>
      <c r="Y263" s="2">
        <f>ROUND((Y63-Y163-Y413)*'T1'!$D$16,0)-Y313</f>
        <v>27713</v>
      </c>
      <c r="Z263" s="2">
        <f>ROUND((Z63-Z163-Z413)*'T1'!$D$16,0)-Z313</f>
        <v>27713</v>
      </c>
      <c r="AA263" s="2">
        <f>ROUND((AA63-AA163-AA413)*'T1'!$D$16,0)-AA313</f>
        <v>27713</v>
      </c>
      <c r="AB263" s="6">
        <f t="shared" si="454"/>
        <v>301476</v>
      </c>
      <c r="AC263" s="2">
        <f>ROUND((AC63-AC163-AC413)*'T1'!$E$16,0)-AC313</f>
        <v>27713</v>
      </c>
      <c r="AD263" s="2">
        <f>ROUND((AD63-AD163-AD413)*'T1'!$E$16,0)-AD313</f>
        <v>31598</v>
      </c>
      <c r="AE263" s="2">
        <f>ROUND((AE63-AE163-AE413)*'T1'!$E$16,0)-AE313</f>
        <v>31598</v>
      </c>
      <c r="AF263" s="2">
        <f>ROUND((AF63-AF163-AF413)*'T1'!$E$16,0)-AF313</f>
        <v>31598</v>
      </c>
      <c r="AG263" s="2">
        <f>ROUND((AG63-AG163-AG413)*'T1'!$E$16,0)-AG313</f>
        <v>31598</v>
      </c>
      <c r="AH263" s="2">
        <f>ROUND((AH63-AH163-AH413)*'T1'!$E$16,0)-AH313</f>
        <v>31598</v>
      </c>
      <c r="AI263" s="2">
        <f>ROUND((AI63-AI163-AI413)*'T1'!$E$16,0)-AI313</f>
        <v>31598</v>
      </c>
      <c r="AJ263" s="2">
        <f>ROUND((AJ63-AJ163-AJ413)*'T1'!$E$16,0)-AJ313</f>
        <v>35483</v>
      </c>
      <c r="AK263" s="2">
        <f>ROUND((AK63-AK163-AK413)*'T1'!$E$16,0)-AK313</f>
        <v>35483</v>
      </c>
      <c r="AL263" s="2">
        <f>ROUND((AL63-AL163-AL413)*'T1'!$E$16,0)-AL313</f>
        <v>35483</v>
      </c>
      <c r="AM263" s="2">
        <f>ROUND((AM63-AM163-AM413)*'T1'!$E$16,0)-AM313</f>
        <v>35483</v>
      </c>
      <c r="AN263" s="2">
        <f>ROUND((AN63-AN163-AN413)*'T1'!$E$16,0)-AN313</f>
        <v>35483</v>
      </c>
      <c r="AO263" s="6">
        <f t="shared" si="466"/>
        <v>394716</v>
      </c>
      <c r="AP263" s="2"/>
      <c r="AQ263" s="6">
        <f t="shared" si="794"/>
        <v>795907</v>
      </c>
    </row>
    <row r="264" spans="1:43" ht="12" customHeight="1" outlineLevel="1">
      <c r="A264" s="21" t="s">
        <v>93</v>
      </c>
      <c r="C264" s="2">
        <f>ROUND((C64-C164-C414)*'T1'!$C$16,0)-C314</f>
        <v>0</v>
      </c>
      <c r="D264" s="2">
        <f>ROUND((D64-D164-D414)*'T1'!$C$16,0)-D314</f>
        <v>0</v>
      </c>
      <c r="E264" s="2">
        <f>ROUND((E64-E164-E414)*'T1'!$C$16,0)-E314</f>
        <v>0</v>
      </c>
      <c r="F264" s="2">
        <f>ROUND((F64-F164-F414)*'T1'!$C$16,0)-F314</f>
        <v>0</v>
      </c>
      <c r="G264" s="2">
        <f>ROUND((G64-G164-G414)*'T1'!$C$16,0)-G314</f>
        <v>0</v>
      </c>
      <c r="H264" s="2">
        <f>ROUND((H64-H164-H414)*'T1'!$C$16,0)-H314</f>
        <v>0</v>
      </c>
      <c r="I264" s="2">
        <f>ROUND((I64-I164-I414)*'T1'!$C$16,0)-I314</f>
        <v>0</v>
      </c>
      <c r="J264" s="2">
        <f>ROUND((J64-J164-J414)*'T1'!$C$16,0)-J314</f>
        <v>0</v>
      </c>
      <c r="K264" s="2">
        <f>ROUND((K64-K164-K414)*'T1'!$C$16,0)-K314</f>
        <v>0</v>
      </c>
      <c r="L264" s="2">
        <f>ROUND((L64-L164-L414)*'T1'!$C$16,0)-L314</f>
        <v>9583</v>
      </c>
      <c r="M264" s="2">
        <f>ROUND((M64-M164-M414)*'T1'!$C$16,0)-M314</f>
        <v>9583</v>
      </c>
      <c r="N264" s="2">
        <f>ROUND((N64-N164-N414)*'T1'!$C$16,0)-N314</f>
        <v>9583</v>
      </c>
      <c r="O264" s="6">
        <f t="shared" si="442"/>
        <v>28749</v>
      </c>
      <c r="P264" s="2">
        <f>ROUND((P64-P164-P414)*'T1'!$D$16,0)-P314</f>
        <v>9583</v>
      </c>
      <c r="Q264" s="2">
        <f>ROUND((Q64-Q164-Q414)*'T1'!$D$16,0)-Q314</f>
        <v>9583</v>
      </c>
      <c r="R264" s="2">
        <f>ROUND((R64-R164-R414)*'T1'!$D$16,0)-R314</f>
        <v>9583</v>
      </c>
      <c r="S264" s="2">
        <f>ROUND((S64-S164-S414)*'T1'!$D$16,0)-S314</f>
        <v>10878</v>
      </c>
      <c r="T264" s="2">
        <f>ROUND((T64-T164-T414)*'T1'!$D$16,0)-T314</f>
        <v>10878</v>
      </c>
      <c r="U264" s="2">
        <f>ROUND((U64-U164-U414)*'T1'!$D$16,0)-U314</f>
        <v>10878</v>
      </c>
      <c r="V264" s="2">
        <f>ROUND((V64-V164-V414)*'T1'!$D$16,0)-V314</f>
        <v>10878</v>
      </c>
      <c r="W264" s="2">
        <f>ROUND((W64-W164-W414)*'T1'!$D$16,0)-W314</f>
        <v>10878</v>
      </c>
      <c r="X264" s="2">
        <f>ROUND((X64-X164-X414)*'T1'!$D$16,0)-X314</f>
        <v>10878</v>
      </c>
      <c r="Y264" s="2">
        <f>ROUND((Y64-Y164-Y414)*'T1'!$D$16,0)-Y314</f>
        <v>12173</v>
      </c>
      <c r="Z264" s="2">
        <f>ROUND((Z64-Z164-Z414)*'T1'!$D$16,0)-Z314</f>
        <v>12173</v>
      </c>
      <c r="AA264" s="2">
        <f>ROUND((AA64-AA164-AA414)*'T1'!$D$16,0)-AA314</f>
        <v>12173</v>
      </c>
      <c r="AB264" s="6">
        <f t="shared" si="454"/>
        <v>130536</v>
      </c>
      <c r="AC264" s="2">
        <f>ROUND((AC64-AC164-AC414)*'T1'!$E$16,0)-AC314</f>
        <v>12173</v>
      </c>
      <c r="AD264" s="2">
        <f>ROUND((AD64-AD164-AD414)*'T1'!$E$16,0)-AD314</f>
        <v>12173</v>
      </c>
      <c r="AE264" s="2">
        <f>ROUND((AE64-AE164-AE414)*'T1'!$E$16,0)-AE314</f>
        <v>12173</v>
      </c>
      <c r="AF264" s="2">
        <f>ROUND((AF64-AF164-AF414)*'T1'!$E$16,0)-AF314</f>
        <v>13468</v>
      </c>
      <c r="AG264" s="2">
        <f>ROUND((AG64-AG164-AG414)*'T1'!$E$16,0)-AG314</f>
        <v>13468</v>
      </c>
      <c r="AH264" s="2">
        <f>ROUND((AH64-AH164-AH414)*'T1'!$E$16,0)-AH314</f>
        <v>13468</v>
      </c>
      <c r="AI264" s="2">
        <f>ROUND((AI64-AI164-AI414)*'T1'!$E$16,0)-AI314</f>
        <v>13468</v>
      </c>
      <c r="AJ264" s="2">
        <f>ROUND((AJ64-AJ164-AJ414)*'T1'!$E$16,0)-AJ314</f>
        <v>13468</v>
      </c>
      <c r="AK264" s="2">
        <f>ROUND((AK64-AK164-AK414)*'T1'!$E$16,0)-AK314</f>
        <v>13468</v>
      </c>
      <c r="AL264" s="2">
        <f>ROUND((AL64-AL164-AL414)*'T1'!$E$16,0)-AL314</f>
        <v>14763</v>
      </c>
      <c r="AM264" s="2">
        <f>ROUND((AM64-AM164-AM414)*'T1'!$E$16,0)-AM314</f>
        <v>14763</v>
      </c>
      <c r="AN264" s="2">
        <f>ROUND((AN64-AN164-AN414)*'T1'!$E$16,0)-AN314</f>
        <v>14763</v>
      </c>
      <c r="AO264" s="6">
        <f t="shared" si="466"/>
        <v>161616</v>
      </c>
      <c r="AP264" s="2"/>
      <c r="AQ264" s="6">
        <f t="shared" si="794"/>
        <v>320901</v>
      </c>
    </row>
    <row r="265" spans="1:43" ht="12" customHeight="1" outlineLevel="1">
      <c r="A265" s="2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6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6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6"/>
      <c r="AP265" s="2"/>
      <c r="AQ265" s="6"/>
    </row>
    <row r="266" spans="1:43" s="4" customFormat="1" ht="12" customHeight="1" outlineLevel="1">
      <c r="A266" s="4" t="s">
        <v>124</v>
      </c>
      <c r="B266" s="9"/>
      <c r="C266" s="5">
        <f>SUM(C267:C273)</f>
        <v>0</v>
      </c>
      <c r="D266" s="5">
        <f t="shared" ref="D266:M266" si="841">SUM(D267:D273)</f>
        <v>0</v>
      </c>
      <c r="E266" s="5">
        <f t="shared" si="841"/>
        <v>0</v>
      </c>
      <c r="F266" s="5">
        <f t="shared" si="841"/>
        <v>0</v>
      </c>
      <c r="G266" s="5">
        <f t="shared" si="841"/>
        <v>0</v>
      </c>
      <c r="H266" s="5">
        <f t="shared" si="841"/>
        <v>30303</v>
      </c>
      <c r="I266" s="5">
        <f t="shared" si="841"/>
        <v>55426</v>
      </c>
      <c r="J266" s="5">
        <f t="shared" si="841"/>
        <v>80549</v>
      </c>
      <c r="K266" s="5">
        <f t="shared" si="841"/>
        <v>80549</v>
      </c>
      <c r="L266" s="5">
        <f t="shared" si="841"/>
        <v>80549</v>
      </c>
      <c r="M266" s="5">
        <f t="shared" si="841"/>
        <v>80549</v>
      </c>
      <c r="N266" s="5">
        <f>SUM(N267:N273)</f>
        <v>87024</v>
      </c>
      <c r="O266" s="14">
        <f t="shared" si="442"/>
        <v>494949</v>
      </c>
      <c r="P266" s="5">
        <f>SUM(P267:P273)</f>
        <v>167573</v>
      </c>
      <c r="Q266" s="5">
        <f t="shared" ref="Q266:Z266" si="842">SUM(Q267:Q273)</f>
        <v>172753</v>
      </c>
      <c r="R266" s="5">
        <f t="shared" si="842"/>
        <v>172753</v>
      </c>
      <c r="S266" s="5">
        <f t="shared" si="842"/>
        <v>172753</v>
      </c>
      <c r="T266" s="5">
        <f t="shared" si="842"/>
        <v>172753</v>
      </c>
      <c r="U266" s="5">
        <f t="shared" si="842"/>
        <v>179228</v>
      </c>
      <c r="V266" s="5">
        <f t="shared" si="842"/>
        <v>225071</v>
      </c>
      <c r="W266" s="5">
        <f t="shared" si="842"/>
        <v>230251</v>
      </c>
      <c r="X266" s="5">
        <f t="shared" si="842"/>
        <v>230251</v>
      </c>
      <c r="Y266" s="5">
        <f t="shared" si="842"/>
        <v>230251</v>
      </c>
      <c r="Z266" s="5">
        <f t="shared" si="842"/>
        <v>230251</v>
      </c>
      <c r="AA266" s="5">
        <f>SUM(AA267:AA273)</f>
        <v>236726</v>
      </c>
      <c r="AB266" s="14">
        <f t="shared" si="454"/>
        <v>2420614</v>
      </c>
      <c r="AC266" s="5">
        <f>SUM(AC267:AC273)</f>
        <v>262626</v>
      </c>
      <c r="AD266" s="5">
        <f t="shared" ref="AD266:AM266" si="843">SUM(AD267:AD273)</f>
        <v>267806</v>
      </c>
      <c r="AE266" s="5">
        <f t="shared" si="843"/>
        <v>267806</v>
      </c>
      <c r="AF266" s="5">
        <f t="shared" si="843"/>
        <v>267806</v>
      </c>
      <c r="AG266" s="5">
        <f t="shared" si="843"/>
        <v>267806</v>
      </c>
      <c r="AH266" s="5">
        <f t="shared" si="843"/>
        <v>274281</v>
      </c>
      <c r="AI266" s="5">
        <f t="shared" si="843"/>
        <v>300181</v>
      </c>
      <c r="AJ266" s="5">
        <f t="shared" si="843"/>
        <v>305361</v>
      </c>
      <c r="AK266" s="5">
        <f t="shared" si="843"/>
        <v>305361</v>
      </c>
      <c r="AL266" s="5">
        <f t="shared" si="843"/>
        <v>305361</v>
      </c>
      <c r="AM266" s="5">
        <f t="shared" si="843"/>
        <v>305361</v>
      </c>
      <c r="AN266" s="5">
        <f>SUM(AN267:AN273)</f>
        <v>311836</v>
      </c>
      <c r="AO266" s="14">
        <f t="shared" si="466"/>
        <v>3441592</v>
      </c>
      <c r="AP266" s="5"/>
      <c r="AQ266" s="14">
        <f t="shared" ref="AQ266:AQ273" si="844">O266+AB266+AO266</f>
        <v>6357155</v>
      </c>
    </row>
    <row r="267" spans="1:43" ht="12" customHeight="1" outlineLevel="1">
      <c r="A267" s="21" t="s">
        <v>94</v>
      </c>
      <c r="C267" s="2">
        <f>ROUND((C67-C167-C417)*'T1'!$C$16,0)-C317</f>
        <v>0</v>
      </c>
      <c r="D267" s="2">
        <f>ROUND((D67-D167-D417)*'T1'!$C$16,0)-D317</f>
        <v>0</v>
      </c>
      <c r="E267" s="2">
        <f>ROUND((E67-E167-E417)*'T1'!$C$16,0)-E317</f>
        <v>0</v>
      </c>
      <c r="F267" s="2">
        <f>ROUND((F67-F167-F417)*'T1'!$C$16,0)-F317</f>
        <v>0</v>
      </c>
      <c r="G267" s="2">
        <f>ROUND((G67-G167-G417)*'T1'!$C$16,0)-G317</f>
        <v>0</v>
      </c>
      <c r="H267" s="2">
        <f>ROUND((H67-H167-H417)*'T1'!$C$16,0)-H317</f>
        <v>30303</v>
      </c>
      <c r="I267" s="2">
        <f>ROUND((I67-I167-I417)*'T1'!$C$16,0)-I317</f>
        <v>30303</v>
      </c>
      <c r="J267" s="2">
        <f>ROUND((J67-J167-J417)*'T1'!$C$16,0)-J317</f>
        <v>30303</v>
      </c>
      <c r="K267" s="2">
        <f>ROUND((K67-K167-K417)*'T1'!$C$16,0)-K317</f>
        <v>30303</v>
      </c>
      <c r="L267" s="2">
        <f>ROUND((L67-L167-L417)*'T1'!$C$16,0)-L317</f>
        <v>30303</v>
      </c>
      <c r="M267" s="2">
        <f>ROUND((M67-M167-M417)*'T1'!$C$16,0)-M317</f>
        <v>30303</v>
      </c>
      <c r="N267" s="2">
        <f>ROUND((N67-N167-N417)*'T1'!$C$16,0)-N317</f>
        <v>36778</v>
      </c>
      <c r="O267" s="6">
        <f t="shared" si="442"/>
        <v>218596</v>
      </c>
      <c r="P267" s="2">
        <f>ROUND((P67-P167-P417)*'T1'!$D$16,0)-P317</f>
        <v>36778</v>
      </c>
      <c r="Q267" s="2">
        <f>ROUND((Q67-Q167-Q417)*'T1'!$D$16,0)-Q317</f>
        <v>36778</v>
      </c>
      <c r="R267" s="2">
        <f>ROUND((R67-R167-R417)*'T1'!$D$16,0)-R317</f>
        <v>36778</v>
      </c>
      <c r="S267" s="2">
        <f>ROUND((S67-S167-S417)*'T1'!$D$16,0)-S317</f>
        <v>36778</v>
      </c>
      <c r="T267" s="2">
        <f>ROUND((T67-T167-T417)*'T1'!$D$16,0)-T317</f>
        <v>36778</v>
      </c>
      <c r="U267" s="2">
        <f>ROUND((U67-U167-U417)*'T1'!$D$16,0)-U317</f>
        <v>43253</v>
      </c>
      <c r="V267" s="2">
        <f>ROUND((V67-V167-V417)*'T1'!$D$16,0)-V317</f>
        <v>43253</v>
      </c>
      <c r="W267" s="2">
        <f>ROUND((W67-W167-W417)*'T1'!$D$16,0)-W317</f>
        <v>43253</v>
      </c>
      <c r="X267" s="2">
        <f>ROUND((X67-X167-X417)*'T1'!$D$16,0)-X317</f>
        <v>43253</v>
      </c>
      <c r="Y267" s="2">
        <f>ROUND((Y67-Y167-Y417)*'T1'!$D$16,0)-Y317</f>
        <v>43253</v>
      </c>
      <c r="Z267" s="2">
        <f>ROUND((Z67-Z167-Z417)*'T1'!$D$16,0)-Z317</f>
        <v>43253</v>
      </c>
      <c r="AA267" s="2">
        <f>ROUND((AA67-AA167-AA417)*'T1'!$D$16,0)-AA317</f>
        <v>49728</v>
      </c>
      <c r="AB267" s="6">
        <f t="shared" si="454"/>
        <v>493136</v>
      </c>
      <c r="AC267" s="2">
        <f>ROUND((AC67-AC167-AC417)*'T1'!$E$16,0)-AC317</f>
        <v>49728</v>
      </c>
      <c r="AD267" s="2">
        <f>ROUND((AD67-AD167-AD417)*'T1'!$E$16,0)-AD317</f>
        <v>49728</v>
      </c>
      <c r="AE267" s="2">
        <f>ROUND((AE67-AE167-AE417)*'T1'!$E$16,0)-AE317</f>
        <v>49728</v>
      </c>
      <c r="AF267" s="2">
        <f>ROUND((AF67-AF167-AF417)*'T1'!$E$16,0)-AF317</f>
        <v>49728</v>
      </c>
      <c r="AG267" s="2">
        <f>ROUND((AG67-AG167-AG417)*'T1'!$E$16,0)-AG317</f>
        <v>49728</v>
      </c>
      <c r="AH267" s="2">
        <f>ROUND((AH67-AH167-AH417)*'T1'!$E$16,0)-AH317</f>
        <v>56203</v>
      </c>
      <c r="AI267" s="2">
        <f>ROUND((AI67-AI167-AI417)*'T1'!$E$16,0)-AI317</f>
        <v>56203</v>
      </c>
      <c r="AJ267" s="2">
        <f>ROUND((AJ67-AJ167-AJ417)*'T1'!$E$16,0)-AJ317</f>
        <v>56203</v>
      </c>
      <c r="AK267" s="2">
        <f>ROUND((AK67-AK167-AK417)*'T1'!$E$16,0)-AK317</f>
        <v>56203</v>
      </c>
      <c r="AL267" s="2">
        <f>ROUND((AL67-AL167-AL417)*'T1'!$E$16,0)-AL317</f>
        <v>56203</v>
      </c>
      <c r="AM267" s="2">
        <f>ROUND((AM67-AM167-AM417)*'T1'!$E$16,0)-AM317</f>
        <v>56203</v>
      </c>
      <c r="AN267" s="2">
        <f>ROUND((AN67-AN167-AN417)*'T1'!$E$16,0)-AN317</f>
        <v>62678</v>
      </c>
      <c r="AO267" s="6">
        <f t="shared" si="466"/>
        <v>648536</v>
      </c>
      <c r="AP267" s="2"/>
      <c r="AQ267" s="6">
        <f t="shared" si="844"/>
        <v>1360268</v>
      </c>
    </row>
    <row r="268" spans="1:43" ht="12" customHeight="1" outlineLevel="1">
      <c r="A268" s="21" t="s">
        <v>7</v>
      </c>
      <c r="C268" s="2">
        <f>ROUND((C68-C168-C418)*'T1'!$C$16,0)-C318</f>
        <v>0</v>
      </c>
      <c r="D268" s="2">
        <f>ROUND((D68-D168-D418)*'T1'!$C$16,0)-D318</f>
        <v>0</v>
      </c>
      <c r="E268" s="2">
        <f>ROUND((E68-E168-E418)*'T1'!$C$16,0)-E318</f>
        <v>0</v>
      </c>
      <c r="F268" s="2">
        <f>ROUND((F68-F168-F418)*'T1'!$C$16,0)-F318</f>
        <v>0</v>
      </c>
      <c r="G268" s="2">
        <f>ROUND((G68-G168-G418)*'T1'!$C$16,0)-G318</f>
        <v>0</v>
      </c>
      <c r="H268" s="2">
        <f>ROUND((H68-H168-H418)*'T1'!$C$16,0)-H318</f>
        <v>0</v>
      </c>
      <c r="I268" s="2">
        <f>ROUND((I68-I168-I418)*'T1'!$C$16,0)-I318</f>
        <v>0</v>
      </c>
      <c r="J268" s="2">
        <f>ROUND((J68-J168-J418)*'T1'!$C$16,0)-J318</f>
        <v>0</v>
      </c>
      <c r="K268" s="2">
        <f>ROUND((K68-K168-K418)*'T1'!$C$16,0)-K318</f>
        <v>0</v>
      </c>
      <c r="L268" s="2">
        <f>ROUND((L68-L168-L418)*'T1'!$C$16,0)-L318</f>
        <v>0</v>
      </c>
      <c r="M268" s="2">
        <f>ROUND((M68-M168-M418)*'T1'!$C$16,0)-M318</f>
        <v>0</v>
      </c>
      <c r="N268" s="2">
        <f>ROUND((N68-N168-N418)*'T1'!$C$16,0)-N318</f>
        <v>0</v>
      </c>
      <c r="O268" s="6">
        <f t="shared" si="442"/>
        <v>0</v>
      </c>
      <c r="P268" s="2">
        <f>ROUND((P68-P168-P418)*'T1'!$D$16,0)-P318</f>
        <v>25123</v>
      </c>
      <c r="Q268" s="2">
        <f>ROUND((Q68-Q168-Q418)*'T1'!$D$16,0)-Q318</f>
        <v>25123</v>
      </c>
      <c r="R268" s="2">
        <f>ROUND((R68-R168-R418)*'T1'!$D$16,0)-R318</f>
        <v>25123</v>
      </c>
      <c r="S268" s="2">
        <f>ROUND((S68-S168-S418)*'T1'!$D$16,0)-S318</f>
        <v>25123</v>
      </c>
      <c r="T268" s="2">
        <f>ROUND((T68-T168-T418)*'T1'!$D$16,0)-T318</f>
        <v>25123</v>
      </c>
      <c r="U268" s="2">
        <f>ROUND((U68-U168-U418)*'T1'!$D$16,0)-U318</f>
        <v>25123</v>
      </c>
      <c r="V268" s="2">
        <f>ROUND((V68-V168-V418)*'T1'!$D$16,0)-V318</f>
        <v>30303</v>
      </c>
      <c r="W268" s="2">
        <f>ROUND((W68-W168-W418)*'T1'!$D$16,0)-W318</f>
        <v>30303</v>
      </c>
      <c r="X268" s="2">
        <f>ROUND((X68-X168-X418)*'T1'!$D$16,0)-X318</f>
        <v>30303</v>
      </c>
      <c r="Y268" s="2">
        <f>ROUND((Y68-Y168-Y418)*'T1'!$D$16,0)-Y318</f>
        <v>30303</v>
      </c>
      <c r="Z268" s="2">
        <f>ROUND((Z68-Z168-Z418)*'T1'!$D$16,0)-Z318</f>
        <v>30303</v>
      </c>
      <c r="AA268" s="2">
        <f>ROUND((AA68-AA168-AA418)*'T1'!$D$16,0)-AA318</f>
        <v>30303</v>
      </c>
      <c r="AB268" s="6">
        <f t="shared" si="454"/>
        <v>332556</v>
      </c>
      <c r="AC268" s="2">
        <f>ROUND((AC68-AC168-AC418)*'T1'!$E$16,0)-AC318</f>
        <v>35483</v>
      </c>
      <c r="AD268" s="2">
        <f>ROUND((AD68-AD168-AD418)*'T1'!$E$16,0)-AD318</f>
        <v>35483</v>
      </c>
      <c r="AE268" s="2">
        <f>ROUND((AE68-AE168-AE418)*'T1'!$E$16,0)-AE318</f>
        <v>35483</v>
      </c>
      <c r="AF268" s="2">
        <f>ROUND((AF68-AF168-AF418)*'T1'!$E$16,0)-AF318</f>
        <v>35483</v>
      </c>
      <c r="AG268" s="2">
        <f>ROUND((AG68-AG168-AG418)*'T1'!$E$16,0)-AG318</f>
        <v>35483</v>
      </c>
      <c r="AH268" s="2">
        <f>ROUND((AH68-AH168-AH418)*'T1'!$E$16,0)-AH318</f>
        <v>35483</v>
      </c>
      <c r="AI268" s="2">
        <f>ROUND((AI68-AI168-AI418)*'T1'!$E$16,0)-AI318</f>
        <v>40663</v>
      </c>
      <c r="AJ268" s="2">
        <f>ROUND((AJ68-AJ168-AJ418)*'T1'!$E$16,0)-AJ318</f>
        <v>40663</v>
      </c>
      <c r="AK268" s="2">
        <f>ROUND((AK68-AK168-AK418)*'T1'!$E$16,0)-AK318</f>
        <v>40663</v>
      </c>
      <c r="AL268" s="2">
        <f>ROUND((AL68-AL168-AL418)*'T1'!$E$16,0)-AL318</f>
        <v>40663</v>
      </c>
      <c r="AM268" s="2">
        <f>ROUND((AM68-AM168-AM418)*'T1'!$E$16,0)-AM318</f>
        <v>40663</v>
      </c>
      <c r="AN268" s="2">
        <f>ROUND((AN68-AN168-AN418)*'T1'!$E$16,0)-AN318</f>
        <v>40663</v>
      </c>
      <c r="AO268" s="6">
        <f t="shared" si="466"/>
        <v>456876</v>
      </c>
      <c r="AP268" s="2"/>
      <c r="AQ268" s="6">
        <f t="shared" si="844"/>
        <v>789432</v>
      </c>
    </row>
    <row r="269" spans="1:43" ht="12" customHeight="1" outlineLevel="1">
      <c r="A269" s="21" t="s">
        <v>8</v>
      </c>
      <c r="C269" s="2">
        <f>ROUND((C69-C169-C419)*'T1'!$C$16,0)-C319</f>
        <v>0</v>
      </c>
      <c r="D269" s="2">
        <f>ROUND((D69-D169-D419)*'T1'!$C$16,0)-D319</f>
        <v>0</v>
      </c>
      <c r="E269" s="2">
        <f>ROUND((E69-E169-E419)*'T1'!$C$16,0)-E319</f>
        <v>0</v>
      </c>
      <c r="F269" s="2">
        <f>ROUND((F69-F169-F419)*'T1'!$C$16,0)-F319</f>
        <v>0</v>
      </c>
      <c r="G269" s="2">
        <f>ROUND((G69-G169-G419)*'T1'!$C$16,0)-G319</f>
        <v>0</v>
      </c>
      <c r="H269" s="2">
        <f>ROUND((H69-H169-H419)*'T1'!$C$16,0)-H319</f>
        <v>0</v>
      </c>
      <c r="I269" s="2">
        <f>ROUND((I69-I169-I419)*'T1'!$C$16,0)-I319</f>
        <v>0</v>
      </c>
      <c r="J269" s="2">
        <f>ROUND((J69-J169-J419)*'T1'!$C$16,0)-J319</f>
        <v>0</v>
      </c>
      <c r="K269" s="2">
        <f>ROUND((K69-K169-K419)*'T1'!$C$16,0)-K319</f>
        <v>0</v>
      </c>
      <c r="L269" s="2">
        <f>ROUND((L69-L169-L419)*'T1'!$C$16,0)-L319</f>
        <v>0</v>
      </c>
      <c r="M269" s="2">
        <f>ROUND((M69-M169-M419)*'T1'!$C$16,0)-M319</f>
        <v>0</v>
      </c>
      <c r="N269" s="2">
        <f>ROUND((N69-N169-N419)*'T1'!$C$16,0)-N319</f>
        <v>0</v>
      </c>
      <c r="O269" s="6">
        <f t="shared" si="442"/>
        <v>0</v>
      </c>
      <c r="P269" s="2">
        <f>ROUND((P69-P169-P419)*'T1'!$D$16,0)-P319</f>
        <v>25123</v>
      </c>
      <c r="Q269" s="2">
        <f>ROUND((Q69-Q169-Q419)*'T1'!$D$16,0)-Q319</f>
        <v>25123</v>
      </c>
      <c r="R269" s="2">
        <f>ROUND((R69-R169-R419)*'T1'!$D$16,0)-R319</f>
        <v>25123</v>
      </c>
      <c r="S269" s="2">
        <f>ROUND((S69-S169-S419)*'T1'!$D$16,0)-S319</f>
        <v>25123</v>
      </c>
      <c r="T269" s="2">
        <f>ROUND((T69-T169-T419)*'T1'!$D$16,0)-T319</f>
        <v>25123</v>
      </c>
      <c r="U269" s="2">
        <f>ROUND((U69-U169-U419)*'T1'!$D$16,0)-U319</f>
        <v>25123</v>
      </c>
      <c r="V269" s="2">
        <f>ROUND((V69-V169-V419)*'T1'!$D$16,0)-V319</f>
        <v>30303</v>
      </c>
      <c r="W269" s="2">
        <f>ROUND((W69-W169-W419)*'T1'!$D$16,0)-W319</f>
        <v>30303</v>
      </c>
      <c r="X269" s="2">
        <f>ROUND((X69-X169-X419)*'T1'!$D$16,0)-X319</f>
        <v>30303</v>
      </c>
      <c r="Y269" s="2">
        <f>ROUND((Y69-Y169-Y419)*'T1'!$D$16,0)-Y319</f>
        <v>30303</v>
      </c>
      <c r="Z269" s="2">
        <f>ROUND((Z69-Z169-Z419)*'T1'!$D$16,0)-Z319</f>
        <v>30303</v>
      </c>
      <c r="AA269" s="2">
        <f>ROUND((AA69-AA169-AA419)*'T1'!$D$16,0)-AA319</f>
        <v>30303</v>
      </c>
      <c r="AB269" s="6">
        <f t="shared" si="454"/>
        <v>332556</v>
      </c>
      <c r="AC269" s="2">
        <f>ROUND((AC69-AC169-AC419)*'T1'!$E$16,0)-AC319</f>
        <v>35483</v>
      </c>
      <c r="AD269" s="2">
        <f>ROUND((AD69-AD169-AD419)*'T1'!$E$16,0)-AD319</f>
        <v>35483</v>
      </c>
      <c r="AE269" s="2">
        <f>ROUND((AE69-AE169-AE419)*'T1'!$E$16,0)-AE319</f>
        <v>35483</v>
      </c>
      <c r="AF269" s="2">
        <f>ROUND((AF69-AF169-AF419)*'T1'!$E$16,0)-AF319</f>
        <v>35483</v>
      </c>
      <c r="AG269" s="2">
        <f>ROUND((AG69-AG169-AG419)*'T1'!$E$16,0)-AG319</f>
        <v>35483</v>
      </c>
      <c r="AH269" s="2">
        <f>ROUND((AH69-AH169-AH419)*'T1'!$E$16,0)-AH319</f>
        <v>35483</v>
      </c>
      <c r="AI269" s="2">
        <f>ROUND((AI69-AI169-AI419)*'T1'!$E$16,0)-AI319</f>
        <v>40663</v>
      </c>
      <c r="AJ269" s="2">
        <f>ROUND((AJ69-AJ169-AJ419)*'T1'!$E$16,0)-AJ319</f>
        <v>40663</v>
      </c>
      <c r="AK269" s="2">
        <f>ROUND((AK69-AK169-AK419)*'T1'!$E$16,0)-AK319</f>
        <v>40663</v>
      </c>
      <c r="AL269" s="2">
        <f>ROUND((AL69-AL169-AL419)*'T1'!$E$16,0)-AL319</f>
        <v>40663</v>
      </c>
      <c r="AM269" s="2">
        <f>ROUND((AM69-AM169-AM419)*'T1'!$E$16,0)-AM319</f>
        <v>40663</v>
      </c>
      <c r="AN269" s="2">
        <f>ROUND((AN69-AN169-AN419)*'T1'!$E$16,0)-AN319</f>
        <v>40663</v>
      </c>
      <c r="AO269" s="6">
        <f t="shared" si="466"/>
        <v>456876</v>
      </c>
      <c r="AP269" s="2"/>
      <c r="AQ269" s="6">
        <f t="shared" si="844"/>
        <v>789432</v>
      </c>
    </row>
    <row r="270" spans="1:43" ht="12" customHeight="1" outlineLevel="1">
      <c r="A270" s="21" t="s">
        <v>9</v>
      </c>
      <c r="C270" s="2">
        <f>ROUND((C70-C170-C420)*'T1'!$C$16,0)-C320</f>
        <v>0</v>
      </c>
      <c r="D270" s="2">
        <f>ROUND((D70-D170-D420)*'T1'!$C$16,0)-D320</f>
        <v>0</v>
      </c>
      <c r="E270" s="2">
        <f>ROUND((E70-E170-E420)*'T1'!$C$16,0)-E320</f>
        <v>0</v>
      </c>
      <c r="F270" s="2">
        <f>ROUND((F70-F170-F420)*'T1'!$C$16,0)-F320</f>
        <v>0</v>
      </c>
      <c r="G270" s="2">
        <f>ROUND((G70-G170-G420)*'T1'!$C$16,0)-G320</f>
        <v>0</v>
      </c>
      <c r="H270" s="2">
        <f>ROUND((H70-H170-H420)*'T1'!$C$16,0)-H320</f>
        <v>0</v>
      </c>
      <c r="I270" s="2">
        <f>ROUND((I70-I170-I420)*'T1'!$C$16,0)-I320</f>
        <v>0</v>
      </c>
      <c r="J270" s="2">
        <f>ROUND((J70-J170-J420)*'T1'!$C$16,0)-J320</f>
        <v>0</v>
      </c>
      <c r="K270" s="2">
        <f>ROUND((K70-K170-K420)*'T1'!$C$16,0)-K320</f>
        <v>0</v>
      </c>
      <c r="L270" s="2">
        <f>ROUND((L70-L170-L420)*'T1'!$C$16,0)-L320</f>
        <v>0</v>
      </c>
      <c r="M270" s="2">
        <f>ROUND((M70-M170-M420)*'T1'!$C$16,0)-M320</f>
        <v>0</v>
      </c>
      <c r="N270" s="2">
        <f>ROUND((N70-N170-N420)*'T1'!$C$16,0)-N320</f>
        <v>0</v>
      </c>
      <c r="O270" s="6">
        <f t="shared" si="442"/>
        <v>0</v>
      </c>
      <c r="P270" s="2">
        <f>ROUND((P70-P170-P420)*'T1'!$D$16,0)-P320</f>
        <v>25123</v>
      </c>
      <c r="Q270" s="2">
        <f>ROUND((Q70-Q170-Q420)*'T1'!$D$16,0)-Q320</f>
        <v>25123</v>
      </c>
      <c r="R270" s="2">
        <f>ROUND((R70-R170-R420)*'T1'!$D$16,0)-R320</f>
        <v>25123</v>
      </c>
      <c r="S270" s="2">
        <f>ROUND((S70-S170-S420)*'T1'!$D$16,0)-S320</f>
        <v>25123</v>
      </c>
      <c r="T270" s="2">
        <f>ROUND((T70-T170-T420)*'T1'!$D$16,0)-T320</f>
        <v>25123</v>
      </c>
      <c r="U270" s="2">
        <f>ROUND((U70-U170-U420)*'T1'!$D$16,0)-U320</f>
        <v>25123</v>
      </c>
      <c r="V270" s="2">
        <f>ROUND((V70-V170-V420)*'T1'!$D$16,0)-V320</f>
        <v>30303</v>
      </c>
      <c r="W270" s="2">
        <f>ROUND((W70-W170-W420)*'T1'!$D$16,0)-W320</f>
        <v>30303</v>
      </c>
      <c r="X270" s="2">
        <f>ROUND((X70-X170-X420)*'T1'!$D$16,0)-X320</f>
        <v>30303</v>
      </c>
      <c r="Y270" s="2">
        <f>ROUND((Y70-Y170-Y420)*'T1'!$D$16,0)-Y320</f>
        <v>30303</v>
      </c>
      <c r="Z270" s="2">
        <f>ROUND((Z70-Z170-Z420)*'T1'!$D$16,0)-Z320</f>
        <v>30303</v>
      </c>
      <c r="AA270" s="2">
        <f>ROUND((AA70-AA170-AA420)*'T1'!$D$16,0)-AA320</f>
        <v>30303</v>
      </c>
      <c r="AB270" s="6">
        <f t="shared" si="454"/>
        <v>332556</v>
      </c>
      <c r="AC270" s="2">
        <f>ROUND((AC70-AC170-AC420)*'T1'!$E$16,0)-AC320</f>
        <v>35483</v>
      </c>
      <c r="AD270" s="2">
        <f>ROUND((AD70-AD170-AD420)*'T1'!$E$16,0)-AD320</f>
        <v>35483</v>
      </c>
      <c r="AE270" s="2">
        <f>ROUND((AE70-AE170-AE420)*'T1'!$E$16,0)-AE320</f>
        <v>35483</v>
      </c>
      <c r="AF270" s="2">
        <f>ROUND((AF70-AF170-AF420)*'T1'!$E$16,0)-AF320</f>
        <v>35483</v>
      </c>
      <c r="AG270" s="2">
        <f>ROUND((AG70-AG170-AG420)*'T1'!$E$16,0)-AG320</f>
        <v>35483</v>
      </c>
      <c r="AH270" s="2">
        <f>ROUND((AH70-AH170-AH420)*'T1'!$E$16,0)-AH320</f>
        <v>35483</v>
      </c>
      <c r="AI270" s="2">
        <f>ROUND((AI70-AI170-AI420)*'T1'!$E$16,0)-AI320</f>
        <v>40663</v>
      </c>
      <c r="AJ270" s="2">
        <f>ROUND((AJ70-AJ170-AJ420)*'T1'!$E$16,0)-AJ320</f>
        <v>40663</v>
      </c>
      <c r="AK270" s="2">
        <f>ROUND((AK70-AK170-AK420)*'T1'!$E$16,0)-AK320</f>
        <v>40663</v>
      </c>
      <c r="AL270" s="2">
        <f>ROUND((AL70-AL170-AL420)*'T1'!$E$16,0)-AL320</f>
        <v>40663</v>
      </c>
      <c r="AM270" s="2">
        <f>ROUND((AM70-AM170-AM420)*'T1'!$E$16,0)-AM320</f>
        <v>40663</v>
      </c>
      <c r="AN270" s="2">
        <f>ROUND((AN70-AN170-AN420)*'T1'!$E$16,0)-AN320</f>
        <v>40663</v>
      </c>
      <c r="AO270" s="6">
        <f t="shared" si="466"/>
        <v>456876</v>
      </c>
      <c r="AP270" s="2"/>
      <c r="AQ270" s="6">
        <f t="shared" si="844"/>
        <v>789432</v>
      </c>
    </row>
    <row r="271" spans="1:43" ht="12" customHeight="1" outlineLevel="1">
      <c r="A271" s="21" t="s">
        <v>95</v>
      </c>
      <c r="C271" s="2">
        <f>ROUND((C71-C171-C421)*'T1'!$C$16,0)-C321</f>
        <v>0</v>
      </c>
      <c r="D271" s="2">
        <f>ROUND((D71-D171-D421)*'T1'!$C$16,0)-D321</f>
        <v>0</v>
      </c>
      <c r="E271" s="2">
        <f>ROUND((E71-E171-E421)*'T1'!$C$16,0)-E321</f>
        <v>0</v>
      </c>
      <c r="F271" s="2">
        <f>ROUND((F71-F171-F421)*'T1'!$C$16,0)-F321</f>
        <v>0</v>
      </c>
      <c r="G271" s="2">
        <f>ROUND((G71-G171-G421)*'T1'!$C$16,0)-G321</f>
        <v>0</v>
      </c>
      <c r="H271" s="2">
        <f>ROUND((H71-H171-H421)*'T1'!$C$16,0)-H321</f>
        <v>0</v>
      </c>
      <c r="I271" s="2">
        <f>ROUND((I71-I171-I421)*'T1'!$C$16,0)-I321</f>
        <v>25123</v>
      </c>
      <c r="J271" s="2">
        <f>ROUND((J71-J171-J421)*'T1'!$C$16,0)-J321</f>
        <v>25123</v>
      </c>
      <c r="K271" s="2">
        <f>ROUND((K71-K171-K421)*'T1'!$C$16,0)-K321</f>
        <v>25123</v>
      </c>
      <c r="L271" s="2">
        <f>ROUND((L71-L171-L421)*'T1'!$C$16,0)-L321</f>
        <v>25123</v>
      </c>
      <c r="M271" s="2">
        <f>ROUND((M71-M171-M421)*'T1'!$C$16,0)-M321</f>
        <v>25123</v>
      </c>
      <c r="N271" s="2">
        <f>ROUND((N71-N171-N421)*'T1'!$C$16,0)-N321</f>
        <v>25123</v>
      </c>
      <c r="O271" s="6">
        <f t="shared" si="442"/>
        <v>150738</v>
      </c>
      <c r="P271" s="2">
        <f>ROUND((P71-P171-P421)*'T1'!$D$16,0)-P321</f>
        <v>30303</v>
      </c>
      <c r="Q271" s="2">
        <f>ROUND((Q71-Q171-Q421)*'T1'!$D$16,0)-Q321</f>
        <v>30303</v>
      </c>
      <c r="R271" s="2">
        <f>ROUND((R71-R171-R421)*'T1'!$D$16,0)-R321</f>
        <v>30303</v>
      </c>
      <c r="S271" s="2">
        <f>ROUND((S71-S171-S421)*'T1'!$D$16,0)-S321</f>
        <v>30303</v>
      </c>
      <c r="T271" s="2">
        <f>ROUND((T71-T171-T421)*'T1'!$D$16,0)-T321</f>
        <v>30303</v>
      </c>
      <c r="U271" s="2">
        <f>ROUND((U71-U171-U421)*'T1'!$D$16,0)-U321</f>
        <v>30303</v>
      </c>
      <c r="V271" s="2">
        <f>ROUND((V71-V171-V421)*'T1'!$D$16,0)-V321</f>
        <v>35483</v>
      </c>
      <c r="W271" s="2">
        <f>ROUND((W71-W171-W421)*'T1'!$D$16,0)-W321</f>
        <v>35483</v>
      </c>
      <c r="X271" s="2">
        <f>ROUND((X71-X171-X421)*'T1'!$D$16,0)-X321</f>
        <v>35483</v>
      </c>
      <c r="Y271" s="2">
        <f>ROUND((Y71-Y171-Y421)*'T1'!$D$16,0)-Y321</f>
        <v>35483</v>
      </c>
      <c r="Z271" s="2">
        <f>ROUND((Z71-Z171-Z421)*'T1'!$D$16,0)-Z321</f>
        <v>35483</v>
      </c>
      <c r="AA271" s="2">
        <f>ROUND((AA71-AA171-AA421)*'T1'!$D$16,0)-AA321</f>
        <v>35483</v>
      </c>
      <c r="AB271" s="6">
        <f t="shared" si="454"/>
        <v>394716</v>
      </c>
      <c r="AC271" s="2">
        <f>ROUND((AC71-AC171-AC421)*'T1'!$E$16,0)-AC321</f>
        <v>40663</v>
      </c>
      <c r="AD271" s="2">
        <f>ROUND((AD71-AD171-AD421)*'T1'!$E$16,0)-AD321</f>
        <v>40663</v>
      </c>
      <c r="AE271" s="2">
        <f>ROUND((AE71-AE171-AE421)*'T1'!$E$16,0)-AE321</f>
        <v>40663</v>
      </c>
      <c r="AF271" s="2">
        <f>ROUND((AF71-AF171-AF421)*'T1'!$E$16,0)-AF321</f>
        <v>40663</v>
      </c>
      <c r="AG271" s="2">
        <f>ROUND((AG71-AG171-AG421)*'T1'!$E$16,0)-AG321</f>
        <v>40663</v>
      </c>
      <c r="AH271" s="2">
        <f>ROUND((AH71-AH171-AH421)*'T1'!$E$16,0)-AH321</f>
        <v>40663</v>
      </c>
      <c r="AI271" s="2">
        <f>ROUND((AI71-AI171-AI421)*'T1'!$E$16,0)-AI321</f>
        <v>45843</v>
      </c>
      <c r="AJ271" s="2">
        <f>ROUND((AJ71-AJ171-AJ421)*'T1'!$E$16,0)-AJ321</f>
        <v>45843</v>
      </c>
      <c r="AK271" s="2">
        <f>ROUND((AK71-AK171-AK421)*'T1'!$E$16,0)-AK321</f>
        <v>45843</v>
      </c>
      <c r="AL271" s="2">
        <f>ROUND((AL71-AL171-AL421)*'T1'!$E$16,0)-AL321</f>
        <v>45843</v>
      </c>
      <c r="AM271" s="2">
        <f>ROUND((AM71-AM171-AM421)*'T1'!$E$16,0)-AM321</f>
        <v>45843</v>
      </c>
      <c r="AN271" s="2">
        <f>ROUND((AN71-AN171-AN421)*'T1'!$E$16,0)-AN321</f>
        <v>45843</v>
      </c>
      <c r="AO271" s="6">
        <f t="shared" si="466"/>
        <v>519036</v>
      </c>
      <c r="AP271" s="2"/>
      <c r="AQ271" s="6">
        <f t="shared" si="844"/>
        <v>1064490</v>
      </c>
    </row>
    <row r="272" spans="1:43" ht="12" customHeight="1" outlineLevel="1">
      <c r="A272" s="21" t="s">
        <v>96</v>
      </c>
      <c r="C272" s="2">
        <f>ROUND((C72-C172-C422)*'T1'!$C$16,0)-C322</f>
        <v>0</v>
      </c>
      <c r="D272" s="2">
        <f>ROUND((D72-D172-D422)*'T1'!$C$16,0)-D322</f>
        <v>0</v>
      </c>
      <c r="E272" s="2">
        <f>ROUND((E72-E172-E422)*'T1'!$C$16,0)-E322</f>
        <v>0</v>
      </c>
      <c r="F272" s="2">
        <f>ROUND((F72-F172-F422)*'T1'!$C$16,0)-F322</f>
        <v>0</v>
      </c>
      <c r="G272" s="2">
        <f>ROUND((G72-G172-G422)*'T1'!$C$16,0)-G322</f>
        <v>0</v>
      </c>
      <c r="H272" s="2">
        <f>ROUND((H72-H172-H422)*'T1'!$C$16,0)-H322</f>
        <v>0</v>
      </c>
      <c r="I272" s="2">
        <f>ROUND((I72-I172-I422)*'T1'!$C$16,0)-I322</f>
        <v>0</v>
      </c>
      <c r="J272" s="2">
        <f>ROUND((J72-J172-J422)*'T1'!$C$16,0)-J322</f>
        <v>25123</v>
      </c>
      <c r="K272" s="2">
        <f>ROUND((K72-K172-K422)*'T1'!$C$16,0)-K322</f>
        <v>25123</v>
      </c>
      <c r="L272" s="2">
        <f>ROUND((L72-L172-L422)*'T1'!$C$16,0)-L322</f>
        <v>25123</v>
      </c>
      <c r="M272" s="2">
        <f>ROUND((M72-M172-M422)*'T1'!$C$16,0)-M322</f>
        <v>25123</v>
      </c>
      <c r="N272" s="2">
        <f>ROUND((N72-N172-N422)*'T1'!$C$16,0)-N322</f>
        <v>25123</v>
      </c>
      <c r="O272" s="6">
        <f t="shared" si="442"/>
        <v>125615</v>
      </c>
      <c r="P272" s="2">
        <f>ROUND((P72-P172-P422)*'T1'!$D$16,0)-P322</f>
        <v>25123</v>
      </c>
      <c r="Q272" s="2">
        <f>ROUND((Q72-Q172-Q422)*'T1'!$D$16,0)-Q322</f>
        <v>30303</v>
      </c>
      <c r="R272" s="2">
        <f>ROUND((R72-R172-R422)*'T1'!$D$16,0)-R322</f>
        <v>30303</v>
      </c>
      <c r="S272" s="2">
        <f>ROUND((S72-S172-S422)*'T1'!$D$16,0)-S322</f>
        <v>30303</v>
      </c>
      <c r="T272" s="2">
        <f>ROUND((T72-T172-T422)*'T1'!$D$16,0)-T322</f>
        <v>30303</v>
      </c>
      <c r="U272" s="2">
        <f>ROUND((U72-U172-U422)*'T1'!$D$16,0)-U322</f>
        <v>30303</v>
      </c>
      <c r="V272" s="2">
        <f>ROUND((V72-V172-V422)*'T1'!$D$16,0)-V322</f>
        <v>30303</v>
      </c>
      <c r="W272" s="2">
        <f>ROUND((W72-W172-W422)*'T1'!$D$16,0)-W322</f>
        <v>35483</v>
      </c>
      <c r="X272" s="2">
        <f>ROUND((X72-X172-X422)*'T1'!$D$16,0)-X322</f>
        <v>35483</v>
      </c>
      <c r="Y272" s="2">
        <f>ROUND((Y72-Y172-Y422)*'T1'!$D$16,0)-Y322</f>
        <v>35483</v>
      </c>
      <c r="Z272" s="2">
        <f>ROUND((Z72-Z172-Z422)*'T1'!$D$16,0)-Z322</f>
        <v>35483</v>
      </c>
      <c r="AA272" s="2">
        <f>ROUND((AA72-AA172-AA422)*'T1'!$D$16,0)-AA322</f>
        <v>35483</v>
      </c>
      <c r="AB272" s="6">
        <f t="shared" si="454"/>
        <v>384356</v>
      </c>
      <c r="AC272" s="2">
        <f>ROUND((AC72-AC172-AC422)*'T1'!$E$16,0)-AC322</f>
        <v>35483</v>
      </c>
      <c r="AD272" s="2">
        <f>ROUND((AD72-AD172-AD422)*'T1'!$E$16,0)-AD322</f>
        <v>40663</v>
      </c>
      <c r="AE272" s="2">
        <f>ROUND((AE72-AE172-AE422)*'T1'!$E$16,0)-AE322</f>
        <v>40663</v>
      </c>
      <c r="AF272" s="2">
        <f>ROUND((AF72-AF172-AF422)*'T1'!$E$16,0)-AF322</f>
        <v>40663</v>
      </c>
      <c r="AG272" s="2">
        <f>ROUND((AG72-AG172-AG422)*'T1'!$E$16,0)-AG322</f>
        <v>40663</v>
      </c>
      <c r="AH272" s="2">
        <f>ROUND((AH72-AH172-AH422)*'T1'!$E$16,0)-AH322</f>
        <v>40663</v>
      </c>
      <c r="AI272" s="2">
        <f>ROUND((AI72-AI172-AI422)*'T1'!$E$16,0)-AI322</f>
        <v>40663</v>
      </c>
      <c r="AJ272" s="2">
        <f>ROUND((AJ72-AJ172-AJ422)*'T1'!$E$16,0)-AJ322</f>
        <v>45843</v>
      </c>
      <c r="AK272" s="2">
        <f>ROUND((AK72-AK172-AK422)*'T1'!$E$16,0)-AK322</f>
        <v>45843</v>
      </c>
      <c r="AL272" s="2">
        <f>ROUND((AL72-AL172-AL422)*'T1'!$E$16,0)-AL322</f>
        <v>45843</v>
      </c>
      <c r="AM272" s="2">
        <f>ROUND((AM72-AM172-AM422)*'T1'!$E$16,0)-AM322</f>
        <v>45843</v>
      </c>
      <c r="AN272" s="2">
        <f>ROUND((AN72-AN172-AN422)*'T1'!$E$16,0)-AN322</f>
        <v>45843</v>
      </c>
      <c r="AO272" s="6">
        <f t="shared" si="466"/>
        <v>508676</v>
      </c>
      <c r="AP272" s="2"/>
      <c r="AQ272" s="6">
        <f t="shared" si="844"/>
        <v>1018647</v>
      </c>
    </row>
    <row r="273" spans="1:44" ht="12" customHeight="1" outlineLevel="1">
      <c r="A273" s="21" t="s">
        <v>10</v>
      </c>
      <c r="C273" s="2">
        <f>ROUND((C73-C173-C423)*'T1'!$C$16,0)-C323</f>
        <v>0</v>
      </c>
      <c r="D273" s="2">
        <f>ROUND((D73-D173-D423)*'T1'!$C$16,0)-D323</f>
        <v>0</v>
      </c>
      <c r="E273" s="2">
        <f>ROUND((E73-E173-E423)*'T1'!$C$16,0)-E323</f>
        <v>0</v>
      </c>
      <c r="F273" s="2">
        <f>ROUND((F73-F173-F423)*'T1'!$C$16,0)-F323</f>
        <v>0</v>
      </c>
      <c r="G273" s="2">
        <f>ROUND((G73-G173-G423)*'T1'!$C$16,0)-G323</f>
        <v>0</v>
      </c>
      <c r="H273" s="2">
        <f>ROUND((H73-H173-H423)*'T1'!$C$16,0)-H323</f>
        <v>0</v>
      </c>
      <c r="I273" s="2">
        <f>ROUND((I73-I173-I423)*'T1'!$C$16,0)-I323</f>
        <v>0</v>
      </c>
      <c r="J273" s="2">
        <f>ROUND((J73-J173-J423)*'T1'!$C$16,0)-J323</f>
        <v>0</v>
      </c>
      <c r="K273" s="2">
        <f>ROUND((K73-K173-K423)*'T1'!$C$16,0)-K323</f>
        <v>0</v>
      </c>
      <c r="L273" s="2">
        <f>ROUND((L73-L173-L423)*'T1'!$C$16,0)-L323</f>
        <v>0</v>
      </c>
      <c r="M273" s="2">
        <f>ROUND((M73-M173-M423)*'T1'!$C$16,0)-M323</f>
        <v>0</v>
      </c>
      <c r="N273" s="2">
        <f>ROUND((N73-N173-N423)*'T1'!$C$16,0)-N323</f>
        <v>0</v>
      </c>
      <c r="O273" s="6">
        <f t="shared" si="442"/>
        <v>0</v>
      </c>
      <c r="P273" s="2">
        <f>ROUND((P73-P173-P423)*'T1'!$D$16,0)-P323</f>
        <v>0</v>
      </c>
      <c r="Q273" s="2">
        <f>ROUND((Q73-Q173-Q423)*'T1'!$D$16,0)-Q323</f>
        <v>0</v>
      </c>
      <c r="R273" s="2">
        <f>ROUND((R73-R173-R423)*'T1'!$D$16,0)-R323</f>
        <v>0</v>
      </c>
      <c r="S273" s="2">
        <f>ROUND((S73-S173-S423)*'T1'!$D$16,0)-S323</f>
        <v>0</v>
      </c>
      <c r="T273" s="2">
        <f>ROUND((T73-T173-T423)*'T1'!$D$16,0)-T323</f>
        <v>0</v>
      </c>
      <c r="U273" s="2">
        <f>ROUND((U73-U173-U423)*'T1'!$D$16,0)-U323</f>
        <v>0</v>
      </c>
      <c r="V273" s="2">
        <f>ROUND((V73-V173-V423)*'T1'!$D$16,0)-V323</f>
        <v>25123</v>
      </c>
      <c r="W273" s="2">
        <f>ROUND((W73-W173-W423)*'T1'!$D$16,0)-W323</f>
        <v>25123</v>
      </c>
      <c r="X273" s="2">
        <f>ROUND((X73-X173-X423)*'T1'!$D$16,0)-X323</f>
        <v>25123</v>
      </c>
      <c r="Y273" s="2">
        <f>ROUND((Y73-Y173-Y423)*'T1'!$D$16,0)-Y323</f>
        <v>25123</v>
      </c>
      <c r="Z273" s="2">
        <f>ROUND((Z73-Z173-Z423)*'T1'!$D$16,0)-Z323</f>
        <v>25123</v>
      </c>
      <c r="AA273" s="2">
        <f>ROUND((AA73-AA173-AA423)*'T1'!$D$16,0)-AA323</f>
        <v>25123</v>
      </c>
      <c r="AB273" s="6">
        <f t="shared" si="454"/>
        <v>150738</v>
      </c>
      <c r="AC273" s="2">
        <f>ROUND((AC73-AC173-AC423)*'T1'!$E$16,0)-AC323</f>
        <v>30303</v>
      </c>
      <c r="AD273" s="2">
        <f>ROUND((AD73-AD173-AD423)*'T1'!$E$16,0)-AD323</f>
        <v>30303</v>
      </c>
      <c r="AE273" s="2">
        <f>ROUND((AE73-AE173-AE423)*'T1'!$E$16,0)-AE323</f>
        <v>30303</v>
      </c>
      <c r="AF273" s="2">
        <f>ROUND((AF73-AF173-AF423)*'T1'!$E$16,0)-AF323</f>
        <v>30303</v>
      </c>
      <c r="AG273" s="2">
        <f>ROUND((AG73-AG173-AG423)*'T1'!$E$16,0)-AG323</f>
        <v>30303</v>
      </c>
      <c r="AH273" s="2">
        <f>ROUND((AH73-AH173-AH423)*'T1'!$E$16,0)-AH323</f>
        <v>30303</v>
      </c>
      <c r="AI273" s="2">
        <f>ROUND((AI73-AI173-AI423)*'T1'!$E$16,0)-AI323</f>
        <v>35483</v>
      </c>
      <c r="AJ273" s="2">
        <f>ROUND((AJ73-AJ173-AJ423)*'T1'!$E$16,0)-AJ323</f>
        <v>35483</v>
      </c>
      <c r="AK273" s="2">
        <f>ROUND((AK73-AK173-AK423)*'T1'!$E$16,0)-AK323</f>
        <v>35483</v>
      </c>
      <c r="AL273" s="2">
        <f>ROUND((AL73-AL173-AL423)*'T1'!$E$16,0)-AL323</f>
        <v>35483</v>
      </c>
      <c r="AM273" s="2">
        <f>ROUND((AM73-AM173-AM423)*'T1'!$E$16,0)-AM323</f>
        <v>35483</v>
      </c>
      <c r="AN273" s="2">
        <f>ROUND((AN73-AN173-AN423)*'T1'!$E$16,0)-AN323</f>
        <v>35483</v>
      </c>
      <c r="AO273" s="6">
        <f t="shared" si="466"/>
        <v>394716</v>
      </c>
      <c r="AP273" s="2"/>
      <c r="AQ273" s="6">
        <f t="shared" si="844"/>
        <v>545454</v>
      </c>
    </row>
    <row r="274" spans="1:44" ht="12" customHeight="1" outlineLevel="1">
      <c r="A274" s="2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6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6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6"/>
      <c r="AP274" s="2"/>
      <c r="AQ274" s="6"/>
    </row>
    <row r="275" spans="1:44" s="4" customFormat="1" ht="12" customHeight="1" outlineLevel="1">
      <c r="A275" s="4" t="s">
        <v>491</v>
      </c>
      <c r="B275" s="9"/>
      <c r="C275" s="5">
        <f>SUM(C276:C280)</f>
        <v>0</v>
      </c>
      <c r="D275" s="5">
        <f t="shared" ref="D275:M275" si="845">SUM(D276:D280)</f>
        <v>0</v>
      </c>
      <c r="E275" s="5">
        <f t="shared" si="845"/>
        <v>0</v>
      </c>
      <c r="F275" s="5">
        <f t="shared" si="845"/>
        <v>0</v>
      </c>
      <c r="G275" s="5">
        <f t="shared" si="845"/>
        <v>0</v>
      </c>
      <c r="H275" s="5">
        <f t="shared" si="845"/>
        <v>0</v>
      </c>
      <c r="I275" s="5">
        <f t="shared" si="845"/>
        <v>0</v>
      </c>
      <c r="J275" s="5">
        <f t="shared" si="845"/>
        <v>45066</v>
      </c>
      <c r="K275" s="5">
        <f t="shared" si="845"/>
        <v>45066</v>
      </c>
      <c r="L275" s="5">
        <f t="shared" si="845"/>
        <v>45066</v>
      </c>
      <c r="M275" s="5">
        <f t="shared" si="845"/>
        <v>45066</v>
      </c>
      <c r="N275" s="5">
        <f>SUM(N276:N280)</f>
        <v>59829</v>
      </c>
      <c r="O275" s="14">
        <f t="shared" si="442"/>
        <v>240093</v>
      </c>
      <c r="P275" s="5">
        <f>SUM(P276:P280)</f>
        <v>59829</v>
      </c>
      <c r="Q275" s="5">
        <f t="shared" ref="Q275:Z275" si="846">SUM(Q276:Q280)</f>
        <v>88837</v>
      </c>
      <c r="R275" s="5">
        <f t="shared" si="846"/>
        <v>88837</v>
      </c>
      <c r="S275" s="5">
        <f t="shared" si="846"/>
        <v>88837</v>
      </c>
      <c r="T275" s="5">
        <f t="shared" si="846"/>
        <v>88837</v>
      </c>
      <c r="U275" s="5">
        <f t="shared" si="846"/>
        <v>91427</v>
      </c>
      <c r="V275" s="5">
        <f t="shared" si="846"/>
        <v>91427</v>
      </c>
      <c r="W275" s="5">
        <f t="shared" si="846"/>
        <v>124320</v>
      </c>
      <c r="X275" s="5">
        <f t="shared" si="846"/>
        <v>124320</v>
      </c>
      <c r="Y275" s="5">
        <f t="shared" si="846"/>
        <v>124320</v>
      </c>
      <c r="Z275" s="5">
        <f t="shared" si="846"/>
        <v>124320</v>
      </c>
      <c r="AA275" s="5">
        <f>SUM(AA276:AA280)</f>
        <v>126910</v>
      </c>
      <c r="AB275" s="14">
        <f t="shared" si="454"/>
        <v>1222221</v>
      </c>
      <c r="AC275" s="5">
        <f>SUM(AC276:AC280)</f>
        <v>126910</v>
      </c>
      <c r="AD275" s="5">
        <f t="shared" ref="AD275:AM275" si="847">SUM(AD276:AD280)</f>
        <v>143745</v>
      </c>
      <c r="AE275" s="5">
        <f t="shared" si="847"/>
        <v>143745</v>
      </c>
      <c r="AF275" s="5">
        <f t="shared" si="847"/>
        <v>143745</v>
      </c>
      <c r="AG275" s="5">
        <f t="shared" si="847"/>
        <v>143745</v>
      </c>
      <c r="AH275" s="5">
        <f t="shared" si="847"/>
        <v>146335</v>
      </c>
      <c r="AI275" s="5">
        <f t="shared" si="847"/>
        <v>146335</v>
      </c>
      <c r="AJ275" s="5">
        <f t="shared" si="847"/>
        <v>163170</v>
      </c>
      <c r="AK275" s="5">
        <f t="shared" si="847"/>
        <v>163170</v>
      </c>
      <c r="AL275" s="5">
        <f t="shared" si="847"/>
        <v>163170</v>
      </c>
      <c r="AM275" s="5">
        <f t="shared" si="847"/>
        <v>163170</v>
      </c>
      <c r="AN275" s="5">
        <f>SUM(AN276:AN280)</f>
        <v>165760</v>
      </c>
      <c r="AO275" s="14">
        <f t="shared" si="466"/>
        <v>1813000</v>
      </c>
      <c r="AP275" s="5"/>
      <c r="AQ275" s="14">
        <f>O275+AB275+AO275</f>
        <v>3275314</v>
      </c>
    </row>
    <row r="276" spans="1:44" ht="12" customHeight="1" outlineLevel="1">
      <c r="A276" s="21" t="s">
        <v>216</v>
      </c>
      <c r="C276" s="2">
        <f>ROUND((C76-C176-C426)*'T1'!$C$16,0)-C326</f>
        <v>0</v>
      </c>
      <c r="D276" s="2">
        <f>ROUND((D76-D176-D426)*'T1'!$C$16,0)-D326</f>
        <v>0</v>
      </c>
      <c r="E276" s="2">
        <f>ROUND((E76-E176-E426)*'T1'!$C$16,0)-E326</f>
        <v>0</v>
      </c>
      <c r="F276" s="2">
        <f>ROUND((F76-F176-F426)*'T1'!$C$16,0)-F326</f>
        <v>0</v>
      </c>
      <c r="G276" s="2">
        <f>ROUND((G76-G176-G426)*'T1'!$C$16,0)-G326</f>
        <v>0</v>
      </c>
      <c r="H276" s="2">
        <f>ROUND((H76-H176-H426)*'T1'!$C$16,0)-H326</f>
        <v>0</v>
      </c>
      <c r="I276" s="2">
        <f>ROUND((I76-I176-I426)*'T1'!$C$16,0)-I326</f>
        <v>0</v>
      </c>
      <c r="J276" s="2">
        <f>ROUND((J76-J176-J426)*'T1'!$C$16,0)-J326</f>
        <v>25123</v>
      </c>
      <c r="K276" s="2">
        <f>ROUND((K76-K176-K426)*'T1'!$C$16,0)-K326</f>
        <v>25123</v>
      </c>
      <c r="L276" s="2">
        <f>ROUND((L76-L176-L426)*'T1'!$C$16,0)-L326</f>
        <v>25123</v>
      </c>
      <c r="M276" s="2">
        <f>ROUND((M76-M176-M426)*'T1'!$C$16,0)-M326</f>
        <v>25123</v>
      </c>
      <c r="N276" s="2">
        <f>ROUND((N76-N176-N426)*'T1'!$C$16,0)-N326</f>
        <v>25123</v>
      </c>
      <c r="O276" s="6">
        <f t="shared" si="442"/>
        <v>125615</v>
      </c>
      <c r="P276" s="2">
        <f>ROUND((P76-P176-P426)*'T1'!$D$16,0)-P326</f>
        <v>25123</v>
      </c>
      <c r="Q276" s="2">
        <f>ROUND((Q76-Q176-Q426)*'T1'!$D$16,0)-Q326</f>
        <v>30303</v>
      </c>
      <c r="R276" s="2">
        <f>ROUND((R76-R176-R426)*'T1'!$D$16,0)-R326</f>
        <v>30303</v>
      </c>
      <c r="S276" s="2">
        <f>ROUND((S76-S176-S426)*'T1'!$D$16,0)-S326</f>
        <v>30303</v>
      </c>
      <c r="T276" s="2">
        <f>ROUND((T76-T176-T426)*'T1'!$D$16,0)-T326</f>
        <v>30303</v>
      </c>
      <c r="U276" s="2">
        <f>ROUND((U76-U176-U426)*'T1'!$D$16,0)-U326</f>
        <v>30303</v>
      </c>
      <c r="V276" s="2">
        <f>ROUND((V76-V176-V426)*'T1'!$D$16,0)-V326</f>
        <v>30303</v>
      </c>
      <c r="W276" s="2">
        <f>ROUND((W76-W176-W426)*'T1'!$D$16,0)-W326</f>
        <v>35483</v>
      </c>
      <c r="X276" s="2">
        <f>ROUND((X76-X176-X426)*'T1'!$D$16,0)-X326</f>
        <v>35483</v>
      </c>
      <c r="Y276" s="2">
        <f>ROUND((Y76-Y176-Y426)*'T1'!$D$16,0)-Y326</f>
        <v>35483</v>
      </c>
      <c r="Z276" s="2">
        <f>ROUND((Z76-Z176-Z426)*'T1'!$D$16,0)-Z326</f>
        <v>35483</v>
      </c>
      <c r="AA276" s="2">
        <f>ROUND((AA76-AA176-AA426)*'T1'!$D$16,0)-AA326</f>
        <v>35483</v>
      </c>
      <c r="AB276" s="6">
        <f t="shared" si="454"/>
        <v>384356</v>
      </c>
      <c r="AC276" s="2">
        <f>ROUND((AC76-AC176-AC426)*'T1'!$E$16,0)-AC326</f>
        <v>35483</v>
      </c>
      <c r="AD276" s="2">
        <f>ROUND((AD76-AD176-AD426)*'T1'!$E$16,0)-AD326</f>
        <v>40663</v>
      </c>
      <c r="AE276" s="2">
        <f>ROUND((AE76-AE176-AE426)*'T1'!$E$16,0)-AE326</f>
        <v>40663</v>
      </c>
      <c r="AF276" s="2">
        <f>ROUND((AF76-AF176-AF426)*'T1'!$E$16,0)-AF326</f>
        <v>40663</v>
      </c>
      <c r="AG276" s="2">
        <f>ROUND((AG76-AG176-AG426)*'T1'!$E$16,0)-AG326</f>
        <v>40663</v>
      </c>
      <c r="AH276" s="2">
        <f>ROUND((AH76-AH176-AH426)*'T1'!$E$16,0)-AH326</f>
        <v>40663</v>
      </c>
      <c r="AI276" s="2">
        <f>ROUND((AI76-AI176-AI426)*'T1'!$E$16,0)-AI326</f>
        <v>40663</v>
      </c>
      <c r="AJ276" s="2">
        <f>ROUND((AJ76-AJ176-AJ426)*'T1'!$E$16,0)-AJ326</f>
        <v>45843</v>
      </c>
      <c r="AK276" s="2">
        <f>ROUND((AK76-AK176-AK426)*'T1'!$E$16,0)-AK326</f>
        <v>45843</v>
      </c>
      <c r="AL276" s="2">
        <f>ROUND((AL76-AL176-AL426)*'T1'!$E$16,0)-AL326</f>
        <v>45843</v>
      </c>
      <c r="AM276" s="2">
        <f>ROUND((AM76-AM176-AM426)*'T1'!$E$16,0)-AM326</f>
        <v>45843</v>
      </c>
      <c r="AN276" s="2">
        <f>ROUND((AN76-AN176-AN426)*'T1'!$E$16,0)-AN326</f>
        <v>45843</v>
      </c>
      <c r="AO276" s="6">
        <f t="shared" si="466"/>
        <v>508676</v>
      </c>
      <c r="AP276" s="2"/>
      <c r="AQ276" s="6">
        <f>O276+AB276+AO276</f>
        <v>1018647</v>
      </c>
      <c r="AR276" s="4"/>
    </row>
    <row r="277" spans="1:44" ht="12" customHeight="1" outlineLevel="1">
      <c r="A277" s="21" t="s">
        <v>493</v>
      </c>
      <c r="C277" s="2">
        <f>ROUND((C77-C177-C427)*'T1'!$C$16,0)-C327</f>
        <v>0</v>
      </c>
      <c r="D277" s="2">
        <f>ROUND((D77-D177-D427)*'T1'!$C$16,0)-D327</f>
        <v>0</v>
      </c>
      <c r="E277" s="2">
        <f>ROUND((E77-E177-E427)*'T1'!$C$16,0)-E327</f>
        <v>0</v>
      </c>
      <c r="F277" s="2">
        <f>ROUND((F77-F177-F427)*'T1'!$C$16,0)-F327</f>
        <v>0</v>
      </c>
      <c r="G277" s="2">
        <f>ROUND((G77-G177-G427)*'T1'!$C$16,0)-G327</f>
        <v>0</v>
      </c>
      <c r="H277" s="2">
        <f>ROUND((H77-H177-H427)*'T1'!$C$16,0)-H327</f>
        <v>0</v>
      </c>
      <c r="I277" s="2">
        <f>ROUND((I77-I177-I427)*'T1'!$C$16,0)-I327</f>
        <v>0</v>
      </c>
      <c r="J277" s="2">
        <f>ROUND((J77-J177-J427)*'T1'!$C$16,0)-J327</f>
        <v>19943</v>
      </c>
      <c r="K277" s="2">
        <f>ROUND((K77-K177-K427)*'T1'!$C$16,0)-K327</f>
        <v>19943</v>
      </c>
      <c r="L277" s="2">
        <f>ROUND((L77-L177-L427)*'T1'!$C$16,0)-L327</f>
        <v>19943</v>
      </c>
      <c r="M277" s="2">
        <f>ROUND((M77-M177-M427)*'T1'!$C$16,0)-M327</f>
        <v>19943</v>
      </c>
      <c r="N277" s="2">
        <f>ROUND((N77-N177-N427)*'T1'!$C$16,0)-N327</f>
        <v>19943</v>
      </c>
      <c r="O277" s="6">
        <f t="shared" si="442"/>
        <v>99715</v>
      </c>
      <c r="P277" s="2">
        <f>ROUND((P77-P177-P427)*'T1'!$D$16,0)-P327</f>
        <v>19943</v>
      </c>
      <c r="Q277" s="2">
        <f>ROUND((Q77-Q177-Q427)*'T1'!$D$16,0)-Q327</f>
        <v>23828</v>
      </c>
      <c r="R277" s="2">
        <f>ROUND((R77-R177-R427)*'T1'!$D$16,0)-R327</f>
        <v>23828</v>
      </c>
      <c r="S277" s="2">
        <f>ROUND((S77-S177-S427)*'T1'!$D$16,0)-S327</f>
        <v>23828</v>
      </c>
      <c r="T277" s="2">
        <f>ROUND((T77-T177-T427)*'T1'!$D$16,0)-T327</f>
        <v>23828</v>
      </c>
      <c r="U277" s="2">
        <f>ROUND((U77-U177-U427)*'T1'!$D$16,0)-U327</f>
        <v>23828</v>
      </c>
      <c r="V277" s="2">
        <f>ROUND((V77-V177-V427)*'T1'!$D$16,0)-V327</f>
        <v>23828</v>
      </c>
      <c r="W277" s="2">
        <f>ROUND((W77-W177-W427)*'T1'!$D$16,0)-W327</f>
        <v>27713</v>
      </c>
      <c r="X277" s="2">
        <f>ROUND((X77-X177-X427)*'T1'!$D$16,0)-X327</f>
        <v>27713</v>
      </c>
      <c r="Y277" s="2">
        <f>ROUND((Y77-Y177-Y427)*'T1'!$D$16,0)-Y327</f>
        <v>27713</v>
      </c>
      <c r="Z277" s="2">
        <f>ROUND((Z77-Z177-Z427)*'T1'!$D$16,0)-Z327</f>
        <v>27713</v>
      </c>
      <c r="AA277" s="2">
        <f>ROUND((AA77-AA177-AA427)*'T1'!$D$16,0)-AA327</f>
        <v>27713</v>
      </c>
      <c r="AB277" s="6">
        <f t="shared" si="454"/>
        <v>301476</v>
      </c>
      <c r="AC277" s="2">
        <f>ROUND((AC77-AC177-AC427)*'T1'!$E$16,0)-AC327</f>
        <v>27713</v>
      </c>
      <c r="AD277" s="2">
        <f>ROUND((AD77-AD177-AD427)*'T1'!$E$16,0)-AD327</f>
        <v>31598</v>
      </c>
      <c r="AE277" s="2">
        <f>ROUND((AE77-AE177-AE427)*'T1'!$E$16,0)-AE327</f>
        <v>31598</v>
      </c>
      <c r="AF277" s="2">
        <f>ROUND((AF77-AF177-AF427)*'T1'!$E$16,0)-AF327</f>
        <v>31598</v>
      </c>
      <c r="AG277" s="2">
        <f>ROUND((AG77-AG177-AG427)*'T1'!$E$16,0)-AG327</f>
        <v>31598</v>
      </c>
      <c r="AH277" s="2">
        <f>ROUND((AH77-AH177-AH427)*'T1'!$E$16,0)-AH327</f>
        <v>31598</v>
      </c>
      <c r="AI277" s="2">
        <f>ROUND((AI77-AI177-AI427)*'T1'!$E$16,0)-AI327</f>
        <v>31598</v>
      </c>
      <c r="AJ277" s="2">
        <f>ROUND((AJ77-AJ177-AJ427)*'T1'!$E$16,0)-AJ327</f>
        <v>35483</v>
      </c>
      <c r="AK277" s="2">
        <f>ROUND((AK77-AK177-AK427)*'T1'!$E$16,0)-AK327</f>
        <v>35483</v>
      </c>
      <c r="AL277" s="2">
        <f>ROUND((AL77-AL177-AL427)*'T1'!$E$16,0)-AL327</f>
        <v>35483</v>
      </c>
      <c r="AM277" s="2">
        <f>ROUND((AM77-AM177-AM427)*'T1'!$E$16,0)-AM327</f>
        <v>35483</v>
      </c>
      <c r="AN277" s="2">
        <f>ROUND((AN77-AN177-AN427)*'T1'!$E$16,0)-AN327</f>
        <v>35483</v>
      </c>
      <c r="AO277" s="6">
        <f t="shared" si="466"/>
        <v>394716</v>
      </c>
      <c r="AP277" s="2"/>
      <c r="AQ277" s="6">
        <f t="shared" ref="AQ277:AQ280" si="848">O277+AB277+AO277</f>
        <v>795907</v>
      </c>
      <c r="AR277" s="4"/>
    </row>
    <row r="278" spans="1:44" ht="12" customHeight="1" outlineLevel="1">
      <c r="A278" s="21" t="s">
        <v>494</v>
      </c>
      <c r="C278" s="2">
        <f>ROUND((C78-C178-C428)*'T1'!$C$16,0)-C328</f>
        <v>0</v>
      </c>
      <c r="D278" s="2">
        <f>ROUND((D78-D178-D428)*'T1'!$C$16,0)-D328</f>
        <v>0</v>
      </c>
      <c r="E278" s="2">
        <f>ROUND((E78-E178-E428)*'T1'!$C$16,0)-E328</f>
        <v>0</v>
      </c>
      <c r="F278" s="2">
        <f>ROUND((F78-F178-F428)*'T1'!$C$16,0)-F328</f>
        <v>0</v>
      </c>
      <c r="G278" s="2">
        <f>ROUND((G78-G178-G428)*'T1'!$C$16,0)-G328</f>
        <v>0</v>
      </c>
      <c r="H278" s="2">
        <f>ROUND((H78-H178-H428)*'T1'!$C$16,0)-H328</f>
        <v>0</v>
      </c>
      <c r="I278" s="2">
        <f>ROUND((I78-I178-I428)*'T1'!$C$16,0)-I328</f>
        <v>0</v>
      </c>
      <c r="J278" s="2">
        <f>ROUND((J78-J178-J428)*'T1'!$C$16,0)-J328</f>
        <v>0</v>
      </c>
      <c r="K278" s="2">
        <f>ROUND((K78-K178-K428)*'T1'!$C$16,0)-K328</f>
        <v>0</v>
      </c>
      <c r="L278" s="2">
        <f>ROUND((L78-L178-L428)*'T1'!$C$16,0)-L328</f>
        <v>0</v>
      </c>
      <c r="M278" s="2">
        <f>ROUND((M78-M178-M428)*'T1'!$C$16,0)-M328</f>
        <v>0</v>
      </c>
      <c r="N278" s="2">
        <f>ROUND((N78-N178-N428)*'T1'!$C$16,0)-N328</f>
        <v>0</v>
      </c>
      <c r="O278" s="6">
        <f t="shared" ref="O278:O280" si="849">SUM(C278:N278)</f>
        <v>0</v>
      </c>
      <c r="P278" s="2">
        <f>ROUND((P78-P178-P428)*'T1'!$D$16,0)-P328</f>
        <v>0</v>
      </c>
      <c r="Q278" s="2">
        <f>ROUND((Q78-Q178-Q428)*'T1'!$D$16,0)-Q328</f>
        <v>19943</v>
      </c>
      <c r="R278" s="2">
        <f>ROUND((R78-R178-R428)*'T1'!$D$16,0)-R328</f>
        <v>19943</v>
      </c>
      <c r="S278" s="2">
        <f>ROUND((S78-S178-S428)*'T1'!$D$16,0)-S328</f>
        <v>19943</v>
      </c>
      <c r="T278" s="2">
        <f>ROUND((T78-T178-T428)*'T1'!$D$16,0)-T328</f>
        <v>19943</v>
      </c>
      <c r="U278" s="2">
        <f>ROUND((U78-U178-U428)*'T1'!$D$16,0)-U328</f>
        <v>19943</v>
      </c>
      <c r="V278" s="2">
        <f>ROUND((V78-V178-V428)*'T1'!$D$16,0)-V328</f>
        <v>19943</v>
      </c>
      <c r="W278" s="2">
        <f>ROUND((W78-W178-W428)*'T1'!$D$16,0)-W328</f>
        <v>23828</v>
      </c>
      <c r="X278" s="2">
        <f>ROUND((X78-X178-X428)*'T1'!$D$16,0)-X328</f>
        <v>23828</v>
      </c>
      <c r="Y278" s="2">
        <f>ROUND((Y78-Y178-Y428)*'T1'!$D$16,0)-Y328</f>
        <v>23828</v>
      </c>
      <c r="Z278" s="2">
        <f>ROUND((Z78-Z178-Z428)*'T1'!$D$16,0)-Z328</f>
        <v>23828</v>
      </c>
      <c r="AA278" s="2">
        <f>ROUND((AA78-AA178-AA428)*'T1'!$D$16,0)-AA328</f>
        <v>23828</v>
      </c>
      <c r="AB278" s="6">
        <f t="shared" ref="AB278:AB280" si="850">SUM(P278:AA278)</f>
        <v>238798</v>
      </c>
      <c r="AC278" s="2">
        <f>ROUND((AC78-AC178-AC428)*'T1'!$E$16,0)-AC328</f>
        <v>23828</v>
      </c>
      <c r="AD278" s="2">
        <f>ROUND((AD78-AD178-AD428)*'T1'!$E$16,0)-AD328</f>
        <v>27713</v>
      </c>
      <c r="AE278" s="2">
        <f>ROUND((AE78-AE178-AE428)*'T1'!$E$16,0)-AE328</f>
        <v>27713</v>
      </c>
      <c r="AF278" s="2">
        <f>ROUND((AF78-AF178-AF428)*'T1'!$E$16,0)-AF328</f>
        <v>27713</v>
      </c>
      <c r="AG278" s="2">
        <f>ROUND((AG78-AG178-AG428)*'T1'!$E$16,0)-AG328</f>
        <v>27713</v>
      </c>
      <c r="AH278" s="2">
        <f>ROUND((AH78-AH178-AH428)*'T1'!$E$16,0)-AH328</f>
        <v>27713</v>
      </c>
      <c r="AI278" s="2">
        <f>ROUND((AI78-AI178-AI428)*'T1'!$E$16,0)-AI328</f>
        <v>27713</v>
      </c>
      <c r="AJ278" s="2">
        <f>ROUND((AJ78-AJ178-AJ428)*'T1'!$E$16,0)-AJ328</f>
        <v>31598</v>
      </c>
      <c r="AK278" s="2">
        <f>ROUND((AK78-AK178-AK428)*'T1'!$E$16,0)-AK328</f>
        <v>31598</v>
      </c>
      <c r="AL278" s="2">
        <f>ROUND((AL78-AL178-AL428)*'T1'!$E$16,0)-AL328</f>
        <v>31598</v>
      </c>
      <c r="AM278" s="2">
        <f>ROUND((AM78-AM178-AM428)*'T1'!$E$16,0)-AM328</f>
        <v>31598</v>
      </c>
      <c r="AN278" s="2">
        <f>ROUND((AN78-AN178-AN428)*'T1'!$E$16,0)-AN328</f>
        <v>31598</v>
      </c>
      <c r="AO278" s="6">
        <f t="shared" ref="AO278:AO280" si="851">SUM(AC278:AN278)</f>
        <v>348096</v>
      </c>
      <c r="AP278" s="2"/>
      <c r="AQ278" s="6">
        <f t="shared" si="848"/>
        <v>586894</v>
      </c>
      <c r="AR278" s="4"/>
    </row>
    <row r="279" spans="1:44" ht="12" customHeight="1" outlineLevel="1">
      <c r="A279" s="21" t="s">
        <v>540</v>
      </c>
      <c r="C279" s="2">
        <f>ROUND((C79-C179-C429)*'T1'!$C$16,0)-C329</f>
        <v>0</v>
      </c>
      <c r="D279" s="2">
        <f>ROUND((D79-D179-D429)*'T1'!$C$16,0)-D329</f>
        <v>0</v>
      </c>
      <c r="E279" s="2">
        <f>ROUND((E79-E179-E429)*'T1'!$C$16,0)-E329</f>
        <v>0</v>
      </c>
      <c r="F279" s="2">
        <f>ROUND((F79-F179-F429)*'T1'!$C$16,0)-F329</f>
        <v>0</v>
      </c>
      <c r="G279" s="2">
        <f>ROUND((G79-G179-G429)*'T1'!$C$16,0)-G329</f>
        <v>0</v>
      </c>
      <c r="H279" s="2">
        <f>ROUND((H79-H179-H429)*'T1'!$C$16,0)-H329</f>
        <v>0</v>
      </c>
      <c r="I279" s="2">
        <f>ROUND((I79-I179-I429)*'T1'!$C$16,0)-I329</f>
        <v>0</v>
      </c>
      <c r="J279" s="2">
        <f>ROUND((J79-J179-J429)*'T1'!$C$16,0)-J329</f>
        <v>0</v>
      </c>
      <c r="K279" s="2">
        <f>ROUND((K79-K179-K429)*'T1'!$C$16,0)-K329</f>
        <v>0</v>
      </c>
      <c r="L279" s="2">
        <f>ROUND((L79-L179-L429)*'T1'!$C$16,0)-L329</f>
        <v>0</v>
      </c>
      <c r="M279" s="2">
        <f>ROUND((M79-M179-M429)*'T1'!$C$16,0)-M329</f>
        <v>0</v>
      </c>
      <c r="N279" s="2">
        <f>ROUND((N79-N179-N429)*'T1'!$C$16,0)-N329</f>
        <v>0</v>
      </c>
      <c r="O279" s="6">
        <f t="shared" si="849"/>
        <v>0</v>
      </c>
      <c r="P279" s="2">
        <f>ROUND((P79-P179-P429)*'T1'!$D$16,0)-P329</f>
        <v>0</v>
      </c>
      <c r="Q279" s="2">
        <f>ROUND((Q79-Q179-Q429)*'T1'!$D$16,0)-Q329</f>
        <v>0</v>
      </c>
      <c r="R279" s="2">
        <f>ROUND((R79-R179-R429)*'T1'!$D$16,0)-R329</f>
        <v>0</v>
      </c>
      <c r="S279" s="2">
        <f>ROUND((S79-S179-S429)*'T1'!$D$16,0)-S329</f>
        <v>0</v>
      </c>
      <c r="T279" s="2">
        <f>ROUND((T79-T179-T429)*'T1'!$D$16,0)-T329</f>
        <v>0</v>
      </c>
      <c r="U279" s="2">
        <f>ROUND((U79-U179-U429)*'T1'!$D$16,0)-U329</f>
        <v>0</v>
      </c>
      <c r="V279" s="2">
        <f>ROUND((V79-V179-V429)*'T1'!$D$16,0)-V329</f>
        <v>0</v>
      </c>
      <c r="W279" s="2">
        <f>ROUND((W79-W179-W429)*'T1'!$D$16,0)-W329</f>
        <v>19943</v>
      </c>
      <c r="X279" s="2">
        <f>ROUND((X79-X179-X429)*'T1'!$D$16,0)-X329</f>
        <v>19943</v>
      </c>
      <c r="Y279" s="2">
        <f>ROUND((Y79-Y179-Y429)*'T1'!$D$16,0)-Y329</f>
        <v>19943</v>
      </c>
      <c r="Z279" s="2">
        <f>ROUND((Z79-Z179-Z429)*'T1'!$D$16,0)-Z329</f>
        <v>19943</v>
      </c>
      <c r="AA279" s="2">
        <f>ROUND((AA79-AA179-AA429)*'T1'!$D$16,0)-AA329</f>
        <v>19943</v>
      </c>
      <c r="AB279" s="6">
        <f t="shared" si="850"/>
        <v>99715</v>
      </c>
      <c r="AC279" s="2">
        <f>ROUND((AC79-AC179-AC429)*'T1'!$E$16,0)-AC329</f>
        <v>19943</v>
      </c>
      <c r="AD279" s="2">
        <f>ROUND((AD79-AD179-AD429)*'T1'!$E$16,0)-AD329</f>
        <v>23828</v>
      </c>
      <c r="AE279" s="2">
        <f>ROUND((AE79-AE179-AE429)*'T1'!$E$16,0)-AE329</f>
        <v>23828</v>
      </c>
      <c r="AF279" s="2">
        <f>ROUND((AF79-AF179-AF429)*'T1'!$E$16,0)-AF329</f>
        <v>23828</v>
      </c>
      <c r="AG279" s="2">
        <f>ROUND((AG79-AG179-AG429)*'T1'!$E$16,0)-AG329</f>
        <v>23828</v>
      </c>
      <c r="AH279" s="2">
        <f>ROUND((AH79-AH179-AH429)*'T1'!$E$16,0)-AH329</f>
        <v>23828</v>
      </c>
      <c r="AI279" s="2">
        <f>ROUND((AI79-AI179-AI429)*'T1'!$E$16,0)-AI329</f>
        <v>23828</v>
      </c>
      <c r="AJ279" s="2">
        <f>ROUND((AJ79-AJ179-AJ429)*'T1'!$E$16,0)-AJ329</f>
        <v>27713</v>
      </c>
      <c r="AK279" s="2">
        <f>ROUND((AK79-AK179-AK429)*'T1'!$E$16,0)-AK329</f>
        <v>27713</v>
      </c>
      <c r="AL279" s="2">
        <f>ROUND((AL79-AL179-AL429)*'T1'!$E$16,0)-AL329</f>
        <v>27713</v>
      </c>
      <c r="AM279" s="2">
        <f>ROUND((AM79-AM179-AM429)*'T1'!$E$16,0)-AM329</f>
        <v>27713</v>
      </c>
      <c r="AN279" s="2">
        <f>ROUND((AN79-AN179-AN429)*'T1'!$E$16,0)-AN329</f>
        <v>27713</v>
      </c>
      <c r="AO279" s="6">
        <f t="shared" si="851"/>
        <v>301476</v>
      </c>
      <c r="AP279" s="2"/>
      <c r="AQ279" s="6">
        <f t="shared" si="848"/>
        <v>401191</v>
      </c>
      <c r="AR279" s="4"/>
    </row>
    <row r="280" spans="1:44" ht="12" customHeight="1" outlineLevel="1">
      <c r="A280" s="21" t="s">
        <v>498</v>
      </c>
      <c r="C280" s="2">
        <f>ROUND((C80-C180-C430)*'T1'!$C$16,0)-C330</f>
        <v>0</v>
      </c>
      <c r="D280" s="2">
        <f>ROUND((D80-D180-D430)*'T1'!$C$16,0)-D330</f>
        <v>0</v>
      </c>
      <c r="E280" s="2">
        <f>ROUND((E80-E180-E430)*'T1'!$C$16,0)-E330</f>
        <v>0</v>
      </c>
      <c r="F280" s="2">
        <f>ROUND((F80-F180-F430)*'T1'!$C$16,0)-F330</f>
        <v>0</v>
      </c>
      <c r="G280" s="2">
        <f>ROUND((G80-G180-G430)*'T1'!$C$16,0)-G330</f>
        <v>0</v>
      </c>
      <c r="H280" s="2">
        <f>ROUND((H80-H180-H430)*'T1'!$C$16,0)-H330</f>
        <v>0</v>
      </c>
      <c r="I280" s="2">
        <f>ROUND((I80-I180-I430)*'T1'!$C$16,0)-I330</f>
        <v>0</v>
      </c>
      <c r="J280" s="2">
        <f>ROUND((J80-J180-J430)*'T1'!$C$16,0)-J330</f>
        <v>0</v>
      </c>
      <c r="K280" s="2">
        <f>ROUND((K80-K180-K430)*'T1'!$C$16,0)-K330</f>
        <v>0</v>
      </c>
      <c r="L280" s="2">
        <f>ROUND((L80-L180-L430)*'T1'!$C$16,0)-L330</f>
        <v>0</v>
      </c>
      <c r="M280" s="2">
        <f>ROUND((M80-M180-M430)*'T1'!$C$16,0)-M330</f>
        <v>0</v>
      </c>
      <c r="N280" s="2">
        <f>ROUND((N80-N180-N430)*'T1'!$C$16,0)-N330</f>
        <v>14763</v>
      </c>
      <c r="O280" s="6">
        <f t="shared" si="849"/>
        <v>14763</v>
      </c>
      <c r="P280" s="2">
        <f>ROUND((P80-P180-P430)*'T1'!$D$16,0)-P330</f>
        <v>14763</v>
      </c>
      <c r="Q280" s="2">
        <f>ROUND((Q80-Q180-Q430)*'T1'!$D$16,0)-Q330</f>
        <v>14763</v>
      </c>
      <c r="R280" s="2">
        <f>ROUND((R80-R180-R430)*'T1'!$D$16,0)-R330</f>
        <v>14763</v>
      </c>
      <c r="S280" s="2">
        <f>ROUND((S80-S180-S430)*'T1'!$D$16,0)-S330</f>
        <v>14763</v>
      </c>
      <c r="T280" s="2">
        <f>ROUND((T80-T180-T430)*'T1'!$D$16,0)-T330</f>
        <v>14763</v>
      </c>
      <c r="U280" s="2">
        <f>ROUND((U80-U180-U430)*'T1'!$D$16,0)-U330</f>
        <v>17353</v>
      </c>
      <c r="V280" s="2">
        <f>ROUND((V80-V180-V430)*'T1'!$D$16,0)-V330</f>
        <v>17353</v>
      </c>
      <c r="W280" s="2">
        <f>ROUND((W80-W180-W430)*'T1'!$D$16,0)-W330</f>
        <v>17353</v>
      </c>
      <c r="X280" s="2">
        <f>ROUND((X80-X180-X430)*'T1'!$D$16,0)-X330</f>
        <v>17353</v>
      </c>
      <c r="Y280" s="2">
        <f>ROUND((Y80-Y180-Y430)*'T1'!$D$16,0)-Y330</f>
        <v>17353</v>
      </c>
      <c r="Z280" s="2">
        <f>ROUND((Z80-Z180-Z430)*'T1'!$D$16,0)-Z330</f>
        <v>17353</v>
      </c>
      <c r="AA280" s="2">
        <f>ROUND((AA80-AA180-AA430)*'T1'!$D$16,0)-AA330</f>
        <v>19943</v>
      </c>
      <c r="AB280" s="6">
        <f t="shared" si="850"/>
        <v>197876</v>
      </c>
      <c r="AC280" s="2">
        <f>ROUND((AC80-AC180-AC430)*'T1'!$E$16,0)-AC330</f>
        <v>19943</v>
      </c>
      <c r="AD280" s="2">
        <f>ROUND((AD80-AD180-AD430)*'T1'!$E$16,0)-AD330</f>
        <v>19943</v>
      </c>
      <c r="AE280" s="2">
        <f>ROUND((AE80-AE180-AE430)*'T1'!$E$16,0)-AE330</f>
        <v>19943</v>
      </c>
      <c r="AF280" s="2">
        <f>ROUND((AF80-AF180-AF430)*'T1'!$E$16,0)-AF330</f>
        <v>19943</v>
      </c>
      <c r="AG280" s="2">
        <f>ROUND((AG80-AG180-AG430)*'T1'!$E$16,0)-AG330</f>
        <v>19943</v>
      </c>
      <c r="AH280" s="2">
        <f>ROUND((AH80-AH180-AH430)*'T1'!$E$16,0)-AH330</f>
        <v>22533</v>
      </c>
      <c r="AI280" s="2">
        <f>ROUND((AI80-AI180-AI430)*'T1'!$E$16,0)-AI330</f>
        <v>22533</v>
      </c>
      <c r="AJ280" s="2">
        <f>ROUND((AJ80-AJ180-AJ430)*'T1'!$E$16,0)-AJ330</f>
        <v>22533</v>
      </c>
      <c r="AK280" s="2">
        <f>ROUND((AK80-AK180-AK430)*'T1'!$E$16,0)-AK330</f>
        <v>22533</v>
      </c>
      <c r="AL280" s="2">
        <f>ROUND((AL80-AL180-AL430)*'T1'!$E$16,0)-AL330</f>
        <v>22533</v>
      </c>
      <c r="AM280" s="2">
        <f>ROUND((AM80-AM180-AM430)*'T1'!$E$16,0)-AM330</f>
        <v>22533</v>
      </c>
      <c r="AN280" s="2">
        <f>ROUND((AN80-AN180-AN430)*'T1'!$E$16,0)-AN330</f>
        <v>25123</v>
      </c>
      <c r="AO280" s="6">
        <f t="shared" si="851"/>
        <v>260036</v>
      </c>
      <c r="AP280" s="2"/>
      <c r="AQ280" s="6">
        <f t="shared" si="848"/>
        <v>472675</v>
      </c>
      <c r="AR280" s="4"/>
    </row>
    <row r="281" spans="1:44" ht="12" customHeight="1" outlineLevel="1">
      <c r="A281" s="2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6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6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6"/>
      <c r="AP281" s="2"/>
      <c r="AQ281" s="6"/>
      <c r="AR281" s="4"/>
    </row>
    <row r="282" spans="1:44" s="4" customFormat="1" ht="12" customHeight="1" outlineLevel="1">
      <c r="A282" s="4" t="s">
        <v>492</v>
      </c>
      <c r="B282" s="9"/>
      <c r="C282" s="5">
        <f>SUM(C283:C287)</f>
        <v>0</v>
      </c>
      <c r="D282" s="5">
        <f t="shared" ref="D282:M282" si="852">SUM(D283:D287)</f>
        <v>0</v>
      </c>
      <c r="E282" s="5">
        <f t="shared" si="852"/>
        <v>0</v>
      </c>
      <c r="F282" s="5">
        <f t="shared" si="852"/>
        <v>0</v>
      </c>
      <c r="G282" s="5">
        <f t="shared" si="852"/>
        <v>0</v>
      </c>
      <c r="H282" s="5">
        <f t="shared" si="852"/>
        <v>0</v>
      </c>
      <c r="I282" s="5">
        <f t="shared" si="852"/>
        <v>0</v>
      </c>
      <c r="J282" s="5">
        <f t="shared" si="852"/>
        <v>45066</v>
      </c>
      <c r="K282" s="5">
        <f t="shared" si="852"/>
        <v>45066</v>
      </c>
      <c r="L282" s="5">
        <f t="shared" si="852"/>
        <v>45066</v>
      </c>
      <c r="M282" s="5">
        <f t="shared" si="852"/>
        <v>45066</v>
      </c>
      <c r="N282" s="5">
        <f>SUM(N283:N287)</f>
        <v>59829</v>
      </c>
      <c r="O282" s="14">
        <f t="shared" ref="O282:O369" si="853">SUM(C282:N282)</f>
        <v>240093</v>
      </c>
      <c r="P282" s="5">
        <f>SUM(P283:P287)</f>
        <v>59829</v>
      </c>
      <c r="Q282" s="5">
        <f t="shared" ref="Q282:Z282" si="854">SUM(Q283:Q287)</f>
        <v>88837</v>
      </c>
      <c r="R282" s="5">
        <f t="shared" si="854"/>
        <v>88837</v>
      </c>
      <c r="S282" s="5">
        <f t="shared" si="854"/>
        <v>88837</v>
      </c>
      <c r="T282" s="5">
        <f t="shared" si="854"/>
        <v>88837</v>
      </c>
      <c r="U282" s="5">
        <f t="shared" si="854"/>
        <v>91427</v>
      </c>
      <c r="V282" s="5">
        <f t="shared" si="854"/>
        <v>91427</v>
      </c>
      <c r="W282" s="5">
        <f t="shared" si="854"/>
        <v>124320</v>
      </c>
      <c r="X282" s="5">
        <f t="shared" si="854"/>
        <v>124320</v>
      </c>
      <c r="Y282" s="5">
        <f t="shared" si="854"/>
        <v>124320</v>
      </c>
      <c r="Z282" s="5">
        <f t="shared" si="854"/>
        <v>124320</v>
      </c>
      <c r="AA282" s="5">
        <f>SUM(AA283:AA287)</f>
        <v>126910</v>
      </c>
      <c r="AB282" s="14">
        <f t="shared" ref="AB282:AB369" si="855">SUM(P282:AA282)</f>
        <v>1222221</v>
      </c>
      <c r="AC282" s="5">
        <f>SUM(AC283:AC287)</f>
        <v>126910</v>
      </c>
      <c r="AD282" s="5">
        <f t="shared" ref="AD282:AM282" si="856">SUM(AD283:AD287)</f>
        <v>143745</v>
      </c>
      <c r="AE282" s="5">
        <f t="shared" si="856"/>
        <v>143745</v>
      </c>
      <c r="AF282" s="5">
        <f t="shared" si="856"/>
        <v>143745</v>
      </c>
      <c r="AG282" s="5">
        <f t="shared" si="856"/>
        <v>143745</v>
      </c>
      <c r="AH282" s="5">
        <f t="shared" si="856"/>
        <v>146335</v>
      </c>
      <c r="AI282" s="5">
        <f t="shared" si="856"/>
        <v>146335</v>
      </c>
      <c r="AJ282" s="5">
        <f t="shared" si="856"/>
        <v>163170</v>
      </c>
      <c r="AK282" s="5">
        <f t="shared" si="856"/>
        <v>163170</v>
      </c>
      <c r="AL282" s="5">
        <f t="shared" si="856"/>
        <v>163170</v>
      </c>
      <c r="AM282" s="5">
        <f t="shared" si="856"/>
        <v>163170</v>
      </c>
      <c r="AN282" s="5">
        <f>SUM(AN283:AN287)</f>
        <v>165760</v>
      </c>
      <c r="AO282" s="14">
        <f t="shared" ref="AO282:AO369" si="857">SUM(AC282:AN282)</f>
        <v>1813000</v>
      </c>
      <c r="AP282" s="5"/>
      <c r="AQ282" s="14">
        <f>O282+AB282+AO282</f>
        <v>3275314</v>
      </c>
    </row>
    <row r="283" spans="1:44" ht="12" customHeight="1" outlineLevel="1">
      <c r="A283" s="21" t="s">
        <v>495</v>
      </c>
      <c r="C283" s="2">
        <f>ROUND((C83-C183-C433)*'T1'!$C$16,0)-C333</f>
        <v>0</v>
      </c>
      <c r="D283" s="2">
        <f>ROUND((D83-D183-D433)*'T1'!$C$16,0)-D333</f>
        <v>0</v>
      </c>
      <c r="E283" s="2">
        <f>ROUND((E83-E183-E433)*'T1'!$C$16,0)-E333</f>
        <v>0</v>
      </c>
      <c r="F283" s="2">
        <f>ROUND((F83-F183-F433)*'T1'!$C$16,0)-F333</f>
        <v>0</v>
      </c>
      <c r="G283" s="2">
        <f>ROUND((G83-G183-G433)*'T1'!$C$16,0)-G333</f>
        <v>0</v>
      </c>
      <c r="H283" s="2">
        <f>ROUND((H83-H183-H433)*'T1'!$C$16,0)-H333</f>
        <v>0</v>
      </c>
      <c r="I283" s="2">
        <f>ROUND((I83-I183-I433)*'T1'!$C$16,0)-I333</f>
        <v>0</v>
      </c>
      <c r="J283" s="2">
        <f>ROUND((J83-J183-J433)*'T1'!$C$16,0)-J333</f>
        <v>25123</v>
      </c>
      <c r="K283" s="2">
        <f>ROUND((K83-K183-K433)*'T1'!$C$16,0)-K333</f>
        <v>25123</v>
      </c>
      <c r="L283" s="2">
        <f>ROUND((L83-L183-L433)*'T1'!$C$16,0)-L333</f>
        <v>25123</v>
      </c>
      <c r="M283" s="2">
        <f>ROUND((M83-M183-M433)*'T1'!$C$16,0)-M333</f>
        <v>25123</v>
      </c>
      <c r="N283" s="2">
        <f>ROUND((N83-N183-N433)*'T1'!$C$16,0)-N333</f>
        <v>25123</v>
      </c>
      <c r="O283" s="6">
        <f t="shared" si="853"/>
        <v>125615</v>
      </c>
      <c r="P283" s="2">
        <f>ROUND((P83-P183-P433)*'T1'!$D$16,0)-P333</f>
        <v>25123</v>
      </c>
      <c r="Q283" s="2">
        <f>ROUND((Q83-Q183-Q433)*'T1'!$D$16,0)-Q333</f>
        <v>30303</v>
      </c>
      <c r="R283" s="2">
        <f>ROUND((R83-R183-R433)*'T1'!$D$16,0)-R333</f>
        <v>30303</v>
      </c>
      <c r="S283" s="2">
        <f>ROUND((S83-S183-S433)*'T1'!$D$16,0)-S333</f>
        <v>30303</v>
      </c>
      <c r="T283" s="2">
        <f>ROUND((T83-T183-T433)*'T1'!$D$16,0)-T333</f>
        <v>30303</v>
      </c>
      <c r="U283" s="2">
        <f>ROUND((U83-U183-U433)*'T1'!$D$16,0)-U333</f>
        <v>30303</v>
      </c>
      <c r="V283" s="2">
        <f>ROUND((V83-V183-V433)*'T1'!$D$16,0)-V333</f>
        <v>30303</v>
      </c>
      <c r="W283" s="2">
        <f>ROUND((W83-W183-W433)*'T1'!$D$16,0)-W333</f>
        <v>35483</v>
      </c>
      <c r="X283" s="2">
        <f>ROUND((X83-X183-X433)*'T1'!$D$16,0)-X333</f>
        <v>35483</v>
      </c>
      <c r="Y283" s="2">
        <f>ROUND((Y83-Y183-Y433)*'T1'!$D$16,0)-Y333</f>
        <v>35483</v>
      </c>
      <c r="Z283" s="2">
        <f>ROUND((Z83-Z183-Z433)*'T1'!$D$16,0)-Z333</f>
        <v>35483</v>
      </c>
      <c r="AA283" s="2">
        <f>ROUND((AA83-AA183-AA433)*'T1'!$D$16,0)-AA333</f>
        <v>35483</v>
      </c>
      <c r="AB283" s="6">
        <f t="shared" si="855"/>
        <v>384356</v>
      </c>
      <c r="AC283" s="2">
        <f>ROUND((AC83-AC183-AC433)*'T1'!$E$16,0)-AC333</f>
        <v>35483</v>
      </c>
      <c r="AD283" s="2">
        <f>ROUND((AD83-AD183-AD433)*'T1'!$E$16,0)-AD333</f>
        <v>40663</v>
      </c>
      <c r="AE283" s="2">
        <f>ROUND((AE83-AE183-AE433)*'T1'!$E$16,0)-AE333</f>
        <v>40663</v>
      </c>
      <c r="AF283" s="2">
        <f>ROUND((AF83-AF183-AF433)*'T1'!$E$16,0)-AF333</f>
        <v>40663</v>
      </c>
      <c r="AG283" s="2">
        <f>ROUND((AG83-AG183-AG433)*'T1'!$E$16,0)-AG333</f>
        <v>40663</v>
      </c>
      <c r="AH283" s="2">
        <f>ROUND((AH83-AH183-AH433)*'T1'!$E$16,0)-AH333</f>
        <v>40663</v>
      </c>
      <c r="AI283" s="2">
        <f>ROUND((AI83-AI183-AI433)*'T1'!$E$16,0)-AI333</f>
        <v>40663</v>
      </c>
      <c r="AJ283" s="2">
        <f>ROUND((AJ83-AJ183-AJ433)*'T1'!$E$16,0)-AJ333</f>
        <v>45843</v>
      </c>
      <c r="AK283" s="2">
        <f>ROUND((AK83-AK183-AK433)*'T1'!$E$16,0)-AK333</f>
        <v>45843</v>
      </c>
      <c r="AL283" s="2">
        <f>ROUND((AL83-AL183-AL433)*'T1'!$E$16,0)-AL333</f>
        <v>45843</v>
      </c>
      <c r="AM283" s="2">
        <f>ROUND((AM83-AM183-AM433)*'T1'!$E$16,0)-AM333</f>
        <v>45843</v>
      </c>
      <c r="AN283" s="2">
        <f>ROUND((AN83-AN183-AN433)*'T1'!$E$16,0)-AN333</f>
        <v>45843</v>
      </c>
      <c r="AO283" s="6">
        <f t="shared" si="857"/>
        <v>508676</v>
      </c>
      <c r="AP283" s="2"/>
      <c r="AQ283" s="6">
        <f>O283+AB283+AO283</f>
        <v>1018647</v>
      </c>
    </row>
    <row r="284" spans="1:44" ht="12" customHeight="1" outlineLevel="1">
      <c r="A284" s="21" t="s">
        <v>489</v>
      </c>
      <c r="B284" s="9"/>
      <c r="C284" s="2">
        <f>ROUND((C84-C184-C434)*'T1'!$C$16,0)-C334</f>
        <v>0</v>
      </c>
      <c r="D284" s="2">
        <f>ROUND((D84-D184-D434)*'T1'!$C$16,0)-D334</f>
        <v>0</v>
      </c>
      <c r="E284" s="2">
        <f>ROUND((E84-E184-E434)*'T1'!$C$16,0)-E334</f>
        <v>0</v>
      </c>
      <c r="F284" s="2">
        <f>ROUND((F84-F184-F434)*'T1'!$C$16,0)-F334</f>
        <v>0</v>
      </c>
      <c r="G284" s="2">
        <f>ROUND((G84-G184-G434)*'T1'!$C$16,0)-G334</f>
        <v>0</v>
      </c>
      <c r="H284" s="2">
        <f>ROUND((H84-H184-H434)*'T1'!$C$16,0)-H334</f>
        <v>0</v>
      </c>
      <c r="I284" s="2">
        <f>ROUND((I84-I184-I434)*'T1'!$C$16,0)-I334</f>
        <v>0</v>
      </c>
      <c r="J284" s="2">
        <f>ROUND((J84-J184-J434)*'T1'!$C$16,0)-J334</f>
        <v>19943</v>
      </c>
      <c r="K284" s="2">
        <f>ROUND((K84-K184-K434)*'T1'!$C$16,0)-K334</f>
        <v>19943</v>
      </c>
      <c r="L284" s="2">
        <f>ROUND((L84-L184-L434)*'T1'!$C$16,0)-L334</f>
        <v>19943</v>
      </c>
      <c r="M284" s="2">
        <f>ROUND((M84-M184-M434)*'T1'!$C$16,0)-M334</f>
        <v>19943</v>
      </c>
      <c r="N284" s="2">
        <f>ROUND((N84-N184-N434)*'T1'!$C$16,0)-N334</f>
        <v>19943</v>
      </c>
      <c r="O284" s="6">
        <f t="shared" si="853"/>
        <v>99715</v>
      </c>
      <c r="P284" s="2">
        <f>ROUND((P84-P184-P434)*'T1'!$D$16,0)-P334</f>
        <v>19943</v>
      </c>
      <c r="Q284" s="2">
        <f>ROUND((Q84-Q184-Q434)*'T1'!$D$16,0)-Q334</f>
        <v>23828</v>
      </c>
      <c r="R284" s="2">
        <f>ROUND((R84-R184-R434)*'T1'!$D$16,0)-R334</f>
        <v>23828</v>
      </c>
      <c r="S284" s="2">
        <f>ROUND((S84-S184-S434)*'T1'!$D$16,0)-S334</f>
        <v>23828</v>
      </c>
      <c r="T284" s="2">
        <f>ROUND((T84-T184-T434)*'T1'!$D$16,0)-T334</f>
        <v>23828</v>
      </c>
      <c r="U284" s="2">
        <f>ROUND((U84-U184-U434)*'T1'!$D$16,0)-U334</f>
        <v>23828</v>
      </c>
      <c r="V284" s="2">
        <f>ROUND((V84-V184-V434)*'T1'!$D$16,0)-V334</f>
        <v>23828</v>
      </c>
      <c r="W284" s="2">
        <f>ROUND((W84-W184-W434)*'T1'!$D$16,0)-W334</f>
        <v>27713</v>
      </c>
      <c r="X284" s="2">
        <f>ROUND((X84-X184-X434)*'T1'!$D$16,0)-X334</f>
        <v>27713</v>
      </c>
      <c r="Y284" s="2">
        <f>ROUND((Y84-Y184-Y434)*'T1'!$D$16,0)-Y334</f>
        <v>27713</v>
      </c>
      <c r="Z284" s="2">
        <f>ROUND((Z84-Z184-Z434)*'T1'!$D$16,0)-Z334</f>
        <v>27713</v>
      </c>
      <c r="AA284" s="2">
        <f>ROUND((AA84-AA184-AA434)*'T1'!$D$16,0)-AA334</f>
        <v>27713</v>
      </c>
      <c r="AB284" s="6">
        <f t="shared" si="855"/>
        <v>301476</v>
      </c>
      <c r="AC284" s="2">
        <f>ROUND((AC84-AC184-AC434)*'T1'!$E$16,0)-AC334</f>
        <v>27713</v>
      </c>
      <c r="AD284" s="2">
        <f>ROUND((AD84-AD184-AD434)*'T1'!$E$16,0)-AD334</f>
        <v>31598</v>
      </c>
      <c r="AE284" s="2">
        <f>ROUND((AE84-AE184-AE434)*'T1'!$E$16,0)-AE334</f>
        <v>31598</v>
      </c>
      <c r="AF284" s="2">
        <f>ROUND((AF84-AF184-AF434)*'T1'!$E$16,0)-AF334</f>
        <v>31598</v>
      </c>
      <c r="AG284" s="2">
        <f>ROUND((AG84-AG184-AG434)*'T1'!$E$16,0)-AG334</f>
        <v>31598</v>
      </c>
      <c r="AH284" s="2">
        <f>ROUND((AH84-AH184-AH434)*'T1'!$E$16,0)-AH334</f>
        <v>31598</v>
      </c>
      <c r="AI284" s="2">
        <f>ROUND((AI84-AI184-AI434)*'T1'!$E$16,0)-AI334</f>
        <v>31598</v>
      </c>
      <c r="AJ284" s="2">
        <f>ROUND((AJ84-AJ184-AJ434)*'T1'!$E$16,0)-AJ334</f>
        <v>35483</v>
      </c>
      <c r="AK284" s="2">
        <f>ROUND((AK84-AK184-AK434)*'T1'!$E$16,0)-AK334</f>
        <v>35483</v>
      </c>
      <c r="AL284" s="2">
        <f>ROUND((AL84-AL184-AL434)*'T1'!$E$16,0)-AL334</f>
        <v>35483</v>
      </c>
      <c r="AM284" s="2">
        <f>ROUND((AM84-AM184-AM434)*'T1'!$E$16,0)-AM334</f>
        <v>35483</v>
      </c>
      <c r="AN284" s="2">
        <f>ROUND((AN84-AN184-AN434)*'T1'!$E$16,0)-AN334</f>
        <v>35483</v>
      </c>
      <c r="AO284" s="6">
        <f t="shared" si="857"/>
        <v>394716</v>
      </c>
      <c r="AP284" s="2"/>
      <c r="AQ284" s="6">
        <f t="shared" ref="AQ284:AQ287" si="858">O284+AB284+AO284</f>
        <v>795907</v>
      </c>
      <c r="AR284" s="4"/>
    </row>
    <row r="285" spans="1:44" ht="12" customHeight="1" outlineLevel="1">
      <c r="A285" s="21" t="s">
        <v>490</v>
      </c>
      <c r="C285" s="2">
        <f>ROUND((C85-C185-C435)*'T1'!$C$16,0)-C335</f>
        <v>0</v>
      </c>
      <c r="D285" s="2">
        <f>ROUND((D85-D185-D435)*'T1'!$C$16,0)-D335</f>
        <v>0</v>
      </c>
      <c r="E285" s="2">
        <f>ROUND((E85-E185-E435)*'T1'!$C$16,0)-E335</f>
        <v>0</v>
      </c>
      <c r="F285" s="2">
        <f>ROUND((F85-F185-F435)*'T1'!$C$16,0)-F335</f>
        <v>0</v>
      </c>
      <c r="G285" s="2">
        <f>ROUND((G85-G185-G435)*'T1'!$C$16,0)-G335</f>
        <v>0</v>
      </c>
      <c r="H285" s="2">
        <f>ROUND((H85-H185-H435)*'T1'!$C$16,0)-H335</f>
        <v>0</v>
      </c>
      <c r="I285" s="2">
        <f>ROUND((I85-I185-I435)*'T1'!$C$16,0)-I335</f>
        <v>0</v>
      </c>
      <c r="J285" s="2">
        <f>ROUND((J85-J185-J435)*'T1'!$C$16,0)-J335</f>
        <v>0</v>
      </c>
      <c r="K285" s="2">
        <f>ROUND((K85-K185-K435)*'T1'!$C$16,0)-K335</f>
        <v>0</v>
      </c>
      <c r="L285" s="2">
        <f>ROUND((L85-L185-L435)*'T1'!$C$16,0)-L335</f>
        <v>0</v>
      </c>
      <c r="M285" s="2">
        <f>ROUND((M85-M185-M435)*'T1'!$C$16,0)-M335</f>
        <v>0</v>
      </c>
      <c r="N285" s="2">
        <f>ROUND((N85-N185-N435)*'T1'!$C$16,0)-N335</f>
        <v>0</v>
      </c>
      <c r="O285" s="6">
        <f t="shared" si="853"/>
        <v>0</v>
      </c>
      <c r="P285" s="2">
        <f>ROUND((P85-P185-P435)*'T1'!$D$16,0)-P335</f>
        <v>0</v>
      </c>
      <c r="Q285" s="2">
        <f>ROUND((Q85-Q185-Q435)*'T1'!$D$16,0)-Q335</f>
        <v>19943</v>
      </c>
      <c r="R285" s="2">
        <f>ROUND((R85-R185-R435)*'T1'!$D$16,0)-R335</f>
        <v>19943</v>
      </c>
      <c r="S285" s="2">
        <f>ROUND((S85-S185-S435)*'T1'!$D$16,0)-S335</f>
        <v>19943</v>
      </c>
      <c r="T285" s="2">
        <f>ROUND((T85-T185-T435)*'T1'!$D$16,0)-T335</f>
        <v>19943</v>
      </c>
      <c r="U285" s="2">
        <f>ROUND((U85-U185-U435)*'T1'!$D$16,0)-U335</f>
        <v>19943</v>
      </c>
      <c r="V285" s="2">
        <f>ROUND((V85-V185-V435)*'T1'!$D$16,0)-V335</f>
        <v>19943</v>
      </c>
      <c r="W285" s="2">
        <f>ROUND((W85-W185-W435)*'T1'!$D$16,0)-W335</f>
        <v>23828</v>
      </c>
      <c r="X285" s="2">
        <f>ROUND((X85-X185-X435)*'T1'!$D$16,0)-X335</f>
        <v>23828</v>
      </c>
      <c r="Y285" s="2">
        <f>ROUND((Y85-Y185-Y435)*'T1'!$D$16,0)-Y335</f>
        <v>23828</v>
      </c>
      <c r="Z285" s="2">
        <f>ROUND((Z85-Z185-Z435)*'T1'!$D$16,0)-Z335</f>
        <v>23828</v>
      </c>
      <c r="AA285" s="2">
        <f>ROUND((AA85-AA185-AA435)*'T1'!$D$16,0)-AA335</f>
        <v>23828</v>
      </c>
      <c r="AB285" s="6">
        <f t="shared" si="855"/>
        <v>238798</v>
      </c>
      <c r="AC285" s="2">
        <f>ROUND((AC85-AC185-AC435)*'T1'!$E$16,0)-AC335</f>
        <v>23828</v>
      </c>
      <c r="AD285" s="2">
        <f>ROUND((AD85-AD185-AD435)*'T1'!$E$16,0)-AD335</f>
        <v>27713</v>
      </c>
      <c r="AE285" s="2">
        <f>ROUND((AE85-AE185-AE435)*'T1'!$E$16,0)-AE335</f>
        <v>27713</v>
      </c>
      <c r="AF285" s="2">
        <f>ROUND((AF85-AF185-AF435)*'T1'!$E$16,0)-AF335</f>
        <v>27713</v>
      </c>
      <c r="AG285" s="2">
        <f>ROUND((AG85-AG185-AG435)*'T1'!$E$16,0)-AG335</f>
        <v>27713</v>
      </c>
      <c r="AH285" s="2">
        <f>ROUND((AH85-AH185-AH435)*'T1'!$E$16,0)-AH335</f>
        <v>27713</v>
      </c>
      <c r="AI285" s="2">
        <f>ROUND((AI85-AI185-AI435)*'T1'!$E$16,0)-AI335</f>
        <v>27713</v>
      </c>
      <c r="AJ285" s="2">
        <f>ROUND((AJ85-AJ185-AJ435)*'T1'!$E$16,0)-AJ335</f>
        <v>31598</v>
      </c>
      <c r="AK285" s="2">
        <f>ROUND((AK85-AK185-AK435)*'T1'!$E$16,0)-AK335</f>
        <v>31598</v>
      </c>
      <c r="AL285" s="2">
        <f>ROUND((AL85-AL185-AL435)*'T1'!$E$16,0)-AL335</f>
        <v>31598</v>
      </c>
      <c r="AM285" s="2">
        <f>ROUND((AM85-AM185-AM435)*'T1'!$E$16,0)-AM335</f>
        <v>31598</v>
      </c>
      <c r="AN285" s="2">
        <f>ROUND((AN85-AN185-AN435)*'T1'!$E$16,0)-AN335</f>
        <v>31598</v>
      </c>
      <c r="AO285" s="6">
        <f t="shared" si="857"/>
        <v>348096</v>
      </c>
      <c r="AP285" s="2"/>
      <c r="AQ285" s="6">
        <f t="shared" si="858"/>
        <v>586894</v>
      </c>
      <c r="AR285" s="4"/>
    </row>
    <row r="286" spans="1:44" ht="12" customHeight="1" outlineLevel="1">
      <c r="A286" s="21" t="s">
        <v>539</v>
      </c>
      <c r="C286" s="2">
        <f>ROUND((C86-C186-C436)*'T1'!$C$16,0)-C336</f>
        <v>0</v>
      </c>
      <c r="D286" s="2">
        <f>ROUND((D86-D186-D436)*'T1'!$C$16,0)-D336</f>
        <v>0</v>
      </c>
      <c r="E286" s="2">
        <f>ROUND((E86-E186-E436)*'T1'!$C$16,0)-E336</f>
        <v>0</v>
      </c>
      <c r="F286" s="2">
        <f>ROUND((F86-F186-F436)*'T1'!$C$16,0)-F336</f>
        <v>0</v>
      </c>
      <c r="G286" s="2">
        <f>ROUND((G86-G186-G436)*'T1'!$C$16,0)-G336</f>
        <v>0</v>
      </c>
      <c r="H286" s="2">
        <f>ROUND((H86-H186-H436)*'T1'!$C$16,0)-H336</f>
        <v>0</v>
      </c>
      <c r="I286" s="2">
        <f>ROUND((I86-I186-I436)*'T1'!$C$16,0)-I336</f>
        <v>0</v>
      </c>
      <c r="J286" s="2">
        <f>ROUND((J86-J186-J436)*'T1'!$C$16,0)-J336</f>
        <v>0</v>
      </c>
      <c r="K286" s="2">
        <f>ROUND((K86-K186-K436)*'T1'!$C$16,0)-K336</f>
        <v>0</v>
      </c>
      <c r="L286" s="2">
        <f>ROUND((L86-L186-L436)*'T1'!$C$16,0)-L336</f>
        <v>0</v>
      </c>
      <c r="M286" s="2">
        <f>ROUND((M86-M186-M436)*'T1'!$C$16,0)-M336</f>
        <v>0</v>
      </c>
      <c r="N286" s="2">
        <f>ROUND((N86-N186-N436)*'T1'!$C$16,0)-N336</f>
        <v>0</v>
      </c>
      <c r="O286" s="6">
        <f t="shared" si="853"/>
        <v>0</v>
      </c>
      <c r="P286" s="2">
        <f>ROUND((P86-P186-P436)*'T1'!$D$16,0)-P336</f>
        <v>0</v>
      </c>
      <c r="Q286" s="2">
        <f>ROUND((Q86-Q186-Q436)*'T1'!$D$16,0)-Q336</f>
        <v>0</v>
      </c>
      <c r="R286" s="2">
        <f>ROUND((R86-R186-R436)*'T1'!$D$16,0)-R336</f>
        <v>0</v>
      </c>
      <c r="S286" s="2">
        <f>ROUND((S86-S186-S436)*'T1'!$D$16,0)-S336</f>
        <v>0</v>
      </c>
      <c r="T286" s="2">
        <f>ROUND((T86-T186-T436)*'T1'!$D$16,0)-T336</f>
        <v>0</v>
      </c>
      <c r="U286" s="2">
        <f>ROUND((U86-U186-U436)*'T1'!$D$16,0)-U336</f>
        <v>0</v>
      </c>
      <c r="V286" s="2">
        <f>ROUND((V86-V186-V436)*'T1'!$D$16,0)-V336</f>
        <v>0</v>
      </c>
      <c r="W286" s="2">
        <f>ROUND((W86-W186-W436)*'T1'!$D$16,0)-W336</f>
        <v>19943</v>
      </c>
      <c r="X286" s="2">
        <f>ROUND((X86-X186-X436)*'T1'!$D$16,0)-X336</f>
        <v>19943</v>
      </c>
      <c r="Y286" s="2">
        <f>ROUND((Y86-Y186-Y436)*'T1'!$D$16,0)-Y336</f>
        <v>19943</v>
      </c>
      <c r="Z286" s="2">
        <f>ROUND((Z86-Z186-Z436)*'T1'!$D$16,0)-Z336</f>
        <v>19943</v>
      </c>
      <c r="AA286" s="2">
        <f>ROUND((AA86-AA186-AA436)*'T1'!$D$16,0)-AA336</f>
        <v>19943</v>
      </c>
      <c r="AB286" s="6">
        <f t="shared" si="855"/>
        <v>99715</v>
      </c>
      <c r="AC286" s="2">
        <f>ROUND((AC86-AC186-AC436)*'T1'!$E$16,0)-AC336</f>
        <v>19943</v>
      </c>
      <c r="AD286" s="2">
        <f>ROUND((AD86-AD186-AD436)*'T1'!$E$16,0)-AD336</f>
        <v>23828</v>
      </c>
      <c r="AE286" s="2">
        <f>ROUND((AE86-AE186-AE436)*'T1'!$E$16,0)-AE336</f>
        <v>23828</v>
      </c>
      <c r="AF286" s="2">
        <f>ROUND((AF86-AF186-AF436)*'T1'!$E$16,0)-AF336</f>
        <v>23828</v>
      </c>
      <c r="AG286" s="2">
        <f>ROUND((AG86-AG186-AG436)*'T1'!$E$16,0)-AG336</f>
        <v>23828</v>
      </c>
      <c r="AH286" s="2">
        <f>ROUND((AH86-AH186-AH436)*'T1'!$E$16,0)-AH336</f>
        <v>23828</v>
      </c>
      <c r="AI286" s="2">
        <f>ROUND((AI86-AI186-AI436)*'T1'!$E$16,0)-AI336</f>
        <v>23828</v>
      </c>
      <c r="AJ286" s="2">
        <f>ROUND((AJ86-AJ186-AJ436)*'T1'!$E$16,0)-AJ336</f>
        <v>27713</v>
      </c>
      <c r="AK286" s="2">
        <f>ROUND((AK86-AK186-AK436)*'T1'!$E$16,0)-AK336</f>
        <v>27713</v>
      </c>
      <c r="AL286" s="2">
        <f>ROUND((AL86-AL186-AL436)*'T1'!$E$16,0)-AL336</f>
        <v>27713</v>
      </c>
      <c r="AM286" s="2">
        <f>ROUND((AM86-AM186-AM436)*'T1'!$E$16,0)-AM336</f>
        <v>27713</v>
      </c>
      <c r="AN286" s="2">
        <f>ROUND((AN86-AN186-AN436)*'T1'!$E$16,0)-AN336</f>
        <v>27713</v>
      </c>
      <c r="AO286" s="6">
        <f t="shared" si="857"/>
        <v>301476</v>
      </c>
      <c r="AP286" s="2"/>
      <c r="AQ286" s="6">
        <f t="shared" si="858"/>
        <v>401191</v>
      </c>
      <c r="AR286" s="4"/>
    </row>
    <row r="287" spans="1:44" ht="12" customHeight="1" outlineLevel="1">
      <c r="A287" s="21" t="s">
        <v>497</v>
      </c>
      <c r="C287" s="2">
        <f>ROUND((C87-C187-C437)*'T1'!$C$16,0)-C337</f>
        <v>0</v>
      </c>
      <c r="D287" s="2">
        <f>ROUND((D87-D187-D437)*'T1'!$C$16,0)-D337</f>
        <v>0</v>
      </c>
      <c r="E287" s="2">
        <f>ROUND((E87-E187-E437)*'T1'!$C$16,0)-E337</f>
        <v>0</v>
      </c>
      <c r="F287" s="2">
        <f>ROUND((F87-F187-F437)*'T1'!$C$16,0)-F337</f>
        <v>0</v>
      </c>
      <c r="G287" s="2">
        <f>ROUND((G87-G187-G437)*'T1'!$C$16,0)-G337</f>
        <v>0</v>
      </c>
      <c r="H287" s="2">
        <f>ROUND((H87-H187-H437)*'T1'!$C$16,0)-H337</f>
        <v>0</v>
      </c>
      <c r="I287" s="2">
        <f>ROUND((I87-I187-I437)*'T1'!$C$16,0)-I337</f>
        <v>0</v>
      </c>
      <c r="J287" s="2">
        <f>ROUND((J87-J187-J437)*'T1'!$C$16,0)-J337</f>
        <v>0</v>
      </c>
      <c r="K287" s="2">
        <f>ROUND((K87-K187-K437)*'T1'!$C$16,0)-K337</f>
        <v>0</v>
      </c>
      <c r="L287" s="2">
        <f>ROUND((L87-L187-L437)*'T1'!$C$16,0)-L337</f>
        <v>0</v>
      </c>
      <c r="M287" s="2">
        <f>ROUND((M87-M187-M437)*'T1'!$C$16,0)-M337</f>
        <v>0</v>
      </c>
      <c r="N287" s="2">
        <f>ROUND((N87-N187-N437)*'T1'!$C$16,0)-N337</f>
        <v>14763</v>
      </c>
      <c r="O287" s="6">
        <f t="shared" si="853"/>
        <v>14763</v>
      </c>
      <c r="P287" s="2">
        <f>ROUND((P87-P187-P437)*'T1'!$D$16,0)-P337</f>
        <v>14763</v>
      </c>
      <c r="Q287" s="2">
        <f>ROUND((Q87-Q187-Q437)*'T1'!$D$16,0)-Q337</f>
        <v>14763</v>
      </c>
      <c r="R287" s="2">
        <f>ROUND((R87-R187-R437)*'T1'!$D$16,0)-R337</f>
        <v>14763</v>
      </c>
      <c r="S287" s="2">
        <f>ROUND((S87-S187-S437)*'T1'!$D$16,0)-S337</f>
        <v>14763</v>
      </c>
      <c r="T287" s="2">
        <f>ROUND((T87-T187-T437)*'T1'!$D$16,0)-T337</f>
        <v>14763</v>
      </c>
      <c r="U287" s="2">
        <f>ROUND((U87-U187-U437)*'T1'!$D$16,0)-U337</f>
        <v>17353</v>
      </c>
      <c r="V287" s="2">
        <f>ROUND((V87-V187-V437)*'T1'!$D$16,0)-V337</f>
        <v>17353</v>
      </c>
      <c r="W287" s="2">
        <f>ROUND((W87-W187-W437)*'T1'!$D$16,0)-W337</f>
        <v>17353</v>
      </c>
      <c r="X287" s="2">
        <f>ROUND((X87-X187-X437)*'T1'!$D$16,0)-X337</f>
        <v>17353</v>
      </c>
      <c r="Y287" s="2">
        <f>ROUND((Y87-Y187-Y437)*'T1'!$D$16,0)-Y337</f>
        <v>17353</v>
      </c>
      <c r="Z287" s="2">
        <f>ROUND((Z87-Z187-Z437)*'T1'!$D$16,0)-Z337</f>
        <v>17353</v>
      </c>
      <c r="AA287" s="2">
        <f>ROUND((AA87-AA187-AA437)*'T1'!$D$16,0)-AA337</f>
        <v>19943</v>
      </c>
      <c r="AB287" s="6">
        <f t="shared" si="855"/>
        <v>197876</v>
      </c>
      <c r="AC287" s="2">
        <f>ROUND((AC87-AC187-AC437)*'T1'!$E$16,0)-AC337</f>
        <v>19943</v>
      </c>
      <c r="AD287" s="2">
        <f>ROUND((AD87-AD187-AD437)*'T1'!$E$16,0)-AD337</f>
        <v>19943</v>
      </c>
      <c r="AE287" s="2">
        <f>ROUND((AE87-AE187-AE437)*'T1'!$E$16,0)-AE337</f>
        <v>19943</v>
      </c>
      <c r="AF287" s="2">
        <f>ROUND((AF87-AF187-AF437)*'T1'!$E$16,0)-AF337</f>
        <v>19943</v>
      </c>
      <c r="AG287" s="2">
        <f>ROUND((AG87-AG187-AG437)*'T1'!$E$16,0)-AG337</f>
        <v>19943</v>
      </c>
      <c r="AH287" s="2">
        <f>ROUND((AH87-AH187-AH437)*'T1'!$E$16,0)-AH337</f>
        <v>22533</v>
      </c>
      <c r="AI287" s="2">
        <f>ROUND((AI87-AI187-AI437)*'T1'!$E$16,0)-AI337</f>
        <v>22533</v>
      </c>
      <c r="AJ287" s="2">
        <f>ROUND((AJ87-AJ187-AJ437)*'T1'!$E$16,0)-AJ337</f>
        <v>22533</v>
      </c>
      <c r="AK287" s="2">
        <f>ROUND((AK87-AK187-AK437)*'T1'!$E$16,0)-AK337</f>
        <v>22533</v>
      </c>
      <c r="AL287" s="2">
        <f>ROUND((AL87-AL187-AL437)*'T1'!$E$16,0)-AL337</f>
        <v>22533</v>
      </c>
      <c r="AM287" s="2">
        <f>ROUND((AM87-AM187-AM437)*'T1'!$E$16,0)-AM337</f>
        <v>22533</v>
      </c>
      <c r="AN287" s="2">
        <f>ROUND((AN87-AN187-AN437)*'T1'!$E$16,0)-AN337</f>
        <v>25123</v>
      </c>
      <c r="AO287" s="6">
        <f t="shared" si="857"/>
        <v>260036</v>
      </c>
      <c r="AP287" s="2"/>
      <c r="AQ287" s="6">
        <f t="shared" si="858"/>
        <v>472675</v>
      </c>
      <c r="AR287" s="4"/>
    </row>
    <row r="288" spans="1:44" ht="12" customHeight="1" outlineLevel="1">
      <c r="A288" s="2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6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6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6"/>
      <c r="AP288" s="2"/>
      <c r="AQ288" s="6"/>
      <c r="AR288" s="4"/>
    </row>
    <row r="289" spans="1:44" s="4" customFormat="1" ht="12" customHeight="1" outlineLevel="1">
      <c r="A289" s="4" t="s">
        <v>496</v>
      </c>
      <c r="B289" s="9"/>
      <c r="C289" s="5">
        <f>SUM(C290:C291)</f>
        <v>0</v>
      </c>
      <c r="D289" s="5">
        <f t="shared" ref="D289:N289" si="859">SUM(D290:D291)</f>
        <v>0</v>
      </c>
      <c r="E289" s="5">
        <f t="shared" si="859"/>
        <v>0</v>
      </c>
      <c r="F289" s="5">
        <f t="shared" si="859"/>
        <v>0</v>
      </c>
      <c r="G289" s="5">
        <f t="shared" si="859"/>
        <v>0</v>
      </c>
      <c r="H289" s="5">
        <f t="shared" si="859"/>
        <v>0</v>
      </c>
      <c r="I289" s="5">
        <f t="shared" si="859"/>
        <v>0</v>
      </c>
      <c r="J289" s="5">
        <f t="shared" si="859"/>
        <v>0</v>
      </c>
      <c r="K289" s="5">
        <f t="shared" si="859"/>
        <v>9583</v>
      </c>
      <c r="L289" s="5">
        <f t="shared" si="859"/>
        <v>9583</v>
      </c>
      <c r="M289" s="5">
        <f t="shared" si="859"/>
        <v>9583</v>
      </c>
      <c r="N289" s="5">
        <f t="shared" si="859"/>
        <v>9583</v>
      </c>
      <c r="O289" s="14">
        <f t="shared" si="853"/>
        <v>38332</v>
      </c>
      <c r="P289" s="5">
        <f>SUM(P290:P291)</f>
        <v>9583</v>
      </c>
      <c r="Q289" s="5">
        <f t="shared" ref="Q289" si="860">SUM(Q290:Q291)</f>
        <v>9583</v>
      </c>
      <c r="R289" s="5">
        <f t="shared" ref="R289" si="861">SUM(R290:R291)</f>
        <v>20461</v>
      </c>
      <c r="S289" s="5">
        <f t="shared" ref="S289" si="862">SUM(S290:S291)</f>
        <v>20461</v>
      </c>
      <c r="T289" s="5">
        <f t="shared" ref="T289" si="863">SUM(T290:T291)</f>
        <v>20461</v>
      </c>
      <c r="U289" s="5">
        <f t="shared" ref="U289" si="864">SUM(U290:U291)</f>
        <v>20461</v>
      </c>
      <c r="V289" s="5">
        <f t="shared" ref="V289" si="865">SUM(V290:V291)</f>
        <v>20461</v>
      </c>
      <c r="W289" s="5">
        <f t="shared" ref="W289" si="866">SUM(W290:W291)</f>
        <v>20461</v>
      </c>
      <c r="X289" s="5">
        <f t="shared" ref="X289" si="867">SUM(X290:X291)</f>
        <v>23051</v>
      </c>
      <c r="Y289" s="5">
        <f t="shared" ref="Y289" si="868">SUM(Y290:Y291)</f>
        <v>23051</v>
      </c>
      <c r="Z289" s="5">
        <f t="shared" ref="Z289" si="869">SUM(Z290:Z291)</f>
        <v>23051</v>
      </c>
      <c r="AA289" s="5">
        <f t="shared" ref="AA289" si="870">SUM(AA290:AA291)</f>
        <v>23051</v>
      </c>
      <c r="AB289" s="14">
        <f t="shared" si="855"/>
        <v>234136</v>
      </c>
      <c r="AC289" s="5">
        <f>SUM(AC290:AC291)</f>
        <v>23051</v>
      </c>
      <c r="AD289" s="5">
        <f t="shared" ref="AD289" si="871">SUM(AD290:AD291)</f>
        <v>23051</v>
      </c>
      <c r="AE289" s="5">
        <f t="shared" ref="AE289" si="872">SUM(AE290:AE291)</f>
        <v>25641</v>
      </c>
      <c r="AF289" s="5">
        <f t="shared" ref="AF289" si="873">SUM(AF290:AF291)</f>
        <v>25641</v>
      </c>
      <c r="AG289" s="5">
        <f t="shared" ref="AG289" si="874">SUM(AG290:AG291)</f>
        <v>25641</v>
      </c>
      <c r="AH289" s="5">
        <f t="shared" ref="AH289" si="875">SUM(AH290:AH291)</f>
        <v>25641</v>
      </c>
      <c r="AI289" s="5">
        <f t="shared" ref="AI289" si="876">SUM(AI290:AI291)</f>
        <v>25641</v>
      </c>
      <c r="AJ289" s="5">
        <f t="shared" ref="AJ289" si="877">SUM(AJ290:AJ291)</f>
        <v>25641</v>
      </c>
      <c r="AK289" s="5">
        <f t="shared" ref="AK289" si="878">SUM(AK290:AK291)</f>
        <v>28231</v>
      </c>
      <c r="AL289" s="5">
        <f t="shared" ref="AL289" si="879">SUM(AL290:AL291)</f>
        <v>28231</v>
      </c>
      <c r="AM289" s="5">
        <f t="shared" ref="AM289" si="880">SUM(AM290:AM291)</f>
        <v>28231</v>
      </c>
      <c r="AN289" s="5">
        <f t="shared" ref="AN289" si="881">SUM(AN290:AN291)</f>
        <v>28231</v>
      </c>
      <c r="AO289" s="14">
        <f t="shared" si="857"/>
        <v>312872</v>
      </c>
      <c r="AP289" s="5"/>
      <c r="AQ289" s="14">
        <f>O289+AB289+AO289</f>
        <v>585340</v>
      </c>
    </row>
    <row r="290" spans="1:44" ht="12" customHeight="1" outlineLevel="1">
      <c r="A290" s="21" t="s">
        <v>538</v>
      </c>
      <c r="C290" s="2">
        <f>ROUND((C90-C190-C440)*'T1'!$C$16,0)-C340</f>
        <v>0</v>
      </c>
      <c r="D290" s="2">
        <f>ROUND((D90-D190-D440)*'T1'!$C$16,0)-D340</f>
        <v>0</v>
      </c>
      <c r="E290" s="2">
        <f>ROUND((E90-E190-E440)*'T1'!$C$16,0)-E340</f>
        <v>0</v>
      </c>
      <c r="F290" s="2">
        <f>ROUND((F90-F190-F440)*'T1'!$C$16,0)-F340</f>
        <v>0</v>
      </c>
      <c r="G290" s="2">
        <f>ROUND((G90-G190-G440)*'T1'!$C$16,0)-G340</f>
        <v>0</v>
      </c>
      <c r="H290" s="2">
        <f>ROUND((H90-H190-H440)*'T1'!$C$16,0)-H340</f>
        <v>0</v>
      </c>
      <c r="I290" s="2">
        <f>ROUND((I90-I190-I440)*'T1'!$C$16,0)-I340</f>
        <v>0</v>
      </c>
      <c r="J290" s="2">
        <f>ROUND((J90-J190-J440)*'T1'!$C$16,0)-J340</f>
        <v>0</v>
      </c>
      <c r="K290" s="2">
        <f>ROUND((K90-K190-K440)*'T1'!$C$16,0)-K340</f>
        <v>9583</v>
      </c>
      <c r="L290" s="2">
        <f>ROUND((L90-L190-L440)*'T1'!$C$16,0)-L340</f>
        <v>9583</v>
      </c>
      <c r="M290" s="2">
        <f>ROUND((M90-M190-M440)*'T1'!$C$16,0)-M340</f>
        <v>9583</v>
      </c>
      <c r="N290" s="2">
        <f>ROUND((N90-N190-N440)*'T1'!$C$16,0)-N340</f>
        <v>9583</v>
      </c>
      <c r="O290" s="6">
        <f t="shared" si="853"/>
        <v>38332</v>
      </c>
      <c r="P290" s="2">
        <f>ROUND((P90-P190-P440)*'T1'!$D$16,0)-P340</f>
        <v>9583</v>
      </c>
      <c r="Q290" s="2">
        <f>ROUND((Q90-Q190-Q440)*'T1'!$D$16,0)-Q340</f>
        <v>9583</v>
      </c>
      <c r="R290" s="2">
        <f>ROUND((R90-R190-R440)*'T1'!$D$16,0)-R340</f>
        <v>10878</v>
      </c>
      <c r="S290" s="2">
        <f>ROUND((S90-S190-S440)*'T1'!$D$16,0)-S340</f>
        <v>10878</v>
      </c>
      <c r="T290" s="2">
        <f>ROUND((T90-T190-T440)*'T1'!$D$16,0)-T340</f>
        <v>10878</v>
      </c>
      <c r="U290" s="2">
        <f>ROUND((U90-U190-U440)*'T1'!$D$16,0)-U340</f>
        <v>10878</v>
      </c>
      <c r="V290" s="2">
        <f>ROUND((V90-V190-V440)*'T1'!$D$16,0)-V340</f>
        <v>10878</v>
      </c>
      <c r="W290" s="2">
        <f>ROUND((W90-W190-W440)*'T1'!$D$16,0)-W340</f>
        <v>10878</v>
      </c>
      <c r="X290" s="2">
        <f>ROUND((X90-X190-X440)*'T1'!$D$16,0)-X340</f>
        <v>12173</v>
      </c>
      <c r="Y290" s="2">
        <f>ROUND((Y90-Y190-Y440)*'T1'!$D$16,0)-Y340</f>
        <v>12173</v>
      </c>
      <c r="Z290" s="2">
        <f>ROUND((Z90-Z190-Z440)*'T1'!$D$16,0)-Z340</f>
        <v>12173</v>
      </c>
      <c r="AA290" s="2">
        <f>ROUND((AA90-AA190-AA440)*'T1'!$D$16,0)-AA340</f>
        <v>12173</v>
      </c>
      <c r="AB290" s="6">
        <f t="shared" si="855"/>
        <v>133126</v>
      </c>
      <c r="AC290" s="2">
        <f>ROUND((AC90-AC190-AC440)*'T1'!$E$16,0)-AC340</f>
        <v>12173</v>
      </c>
      <c r="AD290" s="2">
        <f>ROUND((AD90-AD190-AD440)*'T1'!$E$16,0)-AD340</f>
        <v>12173</v>
      </c>
      <c r="AE290" s="2">
        <f>ROUND((AE90-AE190-AE440)*'T1'!$E$16,0)-AE340</f>
        <v>13468</v>
      </c>
      <c r="AF290" s="2">
        <f>ROUND((AF90-AF190-AF440)*'T1'!$E$16,0)-AF340</f>
        <v>13468</v>
      </c>
      <c r="AG290" s="2">
        <f>ROUND((AG90-AG190-AG440)*'T1'!$E$16,0)-AG340</f>
        <v>13468</v>
      </c>
      <c r="AH290" s="2">
        <f>ROUND((AH90-AH190-AH440)*'T1'!$E$16,0)-AH340</f>
        <v>13468</v>
      </c>
      <c r="AI290" s="2">
        <f>ROUND((AI90-AI190-AI440)*'T1'!$E$16,0)-AI340</f>
        <v>13468</v>
      </c>
      <c r="AJ290" s="2">
        <f>ROUND((AJ90-AJ190-AJ440)*'T1'!$E$16,0)-AJ340</f>
        <v>13468</v>
      </c>
      <c r="AK290" s="2">
        <f>ROUND((AK90-AK190-AK440)*'T1'!$E$16,0)-AK340</f>
        <v>14763</v>
      </c>
      <c r="AL290" s="2">
        <f>ROUND((AL90-AL190-AL440)*'T1'!$E$16,0)-AL340</f>
        <v>14763</v>
      </c>
      <c r="AM290" s="2">
        <f>ROUND((AM90-AM190-AM440)*'T1'!$E$16,0)-AM340</f>
        <v>14763</v>
      </c>
      <c r="AN290" s="2">
        <f>ROUND((AN90-AN190-AN440)*'T1'!$E$16,0)-AN340</f>
        <v>14763</v>
      </c>
      <c r="AO290" s="6">
        <f t="shared" si="857"/>
        <v>164206</v>
      </c>
      <c r="AP290" s="2"/>
      <c r="AQ290" s="6">
        <f>O290+AB290+AO290</f>
        <v>335664</v>
      </c>
    </row>
    <row r="291" spans="1:44" ht="12" customHeight="1" outlineLevel="1">
      <c r="A291" s="21" t="s">
        <v>536</v>
      </c>
      <c r="C291" s="2">
        <f>ROUND((C91-C191-C441)*'T1'!$C$16,0)-C341</f>
        <v>0</v>
      </c>
      <c r="D291" s="2">
        <f>ROUND((D91-D191-D441)*'T1'!$C$16,0)-D341</f>
        <v>0</v>
      </c>
      <c r="E291" s="2">
        <f>ROUND((E91-E191-E441)*'T1'!$C$16,0)-E341</f>
        <v>0</v>
      </c>
      <c r="F291" s="2">
        <f>ROUND((F91-F191-F441)*'T1'!$C$16,0)-F341</f>
        <v>0</v>
      </c>
      <c r="G291" s="2">
        <f>ROUND((G91-G191-G441)*'T1'!$C$16,0)-G341</f>
        <v>0</v>
      </c>
      <c r="H291" s="2">
        <f>ROUND((H91-H191-H441)*'T1'!$C$16,0)-H341</f>
        <v>0</v>
      </c>
      <c r="I291" s="2">
        <f>ROUND((I91-I191-I441)*'T1'!$C$16,0)-I341</f>
        <v>0</v>
      </c>
      <c r="J291" s="2">
        <f>ROUND((J91-J191-J441)*'T1'!$C$16,0)-J341</f>
        <v>0</v>
      </c>
      <c r="K291" s="2">
        <f>ROUND((K91-K191-K441)*'T1'!$C$16,0)-K341</f>
        <v>0</v>
      </c>
      <c r="L291" s="2">
        <f>ROUND((L91-L191-L441)*'T1'!$C$16,0)-L341</f>
        <v>0</v>
      </c>
      <c r="M291" s="2">
        <f>ROUND((M91-M191-M441)*'T1'!$C$16,0)-M341</f>
        <v>0</v>
      </c>
      <c r="N291" s="2">
        <f>ROUND((N91-N191-N441)*'T1'!$C$16,0)-N341</f>
        <v>0</v>
      </c>
      <c r="O291" s="6">
        <f t="shared" si="853"/>
        <v>0</v>
      </c>
      <c r="P291" s="2">
        <f>ROUND((P91-P191-P441)*'T1'!$D$16,0)-P341</f>
        <v>0</v>
      </c>
      <c r="Q291" s="2">
        <f>ROUND((Q91-Q191-Q441)*'T1'!$D$16,0)-Q341</f>
        <v>0</v>
      </c>
      <c r="R291" s="2">
        <f>ROUND((R91-R191-R441)*'T1'!$D$16,0)-R341</f>
        <v>9583</v>
      </c>
      <c r="S291" s="2">
        <f>ROUND((S91-S191-S441)*'T1'!$D$16,0)-S341</f>
        <v>9583</v>
      </c>
      <c r="T291" s="2">
        <f>ROUND((T91-T191-T441)*'T1'!$D$16,0)-T341</f>
        <v>9583</v>
      </c>
      <c r="U291" s="2">
        <f>ROUND((U91-U191-U441)*'T1'!$D$16,0)-U341</f>
        <v>9583</v>
      </c>
      <c r="V291" s="2">
        <f>ROUND((V91-V191-V441)*'T1'!$D$16,0)-V341</f>
        <v>9583</v>
      </c>
      <c r="W291" s="2">
        <f>ROUND((W91-W191-W441)*'T1'!$D$16,0)-W341</f>
        <v>9583</v>
      </c>
      <c r="X291" s="2">
        <f>ROUND((X91-X191-X441)*'T1'!$D$16,0)-X341</f>
        <v>10878</v>
      </c>
      <c r="Y291" s="2">
        <f>ROUND((Y91-Y191-Y441)*'T1'!$D$16,0)-Y341</f>
        <v>10878</v>
      </c>
      <c r="Z291" s="2">
        <f>ROUND((Z91-Z191-Z441)*'T1'!$D$16,0)-Z341</f>
        <v>10878</v>
      </c>
      <c r="AA291" s="2">
        <f>ROUND((AA91-AA191-AA441)*'T1'!$D$16,0)-AA341</f>
        <v>10878</v>
      </c>
      <c r="AB291" s="6">
        <f t="shared" si="855"/>
        <v>101010</v>
      </c>
      <c r="AC291" s="2">
        <f>ROUND((AC91-AC191-AC441)*'T1'!$E$16,0)-AC341</f>
        <v>10878</v>
      </c>
      <c r="AD291" s="2">
        <f>ROUND((AD91-AD191-AD441)*'T1'!$E$16,0)-AD341</f>
        <v>10878</v>
      </c>
      <c r="AE291" s="2">
        <f>ROUND((AE91-AE191-AE441)*'T1'!$E$16,0)-AE341</f>
        <v>12173</v>
      </c>
      <c r="AF291" s="2">
        <f>ROUND((AF91-AF191-AF441)*'T1'!$E$16,0)-AF341</f>
        <v>12173</v>
      </c>
      <c r="AG291" s="2">
        <f>ROUND((AG91-AG191-AG441)*'T1'!$E$16,0)-AG341</f>
        <v>12173</v>
      </c>
      <c r="AH291" s="2">
        <f>ROUND((AH91-AH191-AH441)*'T1'!$E$16,0)-AH341</f>
        <v>12173</v>
      </c>
      <c r="AI291" s="2">
        <f>ROUND((AI91-AI191-AI441)*'T1'!$E$16,0)-AI341</f>
        <v>12173</v>
      </c>
      <c r="AJ291" s="2">
        <f>ROUND((AJ91-AJ191-AJ441)*'T1'!$E$16,0)-AJ341</f>
        <v>12173</v>
      </c>
      <c r="AK291" s="2">
        <f>ROUND((AK91-AK191-AK441)*'T1'!$E$16,0)-AK341</f>
        <v>13468</v>
      </c>
      <c r="AL291" s="2">
        <f>ROUND((AL91-AL191-AL441)*'T1'!$E$16,0)-AL341</f>
        <v>13468</v>
      </c>
      <c r="AM291" s="2">
        <f>ROUND((AM91-AM191-AM441)*'T1'!$E$16,0)-AM341</f>
        <v>13468</v>
      </c>
      <c r="AN291" s="2">
        <f>ROUND((AN91-AN191-AN441)*'T1'!$E$16,0)-AN341</f>
        <v>13468</v>
      </c>
      <c r="AO291" s="6">
        <f t="shared" si="857"/>
        <v>148666</v>
      </c>
      <c r="AP291" s="2"/>
      <c r="AQ291" s="6">
        <f t="shared" ref="AQ291:AQ295" si="882">O291+AB291+AO291</f>
        <v>249676</v>
      </c>
    </row>
    <row r="292" spans="1:44" ht="12" customHeight="1" outlineLevel="1">
      <c r="A292" s="21" t="s">
        <v>541</v>
      </c>
      <c r="C292" s="2">
        <f>ROUND((C92-C192-C442)*'T1'!$C$16,0)-C342</f>
        <v>0</v>
      </c>
      <c r="D292" s="2">
        <f>ROUND((D92-D192-D442)*'T1'!$C$16,0)-D342</f>
        <v>0</v>
      </c>
      <c r="E292" s="2">
        <f>ROUND((E92-E192-E442)*'T1'!$C$16,0)-E342</f>
        <v>0</v>
      </c>
      <c r="F292" s="2">
        <f>ROUND((F92-F192-F442)*'T1'!$C$16,0)-F342</f>
        <v>0</v>
      </c>
      <c r="G292" s="2">
        <f>ROUND((G92-G192-G442)*'T1'!$C$16,0)-G342</f>
        <v>0</v>
      </c>
      <c r="H292" s="2">
        <f>ROUND((H92-H192-H442)*'T1'!$C$16,0)-H342</f>
        <v>0</v>
      </c>
      <c r="I292" s="2">
        <f>ROUND((I92-I192-I442)*'T1'!$C$16,0)-I342</f>
        <v>0</v>
      </c>
      <c r="J292" s="2">
        <f>ROUND((J92-J192-J442)*'T1'!$C$16,0)-J342</f>
        <v>0</v>
      </c>
      <c r="K292" s="2">
        <f>ROUND((K92-K192-K442)*'T1'!$C$16,0)-K342</f>
        <v>0</v>
      </c>
      <c r="L292" s="2">
        <f>ROUND((L92-L192-L442)*'T1'!$C$16,0)-L342</f>
        <v>0</v>
      </c>
      <c r="M292" s="2">
        <f>ROUND((M92-M192-M442)*'T1'!$C$16,0)-M342</f>
        <v>0</v>
      </c>
      <c r="N292" s="2">
        <f>ROUND((N92-N192-N442)*'T1'!$C$16,0)-N342</f>
        <v>0</v>
      </c>
      <c r="O292" s="6">
        <f t="shared" si="853"/>
        <v>0</v>
      </c>
      <c r="P292" s="2">
        <f>ROUND((P92-P192-P442)*'T1'!$D$16,0)-P342</f>
        <v>0</v>
      </c>
      <c r="Q292" s="2">
        <f>ROUND((Q92-Q192-Q442)*'T1'!$D$16,0)-Q342</f>
        <v>0</v>
      </c>
      <c r="R292" s="2">
        <f>ROUND((R92-R192-R442)*'T1'!$D$16,0)-R342</f>
        <v>9583</v>
      </c>
      <c r="S292" s="2">
        <f>ROUND((S92-S192-S442)*'T1'!$D$16,0)-S342</f>
        <v>9583</v>
      </c>
      <c r="T292" s="2">
        <f>ROUND((T92-T192-T442)*'T1'!$D$16,0)-T342</f>
        <v>9583</v>
      </c>
      <c r="U292" s="2">
        <f>ROUND((U92-U192-U442)*'T1'!$D$16,0)-U342</f>
        <v>9583</v>
      </c>
      <c r="V292" s="2">
        <f>ROUND((V92-V192-V442)*'T1'!$D$16,0)-V342</f>
        <v>9583</v>
      </c>
      <c r="W292" s="2">
        <f>ROUND((W92-W192-W442)*'T1'!$D$16,0)-W342</f>
        <v>9583</v>
      </c>
      <c r="X292" s="2">
        <f>ROUND((X92-X192-X442)*'T1'!$D$16,0)-X342</f>
        <v>10878</v>
      </c>
      <c r="Y292" s="2">
        <f>ROUND((Y92-Y192-Y442)*'T1'!$D$16,0)-Y342</f>
        <v>10878</v>
      </c>
      <c r="Z292" s="2">
        <f>ROUND((Z92-Z192-Z442)*'T1'!$D$16,0)-Z342</f>
        <v>10878</v>
      </c>
      <c r="AA292" s="2">
        <f>ROUND((AA92-AA192-AA442)*'T1'!$D$16,0)-AA342</f>
        <v>10878</v>
      </c>
      <c r="AB292" s="6">
        <f t="shared" si="855"/>
        <v>101010</v>
      </c>
      <c r="AC292" s="2">
        <f>ROUND((AC92-AC192-AC442)*'T1'!$E$16,0)-AC342</f>
        <v>10878</v>
      </c>
      <c r="AD292" s="2">
        <f>ROUND((AD92-AD192-AD442)*'T1'!$E$16,0)-AD342</f>
        <v>10878</v>
      </c>
      <c r="AE292" s="2">
        <f>ROUND((AE92-AE192-AE442)*'T1'!$E$16,0)-AE342</f>
        <v>12173</v>
      </c>
      <c r="AF292" s="2">
        <f>ROUND((AF92-AF192-AF442)*'T1'!$E$16,0)-AF342</f>
        <v>12173</v>
      </c>
      <c r="AG292" s="2">
        <f>ROUND((AG92-AG192-AG442)*'T1'!$E$16,0)-AG342</f>
        <v>12173</v>
      </c>
      <c r="AH292" s="2">
        <f>ROUND((AH92-AH192-AH442)*'T1'!$E$16,0)-AH342</f>
        <v>12173</v>
      </c>
      <c r="AI292" s="2">
        <f>ROUND((AI92-AI192-AI442)*'T1'!$E$16,0)-AI342</f>
        <v>12173</v>
      </c>
      <c r="AJ292" s="2">
        <f>ROUND((AJ92-AJ192-AJ442)*'T1'!$E$16,0)-AJ342</f>
        <v>12173</v>
      </c>
      <c r="AK292" s="2">
        <f>ROUND((AK92-AK192-AK442)*'T1'!$E$16,0)-AK342</f>
        <v>13468</v>
      </c>
      <c r="AL292" s="2">
        <f>ROUND((AL92-AL192-AL442)*'T1'!$E$16,0)-AL342</f>
        <v>13468</v>
      </c>
      <c r="AM292" s="2">
        <f>ROUND((AM92-AM192-AM442)*'T1'!$E$16,0)-AM342</f>
        <v>13468</v>
      </c>
      <c r="AN292" s="2">
        <f>ROUND((AN92-AN192-AN442)*'T1'!$E$16,0)-AN342</f>
        <v>13468</v>
      </c>
      <c r="AO292" s="6">
        <f t="shared" si="857"/>
        <v>148666</v>
      </c>
      <c r="AP292" s="2"/>
      <c r="AQ292" s="6">
        <f t="shared" si="882"/>
        <v>249676</v>
      </c>
    </row>
    <row r="293" spans="1:44" ht="12" customHeight="1" outlineLevel="1">
      <c r="A293" s="21" t="s">
        <v>537</v>
      </c>
      <c r="C293" s="2">
        <f>ROUND((C93-C193-C443)*'T1'!$C$16,0)-C343</f>
        <v>0</v>
      </c>
      <c r="D293" s="2">
        <f>ROUND((D93-D193-D443)*'T1'!$C$16,0)-D343</f>
        <v>0</v>
      </c>
      <c r="E293" s="2">
        <f>ROUND((E93-E193-E443)*'T1'!$C$16,0)-E343</f>
        <v>0</v>
      </c>
      <c r="F293" s="2">
        <f>ROUND((F93-F193-F443)*'T1'!$C$16,0)-F343</f>
        <v>0</v>
      </c>
      <c r="G293" s="2">
        <f>ROUND((G93-G193-G443)*'T1'!$C$16,0)-G343</f>
        <v>0</v>
      </c>
      <c r="H293" s="2">
        <f>ROUND((H93-H193-H443)*'T1'!$C$16,0)-H343</f>
        <v>0</v>
      </c>
      <c r="I293" s="2">
        <f>ROUND((I93-I193-I443)*'T1'!$C$16,0)-I343</f>
        <v>0</v>
      </c>
      <c r="J293" s="2">
        <f>ROUND((J93-J193-J443)*'T1'!$C$16,0)-J343</f>
        <v>0</v>
      </c>
      <c r="K293" s="2">
        <f>ROUND((K93-K193-K443)*'T1'!$C$16,0)-K343</f>
        <v>0</v>
      </c>
      <c r="L293" s="2">
        <f>ROUND((L93-L193-L443)*'T1'!$C$16,0)-L343</f>
        <v>0</v>
      </c>
      <c r="M293" s="2">
        <f>ROUND((M93-M193-M443)*'T1'!$C$16,0)-M343</f>
        <v>0</v>
      </c>
      <c r="N293" s="2">
        <f>ROUND((N93-N193-N443)*'T1'!$C$16,0)-N343</f>
        <v>0</v>
      </c>
      <c r="O293" s="6">
        <f t="shared" si="853"/>
        <v>0</v>
      </c>
      <c r="P293" s="2">
        <f>ROUND((P93-P193-P443)*'T1'!$D$16,0)-P343</f>
        <v>0</v>
      </c>
      <c r="Q293" s="2">
        <f>ROUND((Q93-Q193-Q443)*'T1'!$D$16,0)-Q343</f>
        <v>0</v>
      </c>
      <c r="R293" s="2">
        <f>ROUND((R93-R193-R443)*'T1'!$D$16,0)-R343</f>
        <v>0</v>
      </c>
      <c r="S293" s="2">
        <f>ROUND((S93-S193-S443)*'T1'!$D$16,0)-S343</f>
        <v>0</v>
      </c>
      <c r="T293" s="2">
        <f>ROUND((T93-T193-T443)*'T1'!$D$16,0)-T343</f>
        <v>0</v>
      </c>
      <c r="U293" s="2">
        <f>ROUND((U93-U193-U443)*'T1'!$D$16,0)-U343</f>
        <v>0</v>
      </c>
      <c r="V293" s="2">
        <f>ROUND((V93-V193-V443)*'T1'!$D$16,0)-V343</f>
        <v>0</v>
      </c>
      <c r="W293" s="2">
        <f>ROUND((W93-W193-W443)*'T1'!$D$16,0)-W343</f>
        <v>0</v>
      </c>
      <c r="X293" s="2">
        <f>ROUND((X93-X193-X443)*'T1'!$D$16,0)-X343</f>
        <v>9583</v>
      </c>
      <c r="Y293" s="2">
        <f>ROUND((Y93-Y193-Y443)*'T1'!$D$16,0)-Y343</f>
        <v>9583</v>
      </c>
      <c r="Z293" s="2">
        <f>ROUND((Z93-Z193-Z443)*'T1'!$D$16,0)-Z343</f>
        <v>9583</v>
      </c>
      <c r="AA293" s="2">
        <f>ROUND((AA93-AA193-AA443)*'T1'!$D$16,0)-AA343</f>
        <v>9583</v>
      </c>
      <c r="AB293" s="6">
        <f t="shared" si="855"/>
        <v>38332</v>
      </c>
      <c r="AC293" s="2">
        <f>ROUND((AC93-AC193-AC443)*'T1'!$E$16,0)-AC343</f>
        <v>9583</v>
      </c>
      <c r="AD293" s="2">
        <f>ROUND((AD93-AD193-AD443)*'T1'!$E$16,0)-AD343</f>
        <v>9583</v>
      </c>
      <c r="AE293" s="2">
        <f>ROUND((AE93-AE193-AE443)*'T1'!$E$16,0)-AE343</f>
        <v>10878</v>
      </c>
      <c r="AF293" s="2">
        <f>ROUND((AF93-AF193-AF443)*'T1'!$E$16,0)-AF343</f>
        <v>10878</v>
      </c>
      <c r="AG293" s="2">
        <f>ROUND((AG93-AG193-AG443)*'T1'!$E$16,0)-AG343</f>
        <v>10878</v>
      </c>
      <c r="AH293" s="2">
        <f>ROUND((AH93-AH193-AH443)*'T1'!$E$16,0)-AH343</f>
        <v>10878</v>
      </c>
      <c r="AI293" s="2">
        <f>ROUND((AI93-AI193-AI443)*'T1'!$E$16,0)-AI343</f>
        <v>10878</v>
      </c>
      <c r="AJ293" s="2">
        <f>ROUND((AJ93-AJ193-AJ443)*'T1'!$E$16,0)-AJ343</f>
        <v>10878</v>
      </c>
      <c r="AK293" s="2">
        <f>ROUND((AK93-AK193-AK443)*'T1'!$E$16,0)-AK343</f>
        <v>12173</v>
      </c>
      <c r="AL293" s="2">
        <f>ROUND((AL93-AL193-AL443)*'T1'!$E$16,0)-AL343</f>
        <v>12173</v>
      </c>
      <c r="AM293" s="2">
        <f>ROUND((AM93-AM193-AM443)*'T1'!$E$16,0)-AM343</f>
        <v>12173</v>
      </c>
      <c r="AN293" s="2">
        <f>ROUND((AN93-AN193-AN443)*'T1'!$E$16,0)-AN343</f>
        <v>12173</v>
      </c>
      <c r="AO293" s="6">
        <f t="shared" si="857"/>
        <v>133126</v>
      </c>
      <c r="AP293" s="2"/>
      <c r="AQ293" s="6">
        <f t="shared" si="882"/>
        <v>171458</v>
      </c>
    </row>
    <row r="294" spans="1:44" ht="12" customHeight="1" outlineLevel="1">
      <c r="A294" s="21" t="s">
        <v>542</v>
      </c>
      <c r="C294" s="2">
        <f>ROUND((C94-C194-C444)*'T1'!$C$16,0)-C344</f>
        <v>0</v>
      </c>
      <c r="D294" s="2">
        <f>ROUND((D94-D194-D444)*'T1'!$C$16,0)-D344</f>
        <v>0</v>
      </c>
      <c r="E294" s="2">
        <f>ROUND((E94-E194-E444)*'T1'!$C$16,0)-E344</f>
        <v>0</v>
      </c>
      <c r="F294" s="2">
        <f>ROUND((F94-F194-F444)*'T1'!$C$16,0)-F344</f>
        <v>0</v>
      </c>
      <c r="G294" s="2">
        <f>ROUND((G94-G194-G444)*'T1'!$C$16,0)-G344</f>
        <v>0</v>
      </c>
      <c r="H294" s="2">
        <f>ROUND((H94-H194-H444)*'T1'!$C$16,0)-H344</f>
        <v>0</v>
      </c>
      <c r="I294" s="2">
        <f>ROUND((I94-I194-I444)*'T1'!$C$16,0)-I344</f>
        <v>0</v>
      </c>
      <c r="J294" s="2">
        <f>ROUND((J94-J194-J444)*'T1'!$C$16,0)-J344</f>
        <v>0</v>
      </c>
      <c r="K294" s="2">
        <f>ROUND((K94-K194-K444)*'T1'!$C$16,0)-K344</f>
        <v>0</v>
      </c>
      <c r="L294" s="2">
        <f>ROUND((L94-L194-L444)*'T1'!$C$16,0)-L344</f>
        <v>0</v>
      </c>
      <c r="M294" s="2">
        <f>ROUND((M94-M194-M444)*'T1'!$C$16,0)-M344</f>
        <v>0</v>
      </c>
      <c r="N294" s="2">
        <f>ROUND((N94-N194-N444)*'T1'!$C$16,0)-N344</f>
        <v>0</v>
      </c>
      <c r="O294" s="6">
        <f t="shared" si="853"/>
        <v>0</v>
      </c>
      <c r="P294" s="2">
        <f>ROUND((P94-P194-P444)*'T1'!$D$16,0)-P344</f>
        <v>0</v>
      </c>
      <c r="Q294" s="2">
        <f>ROUND((Q94-Q194-Q444)*'T1'!$D$16,0)-Q344</f>
        <v>0</v>
      </c>
      <c r="R294" s="2">
        <f>ROUND((R94-R194-R444)*'T1'!$D$16,0)-R344</f>
        <v>0</v>
      </c>
      <c r="S294" s="2">
        <f>ROUND((S94-S194-S444)*'T1'!$D$16,0)-S344</f>
        <v>0</v>
      </c>
      <c r="T294" s="2">
        <f>ROUND((T94-T194-T444)*'T1'!$D$16,0)-T344</f>
        <v>0</v>
      </c>
      <c r="U294" s="2">
        <f>ROUND((U94-U194-U444)*'T1'!$D$16,0)-U344</f>
        <v>0</v>
      </c>
      <c r="V294" s="2">
        <f>ROUND((V94-V194-V444)*'T1'!$D$16,0)-V344</f>
        <v>0</v>
      </c>
      <c r="W294" s="2">
        <f>ROUND((W94-W194-W444)*'T1'!$D$16,0)-W344</f>
        <v>0</v>
      </c>
      <c r="X294" s="2">
        <f>ROUND((X94-X194-X444)*'T1'!$D$16,0)-X344</f>
        <v>9583</v>
      </c>
      <c r="Y294" s="2">
        <f>ROUND((Y94-Y194-Y444)*'T1'!$D$16,0)-Y344</f>
        <v>9583</v>
      </c>
      <c r="Z294" s="2">
        <f>ROUND((Z94-Z194-Z444)*'T1'!$D$16,0)-Z344</f>
        <v>9583</v>
      </c>
      <c r="AA294" s="2">
        <f>ROUND((AA94-AA194-AA444)*'T1'!$D$16,0)-AA344</f>
        <v>9583</v>
      </c>
      <c r="AB294" s="6">
        <f t="shared" si="855"/>
        <v>38332</v>
      </c>
      <c r="AC294" s="2">
        <f>ROUND((AC94-AC194-AC444)*'T1'!$E$16,0)-AC344</f>
        <v>9583</v>
      </c>
      <c r="AD294" s="2">
        <f>ROUND((AD94-AD194-AD444)*'T1'!$E$16,0)-AD344</f>
        <v>9583</v>
      </c>
      <c r="AE294" s="2">
        <f>ROUND((AE94-AE194-AE444)*'T1'!$E$16,0)-AE344</f>
        <v>10878</v>
      </c>
      <c r="AF294" s="2">
        <f>ROUND((AF94-AF194-AF444)*'T1'!$E$16,0)-AF344</f>
        <v>10878</v>
      </c>
      <c r="AG294" s="2">
        <f>ROUND((AG94-AG194-AG444)*'T1'!$E$16,0)-AG344</f>
        <v>10878</v>
      </c>
      <c r="AH294" s="2">
        <f>ROUND((AH94-AH194-AH444)*'T1'!$E$16,0)-AH344</f>
        <v>10878</v>
      </c>
      <c r="AI294" s="2">
        <f>ROUND((AI94-AI194-AI444)*'T1'!$E$16,0)-AI344</f>
        <v>10878</v>
      </c>
      <c r="AJ294" s="2">
        <f>ROUND((AJ94-AJ194-AJ444)*'T1'!$E$16,0)-AJ344</f>
        <v>10878</v>
      </c>
      <c r="AK294" s="2">
        <f>ROUND((AK94-AK194-AK444)*'T1'!$E$16,0)-AK344</f>
        <v>12173</v>
      </c>
      <c r="AL294" s="2">
        <f>ROUND((AL94-AL194-AL444)*'T1'!$E$16,0)-AL344</f>
        <v>12173</v>
      </c>
      <c r="AM294" s="2">
        <f>ROUND((AM94-AM194-AM444)*'T1'!$E$16,0)-AM344</f>
        <v>12173</v>
      </c>
      <c r="AN294" s="2">
        <f>ROUND((AN94-AN194-AN444)*'T1'!$E$16,0)-AN344</f>
        <v>12173</v>
      </c>
      <c r="AO294" s="6">
        <f t="shared" si="857"/>
        <v>133126</v>
      </c>
      <c r="AP294" s="2"/>
      <c r="AQ294" s="6">
        <f t="shared" si="882"/>
        <v>171458</v>
      </c>
    </row>
    <row r="295" spans="1:44" ht="12" customHeight="1" outlineLevel="1">
      <c r="A295" s="21" t="s">
        <v>543</v>
      </c>
      <c r="C295" s="2">
        <f>ROUND((C95-C195-C445)*'T1'!$C$16,0)-C345</f>
        <v>0</v>
      </c>
      <c r="D295" s="2">
        <f>ROUND((D95-D195-D445)*'T1'!$C$16,0)-D345</f>
        <v>0</v>
      </c>
      <c r="E295" s="2">
        <f>ROUND((E95-E195-E445)*'T1'!$C$16,0)-E345</f>
        <v>0</v>
      </c>
      <c r="F295" s="2">
        <f>ROUND((F95-F195-F445)*'T1'!$C$16,0)-F345</f>
        <v>0</v>
      </c>
      <c r="G295" s="2">
        <f>ROUND((G95-G195-G445)*'T1'!$C$16,0)-G345</f>
        <v>0</v>
      </c>
      <c r="H295" s="2">
        <f>ROUND((H95-H195-H445)*'T1'!$C$16,0)-H345</f>
        <v>0</v>
      </c>
      <c r="I295" s="2">
        <f>ROUND((I95-I195-I445)*'T1'!$C$16,0)-I345</f>
        <v>0</v>
      </c>
      <c r="J295" s="2">
        <f>ROUND((J95-J195-J445)*'T1'!$C$16,0)-J345</f>
        <v>0</v>
      </c>
      <c r="K295" s="2">
        <f>ROUND((K95-K195-K445)*'T1'!$C$16,0)-K345</f>
        <v>0</v>
      </c>
      <c r="L295" s="2">
        <f>ROUND((L95-L195-L445)*'T1'!$C$16,0)-L345</f>
        <v>0</v>
      </c>
      <c r="M295" s="2">
        <f>ROUND((M95-M195-M445)*'T1'!$C$16,0)-M345</f>
        <v>0</v>
      </c>
      <c r="N295" s="2">
        <f>ROUND((N95-N195-N445)*'T1'!$C$16,0)-N345</f>
        <v>0</v>
      </c>
      <c r="O295" s="6">
        <f t="shared" si="853"/>
        <v>0</v>
      </c>
      <c r="P295" s="2">
        <f>ROUND((P95-P195-P445)*'T1'!$D$16,0)-P345</f>
        <v>0</v>
      </c>
      <c r="Q295" s="2">
        <f>ROUND((Q95-Q195-Q445)*'T1'!$D$16,0)-Q345</f>
        <v>0</v>
      </c>
      <c r="R295" s="2">
        <f>ROUND((R95-R195-R445)*'T1'!$D$16,0)-R345</f>
        <v>0</v>
      </c>
      <c r="S295" s="2">
        <f>ROUND((S95-S195-S445)*'T1'!$D$16,0)-S345</f>
        <v>0</v>
      </c>
      <c r="T295" s="2">
        <f>ROUND((T95-T195-T445)*'T1'!$D$16,0)-T345</f>
        <v>0</v>
      </c>
      <c r="U295" s="2">
        <f>ROUND((U95-U195-U445)*'T1'!$D$16,0)-U345</f>
        <v>0</v>
      </c>
      <c r="V295" s="2">
        <f>ROUND((V95-V195-V445)*'T1'!$D$16,0)-V345</f>
        <v>0</v>
      </c>
      <c r="W295" s="2">
        <f>ROUND((W95-W195-W445)*'T1'!$D$16,0)-W345</f>
        <v>0</v>
      </c>
      <c r="X295" s="2">
        <f>ROUND((X95-X195-X445)*'T1'!$D$16,0)-X345</f>
        <v>0</v>
      </c>
      <c r="Y295" s="2">
        <f>ROUND((Y95-Y195-Y445)*'T1'!$D$16,0)-Y345</f>
        <v>0</v>
      </c>
      <c r="Z295" s="2">
        <f>ROUND((Z95-Z195-Z445)*'T1'!$D$16,0)-Z345</f>
        <v>0</v>
      </c>
      <c r="AA295" s="2">
        <f>ROUND((AA95-AA195-AA445)*'T1'!$D$16,0)-AA345</f>
        <v>0</v>
      </c>
      <c r="AB295" s="6">
        <f t="shared" si="855"/>
        <v>0</v>
      </c>
      <c r="AC295" s="2">
        <f>ROUND((AC95-AC195-AC445)*'T1'!$E$16,0)-AC345</f>
        <v>0</v>
      </c>
      <c r="AD295" s="2">
        <f>ROUND((AD95-AD195-AD445)*'T1'!$E$16,0)-AD345</f>
        <v>0</v>
      </c>
      <c r="AE295" s="2">
        <f>ROUND((AE95-AE195-AE445)*'T1'!$E$16,0)-AE345</f>
        <v>9583</v>
      </c>
      <c r="AF295" s="2">
        <f>ROUND((AF95-AF195-AF445)*'T1'!$E$16,0)-AF345</f>
        <v>9583</v>
      </c>
      <c r="AG295" s="2">
        <f>ROUND((AG95-AG195-AG445)*'T1'!$E$16,0)-AG345</f>
        <v>9583</v>
      </c>
      <c r="AH295" s="2">
        <f>ROUND((AH95-AH195-AH445)*'T1'!$E$16,0)-AH345</f>
        <v>9583</v>
      </c>
      <c r="AI295" s="2">
        <f>ROUND((AI95-AI195-AI445)*'T1'!$E$16,0)-AI345</f>
        <v>9583</v>
      </c>
      <c r="AJ295" s="2">
        <f>ROUND((AJ95-AJ195-AJ445)*'T1'!$E$16,0)-AJ345</f>
        <v>9583</v>
      </c>
      <c r="AK295" s="2">
        <f>ROUND((AK95-AK195-AK445)*'T1'!$E$16,0)-AK345</f>
        <v>10878</v>
      </c>
      <c r="AL295" s="2">
        <f>ROUND((AL95-AL195-AL445)*'T1'!$E$16,0)-AL345</f>
        <v>10878</v>
      </c>
      <c r="AM295" s="2">
        <f>ROUND((AM95-AM195-AM445)*'T1'!$E$16,0)-AM345</f>
        <v>10878</v>
      </c>
      <c r="AN295" s="2">
        <f>ROUND((AN95-AN195-AN445)*'T1'!$E$16,0)-AN345</f>
        <v>10878</v>
      </c>
      <c r="AO295" s="6">
        <f t="shared" si="857"/>
        <v>101010</v>
      </c>
      <c r="AP295" s="2"/>
      <c r="AQ295" s="6">
        <f t="shared" si="882"/>
        <v>101010</v>
      </c>
    </row>
    <row r="296" spans="1:44" ht="12" customHeight="1" outlineLevel="1">
      <c r="A296" s="2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6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6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6"/>
      <c r="AP296" s="2"/>
      <c r="AQ296" s="6"/>
    </row>
    <row r="297" spans="1:44" ht="12" customHeight="1" outlineLevel="1">
      <c r="A297" s="4" t="s">
        <v>132</v>
      </c>
      <c r="C297" s="5">
        <f>SUM(C298:C299)</f>
        <v>0</v>
      </c>
      <c r="D297" s="5">
        <f t="shared" ref="D297:N297" si="883">SUM(D298:D299)</f>
        <v>0</v>
      </c>
      <c r="E297" s="5">
        <f t="shared" si="883"/>
        <v>0</v>
      </c>
      <c r="F297" s="5">
        <f t="shared" si="883"/>
        <v>0</v>
      </c>
      <c r="G297" s="5">
        <f t="shared" si="883"/>
        <v>0</v>
      </c>
      <c r="H297" s="5">
        <f t="shared" si="883"/>
        <v>0</v>
      </c>
      <c r="I297" s="5">
        <f t="shared" si="883"/>
        <v>0</v>
      </c>
      <c r="J297" s="5">
        <f t="shared" si="883"/>
        <v>0</v>
      </c>
      <c r="K297" s="5">
        <f t="shared" si="883"/>
        <v>9583</v>
      </c>
      <c r="L297" s="5">
        <f t="shared" si="883"/>
        <v>9583</v>
      </c>
      <c r="M297" s="5">
        <f t="shared" si="883"/>
        <v>9583</v>
      </c>
      <c r="N297" s="5">
        <f t="shared" si="883"/>
        <v>9583</v>
      </c>
      <c r="O297" s="14">
        <f t="shared" ref="O297" si="884">SUM(C297:N297)</f>
        <v>38332</v>
      </c>
      <c r="P297" s="5">
        <f>SUM(P298:P299)</f>
        <v>9583</v>
      </c>
      <c r="Q297" s="5">
        <f t="shared" ref="Q297" si="885">SUM(Q298:Q299)</f>
        <v>9583</v>
      </c>
      <c r="R297" s="5">
        <f t="shared" ref="R297" si="886">SUM(R298:R299)</f>
        <v>20461</v>
      </c>
      <c r="S297" s="5">
        <f t="shared" ref="S297" si="887">SUM(S298:S299)</f>
        <v>20461</v>
      </c>
      <c r="T297" s="5">
        <f t="shared" ref="T297" si="888">SUM(T298:T299)</f>
        <v>20461</v>
      </c>
      <c r="U297" s="5">
        <f t="shared" ref="U297" si="889">SUM(U298:U299)</f>
        <v>20461</v>
      </c>
      <c r="V297" s="5">
        <f t="shared" ref="V297" si="890">SUM(V298:V299)</f>
        <v>20461</v>
      </c>
      <c r="W297" s="5">
        <f t="shared" ref="W297" si="891">SUM(W298:W299)</f>
        <v>20461</v>
      </c>
      <c r="X297" s="5">
        <f t="shared" ref="X297" si="892">SUM(X298:X299)</f>
        <v>23051</v>
      </c>
      <c r="Y297" s="5">
        <f t="shared" ref="Y297" si="893">SUM(Y298:Y299)</f>
        <v>23051</v>
      </c>
      <c r="Z297" s="5">
        <f t="shared" ref="Z297" si="894">SUM(Z298:Z299)</f>
        <v>23051</v>
      </c>
      <c r="AA297" s="5">
        <f t="shared" ref="AA297" si="895">SUM(AA298:AA299)</f>
        <v>23051</v>
      </c>
      <c r="AB297" s="14">
        <f t="shared" ref="AB297" si="896">SUM(P297:AA297)</f>
        <v>234136</v>
      </c>
      <c r="AC297" s="5">
        <f>SUM(AC298:AC299)</f>
        <v>23051</v>
      </c>
      <c r="AD297" s="5">
        <f t="shared" ref="AD297" si="897">SUM(AD298:AD299)</f>
        <v>23051</v>
      </c>
      <c r="AE297" s="5">
        <f t="shared" ref="AE297" si="898">SUM(AE298:AE299)</f>
        <v>25641</v>
      </c>
      <c r="AF297" s="5">
        <f t="shared" ref="AF297" si="899">SUM(AF298:AF299)</f>
        <v>25641</v>
      </c>
      <c r="AG297" s="5">
        <f t="shared" ref="AG297" si="900">SUM(AG298:AG299)</f>
        <v>25641</v>
      </c>
      <c r="AH297" s="5">
        <f t="shared" ref="AH297" si="901">SUM(AH298:AH299)</f>
        <v>25641</v>
      </c>
      <c r="AI297" s="5">
        <f t="shared" ref="AI297" si="902">SUM(AI298:AI299)</f>
        <v>25641</v>
      </c>
      <c r="AJ297" s="5">
        <f t="shared" ref="AJ297" si="903">SUM(AJ298:AJ299)</f>
        <v>25641</v>
      </c>
      <c r="AK297" s="5">
        <f t="shared" ref="AK297" si="904">SUM(AK298:AK299)</f>
        <v>28231</v>
      </c>
      <c r="AL297" s="5">
        <f t="shared" ref="AL297" si="905">SUM(AL298:AL299)</f>
        <v>28231</v>
      </c>
      <c r="AM297" s="5">
        <f t="shared" ref="AM297" si="906">SUM(AM298:AM299)</f>
        <v>28231</v>
      </c>
      <c r="AN297" s="5">
        <f t="shared" ref="AN297" si="907">SUM(AN298:AN299)</f>
        <v>28231</v>
      </c>
      <c r="AO297" s="14">
        <f t="shared" ref="AO297" si="908">SUM(AC297:AN297)</f>
        <v>312872</v>
      </c>
      <c r="AP297" s="2"/>
      <c r="AQ297" s="14">
        <f>O297+AB297+AO297</f>
        <v>585340</v>
      </c>
    </row>
    <row r="298" spans="1:44" ht="12" customHeight="1" outlineLevel="1">
      <c r="A298" s="21" t="s">
        <v>538</v>
      </c>
      <c r="C298" s="2">
        <f>ROUND((C98-C198-C448)*'T1'!$C$16,0)-C348</f>
        <v>0</v>
      </c>
      <c r="D298" s="2">
        <f>ROUND((D98-D198-D448)*'T1'!$C$16,0)-D348</f>
        <v>0</v>
      </c>
      <c r="E298" s="2">
        <f>ROUND((E98-E198-E448)*'T1'!$C$16,0)-E348</f>
        <v>0</v>
      </c>
      <c r="F298" s="2">
        <f>ROUND((F98-F198-F448)*'T1'!$C$16,0)-F348</f>
        <v>0</v>
      </c>
      <c r="G298" s="2">
        <f>ROUND((G98-G198-G448)*'T1'!$C$16,0)-G348</f>
        <v>0</v>
      </c>
      <c r="H298" s="2">
        <f>ROUND((H98-H198-H448)*'T1'!$C$16,0)-H348</f>
        <v>0</v>
      </c>
      <c r="I298" s="2">
        <f>ROUND((I98-I198-I448)*'T1'!$C$16,0)-I348</f>
        <v>0</v>
      </c>
      <c r="J298" s="2">
        <f>ROUND((J98-J198-J448)*'T1'!$C$16,0)-J348</f>
        <v>0</v>
      </c>
      <c r="K298" s="2">
        <f>ROUND((K98-K198-K448)*'T1'!$C$16,0)-K348</f>
        <v>9583</v>
      </c>
      <c r="L298" s="2">
        <f>ROUND((L98-L198-L448)*'T1'!$C$16,0)-L348</f>
        <v>9583</v>
      </c>
      <c r="M298" s="2">
        <f>ROUND((M98-M198-M448)*'T1'!$C$16,0)-M348</f>
        <v>9583</v>
      </c>
      <c r="N298" s="2">
        <f>ROUND((N98-N198-N448)*'T1'!$C$16,0)-N348</f>
        <v>9583</v>
      </c>
      <c r="O298" s="6">
        <f t="shared" si="853"/>
        <v>38332</v>
      </c>
      <c r="P298" s="2">
        <f>ROUND((P98-P198-P448)*'T1'!$D$16,0)-P348</f>
        <v>9583</v>
      </c>
      <c r="Q298" s="2">
        <f>ROUND((Q98-Q198-Q448)*'T1'!$D$16,0)-Q348</f>
        <v>9583</v>
      </c>
      <c r="R298" s="2">
        <f>ROUND((R98-R198-R448)*'T1'!$D$16,0)-R348</f>
        <v>10878</v>
      </c>
      <c r="S298" s="2">
        <f>ROUND((S98-S198-S448)*'T1'!$D$16,0)-S348</f>
        <v>10878</v>
      </c>
      <c r="T298" s="2">
        <f>ROUND((T98-T198-T448)*'T1'!$D$16,0)-T348</f>
        <v>10878</v>
      </c>
      <c r="U298" s="2">
        <f>ROUND((U98-U198-U448)*'T1'!$D$16,0)-U348</f>
        <v>10878</v>
      </c>
      <c r="V298" s="2">
        <f>ROUND((V98-V198-V448)*'T1'!$D$16,0)-V348</f>
        <v>10878</v>
      </c>
      <c r="W298" s="2">
        <f>ROUND((W98-W198-W448)*'T1'!$D$16,0)-W348</f>
        <v>10878</v>
      </c>
      <c r="X298" s="2">
        <f>ROUND((X98-X198-X448)*'T1'!$D$16,0)-X348</f>
        <v>12173</v>
      </c>
      <c r="Y298" s="2">
        <f>ROUND((Y98-Y198-Y448)*'T1'!$D$16,0)-Y348</f>
        <v>12173</v>
      </c>
      <c r="Z298" s="2">
        <f>ROUND((Z98-Z198-Z448)*'T1'!$D$16,0)-Z348</f>
        <v>12173</v>
      </c>
      <c r="AA298" s="2">
        <f>ROUND((AA98-AA198-AA448)*'T1'!$D$16,0)-AA348</f>
        <v>12173</v>
      </c>
      <c r="AB298" s="6">
        <f t="shared" si="855"/>
        <v>133126</v>
      </c>
      <c r="AC298" s="2">
        <f>ROUND((AC98-AC198-AC448)*'T1'!$E$16,0)-AC348</f>
        <v>12173</v>
      </c>
      <c r="AD298" s="2">
        <f>ROUND((AD98-AD198-AD448)*'T1'!$E$16,0)-AD348</f>
        <v>12173</v>
      </c>
      <c r="AE298" s="2">
        <f>ROUND((AE98-AE198-AE448)*'T1'!$E$16,0)-AE348</f>
        <v>13468</v>
      </c>
      <c r="AF298" s="2">
        <f>ROUND((AF98-AF198-AF448)*'T1'!$E$16,0)-AF348</f>
        <v>13468</v>
      </c>
      <c r="AG298" s="2">
        <f>ROUND((AG98-AG198-AG448)*'T1'!$E$16,0)-AG348</f>
        <v>13468</v>
      </c>
      <c r="AH298" s="2">
        <f>ROUND((AH98-AH198-AH448)*'T1'!$E$16,0)-AH348</f>
        <v>13468</v>
      </c>
      <c r="AI298" s="2">
        <f>ROUND((AI98-AI198-AI448)*'T1'!$E$16,0)-AI348</f>
        <v>13468</v>
      </c>
      <c r="AJ298" s="2">
        <f>ROUND((AJ98-AJ198-AJ448)*'T1'!$E$16,0)-AJ348</f>
        <v>13468</v>
      </c>
      <c r="AK298" s="2">
        <f>ROUND((AK98-AK198-AK448)*'T1'!$E$16,0)-AK348</f>
        <v>14763</v>
      </c>
      <c r="AL298" s="2">
        <f>ROUND((AL98-AL198-AL448)*'T1'!$E$16,0)-AL348</f>
        <v>14763</v>
      </c>
      <c r="AM298" s="2">
        <f>ROUND((AM98-AM198-AM448)*'T1'!$E$16,0)-AM348</f>
        <v>14763</v>
      </c>
      <c r="AN298" s="2">
        <f>ROUND((AN98-AN198-AN448)*'T1'!$E$16,0)-AN348</f>
        <v>14763</v>
      </c>
      <c r="AO298" s="6">
        <f t="shared" si="857"/>
        <v>164206</v>
      </c>
      <c r="AP298" s="2"/>
      <c r="AQ298" s="6">
        <f>O298+AB298+AO298</f>
        <v>335664</v>
      </c>
    </row>
    <row r="299" spans="1:44" ht="12" customHeight="1" outlineLevel="1">
      <c r="A299" s="21" t="s">
        <v>536</v>
      </c>
      <c r="C299" s="2">
        <f>ROUND((C99-C199-C449)*'T1'!$C$16,0)-C349</f>
        <v>0</v>
      </c>
      <c r="D299" s="2">
        <f>ROUND((D99-D199-D449)*'T1'!$C$16,0)-D349</f>
        <v>0</v>
      </c>
      <c r="E299" s="2">
        <f>ROUND((E99-E199-E449)*'T1'!$C$16,0)-E349</f>
        <v>0</v>
      </c>
      <c r="F299" s="2">
        <f>ROUND((F99-F199-F449)*'T1'!$C$16,0)-F349</f>
        <v>0</v>
      </c>
      <c r="G299" s="2">
        <f>ROUND((G99-G199-G449)*'T1'!$C$16,0)-G349</f>
        <v>0</v>
      </c>
      <c r="H299" s="2">
        <f>ROUND((H99-H199-H449)*'T1'!$C$16,0)-H349</f>
        <v>0</v>
      </c>
      <c r="I299" s="2">
        <f>ROUND((I99-I199-I449)*'T1'!$C$16,0)-I349</f>
        <v>0</v>
      </c>
      <c r="J299" s="2">
        <f>ROUND((J99-J199-J449)*'T1'!$C$16,0)-J349</f>
        <v>0</v>
      </c>
      <c r="K299" s="2">
        <f>ROUND((K99-K199-K449)*'T1'!$C$16,0)-K349</f>
        <v>0</v>
      </c>
      <c r="L299" s="2">
        <f>ROUND((L99-L199-L449)*'T1'!$C$16,0)-L349</f>
        <v>0</v>
      </c>
      <c r="M299" s="2">
        <f>ROUND((M99-M199-M449)*'T1'!$C$16,0)-M349</f>
        <v>0</v>
      </c>
      <c r="N299" s="2">
        <f>ROUND((N99-N199-N449)*'T1'!$C$16,0)-N349</f>
        <v>0</v>
      </c>
      <c r="O299" s="6">
        <f t="shared" si="853"/>
        <v>0</v>
      </c>
      <c r="P299" s="2">
        <f>ROUND((P99-P199-P449)*'T1'!$D$16,0)-P349</f>
        <v>0</v>
      </c>
      <c r="Q299" s="2">
        <f>ROUND((Q99-Q199-Q449)*'T1'!$D$16,0)-Q349</f>
        <v>0</v>
      </c>
      <c r="R299" s="2">
        <f>ROUND((R99-R199-R449)*'T1'!$D$16,0)-R349</f>
        <v>9583</v>
      </c>
      <c r="S299" s="2">
        <f>ROUND((S99-S199-S449)*'T1'!$D$16,0)-S349</f>
        <v>9583</v>
      </c>
      <c r="T299" s="2">
        <f>ROUND((T99-T199-T449)*'T1'!$D$16,0)-T349</f>
        <v>9583</v>
      </c>
      <c r="U299" s="2">
        <f>ROUND((U99-U199-U449)*'T1'!$D$16,0)-U349</f>
        <v>9583</v>
      </c>
      <c r="V299" s="2">
        <f>ROUND((V99-V199-V449)*'T1'!$D$16,0)-V349</f>
        <v>9583</v>
      </c>
      <c r="W299" s="2">
        <f>ROUND((W99-W199-W449)*'T1'!$D$16,0)-W349</f>
        <v>9583</v>
      </c>
      <c r="X299" s="2">
        <f>ROUND((X99-X199-X449)*'T1'!$D$16,0)-X349</f>
        <v>10878</v>
      </c>
      <c r="Y299" s="2">
        <f>ROUND((Y99-Y199-Y449)*'T1'!$D$16,0)-Y349</f>
        <v>10878</v>
      </c>
      <c r="Z299" s="2">
        <f>ROUND((Z99-Z199-Z449)*'T1'!$D$16,0)-Z349</f>
        <v>10878</v>
      </c>
      <c r="AA299" s="2">
        <f>ROUND((AA99-AA199-AA449)*'T1'!$D$16,0)-AA349</f>
        <v>10878</v>
      </c>
      <c r="AB299" s="6">
        <f t="shared" si="855"/>
        <v>101010</v>
      </c>
      <c r="AC299" s="2">
        <f>ROUND((AC99-AC199-AC449)*'T1'!$E$16,0)-AC349</f>
        <v>10878</v>
      </c>
      <c r="AD299" s="2">
        <f>ROUND((AD99-AD199-AD449)*'T1'!$E$16,0)-AD349</f>
        <v>10878</v>
      </c>
      <c r="AE299" s="2">
        <f>ROUND((AE99-AE199-AE449)*'T1'!$E$16,0)-AE349</f>
        <v>12173</v>
      </c>
      <c r="AF299" s="2">
        <f>ROUND((AF99-AF199-AF449)*'T1'!$E$16,0)-AF349</f>
        <v>12173</v>
      </c>
      <c r="AG299" s="2">
        <f>ROUND((AG99-AG199-AG449)*'T1'!$E$16,0)-AG349</f>
        <v>12173</v>
      </c>
      <c r="AH299" s="2">
        <f>ROUND((AH99-AH199-AH449)*'T1'!$E$16,0)-AH349</f>
        <v>12173</v>
      </c>
      <c r="AI299" s="2">
        <f>ROUND((AI99-AI199-AI449)*'T1'!$E$16,0)-AI349</f>
        <v>12173</v>
      </c>
      <c r="AJ299" s="2">
        <f>ROUND((AJ99-AJ199-AJ449)*'T1'!$E$16,0)-AJ349</f>
        <v>12173</v>
      </c>
      <c r="AK299" s="2">
        <f>ROUND((AK99-AK199-AK449)*'T1'!$E$16,0)-AK349</f>
        <v>13468</v>
      </c>
      <c r="AL299" s="2">
        <f>ROUND((AL99-AL199-AL449)*'T1'!$E$16,0)-AL349</f>
        <v>13468</v>
      </c>
      <c r="AM299" s="2">
        <f>ROUND((AM99-AM199-AM449)*'T1'!$E$16,0)-AM349</f>
        <v>13468</v>
      </c>
      <c r="AN299" s="2">
        <f>ROUND((AN99-AN199-AN449)*'T1'!$E$16,0)-AN349</f>
        <v>13468</v>
      </c>
      <c r="AO299" s="6">
        <f t="shared" si="857"/>
        <v>148666</v>
      </c>
      <c r="AP299" s="2"/>
      <c r="AQ299" s="6">
        <f t="shared" ref="AQ299:AQ303" si="909">O299+AB299+AO299</f>
        <v>249676</v>
      </c>
    </row>
    <row r="300" spans="1:44" ht="12" customHeight="1" outlineLevel="1">
      <c r="A300" s="21" t="s">
        <v>541</v>
      </c>
      <c r="C300" s="2">
        <f>ROUND((C100-C200-C450)*'T1'!$C$16,0)-C350</f>
        <v>0</v>
      </c>
      <c r="D300" s="2">
        <f>ROUND((D100-D200-D450)*'T1'!$C$16,0)-D350</f>
        <v>0</v>
      </c>
      <c r="E300" s="2">
        <f>ROUND((E100-E200-E450)*'T1'!$C$16,0)-E350</f>
        <v>0</v>
      </c>
      <c r="F300" s="2">
        <f>ROUND((F100-F200-F450)*'T1'!$C$16,0)-F350</f>
        <v>0</v>
      </c>
      <c r="G300" s="2">
        <f>ROUND((G100-G200-G450)*'T1'!$C$16,0)-G350</f>
        <v>0</v>
      </c>
      <c r="H300" s="2">
        <f>ROUND((H100-H200-H450)*'T1'!$C$16,0)-H350</f>
        <v>0</v>
      </c>
      <c r="I300" s="2">
        <f>ROUND((I100-I200-I450)*'T1'!$C$16,0)-I350</f>
        <v>0</v>
      </c>
      <c r="J300" s="2">
        <f>ROUND((J100-J200-J450)*'T1'!$C$16,0)-J350</f>
        <v>0</v>
      </c>
      <c r="K300" s="2">
        <f>ROUND((K100-K200-K450)*'T1'!$C$16,0)-K350</f>
        <v>0</v>
      </c>
      <c r="L300" s="2">
        <f>ROUND((L100-L200-L450)*'T1'!$C$16,0)-L350</f>
        <v>0</v>
      </c>
      <c r="M300" s="2">
        <f>ROUND((M100-M200-M450)*'T1'!$C$16,0)-M350</f>
        <v>0</v>
      </c>
      <c r="N300" s="2">
        <f>ROUND((N100-N200-N450)*'T1'!$C$16,0)-N350</f>
        <v>0</v>
      </c>
      <c r="O300" s="6">
        <f t="shared" si="853"/>
        <v>0</v>
      </c>
      <c r="P300" s="2">
        <f>ROUND((P100-P200-P450)*'T1'!$D$16,0)-P350</f>
        <v>0</v>
      </c>
      <c r="Q300" s="2">
        <f>ROUND((Q100-Q200-Q450)*'T1'!$D$16,0)-Q350</f>
        <v>0</v>
      </c>
      <c r="R300" s="2">
        <f>ROUND((R100-R200-R450)*'T1'!$D$16,0)-R350</f>
        <v>9583</v>
      </c>
      <c r="S300" s="2">
        <f>ROUND((S100-S200-S450)*'T1'!$D$16,0)-S350</f>
        <v>9583</v>
      </c>
      <c r="T300" s="2">
        <f>ROUND((T100-T200-T450)*'T1'!$D$16,0)-T350</f>
        <v>9583</v>
      </c>
      <c r="U300" s="2">
        <f>ROUND((U100-U200-U450)*'T1'!$D$16,0)-U350</f>
        <v>9583</v>
      </c>
      <c r="V300" s="2">
        <f>ROUND((V100-V200-V450)*'T1'!$D$16,0)-V350</f>
        <v>9583</v>
      </c>
      <c r="W300" s="2">
        <f>ROUND((W100-W200-W450)*'T1'!$D$16,0)-W350</f>
        <v>9583</v>
      </c>
      <c r="X300" s="2">
        <f>ROUND((X100-X200-X450)*'T1'!$D$16,0)-X350</f>
        <v>10878</v>
      </c>
      <c r="Y300" s="2">
        <f>ROUND((Y100-Y200-Y450)*'T1'!$D$16,0)-Y350</f>
        <v>10878</v>
      </c>
      <c r="Z300" s="2">
        <f>ROUND((Z100-Z200-Z450)*'T1'!$D$16,0)-Z350</f>
        <v>10878</v>
      </c>
      <c r="AA300" s="2">
        <f>ROUND((AA100-AA200-AA450)*'T1'!$D$16,0)-AA350</f>
        <v>10878</v>
      </c>
      <c r="AB300" s="6">
        <f t="shared" si="855"/>
        <v>101010</v>
      </c>
      <c r="AC300" s="2">
        <f>ROUND((AC100-AC200-AC450)*'T1'!$E$16,0)-AC350</f>
        <v>10878</v>
      </c>
      <c r="AD300" s="2">
        <f>ROUND((AD100-AD200-AD450)*'T1'!$E$16,0)-AD350</f>
        <v>10878</v>
      </c>
      <c r="AE300" s="2">
        <f>ROUND((AE100-AE200-AE450)*'T1'!$E$16,0)-AE350</f>
        <v>12173</v>
      </c>
      <c r="AF300" s="2">
        <f>ROUND((AF100-AF200-AF450)*'T1'!$E$16,0)-AF350</f>
        <v>12173</v>
      </c>
      <c r="AG300" s="2">
        <f>ROUND((AG100-AG200-AG450)*'T1'!$E$16,0)-AG350</f>
        <v>12173</v>
      </c>
      <c r="AH300" s="2">
        <f>ROUND((AH100-AH200-AH450)*'T1'!$E$16,0)-AH350</f>
        <v>12173</v>
      </c>
      <c r="AI300" s="2">
        <f>ROUND((AI100-AI200-AI450)*'T1'!$E$16,0)-AI350</f>
        <v>12173</v>
      </c>
      <c r="AJ300" s="2">
        <f>ROUND((AJ100-AJ200-AJ450)*'T1'!$E$16,0)-AJ350</f>
        <v>12173</v>
      </c>
      <c r="AK300" s="2">
        <f>ROUND((AK100-AK200-AK450)*'T1'!$E$16,0)-AK350</f>
        <v>13468</v>
      </c>
      <c r="AL300" s="2">
        <f>ROUND((AL100-AL200-AL450)*'T1'!$E$16,0)-AL350</f>
        <v>13468</v>
      </c>
      <c r="AM300" s="2">
        <f>ROUND((AM100-AM200-AM450)*'T1'!$E$16,0)-AM350</f>
        <v>13468</v>
      </c>
      <c r="AN300" s="2">
        <f>ROUND((AN100-AN200-AN450)*'T1'!$E$16,0)-AN350</f>
        <v>13468</v>
      </c>
      <c r="AO300" s="6">
        <f t="shared" si="857"/>
        <v>148666</v>
      </c>
      <c r="AP300" s="2"/>
      <c r="AQ300" s="6">
        <f t="shared" si="909"/>
        <v>249676</v>
      </c>
    </row>
    <row r="301" spans="1:44" ht="12" customHeight="1" outlineLevel="1">
      <c r="A301" s="21" t="s">
        <v>537</v>
      </c>
      <c r="C301" s="2">
        <f>ROUND((C101-C201-C451)*'T1'!$C$16,0)-C351</f>
        <v>0</v>
      </c>
      <c r="D301" s="2">
        <f>ROUND((D101-D201-D451)*'T1'!$C$16,0)-D351</f>
        <v>0</v>
      </c>
      <c r="E301" s="2">
        <f>ROUND((E101-E201-E451)*'T1'!$C$16,0)-E351</f>
        <v>0</v>
      </c>
      <c r="F301" s="2">
        <f>ROUND((F101-F201-F451)*'T1'!$C$16,0)-F351</f>
        <v>0</v>
      </c>
      <c r="G301" s="2">
        <f>ROUND((G101-G201-G451)*'T1'!$C$16,0)-G351</f>
        <v>0</v>
      </c>
      <c r="H301" s="2">
        <f>ROUND((H101-H201-H451)*'T1'!$C$16,0)-H351</f>
        <v>0</v>
      </c>
      <c r="I301" s="2">
        <f>ROUND((I101-I201-I451)*'T1'!$C$16,0)-I351</f>
        <v>0</v>
      </c>
      <c r="J301" s="2">
        <f>ROUND((J101-J201-J451)*'T1'!$C$16,0)-J351</f>
        <v>0</v>
      </c>
      <c r="K301" s="2">
        <f>ROUND((K101-K201-K451)*'T1'!$C$16,0)-K351</f>
        <v>0</v>
      </c>
      <c r="L301" s="2">
        <f>ROUND((L101-L201-L451)*'T1'!$C$16,0)-L351</f>
        <v>0</v>
      </c>
      <c r="M301" s="2">
        <f>ROUND((M101-M201-M451)*'T1'!$C$16,0)-M351</f>
        <v>0</v>
      </c>
      <c r="N301" s="2">
        <f>ROUND((N101-N201-N451)*'T1'!$C$16,0)-N351</f>
        <v>0</v>
      </c>
      <c r="O301" s="6">
        <f t="shared" si="853"/>
        <v>0</v>
      </c>
      <c r="P301" s="2">
        <f>ROUND((P101-P201-P451)*'T1'!$D$16,0)-P351</f>
        <v>0</v>
      </c>
      <c r="Q301" s="2">
        <f>ROUND((Q101-Q201-Q451)*'T1'!$D$16,0)-Q351</f>
        <v>0</v>
      </c>
      <c r="R301" s="2">
        <f>ROUND((R101-R201-R451)*'T1'!$D$16,0)-R351</f>
        <v>0</v>
      </c>
      <c r="S301" s="2">
        <f>ROUND((S101-S201-S451)*'T1'!$D$16,0)-S351</f>
        <v>0</v>
      </c>
      <c r="T301" s="2">
        <f>ROUND((T101-T201-T451)*'T1'!$D$16,0)-T351</f>
        <v>0</v>
      </c>
      <c r="U301" s="2">
        <f>ROUND((U101-U201-U451)*'T1'!$D$16,0)-U351</f>
        <v>0</v>
      </c>
      <c r="V301" s="2">
        <f>ROUND((V101-V201-V451)*'T1'!$D$16,0)-V351</f>
        <v>0</v>
      </c>
      <c r="W301" s="2">
        <f>ROUND((W101-W201-W451)*'T1'!$D$16,0)-W351</f>
        <v>0</v>
      </c>
      <c r="X301" s="2">
        <f>ROUND((X101-X201-X451)*'T1'!$D$16,0)-X351</f>
        <v>9583</v>
      </c>
      <c r="Y301" s="2">
        <f>ROUND((Y101-Y201-Y451)*'T1'!$D$16,0)-Y351</f>
        <v>9583</v>
      </c>
      <c r="Z301" s="2">
        <f>ROUND((Z101-Z201-Z451)*'T1'!$D$16,0)-Z351</f>
        <v>9583</v>
      </c>
      <c r="AA301" s="2">
        <f>ROUND((AA101-AA201-AA451)*'T1'!$D$16,0)-AA351</f>
        <v>9583</v>
      </c>
      <c r="AB301" s="6">
        <f t="shared" si="855"/>
        <v>38332</v>
      </c>
      <c r="AC301" s="2">
        <f>ROUND((AC101-AC201-AC451)*'T1'!$E$16,0)-AC351</f>
        <v>9583</v>
      </c>
      <c r="AD301" s="2">
        <f>ROUND((AD101-AD201-AD451)*'T1'!$E$16,0)-AD351</f>
        <v>9583</v>
      </c>
      <c r="AE301" s="2">
        <f>ROUND((AE101-AE201-AE451)*'T1'!$E$16,0)-AE351</f>
        <v>10878</v>
      </c>
      <c r="AF301" s="2">
        <f>ROUND((AF101-AF201-AF451)*'T1'!$E$16,0)-AF351</f>
        <v>10878</v>
      </c>
      <c r="AG301" s="2">
        <f>ROUND((AG101-AG201-AG451)*'T1'!$E$16,0)-AG351</f>
        <v>10878</v>
      </c>
      <c r="AH301" s="2">
        <f>ROUND((AH101-AH201-AH451)*'T1'!$E$16,0)-AH351</f>
        <v>10878</v>
      </c>
      <c r="AI301" s="2">
        <f>ROUND((AI101-AI201-AI451)*'T1'!$E$16,0)-AI351</f>
        <v>10878</v>
      </c>
      <c r="AJ301" s="2">
        <f>ROUND((AJ101-AJ201-AJ451)*'T1'!$E$16,0)-AJ351</f>
        <v>10878</v>
      </c>
      <c r="AK301" s="2">
        <f>ROUND((AK101-AK201-AK451)*'T1'!$E$16,0)-AK351</f>
        <v>12173</v>
      </c>
      <c r="AL301" s="2">
        <f>ROUND((AL101-AL201-AL451)*'T1'!$E$16,0)-AL351</f>
        <v>12173</v>
      </c>
      <c r="AM301" s="2">
        <f>ROUND((AM101-AM201-AM451)*'T1'!$E$16,0)-AM351</f>
        <v>12173</v>
      </c>
      <c r="AN301" s="2">
        <f>ROUND((AN101-AN201-AN451)*'T1'!$E$16,0)-AN351</f>
        <v>12173</v>
      </c>
      <c r="AO301" s="6">
        <f t="shared" si="857"/>
        <v>133126</v>
      </c>
      <c r="AP301" s="2"/>
      <c r="AQ301" s="6">
        <f t="shared" si="909"/>
        <v>171458</v>
      </c>
    </row>
    <row r="302" spans="1:44" ht="12" customHeight="1" outlineLevel="1">
      <c r="A302" s="21" t="s">
        <v>542</v>
      </c>
      <c r="C302" s="2">
        <f>ROUND((C102-C202-C452)*'T1'!$C$16,0)-C352</f>
        <v>0</v>
      </c>
      <c r="D302" s="2">
        <f>ROUND((D102-D202-D452)*'T1'!$C$16,0)-D352</f>
        <v>0</v>
      </c>
      <c r="E302" s="2">
        <f>ROUND((E102-E202-E452)*'T1'!$C$16,0)-E352</f>
        <v>0</v>
      </c>
      <c r="F302" s="2">
        <f>ROUND((F102-F202-F452)*'T1'!$C$16,0)-F352</f>
        <v>0</v>
      </c>
      <c r="G302" s="2">
        <f>ROUND((G102-G202-G452)*'T1'!$C$16,0)-G352</f>
        <v>0</v>
      </c>
      <c r="H302" s="2">
        <f>ROUND((H102-H202-H452)*'T1'!$C$16,0)-H352</f>
        <v>0</v>
      </c>
      <c r="I302" s="2">
        <f>ROUND((I102-I202-I452)*'T1'!$C$16,0)-I352</f>
        <v>0</v>
      </c>
      <c r="J302" s="2">
        <f>ROUND((J102-J202-J452)*'T1'!$C$16,0)-J352</f>
        <v>0</v>
      </c>
      <c r="K302" s="2">
        <f>ROUND((K102-K202-K452)*'T1'!$C$16,0)-K352</f>
        <v>0</v>
      </c>
      <c r="L302" s="2">
        <f>ROUND((L102-L202-L452)*'T1'!$C$16,0)-L352</f>
        <v>0</v>
      </c>
      <c r="M302" s="2">
        <f>ROUND((M102-M202-M452)*'T1'!$C$16,0)-M352</f>
        <v>0</v>
      </c>
      <c r="N302" s="2">
        <f>ROUND((N102-N202-N452)*'T1'!$C$16,0)-N352</f>
        <v>0</v>
      </c>
      <c r="O302" s="6">
        <f t="shared" si="853"/>
        <v>0</v>
      </c>
      <c r="P302" s="2">
        <f>ROUND((P102-P202-P452)*'T1'!$D$16,0)-P352</f>
        <v>0</v>
      </c>
      <c r="Q302" s="2">
        <f>ROUND((Q102-Q202-Q452)*'T1'!$D$16,0)-Q352</f>
        <v>0</v>
      </c>
      <c r="R302" s="2">
        <f>ROUND((R102-R202-R452)*'T1'!$D$16,0)-R352</f>
        <v>0</v>
      </c>
      <c r="S302" s="2">
        <f>ROUND((S102-S202-S452)*'T1'!$D$16,0)-S352</f>
        <v>0</v>
      </c>
      <c r="T302" s="2">
        <f>ROUND((T102-T202-T452)*'T1'!$D$16,0)-T352</f>
        <v>0</v>
      </c>
      <c r="U302" s="2">
        <f>ROUND((U102-U202-U452)*'T1'!$D$16,0)-U352</f>
        <v>0</v>
      </c>
      <c r="V302" s="2">
        <f>ROUND((V102-V202-V452)*'T1'!$D$16,0)-V352</f>
        <v>0</v>
      </c>
      <c r="W302" s="2">
        <f>ROUND((W102-W202-W452)*'T1'!$D$16,0)-W352</f>
        <v>0</v>
      </c>
      <c r="X302" s="2">
        <f>ROUND((X102-X202-X452)*'T1'!$D$16,0)-X352</f>
        <v>9583</v>
      </c>
      <c r="Y302" s="2">
        <f>ROUND((Y102-Y202-Y452)*'T1'!$D$16,0)-Y352</f>
        <v>9583</v>
      </c>
      <c r="Z302" s="2">
        <f>ROUND((Z102-Z202-Z452)*'T1'!$D$16,0)-Z352</f>
        <v>9583</v>
      </c>
      <c r="AA302" s="2">
        <f>ROUND((AA102-AA202-AA452)*'T1'!$D$16,0)-AA352</f>
        <v>9583</v>
      </c>
      <c r="AB302" s="6">
        <f t="shared" si="855"/>
        <v>38332</v>
      </c>
      <c r="AC302" s="2">
        <f>ROUND((AC102-AC202-AC452)*'T1'!$E$16,0)-AC352</f>
        <v>9583</v>
      </c>
      <c r="AD302" s="2">
        <f>ROUND((AD102-AD202-AD452)*'T1'!$E$16,0)-AD352</f>
        <v>9583</v>
      </c>
      <c r="AE302" s="2">
        <f>ROUND((AE102-AE202-AE452)*'T1'!$E$16,0)-AE352</f>
        <v>10878</v>
      </c>
      <c r="AF302" s="2">
        <f>ROUND((AF102-AF202-AF452)*'T1'!$E$16,0)-AF352</f>
        <v>10878</v>
      </c>
      <c r="AG302" s="2">
        <f>ROUND((AG102-AG202-AG452)*'T1'!$E$16,0)-AG352</f>
        <v>10878</v>
      </c>
      <c r="AH302" s="2">
        <f>ROUND((AH102-AH202-AH452)*'T1'!$E$16,0)-AH352</f>
        <v>10878</v>
      </c>
      <c r="AI302" s="2">
        <f>ROUND((AI102-AI202-AI452)*'T1'!$E$16,0)-AI352</f>
        <v>10878</v>
      </c>
      <c r="AJ302" s="2">
        <f>ROUND((AJ102-AJ202-AJ452)*'T1'!$E$16,0)-AJ352</f>
        <v>10878</v>
      </c>
      <c r="AK302" s="2">
        <f>ROUND((AK102-AK202-AK452)*'T1'!$E$16,0)-AK352</f>
        <v>12173</v>
      </c>
      <c r="AL302" s="2">
        <f>ROUND((AL102-AL202-AL452)*'T1'!$E$16,0)-AL352</f>
        <v>12173</v>
      </c>
      <c r="AM302" s="2">
        <f>ROUND((AM102-AM202-AM452)*'T1'!$E$16,0)-AM352</f>
        <v>12173</v>
      </c>
      <c r="AN302" s="2">
        <f>ROUND((AN102-AN202-AN452)*'T1'!$E$16,0)-AN352</f>
        <v>12173</v>
      </c>
      <c r="AO302" s="6">
        <f t="shared" si="857"/>
        <v>133126</v>
      </c>
      <c r="AP302" s="2"/>
      <c r="AQ302" s="6">
        <f t="shared" si="909"/>
        <v>171458</v>
      </c>
    </row>
    <row r="303" spans="1:44" ht="12" customHeight="1" outlineLevel="1">
      <c r="A303" s="21" t="s">
        <v>543</v>
      </c>
      <c r="C303" s="2">
        <f>ROUND((C103-C203-C453)*'T1'!$C$16,0)-C353</f>
        <v>0</v>
      </c>
      <c r="D303" s="2">
        <f>ROUND((D103-D203-D453)*'T1'!$C$16,0)-D353</f>
        <v>0</v>
      </c>
      <c r="E303" s="2">
        <f>ROUND((E103-E203-E453)*'T1'!$C$16,0)-E353</f>
        <v>0</v>
      </c>
      <c r="F303" s="2">
        <f>ROUND((F103-F203-F453)*'T1'!$C$16,0)-F353</f>
        <v>0</v>
      </c>
      <c r="G303" s="2">
        <f>ROUND((G103-G203-G453)*'T1'!$C$16,0)-G353</f>
        <v>0</v>
      </c>
      <c r="H303" s="2">
        <f>ROUND((H103-H203-H453)*'T1'!$C$16,0)-H353</f>
        <v>0</v>
      </c>
      <c r="I303" s="2">
        <f>ROUND((I103-I203-I453)*'T1'!$C$16,0)-I353</f>
        <v>0</v>
      </c>
      <c r="J303" s="2">
        <f>ROUND((J103-J203-J453)*'T1'!$C$16,0)-J353</f>
        <v>0</v>
      </c>
      <c r="K303" s="2">
        <f>ROUND((K103-K203-K453)*'T1'!$C$16,0)-K353</f>
        <v>0</v>
      </c>
      <c r="L303" s="2">
        <f>ROUND((L103-L203-L453)*'T1'!$C$16,0)-L353</f>
        <v>0</v>
      </c>
      <c r="M303" s="2">
        <f>ROUND((M103-M203-M453)*'T1'!$C$16,0)-M353</f>
        <v>0</v>
      </c>
      <c r="N303" s="2">
        <f>ROUND((N103-N203-N453)*'T1'!$C$16,0)-N353</f>
        <v>0</v>
      </c>
      <c r="O303" s="6">
        <f t="shared" si="853"/>
        <v>0</v>
      </c>
      <c r="P303" s="2">
        <f>ROUND((P103-P203-P453)*'T1'!$D$16,0)-P353</f>
        <v>0</v>
      </c>
      <c r="Q303" s="2">
        <f>ROUND((Q103-Q203-Q453)*'T1'!$D$16,0)-Q353</f>
        <v>0</v>
      </c>
      <c r="R303" s="2">
        <f>ROUND((R103-R203-R453)*'T1'!$D$16,0)-R353</f>
        <v>0</v>
      </c>
      <c r="S303" s="2">
        <f>ROUND((S103-S203-S453)*'T1'!$D$16,0)-S353</f>
        <v>0</v>
      </c>
      <c r="T303" s="2">
        <f>ROUND((T103-T203-T453)*'T1'!$D$16,0)-T353</f>
        <v>0</v>
      </c>
      <c r="U303" s="2">
        <f>ROUND((U103-U203-U453)*'T1'!$D$16,0)-U353</f>
        <v>0</v>
      </c>
      <c r="V303" s="2">
        <f>ROUND((V103-V203-V453)*'T1'!$D$16,0)-V353</f>
        <v>0</v>
      </c>
      <c r="W303" s="2">
        <f>ROUND((W103-W203-W453)*'T1'!$D$16,0)-W353</f>
        <v>0</v>
      </c>
      <c r="X303" s="2">
        <f>ROUND((X103-X203-X453)*'T1'!$D$16,0)-X353</f>
        <v>0</v>
      </c>
      <c r="Y303" s="2">
        <f>ROUND((Y103-Y203-Y453)*'T1'!$D$16,0)-Y353</f>
        <v>0</v>
      </c>
      <c r="Z303" s="2">
        <f>ROUND((Z103-Z203-Z453)*'T1'!$D$16,0)-Z353</f>
        <v>0</v>
      </c>
      <c r="AA303" s="2">
        <f>ROUND((AA103-AA203-AA453)*'T1'!$D$16,0)-AA353</f>
        <v>0</v>
      </c>
      <c r="AB303" s="6">
        <f t="shared" si="855"/>
        <v>0</v>
      </c>
      <c r="AC303" s="2">
        <f>ROUND((AC103-AC203-AC453)*'T1'!$E$16,0)-AC353</f>
        <v>0</v>
      </c>
      <c r="AD303" s="2">
        <f>ROUND((AD103-AD203-AD453)*'T1'!$E$16,0)-AD353</f>
        <v>0</v>
      </c>
      <c r="AE303" s="2">
        <f>ROUND((AE103-AE203-AE453)*'T1'!$E$16,0)-AE353</f>
        <v>9583</v>
      </c>
      <c r="AF303" s="2">
        <f>ROUND((AF103-AF203-AF453)*'T1'!$E$16,0)-AF353</f>
        <v>9583</v>
      </c>
      <c r="AG303" s="2">
        <f>ROUND((AG103-AG203-AG453)*'T1'!$E$16,0)-AG353</f>
        <v>9583</v>
      </c>
      <c r="AH303" s="2">
        <f>ROUND((AH103-AH203-AH453)*'T1'!$E$16,0)-AH353</f>
        <v>9583</v>
      </c>
      <c r="AI303" s="2">
        <f>ROUND((AI103-AI203-AI453)*'T1'!$E$16,0)-AI353</f>
        <v>9583</v>
      </c>
      <c r="AJ303" s="2">
        <f>ROUND((AJ103-AJ203-AJ453)*'T1'!$E$16,0)-AJ353</f>
        <v>9583</v>
      </c>
      <c r="AK303" s="2">
        <f>ROUND((AK103-AK203-AK453)*'T1'!$E$16,0)-AK353</f>
        <v>10878</v>
      </c>
      <c r="AL303" s="2">
        <f>ROUND((AL103-AL203-AL453)*'T1'!$E$16,0)-AL353</f>
        <v>10878</v>
      </c>
      <c r="AM303" s="2">
        <f>ROUND((AM103-AM203-AM453)*'T1'!$E$16,0)-AM353</f>
        <v>10878</v>
      </c>
      <c r="AN303" s="2">
        <f>ROUND((AN103-AN203-AN453)*'T1'!$E$16,0)-AN353</f>
        <v>10878</v>
      </c>
      <c r="AO303" s="6">
        <f t="shared" si="857"/>
        <v>101010</v>
      </c>
      <c r="AP303" s="2"/>
      <c r="AQ303" s="6">
        <f t="shared" si="909"/>
        <v>101010</v>
      </c>
    </row>
    <row r="304" spans="1:44" ht="12" customHeight="1" outlineLevel="1">
      <c r="A304" s="4"/>
      <c r="B304" s="9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6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6"/>
      <c r="AP304" s="2"/>
      <c r="AQ304" s="6"/>
      <c r="AR304" s="4"/>
    </row>
    <row r="305" spans="1:43" ht="12" customHeight="1">
      <c r="A305" s="47" t="s">
        <v>12</v>
      </c>
      <c r="C305" s="43">
        <f>C306+C309+C316+C325+C332+C339+C347</f>
        <v>0</v>
      </c>
      <c r="D305" s="43">
        <f t="shared" ref="D305" si="910">D306+D309+D316+D325+D332+D339+D347</f>
        <v>0</v>
      </c>
      <c r="E305" s="43">
        <f t="shared" ref="E305" si="911">E306+E309+E316+E325+E332+E339+E347</f>
        <v>0</v>
      </c>
      <c r="F305" s="43">
        <f t="shared" ref="F305" si="912">F306+F309+F316+F325+F332+F339+F347</f>
        <v>0</v>
      </c>
      <c r="G305" s="43">
        <f t="shared" ref="G305" si="913">G306+G309+G316+G325+G332+G339+G347</f>
        <v>0</v>
      </c>
      <c r="H305" s="43">
        <f t="shared" ref="H305" si="914">H306+H309+H316+H325+H332+H339+H347</f>
        <v>30150</v>
      </c>
      <c r="I305" s="43">
        <f t="shared" ref="I305" si="915">I306+I309+I316+I325+I332+I339+I347</f>
        <v>69300</v>
      </c>
      <c r="J305" s="43">
        <f t="shared" ref="J305" si="916">J306+J309+J316+J325+J332+J339+J347</f>
        <v>213075</v>
      </c>
      <c r="K305" s="43">
        <f t="shared" ref="K305" si="917">K306+K309+K316+K325+K332+K339+K347</f>
        <v>247050</v>
      </c>
      <c r="L305" s="43">
        <f t="shared" ref="L305" si="918">L306+L309+L316+L325+L332+L339+L347</f>
        <v>255375</v>
      </c>
      <c r="M305" s="43">
        <f t="shared" ref="M305" si="919">M306+M309+M316+M325+M332+M339+M347</f>
        <v>255375</v>
      </c>
      <c r="N305" s="43">
        <f t="shared" ref="N305" si="920">N306+N309+N316+N325+N332+N339+N347</f>
        <v>286650</v>
      </c>
      <c r="O305" s="88">
        <f t="shared" si="853"/>
        <v>1356975</v>
      </c>
      <c r="P305" s="43">
        <f>P306+P309+P316+P325+P332+P339+P347</f>
        <v>360000</v>
      </c>
      <c r="Q305" s="43">
        <f t="shared" ref="Q305" si="921">Q306+Q309+Q316+Q325+Q332+Q339+Q347</f>
        <v>423900</v>
      </c>
      <c r="R305" s="43">
        <f t="shared" ref="R305" si="922">R306+R309+R316+R325+R332+R339+R347</f>
        <v>446175</v>
      </c>
      <c r="S305" s="43">
        <f t="shared" ref="S305" si="923">S306+S309+S316+S325+S332+S339+S347</f>
        <v>447300</v>
      </c>
      <c r="T305" s="43">
        <f t="shared" ref="T305" si="924">T306+T309+T316+T325+T332+T339+T347</f>
        <v>447300</v>
      </c>
      <c r="U305" s="43">
        <f t="shared" ref="U305" si="925">U306+U309+U316+U325+U332+U339+U347</f>
        <v>457425</v>
      </c>
      <c r="V305" s="43">
        <f t="shared" ref="V305" si="926">V306+V309+V316+V325+V332+V339+V347</f>
        <v>500625</v>
      </c>
      <c r="W305" s="43">
        <f t="shared" ref="W305" si="927">W306+W309+W316+W325+W332+W339+W347</f>
        <v>571275</v>
      </c>
      <c r="X305" s="43">
        <f t="shared" ref="X305" si="928">X306+X309+X316+X325+X332+X339+X347</f>
        <v>579150</v>
      </c>
      <c r="Y305" s="43">
        <f t="shared" ref="Y305" si="929">Y306+Y309+Y316+Y325+Y332+Y339+Y347</f>
        <v>580275</v>
      </c>
      <c r="Z305" s="43">
        <f t="shared" ref="Z305" si="930">Z306+Z309+Z316+Z325+Z332+Z339+Z347</f>
        <v>580275</v>
      </c>
      <c r="AA305" s="43">
        <f t="shared" ref="AA305" si="931">AA306+AA309+AA316+AA325+AA332+AA339+AA347</f>
        <v>590400</v>
      </c>
      <c r="AB305" s="88">
        <f t="shared" si="855"/>
        <v>5984100</v>
      </c>
      <c r="AC305" s="43">
        <f>AC306+AC309+AC316+AC325+AC332+AC339+AC347</f>
        <v>616275</v>
      </c>
      <c r="AD305" s="43">
        <f t="shared" ref="AD305" si="932">AD306+AD309+AD316+AD325+AD332+AD339+AD347</f>
        <v>659025</v>
      </c>
      <c r="AE305" s="43">
        <f t="shared" ref="AE305" si="933">AE306+AE309+AE316+AE325+AE332+AE339+AE347</f>
        <v>666900</v>
      </c>
      <c r="AF305" s="43">
        <f t="shared" ref="AF305" si="934">AF306+AF309+AF316+AF325+AF332+AF339+AF347</f>
        <v>668025</v>
      </c>
      <c r="AG305" s="43">
        <f t="shared" ref="AG305" si="935">AG306+AG309+AG316+AG325+AG332+AG339+AG347</f>
        <v>668025</v>
      </c>
      <c r="AH305" s="43">
        <f t="shared" ref="AH305" si="936">AH306+AH309+AH316+AH325+AH332+AH339+AH347</f>
        <v>678150</v>
      </c>
      <c r="AI305" s="43">
        <f t="shared" ref="AI305" si="937">AI306+AI309+AI316+AI325+AI332+AI339+AI347</f>
        <v>704025</v>
      </c>
      <c r="AJ305" s="43">
        <f t="shared" ref="AJ305" si="938">AJ306+AJ309+AJ316+AJ325+AJ332+AJ339+AJ347</f>
        <v>746775</v>
      </c>
      <c r="AK305" s="43">
        <f t="shared" ref="AK305" si="939">AK306+AK309+AK316+AK325+AK332+AK339+AK347</f>
        <v>754650</v>
      </c>
      <c r="AL305" s="43">
        <f t="shared" ref="AL305" si="940">AL306+AL309+AL316+AL325+AL332+AL339+AL347</f>
        <v>755775</v>
      </c>
      <c r="AM305" s="43">
        <f t="shared" ref="AM305" si="941">AM306+AM309+AM316+AM325+AM332+AM339+AM347</f>
        <v>755775</v>
      </c>
      <c r="AN305" s="43">
        <f t="shared" ref="AN305" si="942">AN306+AN309+AN316+AN325+AN332+AN339+AN347</f>
        <v>765900</v>
      </c>
      <c r="AO305" s="88">
        <f t="shared" si="857"/>
        <v>8439300</v>
      </c>
      <c r="AP305" s="2"/>
      <c r="AQ305" s="88">
        <f t="shared" ref="AQ305:AQ314" si="943">O305+AB305+AO305</f>
        <v>15780375</v>
      </c>
    </row>
    <row r="306" spans="1:43" s="4" customFormat="1" ht="12" customHeight="1" outlineLevel="1">
      <c r="A306" s="4" t="s">
        <v>122</v>
      </c>
      <c r="B306" s="9"/>
      <c r="C306" s="5">
        <f>C307</f>
        <v>0</v>
      </c>
      <c r="D306" s="5">
        <f t="shared" ref="D306" si="944">D307</f>
        <v>0</v>
      </c>
      <c r="E306" s="5">
        <f t="shared" ref="E306" si="945">E307</f>
        <v>0</v>
      </c>
      <c r="F306" s="5">
        <f t="shared" ref="F306" si="946">F307</f>
        <v>0</v>
      </c>
      <c r="G306" s="5">
        <f t="shared" ref="G306" si="947">G307</f>
        <v>0</v>
      </c>
      <c r="H306" s="5">
        <f t="shared" ref="H306" si="948">H307</f>
        <v>3825</v>
      </c>
      <c r="I306" s="5">
        <f t="shared" ref="I306" si="949">I307</f>
        <v>3825</v>
      </c>
      <c r="J306" s="5">
        <f t="shared" ref="J306" si="950">J307</f>
        <v>3825</v>
      </c>
      <c r="K306" s="5">
        <f t="shared" ref="K306" si="951">K307</f>
        <v>3825</v>
      </c>
      <c r="L306" s="5">
        <f t="shared" ref="L306" si="952">L307</f>
        <v>3825</v>
      </c>
      <c r="M306" s="5">
        <f t="shared" ref="M306" si="953">M307</f>
        <v>3825</v>
      </c>
      <c r="N306" s="5">
        <f t="shared" ref="N306" si="954">N307</f>
        <v>3825</v>
      </c>
      <c r="O306" s="14">
        <f t="shared" si="853"/>
        <v>26775</v>
      </c>
      <c r="P306" s="5">
        <f>P307</f>
        <v>3825</v>
      </c>
      <c r="Q306" s="5">
        <f t="shared" ref="Q306" si="955">Q307</f>
        <v>3825</v>
      </c>
      <c r="R306" s="5">
        <f t="shared" ref="R306" si="956">R307</f>
        <v>3825</v>
      </c>
      <c r="S306" s="5">
        <f t="shared" ref="S306" si="957">S307</f>
        <v>3825</v>
      </c>
      <c r="T306" s="5">
        <f t="shared" ref="T306" si="958">T307</f>
        <v>3825</v>
      </c>
      <c r="U306" s="5">
        <f t="shared" ref="U306" si="959">U307</f>
        <v>3825</v>
      </c>
      <c r="V306" s="5">
        <f t="shared" ref="V306" si="960">V307</f>
        <v>3825</v>
      </c>
      <c r="W306" s="5">
        <f t="shared" ref="W306" si="961">W307</f>
        <v>3825</v>
      </c>
      <c r="X306" s="5">
        <f t="shared" ref="X306" si="962">X307</f>
        <v>3825</v>
      </c>
      <c r="Y306" s="5">
        <f t="shared" ref="Y306" si="963">Y307</f>
        <v>3825</v>
      </c>
      <c r="Z306" s="5">
        <f t="shared" ref="Z306" si="964">Z307</f>
        <v>3825</v>
      </c>
      <c r="AA306" s="5">
        <f t="shared" ref="AA306" si="965">AA307</f>
        <v>3825</v>
      </c>
      <c r="AB306" s="14">
        <f t="shared" si="855"/>
        <v>45900</v>
      </c>
      <c r="AC306" s="5">
        <f>AC307</f>
        <v>3825</v>
      </c>
      <c r="AD306" s="5">
        <f t="shared" ref="AD306" si="966">AD307</f>
        <v>3825</v>
      </c>
      <c r="AE306" s="5">
        <f t="shared" ref="AE306" si="967">AE307</f>
        <v>3825</v>
      </c>
      <c r="AF306" s="5">
        <f t="shared" ref="AF306" si="968">AF307</f>
        <v>3825</v>
      </c>
      <c r="AG306" s="5">
        <f t="shared" ref="AG306" si="969">AG307</f>
        <v>3825</v>
      </c>
      <c r="AH306" s="5">
        <f t="shared" ref="AH306" si="970">AH307</f>
        <v>3825</v>
      </c>
      <c r="AI306" s="5">
        <f t="shared" ref="AI306" si="971">AI307</f>
        <v>3825</v>
      </c>
      <c r="AJ306" s="5">
        <f t="shared" ref="AJ306" si="972">AJ307</f>
        <v>3825</v>
      </c>
      <c r="AK306" s="5">
        <f t="shared" ref="AK306" si="973">AK307</f>
        <v>3825</v>
      </c>
      <c r="AL306" s="5">
        <f t="shared" ref="AL306" si="974">AL307</f>
        <v>3825</v>
      </c>
      <c r="AM306" s="5">
        <f t="shared" ref="AM306" si="975">AM307</f>
        <v>3825</v>
      </c>
      <c r="AN306" s="5">
        <f t="shared" ref="AN306" si="976">AN307</f>
        <v>3825</v>
      </c>
      <c r="AO306" s="14">
        <f t="shared" si="857"/>
        <v>45900</v>
      </c>
      <c r="AP306" s="5"/>
      <c r="AQ306" s="14">
        <f t="shared" si="943"/>
        <v>118575</v>
      </c>
    </row>
    <row r="307" spans="1:43" ht="12" customHeight="1" outlineLevel="1">
      <c r="A307" s="21" t="s">
        <v>91</v>
      </c>
      <c r="C307" s="2">
        <f>ROUND((C57*0.9)*'T1'!$C$17,0)</f>
        <v>0</v>
      </c>
      <c r="D307" s="2">
        <f>ROUND((D57*0.9)*'T1'!$C$17,0)</f>
        <v>0</v>
      </c>
      <c r="E307" s="2">
        <f>ROUND((E57*0.9)*'T1'!$C$17,0)</f>
        <v>0</v>
      </c>
      <c r="F307" s="2">
        <f>ROUND((F57*0.9)*'T1'!$C$17,0)</f>
        <v>0</v>
      </c>
      <c r="G307" s="2">
        <f>ROUND((G57*0.9)*'T1'!$C$17,0)</f>
        <v>0</v>
      </c>
      <c r="H307" s="2">
        <f>ROUND((H57*0.9)*'T1'!$C$17,0)</f>
        <v>3825</v>
      </c>
      <c r="I307" s="2">
        <f>ROUND((I57*0.9)*'T1'!$C$17,0)</f>
        <v>3825</v>
      </c>
      <c r="J307" s="2">
        <f>ROUND((J57*0.9)*'T1'!$C$17,0)</f>
        <v>3825</v>
      </c>
      <c r="K307" s="2">
        <f>ROUND((K57*0.9)*'T1'!$C$17,0)</f>
        <v>3825</v>
      </c>
      <c r="L307" s="2">
        <f>ROUND((L57*0.9)*'T1'!$C$17,0)</f>
        <v>3825</v>
      </c>
      <c r="M307" s="2">
        <f>ROUND((M57*0.9)*'T1'!$C$17,0)</f>
        <v>3825</v>
      </c>
      <c r="N307" s="2">
        <f>ROUND((N57*0.9)*'T1'!$C$17,0)</f>
        <v>3825</v>
      </c>
      <c r="O307" s="6">
        <f t="shared" si="853"/>
        <v>26775</v>
      </c>
      <c r="P307" s="2">
        <f>ROUND((P57*0.9)*'T1'!$D$17,0)</f>
        <v>3825</v>
      </c>
      <c r="Q307" s="2">
        <f>ROUND((Q57*0.9)*'T1'!$D$17,0)</f>
        <v>3825</v>
      </c>
      <c r="R307" s="2">
        <f>ROUND((R57*0.9)*'T1'!$D$17,0)</f>
        <v>3825</v>
      </c>
      <c r="S307" s="2">
        <f>ROUND((S57*0.9)*'T1'!$D$17,0)</f>
        <v>3825</v>
      </c>
      <c r="T307" s="2">
        <f>ROUND((T57*0.9)*'T1'!$D$17,0)</f>
        <v>3825</v>
      </c>
      <c r="U307" s="2">
        <f>ROUND((U57*0.9)*'T1'!$D$17,0)</f>
        <v>3825</v>
      </c>
      <c r="V307" s="2">
        <f>ROUND((V57*0.9)*'T1'!$D$17,0)</f>
        <v>3825</v>
      </c>
      <c r="W307" s="2">
        <f>ROUND((W57*0.9)*'T1'!$D$17,0)</f>
        <v>3825</v>
      </c>
      <c r="X307" s="2">
        <f>ROUND((X57*0.9)*'T1'!$D$17,0)</f>
        <v>3825</v>
      </c>
      <c r="Y307" s="2">
        <f>ROUND((Y57*0.9)*'T1'!$D$17,0)</f>
        <v>3825</v>
      </c>
      <c r="Z307" s="2">
        <f>ROUND((Z57*0.9)*'T1'!$D$17,0)</f>
        <v>3825</v>
      </c>
      <c r="AA307" s="2">
        <f>ROUND((AA57*0.9)*'T1'!$D$17,0)</f>
        <v>3825</v>
      </c>
      <c r="AB307" s="6">
        <f t="shared" si="855"/>
        <v>45900</v>
      </c>
      <c r="AC307" s="2">
        <f>ROUND((AC57*0.9)*'T1'!$E$17,0)</f>
        <v>3825</v>
      </c>
      <c r="AD307" s="2">
        <f>ROUND((AD57*0.9)*'T1'!$E$17,0)</f>
        <v>3825</v>
      </c>
      <c r="AE307" s="2">
        <f>ROUND((AE57*0.9)*'T1'!$E$17,0)</f>
        <v>3825</v>
      </c>
      <c r="AF307" s="2">
        <f>ROUND((AF57*0.9)*'T1'!$E$17,0)</f>
        <v>3825</v>
      </c>
      <c r="AG307" s="2">
        <f>ROUND((AG57*0.9)*'T1'!$E$17,0)</f>
        <v>3825</v>
      </c>
      <c r="AH307" s="2">
        <f>ROUND((AH57*0.9)*'T1'!$E$17,0)</f>
        <v>3825</v>
      </c>
      <c r="AI307" s="2">
        <f>ROUND((AI57*0.9)*'T1'!$E$17,0)</f>
        <v>3825</v>
      </c>
      <c r="AJ307" s="2">
        <f>ROUND((AJ57*0.9)*'T1'!$E$17,0)</f>
        <v>3825</v>
      </c>
      <c r="AK307" s="2">
        <f>ROUND((AK57*0.9)*'T1'!$E$17,0)</f>
        <v>3825</v>
      </c>
      <c r="AL307" s="2">
        <f>ROUND((AL57*0.9)*'T1'!$E$17,0)</f>
        <v>3825</v>
      </c>
      <c r="AM307" s="2">
        <f>ROUND((AM57*0.9)*'T1'!$E$17,0)</f>
        <v>3825</v>
      </c>
      <c r="AN307" s="2">
        <f>ROUND((AN57*0.9)*'T1'!$E$17,0)</f>
        <v>3825</v>
      </c>
      <c r="AO307" s="6">
        <f t="shared" si="857"/>
        <v>45900</v>
      </c>
      <c r="AP307" s="2"/>
      <c r="AQ307" s="6">
        <f t="shared" si="943"/>
        <v>118575</v>
      </c>
    </row>
    <row r="308" spans="1:43" ht="12" customHeight="1" outlineLevel="1">
      <c r="A308" s="2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6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6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6"/>
      <c r="AP308" s="2"/>
      <c r="AQ308" s="6"/>
    </row>
    <row r="309" spans="1:43" ht="12" customHeight="1" outlineLevel="1">
      <c r="A309" s="4" t="s">
        <v>125</v>
      </c>
      <c r="C309" s="5">
        <f>SUM(C310:C314)</f>
        <v>0</v>
      </c>
      <c r="D309" s="5">
        <f t="shared" ref="D309" si="977">SUM(D310:D314)</f>
        <v>0</v>
      </c>
      <c r="E309" s="5">
        <f t="shared" ref="E309" si="978">SUM(E310:E314)</f>
        <v>0</v>
      </c>
      <c r="F309" s="5">
        <f t="shared" ref="F309" si="979">SUM(F310:F314)</f>
        <v>0</v>
      </c>
      <c r="G309" s="5">
        <f t="shared" ref="G309" si="980">SUM(G310:G314)</f>
        <v>0</v>
      </c>
      <c r="H309" s="5">
        <f t="shared" ref="H309" si="981">SUM(H310:H314)</f>
        <v>0</v>
      </c>
      <c r="I309" s="5">
        <f t="shared" ref="I309" si="982">SUM(I310:I314)</f>
        <v>17325</v>
      </c>
      <c r="J309" s="5">
        <f t="shared" ref="J309" si="983">SUM(J310:J314)</f>
        <v>60975</v>
      </c>
      <c r="K309" s="5">
        <f t="shared" ref="K309" si="984">SUM(K310:K314)</f>
        <v>78300</v>
      </c>
      <c r="L309" s="5">
        <f t="shared" ref="L309" si="985">SUM(L310:L314)</f>
        <v>86625</v>
      </c>
      <c r="M309" s="5">
        <f t="shared" ref="M309" si="986">SUM(M310:M314)</f>
        <v>86625</v>
      </c>
      <c r="N309" s="5">
        <f t="shared" ref="N309" si="987">SUM(N310:N314)</f>
        <v>86625</v>
      </c>
      <c r="O309" s="14">
        <f>SUM(C309:N309)</f>
        <v>416475</v>
      </c>
      <c r="P309" s="5">
        <f>SUM(P310:P314)</f>
        <v>90000</v>
      </c>
      <c r="Q309" s="5">
        <f t="shared" ref="Q309" si="988">SUM(Q310:Q314)</f>
        <v>99000</v>
      </c>
      <c r="R309" s="5">
        <f t="shared" ref="R309" si="989">SUM(R310:R314)</f>
        <v>102375</v>
      </c>
      <c r="S309" s="5">
        <f t="shared" ref="S309" si="990">SUM(S310:S314)</f>
        <v>103500</v>
      </c>
      <c r="T309" s="5">
        <f t="shared" ref="T309" si="991">SUM(T310:T314)</f>
        <v>103500</v>
      </c>
      <c r="U309" s="5">
        <f t="shared" ref="U309" si="992">SUM(U310:U314)</f>
        <v>103500</v>
      </c>
      <c r="V309" s="5">
        <f t="shared" ref="V309" si="993">SUM(V310:V314)</f>
        <v>106875</v>
      </c>
      <c r="W309" s="5">
        <f t="shared" ref="W309" si="994">SUM(W310:W314)</f>
        <v>115875</v>
      </c>
      <c r="X309" s="5">
        <f t="shared" ref="X309" si="995">SUM(X310:X314)</f>
        <v>119250</v>
      </c>
      <c r="Y309" s="5">
        <f t="shared" ref="Y309" si="996">SUM(Y310:Y314)</f>
        <v>120375</v>
      </c>
      <c r="Z309" s="5">
        <f t="shared" ref="Z309" si="997">SUM(Z310:Z314)</f>
        <v>120375</v>
      </c>
      <c r="AA309" s="5">
        <f t="shared" ref="AA309" si="998">SUM(AA310:AA314)</f>
        <v>120375</v>
      </c>
      <c r="AB309" s="14">
        <f>SUM(P309:AA309)</f>
        <v>1305000</v>
      </c>
      <c r="AC309" s="5">
        <f>SUM(AC310:AC314)</f>
        <v>123750</v>
      </c>
      <c r="AD309" s="5">
        <f t="shared" ref="AD309" si="999">SUM(AD310:AD314)</f>
        <v>132750</v>
      </c>
      <c r="AE309" s="5">
        <f t="shared" ref="AE309" si="1000">SUM(AE310:AE314)</f>
        <v>136125</v>
      </c>
      <c r="AF309" s="5">
        <f t="shared" ref="AF309" si="1001">SUM(AF310:AF314)</f>
        <v>137250</v>
      </c>
      <c r="AG309" s="5">
        <f t="shared" ref="AG309" si="1002">SUM(AG310:AG314)</f>
        <v>137250</v>
      </c>
      <c r="AH309" s="5">
        <f t="shared" ref="AH309" si="1003">SUM(AH310:AH314)</f>
        <v>137250</v>
      </c>
      <c r="AI309" s="5">
        <f t="shared" ref="AI309" si="1004">SUM(AI310:AI314)</f>
        <v>140625</v>
      </c>
      <c r="AJ309" s="5">
        <f t="shared" ref="AJ309" si="1005">SUM(AJ310:AJ314)</f>
        <v>149625</v>
      </c>
      <c r="AK309" s="5">
        <f t="shared" ref="AK309" si="1006">SUM(AK310:AK314)</f>
        <v>153000</v>
      </c>
      <c r="AL309" s="5">
        <f t="shared" ref="AL309" si="1007">SUM(AL310:AL314)</f>
        <v>154125</v>
      </c>
      <c r="AM309" s="5">
        <f t="shared" ref="AM309" si="1008">SUM(AM310:AM314)</f>
        <v>154125</v>
      </c>
      <c r="AN309" s="5">
        <f t="shared" ref="AN309" si="1009">SUM(AN310:AN314)</f>
        <v>154125</v>
      </c>
      <c r="AO309" s="14">
        <f>SUM(AC309:AN309)</f>
        <v>1710000</v>
      </c>
      <c r="AP309" s="2"/>
      <c r="AQ309" s="14">
        <f>O309+AB309+AO309</f>
        <v>3431475</v>
      </c>
    </row>
    <row r="310" spans="1:43" ht="12" customHeight="1" outlineLevel="1">
      <c r="A310" s="21" t="s">
        <v>92</v>
      </c>
      <c r="C310" s="2">
        <f>ROUND((C60*0.9)*'T1'!$C$17,0)</f>
        <v>0</v>
      </c>
      <c r="D310" s="2">
        <f>ROUND((D60*0.9)*'T1'!$C$17,0)</f>
        <v>0</v>
      </c>
      <c r="E310" s="2">
        <f>ROUND((E60*0.9)*'T1'!$C$17,0)</f>
        <v>0</v>
      </c>
      <c r="F310" s="2">
        <f>ROUND((F60*0.9)*'T1'!$C$17,0)</f>
        <v>0</v>
      </c>
      <c r="G310" s="2">
        <f>ROUND((G60*0.9)*'T1'!$C$17,0)</f>
        <v>0</v>
      </c>
      <c r="H310" s="2">
        <f>ROUND((H60*0.9)*'T1'!$C$17,0)</f>
        <v>0</v>
      </c>
      <c r="I310" s="2">
        <f>ROUND((I60*0.9)*'T1'!$C$17,0)</f>
        <v>0</v>
      </c>
      <c r="J310" s="2">
        <f>ROUND((J60*0.9)*'T1'!$C$17,0)</f>
        <v>26325</v>
      </c>
      <c r="K310" s="2">
        <f>ROUND((K60*0.9)*'T1'!$C$17,0)</f>
        <v>26325</v>
      </c>
      <c r="L310" s="2">
        <f>ROUND((L60*0.9)*'T1'!$C$17,0)</f>
        <v>26325</v>
      </c>
      <c r="M310" s="2">
        <f>ROUND((M60*0.9)*'T1'!$C$17,0)</f>
        <v>26325</v>
      </c>
      <c r="N310" s="2">
        <f>ROUND((N60*0.9)*'T1'!$C$17,0)</f>
        <v>26325</v>
      </c>
      <c r="O310" s="6">
        <f t="shared" si="853"/>
        <v>131625</v>
      </c>
      <c r="P310" s="2">
        <f>ROUND((P60*0.9)*'T1'!$D$17,0)</f>
        <v>26325</v>
      </c>
      <c r="Q310" s="2">
        <f>ROUND((Q60*0.9)*'T1'!$D$17,0)</f>
        <v>31950</v>
      </c>
      <c r="R310" s="2">
        <f>ROUND((R60*0.9)*'T1'!$D$17,0)</f>
        <v>31950</v>
      </c>
      <c r="S310" s="2">
        <f>ROUND((S60*0.9)*'T1'!$D$17,0)</f>
        <v>31950</v>
      </c>
      <c r="T310" s="2">
        <f>ROUND((T60*0.9)*'T1'!$D$17,0)</f>
        <v>31950</v>
      </c>
      <c r="U310" s="2">
        <f>ROUND((U60*0.9)*'T1'!$D$17,0)</f>
        <v>31950</v>
      </c>
      <c r="V310" s="2">
        <f>ROUND((V60*0.9)*'T1'!$D$17,0)</f>
        <v>31950</v>
      </c>
      <c r="W310" s="2">
        <f>ROUND((W60*0.9)*'T1'!$D$17,0)</f>
        <v>37575</v>
      </c>
      <c r="X310" s="2">
        <f>ROUND((X60*0.9)*'T1'!$D$17,0)</f>
        <v>37575</v>
      </c>
      <c r="Y310" s="2">
        <f>ROUND((Y60*0.9)*'T1'!$D$17,0)</f>
        <v>37575</v>
      </c>
      <c r="Z310" s="2">
        <f>ROUND((Z60*0.9)*'T1'!$D$17,0)</f>
        <v>37575</v>
      </c>
      <c r="AA310" s="2">
        <f>ROUND((AA60*0.9)*'T1'!$D$17,0)</f>
        <v>37575</v>
      </c>
      <c r="AB310" s="6">
        <f t="shared" si="855"/>
        <v>405900</v>
      </c>
      <c r="AC310" s="2">
        <f>ROUND((AC60*0.9)*'T1'!$E$17,0)</f>
        <v>37575</v>
      </c>
      <c r="AD310" s="2">
        <f>ROUND((AD60*0.9)*'T1'!$E$17,0)</f>
        <v>43200</v>
      </c>
      <c r="AE310" s="2">
        <f>ROUND((AE60*0.9)*'T1'!$E$17,0)</f>
        <v>43200</v>
      </c>
      <c r="AF310" s="2">
        <f>ROUND((AF60*0.9)*'T1'!$E$17,0)</f>
        <v>43200</v>
      </c>
      <c r="AG310" s="2">
        <f>ROUND((AG60*0.9)*'T1'!$E$17,0)</f>
        <v>43200</v>
      </c>
      <c r="AH310" s="2">
        <f>ROUND((AH60*0.9)*'T1'!$E$17,0)</f>
        <v>43200</v>
      </c>
      <c r="AI310" s="2">
        <f>ROUND((AI60*0.9)*'T1'!$E$17,0)</f>
        <v>43200</v>
      </c>
      <c r="AJ310" s="2">
        <f>ROUND((AJ60*0.9)*'T1'!$E$17,0)</f>
        <v>48825</v>
      </c>
      <c r="AK310" s="2">
        <f>ROUND((AK60*0.9)*'T1'!$E$17,0)</f>
        <v>48825</v>
      </c>
      <c r="AL310" s="2">
        <f>ROUND((AL60*0.9)*'T1'!$E$17,0)</f>
        <v>48825</v>
      </c>
      <c r="AM310" s="2">
        <f>ROUND((AM60*0.9)*'T1'!$E$17,0)</f>
        <v>48825</v>
      </c>
      <c r="AN310" s="2">
        <f>ROUND((AN60*0.9)*'T1'!$E$17,0)</f>
        <v>48825</v>
      </c>
      <c r="AO310" s="6">
        <f t="shared" si="857"/>
        <v>540900</v>
      </c>
      <c r="AP310" s="2"/>
      <c r="AQ310" s="6">
        <f t="shared" si="943"/>
        <v>1078425</v>
      </c>
    </row>
    <row r="311" spans="1:43" ht="12" customHeight="1" outlineLevel="1">
      <c r="A311" s="21" t="s">
        <v>179</v>
      </c>
      <c r="C311" s="2">
        <f>ROUND((C61*0.9)*'T1'!$C$17,0)</f>
        <v>0</v>
      </c>
      <c r="D311" s="2">
        <f>ROUND((D61*0.9)*'T1'!$C$17,0)</f>
        <v>0</v>
      </c>
      <c r="E311" s="2">
        <f>ROUND((E61*0.9)*'T1'!$C$17,0)</f>
        <v>0</v>
      </c>
      <c r="F311" s="2">
        <f>ROUND((F61*0.9)*'T1'!$C$17,0)</f>
        <v>0</v>
      </c>
      <c r="G311" s="2">
        <f>ROUND((G61*0.9)*'T1'!$C$17,0)</f>
        <v>0</v>
      </c>
      <c r="H311" s="2">
        <f>ROUND((H61*0.9)*'T1'!$C$17,0)</f>
        <v>0</v>
      </c>
      <c r="I311" s="2">
        <f>ROUND((I61*0.9)*'T1'!$C$17,0)</f>
        <v>17325</v>
      </c>
      <c r="J311" s="2">
        <f>ROUND((J61*0.9)*'T1'!$C$17,0)</f>
        <v>17325</v>
      </c>
      <c r="K311" s="2">
        <f>ROUND((K61*0.9)*'T1'!$C$17,0)</f>
        <v>17325</v>
      </c>
      <c r="L311" s="2">
        <f>ROUND((L61*0.9)*'T1'!$C$17,0)</f>
        <v>17325</v>
      </c>
      <c r="M311" s="2">
        <f>ROUND((M61*0.9)*'T1'!$C$17,0)</f>
        <v>17325</v>
      </c>
      <c r="N311" s="2">
        <f>ROUND((N61*0.9)*'T1'!$C$17,0)</f>
        <v>17325</v>
      </c>
      <c r="O311" s="6">
        <f t="shared" si="853"/>
        <v>103950</v>
      </c>
      <c r="P311" s="2">
        <f>ROUND((P61*0.9)*'T1'!$D$17,0)</f>
        <v>20700</v>
      </c>
      <c r="Q311" s="2">
        <f>ROUND((Q61*0.9)*'T1'!$D$17,0)</f>
        <v>20700</v>
      </c>
      <c r="R311" s="2">
        <f>ROUND((R61*0.9)*'T1'!$D$17,0)</f>
        <v>20700</v>
      </c>
      <c r="S311" s="2">
        <f>ROUND((S61*0.9)*'T1'!$D$17,0)</f>
        <v>20700</v>
      </c>
      <c r="T311" s="2">
        <f>ROUND((T61*0.9)*'T1'!$D$17,0)</f>
        <v>20700</v>
      </c>
      <c r="U311" s="2">
        <f>ROUND((U61*0.9)*'T1'!$D$17,0)</f>
        <v>20700</v>
      </c>
      <c r="V311" s="2">
        <f>ROUND((V61*0.9)*'T1'!$D$17,0)</f>
        <v>24075</v>
      </c>
      <c r="W311" s="2">
        <f>ROUND((W61*0.9)*'T1'!$D$17,0)</f>
        <v>24075</v>
      </c>
      <c r="X311" s="2">
        <f>ROUND((X61*0.9)*'T1'!$D$17,0)</f>
        <v>24075</v>
      </c>
      <c r="Y311" s="2">
        <f>ROUND((Y61*0.9)*'T1'!$D$17,0)</f>
        <v>24075</v>
      </c>
      <c r="Z311" s="2">
        <f>ROUND((Z61*0.9)*'T1'!$D$17,0)</f>
        <v>24075</v>
      </c>
      <c r="AA311" s="2">
        <f>ROUND((AA61*0.9)*'T1'!$D$17,0)</f>
        <v>24075</v>
      </c>
      <c r="AB311" s="6">
        <f t="shared" si="855"/>
        <v>268650</v>
      </c>
      <c r="AC311" s="2">
        <f>ROUND((AC61*0.9)*'T1'!$E$17,0)</f>
        <v>27450</v>
      </c>
      <c r="AD311" s="2">
        <f>ROUND((AD61*0.9)*'T1'!$E$17,0)</f>
        <v>27450</v>
      </c>
      <c r="AE311" s="2">
        <f>ROUND((AE61*0.9)*'T1'!$E$17,0)</f>
        <v>27450</v>
      </c>
      <c r="AF311" s="2">
        <f>ROUND((AF61*0.9)*'T1'!$E$17,0)</f>
        <v>27450</v>
      </c>
      <c r="AG311" s="2">
        <f>ROUND((AG61*0.9)*'T1'!$E$17,0)</f>
        <v>27450</v>
      </c>
      <c r="AH311" s="2">
        <f>ROUND((AH61*0.9)*'T1'!$E$17,0)</f>
        <v>27450</v>
      </c>
      <c r="AI311" s="2">
        <f>ROUND((AI61*0.9)*'T1'!$E$17,0)</f>
        <v>30825</v>
      </c>
      <c r="AJ311" s="2">
        <f>ROUND((AJ61*0.9)*'T1'!$E$17,0)</f>
        <v>30825</v>
      </c>
      <c r="AK311" s="2">
        <f>ROUND((AK61*0.9)*'T1'!$E$17,0)</f>
        <v>30825</v>
      </c>
      <c r="AL311" s="2">
        <f>ROUND((AL61*0.9)*'T1'!$E$17,0)</f>
        <v>30825</v>
      </c>
      <c r="AM311" s="2">
        <f>ROUND((AM61*0.9)*'T1'!$E$17,0)</f>
        <v>30825</v>
      </c>
      <c r="AN311" s="2">
        <f>ROUND((AN61*0.9)*'T1'!$E$17,0)</f>
        <v>30825</v>
      </c>
      <c r="AO311" s="6">
        <f t="shared" si="857"/>
        <v>349650</v>
      </c>
      <c r="AP311" s="2"/>
      <c r="AQ311" s="6">
        <f t="shared" si="943"/>
        <v>722250</v>
      </c>
    </row>
    <row r="312" spans="1:43" ht="12" customHeight="1" outlineLevel="1">
      <c r="A312" s="21" t="s">
        <v>5</v>
      </c>
      <c r="C312" s="2">
        <f>ROUND((C62*0.9)*'T1'!$C$17,0)</f>
        <v>0</v>
      </c>
      <c r="D312" s="2">
        <f>ROUND((D62*0.9)*'T1'!$C$17,0)</f>
        <v>0</v>
      </c>
      <c r="E312" s="2">
        <f>ROUND((E62*0.9)*'T1'!$C$17,0)</f>
        <v>0</v>
      </c>
      <c r="F312" s="2">
        <f>ROUND((F62*0.9)*'T1'!$C$17,0)</f>
        <v>0</v>
      </c>
      <c r="G312" s="2">
        <f>ROUND((G62*0.9)*'T1'!$C$17,0)</f>
        <v>0</v>
      </c>
      <c r="H312" s="2">
        <f>ROUND((H62*0.9)*'T1'!$C$17,0)</f>
        <v>0</v>
      </c>
      <c r="I312" s="2">
        <f>ROUND((I62*0.9)*'T1'!$C$17,0)</f>
        <v>0</v>
      </c>
      <c r="J312" s="2">
        <f>ROUND((J62*0.9)*'T1'!$C$17,0)</f>
        <v>0</v>
      </c>
      <c r="K312" s="2">
        <f>ROUND((K62*0.9)*'T1'!$C$17,0)</f>
        <v>17325</v>
      </c>
      <c r="L312" s="2">
        <f>ROUND((L62*0.9)*'T1'!$C$17,0)</f>
        <v>17325</v>
      </c>
      <c r="M312" s="2">
        <f>ROUND((M62*0.9)*'T1'!$C$17,0)</f>
        <v>17325</v>
      </c>
      <c r="N312" s="2">
        <f>ROUND((N62*0.9)*'T1'!$C$17,0)</f>
        <v>17325</v>
      </c>
      <c r="O312" s="6">
        <f t="shared" si="853"/>
        <v>69300</v>
      </c>
      <c r="P312" s="2">
        <f>ROUND((P62*0.9)*'T1'!$D$17,0)</f>
        <v>17325</v>
      </c>
      <c r="Q312" s="2">
        <f>ROUND((Q62*0.9)*'T1'!$D$17,0)</f>
        <v>17325</v>
      </c>
      <c r="R312" s="2">
        <f>ROUND((R62*0.9)*'T1'!$D$17,0)</f>
        <v>20700</v>
      </c>
      <c r="S312" s="2">
        <f>ROUND((S62*0.9)*'T1'!$D$17,0)</f>
        <v>20700</v>
      </c>
      <c r="T312" s="2">
        <f>ROUND((T62*0.9)*'T1'!$D$17,0)</f>
        <v>20700</v>
      </c>
      <c r="U312" s="2">
        <f>ROUND((U62*0.9)*'T1'!$D$17,0)</f>
        <v>20700</v>
      </c>
      <c r="V312" s="2">
        <f>ROUND((V62*0.9)*'T1'!$D$17,0)</f>
        <v>20700</v>
      </c>
      <c r="W312" s="2">
        <f>ROUND((W62*0.9)*'T1'!$D$17,0)</f>
        <v>20700</v>
      </c>
      <c r="X312" s="2">
        <f>ROUND((X62*0.9)*'T1'!$D$17,0)</f>
        <v>24075</v>
      </c>
      <c r="Y312" s="2">
        <f>ROUND((Y62*0.9)*'T1'!$D$17,0)</f>
        <v>24075</v>
      </c>
      <c r="Z312" s="2">
        <f>ROUND((Z62*0.9)*'T1'!$D$17,0)</f>
        <v>24075</v>
      </c>
      <c r="AA312" s="2">
        <f>ROUND((AA62*0.9)*'T1'!$D$17,0)</f>
        <v>24075</v>
      </c>
      <c r="AB312" s="6">
        <f t="shared" si="855"/>
        <v>255150</v>
      </c>
      <c r="AC312" s="2">
        <f>ROUND((AC62*0.9)*'T1'!$E$17,0)</f>
        <v>24075</v>
      </c>
      <c r="AD312" s="2">
        <f>ROUND((AD62*0.9)*'T1'!$E$17,0)</f>
        <v>24075</v>
      </c>
      <c r="AE312" s="2">
        <f>ROUND((AE62*0.9)*'T1'!$E$17,0)</f>
        <v>27450</v>
      </c>
      <c r="AF312" s="2">
        <f>ROUND((AF62*0.9)*'T1'!$E$17,0)</f>
        <v>27450</v>
      </c>
      <c r="AG312" s="2">
        <f>ROUND((AG62*0.9)*'T1'!$E$17,0)</f>
        <v>27450</v>
      </c>
      <c r="AH312" s="2">
        <f>ROUND((AH62*0.9)*'T1'!$E$17,0)</f>
        <v>27450</v>
      </c>
      <c r="AI312" s="2">
        <f>ROUND((AI62*0.9)*'T1'!$E$17,0)</f>
        <v>27450</v>
      </c>
      <c r="AJ312" s="2">
        <f>ROUND((AJ62*0.9)*'T1'!$E$17,0)</f>
        <v>27450</v>
      </c>
      <c r="AK312" s="2">
        <f>ROUND((AK62*0.9)*'T1'!$E$17,0)</f>
        <v>30825</v>
      </c>
      <c r="AL312" s="2">
        <f>ROUND((AL62*0.9)*'T1'!$E$17,0)</f>
        <v>30825</v>
      </c>
      <c r="AM312" s="2">
        <f>ROUND((AM62*0.9)*'T1'!$E$17,0)</f>
        <v>30825</v>
      </c>
      <c r="AN312" s="2">
        <f>ROUND((AN62*0.9)*'T1'!$E$17,0)</f>
        <v>30825</v>
      </c>
      <c r="AO312" s="6">
        <f t="shared" si="857"/>
        <v>336150</v>
      </c>
      <c r="AP312" s="2"/>
      <c r="AQ312" s="6">
        <f t="shared" si="943"/>
        <v>660600</v>
      </c>
    </row>
    <row r="313" spans="1:43" ht="12" customHeight="1" outlineLevel="1">
      <c r="A313" s="21" t="s">
        <v>6</v>
      </c>
      <c r="C313" s="2">
        <f>ROUND((C63*0.9)*'T1'!$C$17,0)</f>
        <v>0</v>
      </c>
      <c r="D313" s="2">
        <f>ROUND((D63*0.9)*'T1'!$C$17,0)</f>
        <v>0</v>
      </c>
      <c r="E313" s="2">
        <f>ROUND((E63*0.9)*'T1'!$C$17,0)</f>
        <v>0</v>
      </c>
      <c r="F313" s="2">
        <f>ROUND((F63*0.9)*'T1'!$C$17,0)</f>
        <v>0</v>
      </c>
      <c r="G313" s="2">
        <f>ROUND((G63*0.9)*'T1'!$C$17,0)</f>
        <v>0</v>
      </c>
      <c r="H313" s="2">
        <f>ROUND((H63*0.9)*'T1'!$C$17,0)</f>
        <v>0</v>
      </c>
      <c r="I313" s="2">
        <f>ROUND((I63*0.9)*'T1'!$C$17,0)</f>
        <v>0</v>
      </c>
      <c r="J313" s="2">
        <f>ROUND((J63*0.9)*'T1'!$C$17,0)</f>
        <v>17325</v>
      </c>
      <c r="K313" s="2">
        <f>ROUND((K63*0.9)*'T1'!$C$17,0)</f>
        <v>17325</v>
      </c>
      <c r="L313" s="2">
        <f>ROUND((L63*0.9)*'T1'!$C$17,0)</f>
        <v>17325</v>
      </c>
      <c r="M313" s="2">
        <f>ROUND((M63*0.9)*'T1'!$C$17,0)</f>
        <v>17325</v>
      </c>
      <c r="N313" s="2">
        <f>ROUND((N63*0.9)*'T1'!$C$17,0)</f>
        <v>17325</v>
      </c>
      <c r="O313" s="6">
        <f t="shared" si="853"/>
        <v>86625</v>
      </c>
      <c r="P313" s="2">
        <f>ROUND((P63*0.9)*'T1'!$D$17,0)</f>
        <v>17325</v>
      </c>
      <c r="Q313" s="2">
        <f>ROUND((Q63*0.9)*'T1'!$D$17,0)</f>
        <v>20700</v>
      </c>
      <c r="R313" s="2">
        <f>ROUND((R63*0.9)*'T1'!$D$17,0)</f>
        <v>20700</v>
      </c>
      <c r="S313" s="2">
        <f>ROUND((S63*0.9)*'T1'!$D$17,0)</f>
        <v>20700</v>
      </c>
      <c r="T313" s="2">
        <f>ROUND((T63*0.9)*'T1'!$D$17,0)</f>
        <v>20700</v>
      </c>
      <c r="U313" s="2">
        <f>ROUND((U63*0.9)*'T1'!$D$17,0)</f>
        <v>20700</v>
      </c>
      <c r="V313" s="2">
        <f>ROUND((V63*0.9)*'T1'!$D$17,0)</f>
        <v>20700</v>
      </c>
      <c r="W313" s="2">
        <f>ROUND((W63*0.9)*'T1'!$D$17,0)</f>
        <v>24075</v>
      </c>
      <c r="X313" s="2">
        <f>ROUND((X63*0.9)*'T1'!$D$17,0)</f>
        <v>24075</v>
      </c>
      <c r="Y313" s="2">
        <f>ROUND((Y63*0.9)*'T1'!$D$17,0)</f>
        <v>24075</v>
      </c>
      <c r="Z313" s="2">
        <f>ROUND((Z63*0.9)*'T1'!$D$17,0)</f>
        <v>24075</v>
      </c>
      <c r="AA313" s="2">
        <f>ROUND((AA63*0.9)*'T1'!$D$17,0)</f>
        <v>24075</v>
      </c>
      <c r="AB313" s="6">
        <f t="shared" si="855"/>
        <v>261900</v>
      </c>
      <c r="AC313" s="2">
        <f>ROUND((AC63*0.9)*'T1'!$E$17,0)</f>
        <v>24075</v>
      </c>
      <c r="AD313" s="2">
        <f>ROUND((AD63*0.9)*'T1'!$E$17,0)</f>
        <v>27450</v>
      </c>
      <c r="AE313" s="2">
        <f>ROUND((AE63*0.9)*'T1'!$E$17,0)</f>
        <v>27450</v>
      </c>
      <c r="AF313" s="2">
        <f>ROUND((AF63*0.9)*'T1'!$E$17,0)</f>
        <v>27450</v>
      </c>
      <c r="AG313" s="2">
        <f>ROUND((AG63*0.9)*'T1'!$E$17,0)</f>
        <v>27450</v>
      </c>
      <c r="AH313" s="2">
        <f>ROUND((AH63*0.9)*'T1'!$E$17,0)</f>
        <v>27450</v>
      </c>
      <c r="AI313" s="2">
        <f>ROUND((AI63*0.9)*'T1'!$E$17,0)</f>
        <v>27450</v>
      </c>
      <c r="AJ313" s="2">
        <f>ROUND((AJ63*0.9)*'T1'!$E$17,0)</f>
        <v>30825</v>
      </c>
      <c r="AK313" s="2">
        <f>ROUND((AK63*0.9)*'T1'!$E$17,0)</f>
        <v>30825</v>
      </c>
      <c r="AL313" s="2">
        <f>ROUND((AL63*0.9)*'T1'!$E$17,0)</f>
        <v>30825</v>
      </c>
      <c r="AM313" s="2">
        <f>ROUND((AM63*0.9)*'T1'!$E$17,0)</f>
        <v>30825</v>
      </c>
      <c r="AN313" s="2">
        <f>ROUND((AN63*0.9)*'T1'!$E$17,0)</f>
        <v>30825</v>
      </c>
      <c r="AO313" s="6">
        <f t="shared" si="857"/>
        <v>342900</v>
      </c>
      <c r="AP313" s="2"/>
      <c r="AQ313" s="6">
        <f t="shared" si="943"/>
        <v>691425</v>
      </c>
    </row>
    <row r="314" spans="1:43" ht="12" customHeight="1" outlineLevel="1">
      <c r="A314" s="21" t="s">
        <v>93</v>
      </c>
      <c r="C314" s="2">
        <f>ROUND((C64*0.9)*'T1'!$C$17,0)</f>
        <v>0</v>
      </c>
      <c r="D314" s="2">
        <f>ROUND((D64*0.9)*'T1'!$C$17,0)</f>
        <v>0</v>
      </c>
      <c r="E314" s="2">
        <f>ROUND((E64*0.9)*'T1'!$C$17,0)</f>
        <v>0</v>
      </c>
      <c r="F314" s="2">
        <f>ROUND((F64*0.9)*'T1'!$C$17,0)</f>
        <v>0</v>
      </c>
      <c r="G314" s="2">
        <f>ROUND((G64*0.9)*'T1'!$C$17,0)</f>
        <v>0</v>
      </c>
      <c r="H314" s="2">
        <f>ROUND((H64*0.9)*'T1'!$C$17,0)</f>
        <v>0</v>
      </c>
      <c r="I314" s="2">
        <f>ROUND((I64*0.9)*'T1'!$C$17,0)</f>
        <v>0</v>
      </c>
      <c r="J314" s="2">
        <f>ROUND((J64*0.9)*'T1'!$C$17,0)</f>
        <v>0</v>
      </c>
      <c r="K314" s="2">
        <f>ROUND((K64*0.9)*'T1'!$C$17,0)</f>
        <v>0</v>
      </c>
      <c r="L314" s="2">
        <f>ROUND((L64*0.9)*'T1'!$C$17,0)</f>
        <v>8325</v>
      </c>
      <c r="M314" s="2">
        <f>ROUND((M64*0.9)*'T1'!$C$17,0)</f>
        <v>8325</v>
      </c>
      <c r="N314" s="2">
        <f>ROUND((N64*0.9)*'T1'!$C$17,0)</f>
        <v>8325</v>
      </c>
      <c r="O314" s="6">
        <f t="shared" si="853"/>
        <v>24975</v>
      </c>
      <c r="P314" s="2">
        <f>ROUND((P64*0.9)*'T1'!$D$17,0)</f>
        <v>8325</v>
      </c>
      <c r="Q314" s="2">
        <f>ROUND((Q64*0.9)*'T1'!$D$17,0)</f>
        <v>8325</v>
      </c>
      <c r="R314" s="2">
        <f>ROUND((R64*0.9)*'T1'!$D$17,0)</f>
        <v>8325</v>
      </c>
      <c r="S314" s="2">
        <f>ROUND((S64*0.9)*'T1'!$D$17,0)</f>
        <v>9450</v>
      </c>
      <c r="T314" s="2">
        <f>ROUND((T64*0.9)*'T1'!$D$17,0)</f>
        <v>9450</v>
      </c>
      <c r="U314" s="2">
        <f>ROUND((U64*0.9)*'T1'!$D$17,0)</f>
        <v>9450</v>
      </c>
      <c r="V314" s="2">
        <f>ROUND((V64*0.9)*'T1'!$D$17,0)</f>
        <v>9450</v>
      </c>
      <c r="W314" s="2">
        <f>ROUND((W64*0.9)*'T1'!$D$17,0)</f>
        <v>9450</v>
      </c>
      <c r="X314" s="2">
        <f>ROUND((X64*0.9)*'T1'!$D$17,0)</f>
        <v>9450</v>
      </c>
      <c r="Y314" s="2">
        <f>ROUND((Y64*0.9)*'T1'!$D$17,0)</f>
        <v>10575</v>
      </c>
      <c r="Z314" s="2">
        <f>ROUND((Z64*0.9)*'T1'!$D$17,0)</f>
        <v>10575</v>
      </c>
      <c r="AA314" s="2">
        <f>ROUND((AA64*0.9)*'T1'!$D$17,0)</f>
        <v>10575</v>
      </c>
      <c r="AB314" s="6">
        <f t="shared" si="855"/>
        <v>113400</v>
      </c>
      <c r="AC314" s="2">
        <f>ROUND((AC64*0.9)*'T1'!$E$17,0)</f>
        <v>10575</v>
      </c>
      <c r="AD314" s="2">
        <f>ROUND((AD64*0.9)*'T1'!$E$17,0)</f>
        <v>10575</v>
      </c>
      <c r="AE314" s="2">
        <f>ROUND((AE64*0.9)*'T1'!$E$17,0)</f>
        <v>10575</v>
      </c>
      <c r="AF314" s="2">
        <f>ROUND((AF64*0.9)*'T1'!$E$17,0)</f>
        <v>11700</v>
      </c>
      <c r="AG314" s="2">
        <f>ROUND((AG64*0.9)*'T1'!$E$17,0)</f>
        <v>11700</v>
      </c>
      <c r="AH314" s="2">
        <f>ROUND((AH64*0.9)*'T1'!$E$17,0)</f>
        <v>11700</v>
      </c>
      <c r="AI314" s="2">
        <f>ROUND((AI64*0.9)*'T1'!$E$17,0)</f>
        <v>11700</v>
      </c>
      <c r="AJ314" s="2">
        <f>ROUND((AJ64*0.9)*'T1'!$E$17,0)</f>
        <v>11700</v>
      </c>
      <c r="AK314" s="2">
        <f>ROUND((AK64*0.9)*'T1'!$E$17,0)</f>
        <v>11700</v>
      </c>
      <c r="AL314" s="2">
        <f>ROUND((AL64*0.9)*'T1'!$E$17,0)</f>
        <v>12825</v>
      </c>
      <c r="AM314" s="2">
        <f>ROUND((AM64*0.9)*'T1'!$E$17,0)</f>
        <v>12825</v>
      </c>
      <c r="AN314" s="2">
        <f>ROUND((AN64*0.9)*'T1'!$E$17,0)</f>
        <v>12825</v>
      </c>
      <c r="AO314" s="6">
        <f t="shared" si="857"/>
        <v>140400</v>
      </c>
      <c r="AP314" s="2"/>
      <c r="AQ314" s="6">
        <f t="shared" si="943"/>
        <v>278775</v>
      </c>
    </row>
    <row r="315" spans="1:43" ht="12" customHeight="1" outlineLevel="1">
      <c r="A315" s="2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6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6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6"/>
      <c r="AP315" s="2"/>
      <c r="AQ315" s="6"/>
    </row>
    <row r="316" spans="1:43" s="4" customFormat="1" ht="12" customHeight="1" outlineLevel="1">
      <c r="A316" s="4" t="s">
        <v>124</v>
      </c>
      <c r="B316" s="9"/>
      <c r="C316" s="5">
        <f>SUM(C317:C323)</f>
        <v>0</v>
      </c>
      <c r="D316" s="5">
        <f t="shared" ref="D316:N316" si="1010">SUM(D317:D323)</f>
        <v>0</v>
      </c>
      <c r="E316" s="5">
        <f t="shared" si="1010"/>
        <v>0</v>
      </c>
      <c r="F316" s="5">
        <f t="shared" si="1010"/>
        <v>0</v>
      </c>
      <c r="G316" s="5">
        <f t="shared" si="1010"/>
        <v>0</v>
      </c>
      <c r="H316" s="5">
        <f t="shared" si="1010"/>
        <v>26325</v>
      </c>
      <c r="I316" s="5">
        <f t="shared" si="1010"/>
        <v>48150</v>
      </c>
      <c r="J316" s="5">
        <f t="shared" si="1010"/>
        <v>69975</v>
      </c>
      <c r="K316" s="5">
        <f t="shared" si="1010"/>
        <v>69975</v>
      </c>
      <c r="L316" s="5">
        <f t="shared" si="1010"/>
        <v>69975</v>
      </c>
      <c r="M316" s="5">
        <f t="shared" si="1010"/>
        <v>69975</v>
      </c>
      <c r="N316" s="5">
        <f t="shared" si="1010"/>
        <v>75600</v>
      </c>
      <c r="O316" s="14">
        <f t="shared" si="853"/>
        <v>429975</v>
      </c>
      <c r="P316" s="5">
        <f>SUM(P317:P323)</f>
        <v>145575</v>
      </c>
      <c r="Q316" s="5">
        <f t="shared" ref="Q316:AA316" si="1011">SUM(Q317:Q323)</f>
        <v>150075</v>
      </c>
      <c r="R316" s="5">
        <f t="shared" si="1011"/>
        <v>150075</v>
      </c>
      <c r="S316" s="5">
        <f t="shared" si="1011"/>
        <v>150075</v>
      </c>
      <c r="T316" s="5">
        <f t="shared" si="1011"/>
        <v>150075</v>
      </c>
      <c r="U316" s="5">
        <f t="shared" si="1011"/>
        <v>155700</v>
      </c>
      <c r="V316" s="5">
        <f t="shared" si="1011"/>
        <v>195525</v>
      </c>
      <c r="W316" s="5">
        <f t="shared" si="1011"/>
        <v>200025</v>
      </c>
      <c r="X316" s="5">
        <f t="shared" si="1011"/>
        <v>200025</v>
      </c>
      <c r="Y316" s="5">
        <f t="shared" si="1011"/>
        <v>200025</v>
      </c>
      <c r="Z316" s="5">
        <f t="shared" si="1011"/>
        <v>200025</v>
      </c>
      <c r="AA316" s="5">
        <f t="shared" si="1011"/>
        <v>205650</v>
      </c>
      <c r="AB316" s="14">
        <f t="shared" si="855"/>
        <v>2102850</v>
      </c>
      <c r="AC316" s="5">
        <f>SUM(AC317:AC323)</f>
        <v>228150</v>
      </c>
      <c r="AD316" s="5">
        <f t="shared" ref="AD316:AN316" si="1012">SUM(AD317:AD323)</f>
        <v>232650</v>
      </c>
      <c r="AE316" s="5">
        <f t="shared" si="1012"/>
        <v>232650</v>
      </c>
      <c r="AF316" s="5">
        <f t="shared" si="1012"/>
        <v>232650</v>
      </c>
      <c r="AG316" s="5">
        <f t="shared" si="1012"/>
        <v>232650</v>
      </c>
      <c r="AH316" s="5">
        <f t="shared" si="1012"/>
        <v>238275</v>
      </c>
      <c r="AI316" s="5">
        <f t="shared" si="1012"/>
        <v>260775</v>
      </c>
      <c r="AJ316" s="5">
        <f t="shared" si="1012"/>
        <v>265275</v>
      </c>
      <c r="AK316" s="5">
        <f t="shared" si="1012"/>
        <v>265275</v>
      </c>
      <c r="AL316" s="5">
        <f t="shared" si="1012"/>
        <v>265275</v>
      </c>
      <c r="AM316" s="5">
        <f t="shared" si="1012"/>
        <v>265275</v>
      </c>
      <c r="AN316" s="5">
        <f t="shared" si="1012"/>
        <v>270900</v>
      </c>
      <c r="AO316" s="14">
        <f t="shared" si="857"/>
        <v>2989800</v>
      </c>
      <c r="AP316" s="5"/>
      <c r="AQ316" s="14">
        <f t="shared" ref="AQ316:AQ323" si="1013">O316+AB316+AO316</f>
        <v>5522625</v>
      </c>
    </row>
    <row r="317" spans="1:43" ht="12" customHeight="1" outlineLevel="1">
      <c r="A317" s="21" t="s">
        <v>94</v>
      </c>
      <c r="C317" s="2">
        <f>ROUND((C67*0.9)*'T1'!$C$17,0)</f>
        <v>0</v>
      </c>
      <c r="D317" s="2">
        <f>ROUND((D67*0.9)*'T1'!$C$17,0)</f>
        <v>0</v>
      </c>
      <c r="E317" s="2">
        <f>ROUND((E67*0.9)*'T1'!$C$17,0)</f>
        <v>0</v>
      </c>
      <c r="F317" s="2">
        <f>ROUND((F67*0.9)*'T1'!$C$17,0)</f>
        <v>0</v>
      </c>
      <c r="G317" s="2">
        <f>ROUND((G67*0.9)*'T1'!$C$17,0)</f>
        <v>0</v>
      </c>
      <c r="H317" s="2">
        <f>ROUND((H67*0.9)*'T1'!$C$17,0)</f>
        <v>26325</v>
      </c>
      <c r="I317" s="2">
        <f>ROUND((I67*0.9)*'T1'!$C$17,0)</f>
        <v>26325</v>
      </c>
      <c r="J317" s="2">
        <f>ROUND((J67*0.9)*'T1'!$C$17,0)</f>
        <v>26325</v>
      </c>
      <c r="K317" s="2">
        <f>ROUND((K67*0.9)*'T1'!$C$17,0)</f>
        <v>26325</v>
      </c>
      <c r="L317" s="2">
        <f>ROUND((L67*0.9)*'T1'!$C$17,0)</f>
        <v>26325</v>
      </c>
      <c r="M317" s="2">
        <f>ROUND((M67*0.9)*'T1'!$C$17,0)</f>
        <v>26325</v>
      </c>
      <c r="N317" s="2">
        <f>ROUND((N67*0.9)*'T1'!$C$17,0)</f>
        <v>31950</v>
      </c>
      <c r="O317" s="6">
        <f t="shared" si="853"/>
        <v>189900</v>
      </c>
      <c r="P317" s="2">
        <f>ROUND((P67*0.9)*'T1'!$D$17,0)</f>
        <v>31950</v>
      </c>
      <c r="Q317" s="2">
        <f>ROUND((Q67*0.9)*'T1'!$D$17,0)</f>
        <v>31950</v>
      </c>
      <c r="R317" s="2">
        <f>ROUND((R67*0.9)*'T1'!$D$17,0)</f>
        <v>31950</v>
      </c>
      <c r="S317" s="2">
        <f>ROUND((S67*0.9)*'T1'!$D$17,0)</f>
        <v>31950</v>
      </c>
      <c r="T317" s="2">
        <f>ROUND((T67*0.9)*'T1'!$D$17,0)</f>
        <v>31950</v>
      </c>
      <c r="U317" s="2">
        <f>ROUND((U67*0.9)*'T1'!$D$17,0)</f>
        <v>37575</v>
      </c>
      <c r="V317" s="2">
        <f>ROUND((V67*0.9)*'T1'!$D$17,0)</f>
        <v>37575</v>
      </c>
      <c r="W317" s="2">
        <f>ROUND((W67*0.9)*'T1'!$D$17,0)</f>
        <v>37575</v>
      </c>
      <c r="X317" s="2">
        <f>ROUND((X67*0.9)*'T1'!$D$17,0)</f>
        <v>37575</v>
      </c>
      <c r="Y317" s="2">
        <f>ROUND((Y67*0.9)*'T1'!$D$17,0)</f>
        <v>37575</v>
      </c>
      <c r="Z317" s="2">
        <f>ROUND((Z67*0.9)*'T1'!$D$17,0)</f>
        <v>37575</v>
      </c>
      <c r="AA317" s="2">
        <f>ROUND((AA67*0.9)*'T1'!$D$17,0)</f>
        <v>43200</v>
      </c>
      <c r="AB317" s="6">
        <f t="shared" si="855"/>
        <v>428400</v>
      </c>
      <c r="AC317" s="2">
        <f>ROUND((AC67*0.9)*'T1'!$E$17,0)</f>
        <v>43200</v>
      </c>
      <c r="AD317" s="2">
        <f>ROUND((AD67*0.9)*'T1'!$E$17,0)</f>
        <v>43200</v>
      </c>
      <c r="AE317" s="2">
        <f>ROUND((AE67*0.9)*'T1'!$E$17,0)</f>
        <v>43200</v>
      </c>
      <c r="AF317" s="2">
        <f>ROUND((AF67*0.9)*'T1'!$E$17,0)</f>
        <v>43200</v>
      </c>
      <c r="AG317" s="2">
        <f>ROUND((AG67*0.9)*'T1'!$E$17,0)</f>
        <v>43200</v>
      </c>
      <c r="AH317" s="2">
        <f>ROUND((AH67*0.9)*'T1'!$E$17,0)</f>
        <v>48825</v>
      </c>
      <c r="AI317" s="2">
        <f>ROUND((AI67*0.9)*'T1'!$E$17,0)</f>
        <v>48825</v>
      </c>
      <c r="AJ317" s="2">
        <f>ROUND((AJ67*0.9)*'T1'!$E$17,0)</f>
        <v>48825</v>
      </c>
      <c r="AK317" s="2">
        <f>ROUND((AK67*0.9)*'T1'!$E$17,0)</f>
        <v>48825</v>
      </c>
      <c r="AL317" s="2">
        <f>ROUND((AL67*0.9)*'T1'!$E$17,0)</f>
        <v>48825</v>
      </c>
      <c r="AM317" s="2">
        <f>ROUND((AM67*0.9)*'T1'!$E$17,0)</f>
        <v>48825</v>
      </c>
      <c r="AN317" s="2">
        <f>ROUND((AN67*0.9)*'T1'!$E$17,0)</f>
        <v>54450</v>
      </c>
      <c r="AO317" s="6">
        <f t="shared" si="857"/>
        <v>563400</v>
      </c>
      <c r="AP317" s="2"/>
      <c r="AQ317" s="6">
        <f t="shared" si="1013"/>
        <v>1181700</v>
      </c>
    </row>
    <row r="318" spans="1:43" ht="12" customHeight="1" outlineLevel="1">
      <c r="A318" s="21" t="s">
        <v>7</v>
      </c>
      <c r="C318" s="2">
        <f>ROUND((C68*0.9)*'T1'!$C$17,0)</f>
        <v>0</v>
      </c>
      <c r="D318" s="2">
        <f>ROUND((D68*0.9)*'T1'!$C$17,0)</f>
        <v>0</v>
      </c>
      <c r="E318" s="2">
        <f>ROUND((E68*0.9)*'T1'!$C$17,0)</f>
        <v>0</v>
      </c>
      <c r="F318" s="2">
        <f>ROUND((F68*0.9)*'T1'!$C$17,0)</f>
        <v>0</v>
      </c>
      <c r="G318" s="2">
        <f>ROUND((G68*0.9)*'T1'!$C$17,0)</f>
        <v>0</v>
      </c>
      <c r="H318" s="2">
        <f>ROUND((H68*0.9)*'T1'!$C$17,0)</f>
        <v>0</v>
      </c>
      <c r="I318" s="2">
        <f>ROUND((I68*0.9)*'T1'!$C$17,0)</f>
        <v>0</v>
      </c>
      <c r="J318" s="2">
        <f>ROUND((J68*0.9)*'T1'!$C$17,0)</f>
        <v>0</v>
      </c>
      <c r="K318" s="2">
        <f>ROUND((K68*0.9)*'T1'!$C$17,0)</f>
        <v>0</v>
      </c>
      <c r="L318" s="2">
        <f>ROUND((L68*0.9)*'T1'!$C$17,0)</f>
        <v>0</v>
      </c>
      <c r="M318" s="2">
        <f>ROUND((M68*0.9)*'T1'!$C$17,0)</f>
        <v>0</v>
      </c>
      <c r="N318" s="2">
        <f>ROUND((N68*0.9)*'T1'!$C$17,0)</f>
        <v>0</v>
      </c>
      <c r="O318" s="6">
        <f t="shared" si="853"/>
        <v>0</v>
      </c>
      <c r="P318" s="2">
        <f>ROUND((P68*0.9)*'T1'!$D$17,0)</f>
        <v>21825</v>
      </c>
      <c r="Q318" s="2">
        <f>ROUND((Q68*0.9)*'T1'!$D$17,0)</f>
        <v>21825</v>
      </c>
      <c r="R318" s="2">
        <f>ROUND((R68*0.9)*'T1'!$D$17,0)</f>
        <v>21825</v>
      </c>
      <c r="S318" s="2">
        <f>ROUND((S68*0.9)*'T1'!$D$17,0)</f>
        <v>21825</v>
      </c>
      <c r="T318" s="2">
        <f>ROUND((T68*0.9)*'T1'!$D$17,0)</f>
        <v>21825</v>
      </c>
      <c r="U318" s="2">
        <f>ROUND((U68*0.9)*'T1'!$D$17,0)</f>
        <v>21825</v>
      </c>
      <c r="V318" s="2">
        <f>ROUND((V68*0.9)*'T1'!$D$17,0)</f>
        <v>26325</v>
      </c>
      <c r="W318" s="2">
        <f>ROUND((W68*0.9)*'T1'!$D$17,0)</f>
        <v>26325</v>
      </c>
      <c r="X318" s="2">
        <f>ROUND((X68*0.9)*'T1'!$D$17,0)</f>
        <v>26325</v>
      </c>
      <c r="Y318" s="2">
        <f>ROUND((Y68*0.9)*'T1'!$D$17,0)</f>
        <v>26325</v>
      </c>
      <c r="Z318" s="2">
        <f>ROUND((Z68*0.9)*'T1'!$D$17,0)</f>
        <v>26325</v>
      </c>
      <c r="AA318" s="2">
        <f>ROUND((AA68*0.9)*'T1'!$D$17,0)</f>
        <v>26325</v>
      </c>
      <c r="AB318" s="6">
        <f t="shared" si="855"/>
        <v>288900</v>
      </c>
      <c r="AC318" s="2">
        <f>ROUND((AC68*0.9)*'T1'!$E$17,0)</f>
        <v>30825</v>
      </c>
      <c r="AD318" s="2">
        <f>ROUND((AD68*0.9)*'T1'!$E$17,0)</f>
        <v>30825</v>
      </c>
      <c r="AE318" s="2">
        <f>ROUND((AE68*0.9)*'T1'!$E$17,0)</f>
        <v>30825</v>
      </c>
      <c r="AF318" s="2">
        <f>ROUND((AF68*0.9)*'T1'!$E$17,0)</f>
        <v>30825</v>
      </c>
      <c r="AG318" s="2">
        <f>ROUND((AG68*0.9)*'T1'!$E$17,0)</f>
        <v>30825</v>
      </c>
      <c r="AH318" s="2">
        <f>ROUND((AH68*0.9)*'T1'!$E$17,0)</f>
        <v>30825</v>
      </c>
      <c r="AI318" s="2">
        <f>ROUND((AI68*0.9)*'T1'!$E$17,0)</f>
        <v>35325</v>
      </c>
      <c r="AJ318" s="2">
        <f>ROUND((AJ68*0.9)*'T1'!$E$17,0)</f>
        <v>35325</v>
      </c>
      <c r="AK318" s="2">
        <f>ROUND((AK68*0.9)*'T1'!$E$17,0)</f>
        <v>35325</v>
      </c>
      <c r="AL318" s="2">
        <f>ROUND((AL68*0.9)*'T1'!$E$17,0)</f>
        <v>35325</v>
      </c>
      <c r="AM318" s="2">
        <f>ROUND((AM68*0.9)*'T1'!$E$17,0)</f>
        <v>35325</v>
      </c>
      <c r="AN318" s="2">
        <f>ROUND((AN68*0.9)*'T1'!$E$17,0)</f>
        <v>35325</v>
      </c>
      <c r="AO318" s="6">
        <f t="shared" si="857"/>
        <v>396900</v>
      </c>
      <c r="AP318" s="2"/>
      <c r="AQ318" s="6">
        <f t="shared" si="1013"/>
        <v>685800</v>
      </c>
    </row>
    <row r="319" spans="1:43" ht="12" customHeight="1" outlineLevel="1">
      <c r="A319" s="21" t="s">
        <v>8</v>
      </c>
      <c r="C319" s="2">
        <f>ROUND((C69*0.9)*'T1'!$C$17,0)</f>
        <v>0</v>
      </c>
      <c r="D319" s="2">
        <f>ROUND((D69*0.9)*'T1'!$C$17,0)</f>
        <v>0</v>
      </c>
      <c r="E319" s="2">
        <f>ROUND((E69*0.9)*'T1'!$C$17,0)</f>
        <v>0</v>
      </c>
      <c r="F319" s="2">
        <f>ROUND((F69*0.9)*'T1'!$C$17,0)</f>
        <v>0</v>
      </c>
      <c r="G319" s="2">
        <f>ROUND((G69*0.9)*'T1'!$C$17,0)</f>
        <v>0</v>
      </c>
      <c r="H319" s="2">
        <f>ROUND((H69*0.9)*'T1'!$C$17,0)</f>
        <v>0</v>
      </c>
      <c r="I319" s="2">
        <f>ROUND((I69*0.9)*'T1'!$C$17,0)</f>
        <v>0</v>
      </c>
      <c r="J319" s="2">
        <f>ROUND((J69*0.9)*'T1'!$C$17,0)</f>
        <v>0</v>
      </c>
      <c r="K319" s="2">
        <f>ROUND((K69*0.9)*'T1'!$C$17,0)</f>
        <v>0</v>
      </c>
      <c r="L319" s="2">
        <f>ROUND((L69*0.9)*'T1'!$C$17,0)</f>
        <v>0</v>
      </c>
      <c r="M319" s="2">
        <f>ROUND((M69*0.9)*'T1'!$C$17,0)</f>
        <v>0</v>
      </c>
      <c r="N319" s="2">
        <f>ROUND((N69*0.9)*'T1'!$C$17,0)</f>
        <v>0</v>
      </c>
      <c r="O319" s="6">
        <f t="shared" si="853"/>
        <v>0</v>
      </c>
      <c r="P319" s="2">
        <f>ROUND((P69*0.9)*'T1'!$D$17,0)</f>
        <v>21825</v>
      </c>
      <c r="Q319" s="2">
        <f>ROUND((Q69*0.9)*'T1'!$D$17,0)</f>
        <v>21825</v>
      </c>
      <c r="R319" s="2">
        <f>ROUND((R69*0.9)*'T1'!$D$17,0)</f>
        <v>21825</v>
      </c>
      <c r="S319" s="2">
        <f>ROUND((S69*0.9)*'T1'!$D$17,0)</f>
        <v>21825</v>
      </c>
      <c r="T319" s="2">
        <f>ROUND((T69*0.9)*'T1'!$D$17,0)</f>
        <v>21825</v>
      </c>
      <c r="U319" s="2">
        <f>ROUND((U69*0.9)*'T1'!$D$17,0)</f>
        <v>21825</v>
      </c>
      <c r="V319" s="2">
        <f>ROUND((V69*0.9)*'T1'!$D$17,0)</f>
        <v>26325</v>
      </c>
      <c r="W319" s="2">
        <f>ROUND((W69*0.9)*'T1'!$D$17,0)</f>
        <v>26325</v>
      </c>
      <c r="X319" s="2">
        <f>ROUND((X69*0.9)*'T1'!$D$17,0)</f>
        <v>26325</v>
      </c>
      <c r="Y319" s="2">
        <f>ROUND((Y69*0.9)*'T1'!$D$17,0)</f>
        <v>26325</v>
      </c>
      <c r="Z319" s="2">
        <f>ROUND((Z69*0.9)*'T1'!$D$17,0)</f>
        <v>26325</v>
      </c>
      <c r="AA319" s="2">
        <f>ROUND((AA69*0.9)*'T1'!$D$17,0)</f>
        <v>26325</v>
      </c>
      <c r="AB319" s="6">
        <f t="shared" si="855"/>
        <v>288900</v>
      </c>
      <c r="AC319" s="2">
        <f>ROUND((AC69*0.9)*'T1'!$E$17,0)</f>
        <v>30825</v>
      </c>
      <c r="AD319" s="2">
        <f>ROUND((AD69*0.9)*'T1'!$E$17,0)</f>
        <v>30825</v>
      </c>
      <c r="AE319" s="2">
        <f>ROUND((AE69*0.9)*'T1'!$E$17,0)</f>
        <v>30825</v>
      </c>
      <c r="AF319" s="2">
        <f>ROUND((AF69*0.9)*'T1'!$E$17,0)</f>
        <v>30825</v>
      </c>
      <c r="AG319" s="2">
        <f>ROUND((AG69*0.9)*'T1'!$E$17,0)</f>
        <v>30825</v>
      </c>
      <c r="AH319" s="2">
        <f>ROUND((AH69*0.9)*'T1'!$E$17,0)</f>
        <v>30825</v>
      </c>
      <c r="AI319" s="2">
        <f>ROUND((AI69*0.9)*'T1'!$E$17,0)</f>
        <v>35325</v>
      </c>
      <c r="AJ319" s="2">
        <f>ROUND((AJ69*0.9)*'T1'!$E$17,0)</f>
        <v>35325</v>
      </c>
      <c r="AK319" s="2">
        <f>ROUND((AK69*0.9)*'T1'!$E$17,0)</f>
        <v>35325</v>
      </c>
      <c r="AL319" s="2">
        <f>ROUND((AL69*0.9)*'T1'!$E$17,0)</f>
        <v>35325</v>
      </c>
      <c r="AM319" s="2">
        <f>ROUND((AM69*0.9)*'T1'!$E$17,0)</f>
        <v>35325</v>
      </c>
      <c r="AN319" s="2">
        <f>ROUND((AN69*0.9)*'T1'!$E$17,0)</f>
        <v>35325</v>
      </c>
      <c r="AO319" s="6">
        <f t="shared" si="857"/>
        <v>396900</v>
      </c>
      <c r="AP319" s="2"/>
      <c r="AQ319" s="6">
        <f t="shared" si="1013"/>
        <v>685800</v>
      </c>
    </row>
    <row r="320" spans="1:43" ht="12" customHeight="1" outlineLevel="1">
      <c r="A320" s="21" t="s">
        <v>9</v>
      </c>
      <c r="C320" s="2">
        <f>ROUND((C70*0.9)*'T1'!$C$17,0)</f>
        <v>0</v>
      </c>
      <c r="D320" s="2">
        <f>ROUND((D70*0.9)*'T1'!$C$17,0)</f>
        <v>0</v>
      </c>
      <c r="E320" s="2">
        <f>ROUND((E70*0.9)*'T1'!$C$17,0)</f>
        <v>0</v>
      </c>
      <c r="F320" s="2">
        <f>ROUND((F70*0.9)*'T1'!$C$17,0)</f>
        <v>0</v>
      </c>
      <c r="G320" s="2">
        <f>ROUND((G70*0.9)*'T1'!$C$17,0)</f>
        <v>0</v>
      </c>
      <c r="H320" s="2">
        <f>ROUND((H70*0.9)*'T1'!$C$17,0)</f>
        <v>0</v>
      </c>
      <c r="I320" s="2">
        <f>ROUND((I70*0.9)*'T1'!$C$17,0)</f>
        <v>0</v>
      </c>
      <c r="J320" s="2">
        <f>ROUND((J70*0.9)*'T1'!$C$17,0)</f>
        <v>0</v>
      </c>
      <c r="K320" s="2">
        <f>ROUND((K70*0.9)*'T1'!$C$17,0)</f>
        <v>0</v>
      </c>
      <c r="L320" s="2">
        <f>ROUND((L70*0.9)*'T1'!$C$17,0)</f>
        <v>0</v>
      </c>
      <c r="M320" s="2">
        <f>ROUND((M70*0.9)*'T1'!$C$17,0)</f>
        <v>0</v>
      </c>
      <c r="N320" s="2">
        <f>ROUND((N70*0.9)*'T1'!$C$17,0)</f>
        <v>0</v>
      </c>
      <c r="O320" s="6">
        <f t="shared" si="853"/>
        <v>0</v>
      </c>
      <c r="P320" s="2">
        <f>ROUND((P70*0.9)*'T1'!$D$17,0)</f>
        <v>21825</v>
      </c>
      <c r="Q320" s="2">
        <f>ROUND((Q70*0.9)*'T1'!$D$17,0)</f>
        <v>21825</v>
      </c>
      <c r="R320" s="2">
        <f>ROUND((R70*0.9)*'T1'!$D$17,0)</f>
        <v>21825</v>
      </c>
      <c r="S320" s="2">
        <f>ROUND((S70*0.9)*'T1'!$D$17,0)</f>
        <v>21825</v>
      </c>
      <c r="T320" s="2">
        <f>ROUND((T70*0.9)*'T1'!$D$17,0)</f>
        <v>21825</v>
      </c>
      <c r="U320" s="2">
        <f>ROUND((U70*0.9)*'T1'!$D$17,0)</f>
        <v>21825</v>
      </c>
      <c r="V320" s="2">
        <f>ROUND((V70*0.9)*'T1'!$D$17,0)</f>
        <v>26325</v>
      </c>
      <c r="W320" s="2">
        <f>ROUND((W70*0.9)*'T1'!$D$17,0)</f>
        <v>26325</v>
      </c>
      <c r="X320" s="2">
        <f>ROUND((X70*0.9)*'T1'!$D$17,0)</f>
        <v>26325</v>
      </c>
      <c r="Y320" s="2">
        <f>ROUND((Y70*0.9)*'T1'!$D$17,0)</f>
        <v>26325</v>
      </c>
      <c r="Z320" s="2">
        <f>ROUND((Z70*0.9)*'T1'!$D$17,0)</f>
        <v>26325</v>
      </c>
      <c r="AA320" s="2">
        <f>ROUND((AA70*0.9)*'T1'!$D$17,0)</f>
        <v>26325</v>
      </c>
      <c r="AB320" s="6">
        <f t="shared" si="855"/>
        <v>288900</v>
      </c>
      <c r="AC320" s="2">
        <f>ROUND((AC70*0.9)*'T1'!$E$17,0)</f>
        <v>30825</v>
      </c>
      <c r="AD320" s="2">
        <f>ROUND((AD70*0.9)*'T1'!$E$17,0)</f>
        <v>30825</v>
      </c>
      <c r="AE320" s="2">
        <f>ROUND((AE70*0.9)*'T1'!$E$17,0)</f>
        <v>30825</v>
      </c>
      <c r="AF320" s="2">
        <f>ROUND((AF70*0.9)*'T1'!$E$17,0)</f>
        <v>30825</v>
      </c>
      <c r="AG320" s="2">
        <f>ROUND((AG70*0.9)*'T1'!$E$17,0)</f>
        <v>30825</v>
      </c>
      <c r="AH320" s="2">
        <f>ROUND((AH70*0.9)*'T1'!$E$17,0)</f>
        <v>30825</v>
      </c>
      <c r="AI320" s="2">
        <f>ROUND((AI70*0.9)*'T1'!$E$17,0)</f>
        <v>35325</v>
      </c>
      <c r="AJ320" s="2">
        <f>ROUND((AJ70*0.9)*'T1'!$E$17,0)</f>
        <v>35325</v>
      </c>
      <c r="AK320" s="2">
        <f>ROUND((AK70*0.9)*'T1'!$E$17,0)</f>
        <v>35325</v>
      </c>
      <c r="AL320" s="2">
        <f>ROUND((AL70*0.9)*'T1'!$E$17,0)</f>
        <v>35325</v>
      </c>
      <c r="AM320" s="2">
        <f>ROUND((AM70*0.9)*'T1'!$E$17,0)</f>
        <v>35325</v>
      </c>
      <c r="AN320" s="2">
        <f>ROUND((AN70*0.9)*'T1'!$E$17,0)</f>
        <v>35325</v>
      </c>
      <c r="AO320" s="6">
        <f t="shared" si="857"/>
        <v>396900</v>
      </c>
      <c r="AP320" s="2"/>
      <c r="AQ320" s="6">
        <f t="shared" si="1013"/>
        <v>685800</v>
      </c>
    </row>
    <row r="321" spans="1:44" ht="12" customHeight="1" outlineLevel="1">
      <c r="A321" s="21" t="s">
        <v>95</v>
      </c>
      <c r="C321" s="2">
        <f>ROUND((C71*0.9)*'T1'!$C$17,0)</f>
        <v>0</v>
      </c>
      <c r="D321" s="2">
        <f>ROUND((D71*0.9)*'T1'!$C$17,0)</f>
        <v>0</v>
      </c>
      <c r="E321" s="2">
        <f>ROUND((E71*0.9)*'T1'!$C$17,0)</f>
        <v>0</v>
      </c>
      <c r="F321" s="2">
        <f>ROUND((F71*0.9)*'T1'!$C$17,0)</f>
        <v>0</v>
      </c>
      <c r="G321" s="2">
        <f>ROUND((G71*0.9)*'T1'!$C$17,0)</f>
        <v>0</v>
      </c>
      <c r="H321" s="2">
        <f>ROUND((H71*0.9)*'T1'!$C$17,0)</f>
        <v>0</v>
      </c>
      <c r="I321" s="2">
        <f>ROUND((I71*0.9)*'T1'!$C$17,0)</f>
        <v>21825</v>
      </c>
      <c r="J321" s="2">
        <f>ROUND((J71*0.9)*'T1'!$C$17,0)</f>
        <v>21825</v>
      </c>
      <c r="K321" s="2">
        <f>ROUND((K71*0.9)*'T1'!$C$17,0)</f>
        <v>21825</v>
      </c>
      <c r="L321" s="2">
        <f>ROUND((L71*0.9)*'T1'!$C$17,0)</f>
        <v>21825</v>
      </c>
      <c r="M321" s="2">
        <f>ROUND((M71*0.9)*'T1'!$C$17,0)</f>
        <v>21825</v>
      </c>
      <c r="N321" s="2">
        <f>ROUND((N71*0.9)*'T1'!$C$17,0)</f>
        <v>21825</v>
      </c>
      <c r="O321" s="6">
        <f t="shared" si="853"/>
        <v>130950</v>
      </c>
      <c r="P321" s="2">
        <f>ROUND((P71*0.9)*'T1'!$D$17,0)</f>
        <v>26325</v>
      </c>
      <c r="Q321" s="2">
        <f>ROUND((Q71*0.9)*'T1'!$D$17,0)</f>
        <v>26325</v>
      </c>
      <c r="R321" s="2">
        <f>ROUND((R71*0.9)*'T1'!$D$17,0)</f>
        <v>26325</v>
      </c>
      <c r="S321" s="2">
        <f>ROUND((S71*0.9)*'T1'!$D$17,0)</f>
        <v>26325</v>
      </c>
      <c r="T321" s="2">
        <f>ROUND((T71*0.9)*'T1'!$D$17,0)</f>
        <v>26325</v>
      </c>
      <c r="U321" s="2">
        <f>ROUND((U71*0.9)*'T1'!$D$17,0)</f>
        <v>26325</v>
      </c>
      <c r="V321" s="2">
        <f>ROUND((V71*0.9)*'T1'!$D$17,0)</f>
        <v>30825</v>
      </c>
      <c r="W321" s="2">
        <f>ROUND((W71*0.9)*'T1'!$D$17,0)</f>
        <v>30825</v>
      </c>
      <c r="X321" s="2">
        <f>ROUND((X71*0.9)*'T1'!$D$17,0)</f>
        <v>30825</v>
      </c>
      <c r="Y321" s="2">
        <f>ROUND((Y71*0.9)*'T1'!$D$17,0)</f>
        <v>30825</v>
      </c>
      <c r="Z321" s="2">
        <f>ROUND((Z71*0.9)*'T1'!$D$17,0)</f>
        <v>30825</v>
      </c>
      <c r="AA321" s="2">
        <f>ROUND((AA71*0.9)*'T1'!$D$17,0)</f>
        <v>30825</v>
      </c>
      <c r="AB321" s="6">
        <f t="shared" si="855"/>
        <v>342900</v>
      </c>
      <c r="AC321" s="2">
        <f>ROUND((AC71*0.9)*'T1'!$E$17,0)</f>
        <v>35325</v>
      </c>
      <c r="AD321" s="2">
        <f>ROUND((AD71*0.9)*'T1'!$E$17,0)</f>
        <v>35325</v>
      </c>
      <c r="AE321" s="2">
        <f>ROUND((AE71*0.9)*'T1'!$E$17,0)</f>
        <v>35325</v>
      </c>
      <c r="AF321" s="2">
        <f>ROUND((AF71*0.9)*'T1'!$E$17,0)</f>
        <v>35325</v>
      </c>
      <c r="AG321" s="2">
        <f>ROUND((AG71*0.9)*'T1'!$E$17,0)</f>
        <v>35325</v>
      </c>
      <c r="AH321" s="2">
        <f>ROUND((AH71*0.9)*'T1'!$E$17,0)</f>
        <v>35325</v>
      </c>
      <c r="AI321" s="2">
        <f>ROUND((AI71*0.9)*'T1'!$E$17,0)</f>
        <v>39825</v>
      </c>
      <c r="AJ321" s="2">
        <f>ROUND((AJ71*0.9)*'T1'!$E$17,0)</f>
        <v>39825</v>
      </c>
      <c r="AK321" s="2">
        <f>ROUND((AK71*0.9)*'T1'!$E$17,0)</f>
        <v>39825</v>
      </c>
      <c r="AL321" s="2">
        <f>ROUND((AL71*0.9)*'T1'!$E$17,0)</f>
        <v>39825</v>
      </c>
      <c r="AM321" s="2">
        <f>ROUND((AM71*0.9)*'T1'!$E$17,0)</f>
        <v>39825</v>
      </c>
      <c r="AN321" s="2">
        <f>ROUND((AN71*0.9)*'T1'!$E$17,0)</f>
        <v>39825</v>
      </c>
      <c r="AO321" s="6">
        <f t="shared" si="857"/>
        <v>450900</v>
      </c>
      <c r="AP321" s="2"/>
      <c r="AQ321" s="6">
        <f t="shared" si="1013"/>
        <v>924750</v>
      </c>
    </row>
    <row r="322" spans="1:44" ht="12" customHeight="1" outlineLevel="1">
      <c r="A322" s="21" t="s">
        <v>96</v>
      </c>
      <c r="C322" s="2">
        <f>ROUND((C72*0.9)*'T1'!$C$17,0)</f>
        <v>0</v>
      </c>
      <c r="D322" s="2">
        <f>ROUND((D72*0.9)*'T1'!$C$17,0)</f>
        <v>0</v>
      </c>
      <c r="E322" s="2">
        <f>ROUND((E72*0.9)*'T1'!$C$17,0)</f>
        <v>0</v>
      </c>
      <c r="F322" s="2">
        <f>ROUND((F72*0.9)*'T1'!$C$17,0)</f>
        <v>0</v>
      </c>
      <c r="G322" s="2">
        <f>ROUND((G72*0.9)*'T1'!$C$17,0)</f>
        <v>0</v>
      </c>
      <c r="H322" s="2">
        <f>ROUND((H72*0.9)*'T1'!$C$17,0)</f>
        <v>0</v>
      </c>
      <c r="I322" s="2">
        <f>ROUND((I72*0.9)*'T1'!$C$17,0)</f>
        <v>0</v>
      </c>
      <c r="J322" s="2">
        <f>ROUND((J72*0.9)*'T1'!$C$17,0)</f>
        <v>21825</v>
      </c>
      <c r="K322" s="2">
        <f>ROUND((K72*0.9)*'T1'!$C$17,0)</f>
        <v>21825</v>
      </c>
      <c r="L322" s="2">
        <f>ROUND((L72*0.9)*'T1'!$C$17,0)</f>
        <v>21825</v>
      </c>
      <c r="M322" s="2">
        <f>ROUND((M72*0.9)*'T1'!$C$17,0)</f>
        <v>21825</v>
      </c>
      <c r="N322" s="2">
        <f>ROUND((N72*0.9)*'T1'!$C$17,0)</f>
        <v>21825</v>
      </c>
      <c r="O322" s="6">
        <f t="shared" si="853"/>
        <v>109125</v>
      </c>
      <c r="P322" s="2">
        <f>ROUND((P72*0.9)*'T1'!$D$17,0)</f>
        <v>21825</v>
      </c>
      <c r="Q322" s="2">
        <f>ROUND((Q72*0.9)*'T1'!$D$17,0)</f>
        <v>26325</v>
      </c>
      <c r="R322" s="2">
        <f>ROUND((R72*0.9)*'T1'!$D$17,0)</f>
        <v>26325</v>
      </c>
      <c r="S322" s="2">
        <f>ROUND((S72*0.9)*'T1'!$D$17,0)</f>
        <v>26325</v>
      </c>
      <c r="T322" s="2">
        <f>ROUND((T72*0.9)*'T1'!$D$17,0)</f>
        <v>26325</v>
      </c>
      <c r="U322" s="2">
        <f>ROUND((U72*0.9)*'T1'!$D$17,0)</f>
        <v>26325</v>
      </c>
      <c r="V322" s="2">
        <f>ROUND((V72*0.9)*'T1'!$D$17,0)</f>
        <v>26325</v>
      </c>
      <c r="W322" s="2">
        <f>ROUND((W72*0.9)*'T1'!$D$17,0)</f>
        <v>30825</v>
      </c>
      <c r="X322" s="2">
        <f>ROUND((X72*0.9)*'T1'!$D$17,0)</f>
        <v>30825</v>
      </c>
      <c r="Y322" s="2">
        <f>ROUND((Y72*0.9)*'T1'!$D$17,0)</f>
        <v>30825</v>
      </c>
      <c r="Z322" s="2">
        <f>ROUND((Z72*0.9)*'T1'!$D$17,0)</f>
        <v>30825</v>
      </c>
      <c r="AA322" s="2">
        <f>ROUND((AA72*0.9)*'T1'!$D$17,0)</f>
        <v>30825</v>
      </c>
      <c r="AB322" s="6">
        <f t="shared" si="855"/>
        <v>333900</v>
      </c>
      <c r="AC322" s="2">
        <f>ROUND((AC72*0.9)*'T1'!$E$17,0)</f>
        <v>30825</v>
      </c>
      <c r="AD322" s="2">
        <f>ROUND((AD72*0.9)*'T1'!$E$17,0)</f>
        <v>35325</v>
      </c>
      <c r="AE322" s="2">
        <f>ROUND((AE72*0.9)*'T1'!$E$17,0)</f>
        <v>35325</v>
      </c>
      <c r="AF322" s="2">
        <f>ROUND((AF72*0.9)*'T1'!$E$17,0)</f>
        <v>35325</v>
      </c>
      <c r="AG322" s="2">
        <f>ROUND((AG72*0.9)*'T1'!$E$17,0)</f>
        <v>35325</v>
      </c>
      <c r="AH322" s="2">
        <f>ROUND((AH72*0.9)*'T1'!$E$17,0)</f>
        <v>35325</v>
      </c>
      <c r="AI322" s="2">
        <f>ROUND((AI72*0.9)*'T1'!$E$17,0)</f>
        <v>35325</v>
      </c>
      <c r="AJ322" s="2">
        <f>ROUND((AJ72*0.9)*'T1'!$E$17,0)</f>
        <v>39825</v>
      </c>
      <c r="AK322" s="2">
        <f>ROUND((AK72*0.9)*'T1'!$E$17,0)</f>
        <v>39825</v>
      </c>
      <c r="AL322" s="2">
        <f>ROUND((AL72*0.9)*'T1'!$E$17,0)</f>
        <v>39825</v>
      </c>
      <c r="AM322" s="2">
        <f>ROUND((AM72*0.9)*'T1'!$E$17,0)</f>
        <v>39825</v>
      </c>
      <c r="AN322" s="2">
        <f>ROUND((AN72*0.9)*'T1'!$E$17,0)</f>
        <v>39825</v>
      </c>
      <c r="AO322" s="6">
        <f t="shared" si="857"/>
        <v>441900</v>
      </c>
      <c r="AP322" s="2"/>
      <c r="AQ322" s="6">
        <f t="shared" si="1013"/>
        <v>884925</v>
      </c>
    </row>
    <row r="323" spans="1:44" ht="12" customHeight="1" outlineLevel="1">
      <c r="A323" s="21" t="s">
        <v>10</v>
      </c>
      <c r="C323" s="2">
        <f>ROUND((C73*0.9)*'T1'!$C$17,0)</f>
        <v>0</v>
      </c>
      <c r="D323" s="2">
        <f>ROUND((D73*0.9)*'T1'!$C$17,0)</f>
        <v>0</v>
      </c>
      <c r="E323" s="2">
        <f>ROUND((E73*0.9)*'T1'!$C$17,0)</f>
        <v>0</v>
      </c>
      <c r="F323" s="2">
        <f>ROUND((F73*0.9)*'T1'!$C$17,0)</f>
        <v>0</v>
      </c>
      <c r="G323" s="2">
        <f>ROUND((G73*0.9)*'T1'!$C$17,0)</f>
        <v>0</v>
      </c>
      <c r="H323" s="2">
        <f>ROUND((H73*0.9)*'T1'!$C$17,0)</f>
        <v>0</v>
      </c>
      <c r="I323" s="2">
        <f>ROUND((I73*0.9)*'T1'!$C$17,0)</f>
        <v>0</v>
      </c>
      <c r="J323" s="2">
        <f>ROUND((J73*0.9)*'T1'!$C$17,0)</f>
        <v>0</v>
      </c>
      <c r="K323" s="2">
        <f>ROUND((K73*0.9)*'T1'!$C$17,0)</f>
        <v>0</v>
      </c>
      <c r="L323" s="2">
        <f>ROUND((L73*0.9)*'T1'!$C$17,0)</f>
        <v>0</v>
      </c>
      <c r="M323" s="2">
        <f>ROUND((M73*0.9)*'T1'!$C$17,0)</f>
        <v>0</v>
      </c>
      <c r="N323" s="2">
        <f>ROUND((N73*0.9)*'T1'!$C$17,0)</f>
        <v>0</v>
      </c>
      <c r="O323" s="6">
        <f t="shared" si="853"/>
        <v>0</v>
      </c>
      <c r="P323" s="2">
        <f>ROUND((P73*0.9)*'T1'!$D$17,0)</f>
        <v>0</v>
      </c>
      <c r="Q323" s="2">
        <f>ROUND((Q73*0.9)*'T1'!$D$17,0)</f>
        <v>0</v>
      </c>
      <c r="R323" s="2">
        <f>ROUND((R73*0.9)*'T1'!$D$17,0)</f>
        <v>0</v>
      </c>
      <c r="S323" s="2">
        <f>ROUND((S73*0.9)*'T1'!$D$17,0)</f>
        <v>0</v>
      </c>
      <c r="T323" s="2">
        <f>ROUND((T73*0.9)*'T1'!$D$17,0)</f>
        <v>0</v>
      </c>
      <c r="U323" s="2">
        <f>ROUND((U73*0.9)*'T1'!$D$17,0)</f>
        <v>0</v>
      </c>
      <c r="V323" s="2">
        <f>ROUND((V73*0.9)*'T1'!$D$17,0)</f>
        <v>21825</v>
      </c>
      <c r="W323" s="2">
        <f>ROUND((W73*0.9)*'T1'!$D$17,0)</f>
        <v>21825</v>
      </c>
      <c r="X323" s="2">
        <f>ROUND((X73*0.9)*'T1'!$D$17,0)</f>
        <v>21825</v>
      </c>
      <c r="Y323" s="2">
        <f>ROUND((Y73*0.9)*'T1'!$D$17,0)</f>
        <v>21825</v>
      </c>
      <c r="Z323" s="2">
        <f>ROUND((Z73*0.9)*'T1'!$D$17,0)</f>
        <v>21825</v>
      </c>
      <c r="AA323" s="2">
        <f>ROUND((AA73*0.9)*'T1'!$D$17,0)</f>
        <v>21825</v>
      </c>
      <c r="AB323" s="6">
        <f t="shared" si="855"/>
        <v>130950</v>
      </c>
      <c r="AC323" s="2">
        <f>ROUND((AC73*0.9)*'T1'!$E$17,0)</f>
        <v>26325</v>
      </c>
      <c r="AD323" s="2">
        <f>ROUND((AD73*0.9)*'T1'!$E$17,0)</f>
        <v>26325</v>
      </c>
      <c r="AE323" s="2">
        <f>ROUND((AE73*0.9)*'T1'!$E$17,0)</f>
        <v>26325</v>
      </c>
      <c r="AF323" s="2">
        <f>ROUND((AF73*0.9)*'T1'!$E$17,0)</f>
        <v>26325</v>
      </c>
      <c r="AG323" s="2">
        <f>ROUND((AG73*0.9)*'T1'!$E$17,0)</f>
        <v>26325</v>
      </c>
      <c r="AH323" s="2">
        <f>ROUND((AH73*0.9)*'T1'!$E$17,0)</f>
        <v>26325</v>
      </c>
      <c r="AI323" s="2">
        <f>ROUND((AI73*0.9)*'T1'!$E$17,0)</f>
        <v>30825</v>
      </c>
      <c r="AJ323" s="2">
        <f>ROUND((AJ73*0.9)*'T1'!$E$17,0)</f>
        <v>30825</v>
      </c>
      <c r="AK323" s="2">
        <f>ROUND((AK73*0.9)*'T1'!$E$17,0)</f>
        <v>30825</v>
      </c>
      <c r="AL323" s="2">
        <f>ROUND((AL73*0.9)*'T1'!$E$17,0)</f>
        <v>30825</v>
      </c>
      <c r="AM323" s="2">
        <f>ROUND((AM73*0.9)*'T1'!$E$17,0)</f>
        <v>30825</v>
      </c>
      <c r="AN323" s="2">
        <f>ROUND((AN73*0.9)*'T1'!$E$17,0)</f>
        <v>30825</v>
      </c>
      <c r="AO323" s="6">
        <f t="shared" si="857"/>
        <v>342900</v>
      </c>
      <c r="AP323" s="2"/>
      <c r="AQ323" s="6">
        <f t="shared" si="1013"/>
        <v>473850</v>
      </c>
    </row>
    <row r="324" spans="1:44" ht="12" customHeight="1" outlineLevel="1">
      <c r="A324" s="2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6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6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6"/>
      <c r="AP324" s="2"/>
      <c r="AQ324" s="6"/>
    </row>
    <row r="325" spans="1:44" s="4" customFormat="1" ht="12" customHeight="1" outlineLevel="1">
      <c r="A325" s="4" t="s">
        <v>491</v>
      </c>
      <c r="B325" s="9"/>
      <c r="C325" s="5">
        <f>SUM(C326:C330)</f>
        <v>0</v>
      </c>
      <c r="D325" s="5">
        <f t="shared" ref="D325" si="1014">SUM(D326:D330)</f>
        <v>0</v>
      </c>
      <c r="E325" s="5">
        <f t="shared" ref="E325" si="1015">SUM(E326:E330)</f>
        <v>0</v>
      </c>
      <c r="F325" s="5">
        <f t="shared" ref="F325" si="1016">SUM(F326:F330)</f>
        <v>0</v>
      </c>
      <c r="G325" s="5">
        <f t="shared" ref="G325" si="1017">SUM(G326:G330)</f>
        <v>0</v>
      </c>
      <c r="H325" s="5">
        <f t="shared" ref="H325" si="1018">SUM(H326:H330)</f>
        <v>0</v>
      </c>
      <c r="I325" s="5">
        <f t="shared" ref="I325" si="1019">SUM(I326:I330)</f>
        <v>0</v>
      </c>
      <c r="J325" s="5">
        <f t="shared" ref="J325" si="1020">SUM(J326:J330)</f>
        <v>39150</v>
      </c>
      <c r="K325" s="5">
        <f t="shared" ref="K325" si="1021">SUM(K326:K330)</f>
        <v>39150</v>
      </c>
      <c r="L325" s="5">
        <f t="shared" ref="L325" si="1022">SUM(L326:L330)</f>
        <v>39150</v>
      </c>
      <c r="M325" s="5">
        <f t="shared" ref="M325" si="1023">SUM(M326:M330)</f>
        <v>39150</v>
      </c>
      <c r="N325" s="5">
        <f t="shared" ref="N325" si="1024">SUM(N326:N330)</f>
        <v>51975</v>
      </c>
      <c r="O325" s="14">
        <f t="shared" si="853"/>
        <v>208575</v>
      </c>
      <c r="P325" s="5">
        <f>SUM(P326:P330)</f>
        <v>51975</v>
      </c>
      <c r="Q325" s="5">
        <f t="shared" ref="Q325:AA325" si="1025">SUM(Q326:Q330)</f>
        <v>77175</v>
      </c>
      <c r="R325" s="5">
        <f t="shared" si="1025"/>
        <v>77175</v>
      </c>
      <c r="S325" s="5">
        <f t="shared" si="1025"/>
        <v>77175</v>
      </c>
      <c r="T325" s="5">
        <f t="shared" si="1025"/>
        <v>77175</v>
      </c>
      <c r="U325" s="5">
        <f t="shared" si="1025"/>
        <v>79425</v>
      </c>
      <c r="V325" s="5">
        <f t="shared" si="1025"/>
        <v>79425</v>
      </c>
      <c r="W325" s="5">
        <f t="shared" si="1025"/>
        <v>108000</v>
      </c>
      <c r="X325" s="5">
        <f t="shared" si="1025"/>
        <v>108000</v>
      </c>
      <c r="Y325" s="5">
        <f t="shared" si="1025"/>
        <v>108000</v>
      </c>
      <c r="Z325" s="5">
        <f t="shared" si="1025"/>
        <v>108000</v>
      </c>
      <c r="AA325" s="5">
        <f t="shared" si="1025"/>
        <v>110250</v>
      </c>
      <c r="AB325" s="14">
        <f t="shared" si="855"/>
        <v>1061775</v>
      </c>
      <c r="AC325" s="5">
        <f>SUM(AC326:AC330)</f>
        <v>110250</v>
      </c>
      <c r="AD325" s="5">
        <f t="shared" ref="AD325:AN325" si="1026">SUM(AD326:AD330)</f>
        <v>124875</v>
      </c>
      <c r="AE325" s="5">
        <f t="shared" si="1026"/>
        <v>124875</v>
      </c>
      <c r="AF325" s="5">
        <f t="shared" si="1026"/>
        <v>124875</v>
      </c>
      <c r="AG325" s="5">
        <f t="shared" si="1026"/>
        <v>124875</v>
      </c>
      <c r="AH325" s="5">
        <f t="shared" si="1026"/>
        <v>127125</v>
      </c>
      <c r="AI325" s="5">
        <f t="shared" si="1026"/>
        <v>127125</v>
      </c>
      <c r="AJ325" s="5">
        <f t="shared" si="1026"/>
        <v>141750</v>
      </c>
      <c r="AK325" s="5">
        <f t="shared" si="1026"/>
        <v>141750</v>
      </c>
      <c r="AL325" s="5">
        <f t="shared" si="1026"/>
        <v>141750</v>
      </c>
      <c r="AM325" s="5">
        <f t="shared" si="1026"/>
        <v>141750</v>
      </c>
      <c r="AN325" s="5">
        <f t="shared" si="1026"/>
        <v>144000</v>
      </c>
      <c r="AO325" s="14">
        <f t="shared" si="857"/>
        <v>1575000</v>
      </c>
      <c r="AP325" s="5"/>
      <c r="AQ325" s="14">
        <f>O325+AB325+AO325</f>
        <v>2845350</v>
      </c>
    </row>
    <row r="326" spans="1:44" ht="12" customHeight="1" outlineLevel="1">
      <c r="A326" s="21" t="s">
        <v>216</v>
      </c>
      <c r="C326" s="2">
        <f>ROUND((C76*0.9)*'T1'!$C$17,0)</f>
        <v>0</v>
      </c>
      <c r="D326" s="2">
        <f>ROUND((D76*0.9)*'T1'!$C$17,0)</f>
        <v>0</v>
      </c>
      <c r="E326" s="2">
        <f>ROUND((E76*0.9)*'T1'!$C$17,0)</f>
        <v>0</v>
      </c>
      <c r="F326" s="2">
        <f>ROUND((F76*0.9)*'T1'!$C$17,0)</f>
        <v>0</v>
      </c>
      <c r="G326" s="2">
        <f>ROUND((G76*0.9)*'T1'!$C$17,0)</f>
        <v>0</v>
      </c>
      <c r="H326" s="2">
        <f>ROUND((H76*0.9)*'T1'!$C$17,0)</f>
        <v>0</v>
      </c>
      <c r="I326" s="2">
        <f>ROUND((I76*0.9)*'T1'!$C$17,0)</f>
        <v>0</v>
      </c>
      <c r="J326" s="2">
        <f>ROUND((J76*0.9)*'T1'!$C$17,0)</f>
        <v>21825</v>
      </c>
      <c r="K326" s="2">
        <f>ROUND((K76*0.9)*'T1'!$C$17,0)</f>
        <v>21825</v>
      </c>
      <c r="L326" s="2">
        <f>ROUND((L76*0.9)*'T1'!$C$17,0)</f>
        <v>21825</v>
      </c>
      <c r="M326" s="2">
        <f>ROUND((M76*0.9)*'T1'!$C$17,0)</f>
        <v>21825</v>
      </c>
      <c r="N326" s="2">
        <f>ROUND((N76*0.9)*'T1'!$C$17,0)</f>
        <v>21825</v>
      </c>
      <c r="O326" s="6">
        <f t="shared" si="853"/>
        <v>109125</v>
      </c>
      <c r="P326" s="2">
        <f>ROUND((P76*0.9)*'T1'!$D$17,0)</f>
        <v>21825</v>
      </c>
      <c r="Q326" s="2">
        <f>ROUND((Q76*0.9)*'T1'!$D$17,0)</f>
        <v>26325</v>
      </c>
      <c r="R326" s="2">
        <f>ROUND((R76*0.9)*'T1'!$D$17,0)</f>
        <v>26325</v>
      </c>
      <c r="S326" s="2">
        <f>ROUND((S76*0.9)*'T1'!$D$17,0)</f>
        <v>26325</v>
      </c>
      <c r="T326" s="2">
        <f>ROUND((T76*0.9)*'T1'!$D$17,0)</f>
        <v>26325</v>
      </c>
      <c r="U326" s="2">
        <f>ROUND((U76*0.9)*'T1'!$D$17,0)</f>
        <v>26325</v>
      </c>
      <c r="V326" s="2">
        <f>ROUND((V76*0.9)*'T1'!$D$17,0)</f>
        <v>26325</v>
      </c>
      <c r="W326" s="2">
        <f>ROUND((W76*0.9)*'T1'!$D$17,0)</f>
        <v>30825</v>
      </c>
      <c r="X326" s="2">
        <f>ROUND((X76*0.9)*'T1'!$D$17,0)</f>
        <v>30825</v>
      </c>
      <c r="Y326" s="2">
        <f>ROUND((Y76*0.9)*'T1'!$D$17,0)</f>
        <v>30825</v>
      </c>
      <c r="Z326" s="2">
        <f>ROUND((Z76*0.9)*'T1'!$D$17,0)</f>
        <v>30825</v>
      </c>
      <c r="AA326" s="2">
        <f>ROUND((AA76*0.9)*'T1'!$D$17,0)</f>
        <v>30825</v>
      </c>
      <c r="AB326" s="6">
        <f t="shared" si="855"/>
        <v>333900</v>
      </c>
      <c r="AC326" s="2">
        <f>ROUND((AC76*0.9)*'T1'!$E$17,0)</f>
        <v>30825</v>
      </c>
      <c r="AD326" s="2">
        <f>ROUND((AD76*0.9)*'T1'!$E$17,0)</f>
        <v>35325</v>
      </c>
      <c r="AE326" s="2">
        <f>ROUND((AE76*0.9)*'T1'!$E$17,0)</f>
        <v>35325</v>
      </c>
      <c r="AF326" s="2">
        <f>ROUND((AF76*0.9)*'T1'!$E$17,0)</f>
        <v>35325</v>
      </c>
      <c r="AG326" s="2">
        <f>ROUND((AG76*0.9)*'T1'!$E$17,0)</f>
        <v>35325</v>
      </c>
      <c r="AH326" s="2">
        <f>ROUND((AH76*0.9)*'T1'!$E$17,0)</f>
        <v>35325</v>
      </c>
      <c r="AI326" s="2">
        <f>ROUND((AI76*0.9)*'T1'!$E$17,0)</f>
        <v>35325</v>
      </c>
      <c r="AJ326" s="2">
        <f>ROUND((AJ76*0.9)*'T1'!$E$17,0)</f>
        <v>39825</v>
      </c>
      <c r="AK326" s="2">
        <f>ROUND((AK76*0.9)*'T1'!$E$17,0)</f>
        <v>39825</v>
      </c>
      <c r="AL326" s="2">
        <f>ROUND((AL76*0.9)*'T1'!$E$17,0)</f>
        <v>39825</v>
      </c>
      <c r="AM326" s="2">
        <f>ROUND((AM76*0.9)*'T1'!$E$17,0)</f>
        <v>39825</v>
      </c>
      <c r="AN326" s="2">
        <f>ROUND((AN76*0.9)*'T1'!$E$17,0)</f>
        <v>39825</v>
      </c>
      <c r="AO326" s="6">
        <f t="shared" si="857"/>
        <v>441900</v>
      </c>
      <c r="AP326" s="2"/>
      <c r="AQ326" s="6">
        <f>O326+AB326+AO326</f>
        <v>884925</v>
      </c>
      <c r="AR326" s="4"/>
    </row>
    <row r="327" spans="1:44" ht="12" customHeight="1" outlineLevel="1">
      <c r="A327" s="21" t="s">
        <v>493</v>
      </c>
      <c r="C327" s="2">
        <f>ROUND((C77*0.9)*'T1'!$C$17,0)</f>
        <v>0</v>
      </c>
      <c r="D327" s="2">
        <f>ROUND((D77*0.9)*'T1'!$C$17,0)</f>
        <v>0</v>
      </c>
      <c r="E327" s="2">
        <f>ROUND((E77*0.9)*'T1'!$C$17,0)</f>
        <v>0</v>
      </c>
      <c r="F327" s="2">
        <f>ROUND((F77*0.9)*'T1'!$C$17,0)</f>
        <v>0</v>
      </c>
      <c r="G327" s="2">
        <f>ROUND((G77*0.9)*'T1'!$C$17,0)</f>
        <v>0</v>
      </c>
      <c r="H327" s="2">
        <f>ROUND((H77*0.9)*'T1'!$C$17,0)</f>
        <v>0</v>
      </c>
      <c r="I327" s="2">
        <f>ROUND((I77*0.9)*'T1'!$C$17,0)</f>
        <v>0</v>
      </c>
      <c r="J327" s="2">
        <f>ROUND((J77*0.9)*'T1'!$C$17,0)</f>
        <v>17325</v>
      </c>
      <c r="K327" s="2">
        <f>ROUND((K77*0.9)*'T1'!$C$17,0)</f>
        <v>17325</v>
      </c>
      <c r="L327" s="2">
        <f>ROUND((L77*0.9)*'T1'!$C$17,0)</f>
        <v>17325</v>
      </c>
      <c r="M327" s="2">
        <f>ROUND((M77*0.9)*'T1'!$C$17,0)</f>
        <v>17325</v>
      </c>
      <c r="N327" s="2">
        <f>ROUND((N77*0.9)*'T1'!$C$17,0)</f>
        <v>17325</v>
      </c>
      <c r="O327" s="6">
        <f t="shared" si="853"/>
        <v>86625</v>
      </c>
      <c r="P327" s="2">
        <f>ROUND((P77*0.9)*'T1'!$D$17,0)</f>
        <v>17325</v>
      </c>
      <c r="Q327" s="2">
        <f>ROUND((Q77*0.9)*'T1'!$D$17,0)</f>
        <v>20700</v>
      </c>
      <c r="R327" s="2">
        <f>ROUND((R77*0.9)*'T1'!$D$17,0)</f>
        <v>20700</v>
      </c>
      <c r="S327" s="2">
        <f>ROUND((S77*0.9)*'T1'!$D$17,0)</f>
        <v>20700</v>
      </c>
      <c r="T327" s="2">
        <f>ROUND((T77*0.9)*'T1'!$D$17,0)</f>
        <v>20700</v>
      </c>
      <c r="U327" s="2">
        <f>ROUND((U77*0.9)*'T1'!$D$17,0)</f>
        <v>20700</v>
      </c>
      <c r="V327" s="2">
        <f>ROUND((V77*0.9)*'T1'!$D$17,0)</f>
        <v>20700</v>
      </c>
      <c r="W327" s="2">
        <f>ROUND((W77*0.9)*'T1'!$D$17,0)</f>
        <v>24075</v>
      </c>
      <c r="X327" s="2">
        <f>ROUND((X77*0.9)*'T1'!$D$17,0)</f>
        <v>24075</v>
      </c>
      <c r="Y327" s="2">
        <f>ROUND((Y77*0.9)*'T1'!$D$17,0)</f>
        <v>24075</v>
      </c>
      <c r="Z327" s="2">
        <f>ROUND((Z77*0.9)*'T1'!$D$17,0)</f>
        <v>24075</v>
      </c>
      <c r="AA327" s="2">
        <f>ROUND((AA77*0.9)*'T1'!$D$17,0)</f>
        <v>24075</v>
      </c>
      <c r="AB327" s="6">
        <f t="shared" si="855"/>
        <v>261900</v>
      </c>
      <c r="AC327" s="2">
        <f>ROUND((AC77*0.9)*'T1'!$E$17,0)</f>
        <v>24075</v>
      </c>
      <c r="AD327" s="2">
        <f>ROUND((AD77*0.9)*'T1'!$E$17,0)</f>
        <v>27450</v>
      </c>
      <c r="AE327" s="2">
        <f>ROUND((AE77*0.9)*'T1'!$E$17,0)</f>
        <v>27450</v>
      </c>
      <c r="AF327" s="2">
        <f>ROUND((AF77*0.9)*'T1'!$E$17,0)</f>
        <v>27450</v>
      </c>
      <c r="AG327" s="2">
        <f>ROUND((AG77*0.9)*'T1'!$E$17,0)</f>
        <v>27450</v>
      </c>
      <c r="AH327" s="2">
        <f>ROUND((AH77*0.9)*'T1'!$E$17,0)</f>
        <v>27450</v>
      </c>
      <c r="AI327" s="2">
        <f>ROUND((AI77*0.9)*'T1'!$E$17,0)</f>
        <v>27450</v>
      </c>
      <c r="AJ327" s="2">
        <f>ROUND((AJ77*0.9)*'T1'!$E$17,0)</f>
        <v>30825</v>
      </c>
      <c r="AK327" s="2">
        <f>ROUND((AK77*0.9)*'T1'!$E$17,0)</f>
        <v>30825</v>
      </c>
      <c r="AL327" s="2">
        <f>ROUND((AL77*0.9)*'T1'!$E$17,0)</f>
        <v>30825</v>
      </c>
      <c r="AM327" s="2">
        <f>ROUND((AM77*0.9)*'T1'!$E$17,0)</f>
        <v>30825</v>
      </c>
      <c r="AN327" s="2">
        <f>ROUND((AN77*0.9)*'T1'!$E$17,0)</f>
        <v>30825</v>
      </c>
      <c r="AO327" s="6">
        <f t="shared" si="857"/>
        <v>342900</v>
      </c>
      <c r="AP327" s="2"/>
      <c r="AQ327" s="6">
        <f t="shared" ref="AQ327:AQ330" si="1027">O327+AB327+AO327</f>
        <v>691425</v>
      </c>
      <c r="AR327" s="4"/>
    </row>
    <row r="328" spans="1:44" ht="12" customHeight="1" outlineLevel="1">
      <c r="A328" s="21" t="s">
        <v>494</v>
      </c>
      <c r="C328" s="2">
        <f>ROUND((C78*0.9)*'T1'!$C$17,0)</f>
        <v>0</v>
      </c>
      <c r="D328" s="2">
        <f>ROUND((D78*0.9)*'T1'!$C$17,0)</f>
        <v>0</v>
      </c>
      <c r="E328" s="2">
        <f>ROUND((E78*0.9)*'T1'!$C$17,0)</f>
        <v>0</v>
      </c>
      <c r="F328" s="2">
        <f>ROUND((F78*0.9)*'T1'!$C$17,0)</f>
        <v>0</v>
      </c>
      <c r="G328" s="2">
        <f>ROUND((G78*0.9)*'T1'!$C$17,0)</f>
        <v>0</v>
      </c>
      <c r="H328" s="2">
        <f>ROUND((H78*0.9)*'T1'!$C$17,0)</f>
        <v>0</v>
      </c>
      <c r="I328" s="2">
        <f>ROUND((I78*0.9)*'T1'!$C$17,0)</f>
        <v>0</v>
      </c>
      <c r="J328" s="2">
        <f>ROUND((J78*0.9)*'T1'!$C$17,0)</f>
        <v>0</v>
      </c>
      <c r="K328" s="2">
        <f>ROUND((K78*0.9)*'T1'!$C$17,0)</f>
        <v>0</v>
      </c>
      <c r="L328" s="2">
        <f>ROUND((L78*0.9)*'T1'!$C$17,0)</f>
        <v>0</v>
      </c>
      <c r="M328" s="2">
        <f>ROUND((M78*0.9)*'T1'!$C$17,0)</f>
        <v>0</v>
      </c>
      <c r="N328" s="2">
        <f>ROUND((N78*0.9)*'T1'!$C$17,0)</f>
        <v>0</v>
      </c>
      <c r="O328" s="6">
        <f t="shared" si="853"/>
        <v>0</v>
      </c>
      <c r="P328" s="2">
        <f>ROUND((P78*0.9)*'T1'!$D$17,0)</f>
        <v>0</v>
      </c>
      <c r="Q328" s="2">
        <f>ROUND((Q78*0.9)*'T1'!$D$17,0)</f>
        <v>17325</v>
      </c>
      <c r="R328" s="2">
        <f>ROUND((R78*0.9)*'T1'!$D$17,0)</f>
        <v>17325</v>
      </c>
      <c r="S328" s="2">
        <f>ROUND((S78*0.9)*'T1'!$D$17,0)</f>
        <v>17325</v>
      </c>
      <c r="T328" s="2">
        <f>ROUND((T78*0.9)*'T1'!$D$17,0)</f>
        <v>17325</v>
      </c>
      <c r="U328" s="2">
        <f>ROUND((U78*0.9)*'T1'!$D$17,0)</f>
        <v>17325</v>
      </c>
      <c r="V328" s="2">
        <f>ROUND((V78*0.9)*'T1'!$D$17,0)</f>
        <v>17325</v>
      </c>
      <c r="W328" s="2">
        <f>ROUND((W78*0.9)*'T1'!$D$17,0)</f>
        <v>20700</v>
      </c>
      <c r="X328" s="2">
        <f>ROUND((X78*0.9)*'T1'!$D$17,0)</f>
        <v>20700</v>
      </c>
      <c r="Y328" s="2">
        <f>ROUND((Y78*0.9)*'T1'!$D$17,0)</f>
        <v>20700</v>
      </c>
      <c r="Z328" s="2">
        <f>ROUND((Z78*0.9)*'T1'!$D$17,0)</f>
        <v>20700</v>
      </c>
      <c r="AA328" s="2">
        <f>ROUND((AA78*0.9)*'T1'!$D$17,0)</f>
        <v>20700</v>
      </c>
      <c r="AB328" s="6">
        <f t="shared" si="855"/>
        <v>207450</v>
      </c>
      <c r="AC328" s="2">
        <f>ROUND((AC78*0.9)*'T1'!$E$17,0)</f>
        <v>20700</v>
      </c>
      <c r="AD328" s="2">
        <f>ROUND((AD78*0.9)*'T1'!$E$17,0)</f>
        <v>24075</v>
      </c>
      <c r="AE328" s="2">
        <f>ROUND((AE78*0.9)*'T1'!$E$17,0)</f>
        <v>24075</v>
      </c>
      <c r="AF328" s="2">
        <f>ROUND((AF78*0.9)*'T1'!$E$17,0)</f>
        <v>24075</v>
      </c>
      <c r="AG328" s="2">
        <f>ROUND((AG78*0.9)*'T1'!$E$17,0)</f>
        <v>24075</v>
      </c>
      <c r="AH328" s="2">
        <f>ROUND((AH78*0.9)*'T1'!$E$17,0)</f>
        <v>24075</v>
      </c>
      <c r="AI328" s="2">
        <f>ROUND((AI78*0.9)*'T1'!$E$17,0)</f>
        <v>24075</v>
      </c>
      <c r="AJ328" s="2">
        <f>ROUND((AJ78*0.9)*'T1'!$E$17,0)</f>
        <v>27450</v>
      </c>
      <c r="AK328" s="2">
        <f>ROUND((AK78*0.9)*'T1'!$E$17,0)</f>
        <v>27450</v>
      </c>
      <c r="AL328" s="2">
        <f>ROUND((AL78*0.9)*'T1'!$E$17,0)</f>
        <v>27450</v>
      </c>
      <c r="AM328" s="2">
        <f>ROUND((AM78*0.9)*'T1'!$E$17,0)</f>
        <v>27450</v>
      </c>
      <c r="AN328" s="2">
        <f>ROUND((AN78*0.9)*'T1'!$E$17,0)</f>
        <v>27450</v>
      </c>
      <c r="AO328" s="6">
        <f t="shared" si="857"/>
        <v>302400</v>
      </c>
      <c r="AP328" s="2"/>
      <c r="AQ328" s="6">
        <f t="shared" si="1027"/>
        <v>509850</v>
      </c>
      <c r="AR328" s="4"/>
    </row>
    <row r="329" spans="1:44" ht="12" customHeight="1" outlineLevel="1">
      <c r="A329" s="21" t="s">
        <v>540</v>
      </c>
      <c r="C329" s="2">
        <f>ROUND((C79*0.9)*'T1'!$C$17,0)</f>
        <v>0</v>
      </c>
      <c r="D329" s="2">
        <f>ROUND((D79*0.9)*'T1'!$C$17,0)</f>
        <v>0</v>
      </c>
      <c r="E329" s="2">
        <f>ROUND((E79*0.9)*'T1'!$C$17,0)</f>
        <v>0</v>
      </c>
      <c r="F329" s="2">
        <f>ROUND((F79*0.9)*'T1'!$C$17,0)</f>
        <v>0</v>
      </c>
      <c r="G329" s="2">
        <f>ROUND((G79*0.9)*'T1'!$C$17,0)</f>
        <v>0</v>
      </c>
      <c r="H329" s="2">
        <f>ROUND((H79*0.9)*'T1'!$C$17,0)</f>
        <v>0</v>
      </c>
      <c r="I329" s="2">
        <f>ROUND((I79*0.9)*'T1'!$C$17,0)</f>
        <v>0</v>
      </c>
      <c r="J329" s="2">
        <f>ROUND((J79*0.9)*'T1'!$C$17,0)</f>
        <v>0</v>
      </c>
      <c r="K329" s="2">
        <f>ROUND((K79*0.9)*'T1'!$C$17,0)</f>
        <v>0</v>
      </c>
      <c r="L329" s="2">
        <f>ROUND((L79*0.9)*'T1'!$C$17,0)</f>
        <v>0</v>
      </c>
      <c r="M329" s="2">
        <f>ROUND((M79*0.9)*'T1'!$C$17,0)</f>
        <v>0</v>
      </c>
      <c r="N329" s="2">
        <f>ROUND((N79*0.9)*'T1'!$C$17,0)</f>
        <v>0</v>
      </c>
      <c r="O329" s="6">
        <f t="shared" si="853"/>
        <v>0</v>
      </c>
      <c r="P329" s="2">
        <f>ROUND((P79*0.9)*'T1'!$D$17,0)</f>
        <v>0</v>
      </c>
      <c r="Q329" s="2">
        <f>ROUND((Q79*0.9)*'T1'!$D$17,0)</f>
        <v>0</v>
      </c>
      <c r="R329" s="2">
        <f>ROUND((R79*0.9)*'T1'!$D$17,0)</f>
        <v>0</v>
      </c>
      <c r="S329" s="2">
        <f>ROUND((S79*0.9)*'T1'!$D$17,0)</f>
        <v>0</v>
      </c>
      <c r="T329" s="2">
        <f>ROUND((T79*0.9)*'T1'!$D$17,0)</f>
        <v>0</v>
      </c>
      <c r="U329" s="2">
        <f>ROUND((U79*0.9)*'T1'!$D$17,0)</f>
        <v>0</v>
      </c>
      <c r="V329" s="2">
        <f>ROUND((V79*0.9)*'T1'!$D$17,0)</f>
        <v>0</v>
      </c>
      <c r="W329" s="2">
        <f>ROUND((W79*0.9)*'T1'!$D$17,0)</f>
        <v>17325</v>
      </c>
      <c r="X329" s="2">
        <f>ROUND((X79*0.9)*'T1'!$D$17,0)</f>
        <v>17325</v>
      </c>
      <c r="Y329" s="2">
        <f>ROUND((Y79*0.9)*'T1'!$D$17,0)</f>
        <v>17325</v>
      </c>
      <c r="Z329" s="2">
        <f>ROUND((Z79*0.9)*'T1'!$D$17,0)</f>
        <v>17325</v>
      </c>
      <c r="AA329" s="2">
        <f>ROUND((AA79*0.9)*'T1'!$D$17,0)</f>
        <v>17325</v>
      </c>
      <c r="AB329" s="6">
        <f t="shared" si="855"/>
        <v>86625</v>
      </c>
      <c r="AC329" s="2">
        <f>ROUND((AC79*0.9)*'T1'!$E$17,0)</f>
        <v>17325</v>
      </c>
      <c r="AD329" s="2">
        <f>ROUND((AD79*0.9)*'T1'!$E$17,0)</f>
        <v>20700</v>
      </c>
      <c r="AE329" s="2">
        <f>ROUND((AE79*0.9)*'T1'!$E$17,0)</f>
        <v>20700</v>
      </c>
      <c r="AF329" s="2">
        <f>ROUND((AF79*0.9)*'T1'!$E$17,0)</f>
        <v>20700</v>
      </c>
      <c r="AG329" s="2">
        <f>ROUND((AG79*0.9)*'T1'!$E$17,0)</f>
        <v>20700</v>
      </c>
      <c r="AH329" s="2">
        <f>ROUND((AH79*0.9)*'T1'!$E$17,0)</f>
        <v>20700</v>
      </c>
      <c r="AI329" s="2">
        <f>ROUND((AI79*0.9)*'T1'!$E$17,0)</f>
        <v>20700</v>
      </c>
      <c r="AJ329" s="2">
        <f>ROUND((AJ79*0.9)*'T1'!$E$17,0)</f>
        <v>24075</v>
      </c>
      <c r="AK329" s="2">
        <f>ROUND((AK79*0.9)*'T1'!$E$17,0)</f>
        <v>24075</v>
      </c>
      <c r="AL329" s="2">
        <f>ROUND((AL79*0.9)*'T1'!$E$17,0)</f>
        <v>24075</v>
      </c>
      <c r="AM329" s="2">
        <f>ROUND((AM79*0.9)*'T1'!$E$17,0)</f>
        <v>24075</v>
      </c>
      <c r="AN329" s="2">
        <f>ROUND((AN79*0.9)*'T1'!$E$17,0)</f>
        <v>24075</v>
      </c>
      <c r="AO329" s="6">
        <f t="shared" si="857"/>
        <v>261900</v>
      </c>
      <c r="AP329" s="2"/>
      <c r="AQ329" s="6">
        <f t="shared" si="1027"/>
        <v>348525</v>
      </c>
      <c r="AR329" s="4"/>
    </row>
    <row r="330" spans="1:44" ht="12" customHeight="1" outlineLevel="1">
      <c r="A330" s="21" t="s">
        <v>498</v>
      </c>
      <c r="C330" s="2">
        <f>ROUND((C80*0.9)*'T1'!$C$17,0)</f>
        <v>0</v>
      </c>
      <c r="D330" s="2">
        <f>ROUND((D80*0.9)*'T1'!$C$17,0)</f>
        <v>0</v>
      </c>
      <c r="E330" s="2">
        <f>ROUND((E80*0.9)*'T1'!$C$17,0)</f>
        <v>0</v>
      </c>
      <c r="F330" s="2">
        <f>ROUND((F80*0.9)*'T1'!$C$17,0)</f>
        <v>0</v>
      </c>
      <c r="G330" s="2">
        <f>ROUND((G80*0.9)*'T1'!$C$17,0)</f>
        <v>0</v>
      </c>
      <c r="H330" s="2">
        <f>ROUND((H80*0.9)*'T1'!$C$17,0)</f>
        <v>0</v>
      </c>
      <c r="I330" s="2">
        <f>ROUND((I80*0.9)*'T1'!$C$17,0)</f>
        <v>0</v>
      </c>
      <c r="J330" s="2">
        <f>ROUND((J80*0.9)*'T1'!$C$17,0)</f>
        <v>0</v>
      </c>
      <c r="K330" s="2">
        <f>ROUND((K80*0.9)*'T1'!$C$17,0)</f>
        <v>0</v>
      </c>
      <c r="L330" s="2">
        <f>ROUND((L80*0.9)*'T1'!$C$17,0)</f>
        <v>0</v>
      </c>
      <c r="M330" s="2">
        <f>ROUND((M80*0.9)*'T1'!$C$17,0)</f>
        <v>0</v>
      </c>
      <c r="N330" s="2">
        <f>ROUND((N80*0.9)*'T1'!$C$17,0)</f>
        <v>12825</v>
      </c>
      <c r="O330" s="6">
        <f t="shared" si="853"/>
        <v>12825</v>
      </c>
      <c r="P330" s="2">
        <f>ROUND((P80*0.9)*'T1'!$D$17,0)</f>
        <v>12825</v>
      </c>
      <c r="Q330" s="2">
        <f>ROUND((Q80*0.9)*'T1'!$D$17,0)</f>
        <v>12825</v>
      </c>
      <c r="R330" s="2">
        <f>ROUND((R80*0.9)*'T1'!$D$17,0)</f>
        <v>12825</v>
      </c>
      <c r="S330" s="2">
        <f>ROUND((S80*0.9)*'T1'!$D$17,0)</f>
        <v>12825</v>
      </c>
      <c r="T330" s="2">
        <f>ROUND((T80*0.9)*'T1'!$D$17,0)</f>
        <v>12825</v>
      </c>
      <c r="U330" s="2">
        <f>ROUND((U80*0.9)*'T1'!$D$17,0)</f>
        <v>15075</v>
      </c>
      <c r="V330" s="2">
        <f>ROUND((V80*0.9)*'T1'!$D$17,0)</f>
        <v>15075</v>
      </c>
      <c r="W330" s="2">
        <f>ROUND((W80*0.9)*'T1'!$D$17,0)</f>
        <v>15075</v>
      </c>
      <c r="X330" s="2">
        <f>ROUND((X80*0.9)*'T1'!$D$17,0)</f>
        <v>15075</v>
      </c>
      <c r="Y330" s="2">
        <f>ROUND((Y80*0.9)*'T1'!$D$17,0)</f>
        <v>15075</v>
      </c>
      <c r="Z330" s="2">
        <f>ROUND((Z80*0.9)*'T1'!$D$17,0)</f>
        <v>15075</v>
      </c>
      <c r="AA330" s="2">
        <f>ROUND((AA80*0.9)*'T1'!$D$17,0)</f>
        <v>17325</v>
      </c>
      <c r="AB330" s="6">
        <f t="shared" si="855"/>
        <v>171900</v>
      </c>
      <c r="AC330" s="2">
        <f>ROUND((AC80*0.9)*'T1'!$E$17,0)</f>
        <v>17325</v>
      </c>
      <c r="AD330" s="2">
        <f>ROUND((AD80*0.9)*'T1'!$E$17,0)</f>
        <v>17325</v>
      </c>
      <c r="AE330" s="2">
        <f>ROUND((AE80*0.9)*'T1'!$E$17,0)</f>
        <v>17325</v>
      </c>
      <c r="AF330" s="2">
        <f>ROUND((AF80*0.9)*'T1'!$E$17,0)</f>
        <v>17325</v>
      </c>
      <c r="AG330" s="2">
        <f>ROUND((AG80*0.9)*'T1'!$E$17,0)</f>
        <v>17325</v>
      </c>
      <c r="AH330" s="2">
        <f>ROUND((AH80*0.9)*'T1'!$E$17,0)</f>
        <v>19575</v>
      </c>
      <c r="AI330" s="2">
        <f>ROUND((AI80*0.9)*'T1'!$E$17,0)</f>
        <v>19575</v>
      </c>
      <c r="AJ330" s="2">
        <f>ROUND((AJ80*0.9)*'T1'!$E$17,0)</f>
        <v>19575</v>
      </c>
      <c r="AK330" s="2">
        <f>ROUND((AK80*0.9)*'T1'!$E$17,0)</f>
        <v>19575</v>
      </c>
      <c r="AL330" s="2">
        <f>ROUND((AL80*0.9)*'T1'!$E$17,0)</f>
        <v>19575</v>
      </c>
      <c r="AM330" s="2">
        <f>ROUND((AM80*0.9)*'T1'!$E$17,0)</f>
        <v>19575</v>
      </c>
      <c r="AN330" s="2">
        <f>ROUND((AN80*0.9)*'T1'!$E$17,0)</f>
        <v>21825</v>
      </c>
      <c r="AO330" s="6">
        <f t="shared" si="857"/>
        <v>225900</v>
      </c>
      <c r="AP330" s="2"/>
      <c r="AQ330" s="6">
        <f t="shared" si="1027"/>
        <v>410625</v>
      </c>
      <c r="AR330" s="4"/>
    </row>
    <row r="331" spans="1:44" ht="12" customHeight="1" outlineLevel="1">
      <c r="A331" s="2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6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6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6"/>
      <c r="AP331" s="2"/>
      <c r="AQ331" s="6"/>
      <c r="AR331" s="4"/>
    </row>
    <row r="332" spans="1:44" s="4" customFormat="1" ht="12" customHeight="1" outlineLevel="1">
      <c r="A332" s="4" t="s">
        <v>492</v>
      </c>
      <c r="B332" s="9"/>
      <c r="C332" s="5">
        <f>SUM(C333:C337)</f>
        <v>0</v>
      </c>
      <c r="D332" s="5">
        <f t="shared" ref="D332" si="1028">SUM(D333:D337)</f>
        <v>0</v>
      </c>
      <c r="E332" s="5">
        <f t="shared" ref="E332" si="1029">SUM(E333:E337)</f>
        <v>0</v>
      </c>
      <c r="F332" s="5">
        <f t="shared" ref="F332" si="1030">SUM(F333:F337)</f>
        <v>0</v>
      </c>
      <c r="G332" s="5">
        <f t="shared" ref="G332" si="1031">SUM(G333:G337)</f>
        <v>0</v>
      </c>
      <c r="H332" s="5">
        <f t="shared" ref="H332" si="1032">SUM(H333:H337)</f>
        <v>0</v>
      </c>
      <c r="I332" s="5">
        <f t="shared" ref="I332" si="1033">SUM(I333:I337)</f>
        <v>0</v>
      </c>
      <c r="J332" s="5">
        <f t="shared" ref="J332" si="1034">SUM(J333:J337)</f>
        <v>39150</v>
      </c>
      <c r="K332" s="5">
        <f t="shared" ref="K332" si="1035">SUM(K333:K337)</f>
        <v>39150</v>
      </c>
      <c r="L332" s="5">
        <f t="shared" ref="L332" si="1036">SUM(L333:L337)</f>
        <v>39150</v>
      </c>
      <c r="M332" s="5">
        <f t="shared" ref="M332" si="1037">SUM(M333:M337)</f>
        <v>39150</v>
      </c>
      <c r="N332" s="5">
        <f t="shared" ref="N332" si="1038">SUM(N333:N337)</f>
        <v>51975</v>
      </c>
      <c r="O332" s="14">
        <f t="shared" si="853"/>
        <v>208575</v>
      </c>
      <c r="P332" s="5">
        <f>SUM(P333:P337)</f>
        <v>51975</v>
      </c>
      <c r="Q332" s="5">
        <f t="shared" ref="Q332:AA332" si="1039">SUM(Q333:Q337)</f>
        <v>77175</v>
      </c>
      <c r="R332" s="5">
        <f t="shared" si="1039"/>
        <v>77175</v>
      </c>
      <c r="S332" s="5">
        <f t="shared" si="1039"/>
        <v>77175</v>
      </c>
      <c r="T332" s="5">
        <f t="shared" si="1039"/>
        <v>77175</v>
      </c>
      <c r="U332" s="5">
        <f t="shared" si="1039"/>
        <v>79425</v>
      </c>
      <c r="V332" s="5">
        <f t="shared" si="1039"/>
        <v>79425</v>
      </c>
      <c r="W332" s="5">
        <f t="shared" si="1039"/>
        <v>108000</v>
      </c>
      <c r="X332" s="5">
        <f t="shared" si="1039"/>
        <v>108000</v>
      </c>
      <c r="Y332" s="5">
        <f t="shared" si="1039"/>
        <v>108000</v>
      </c>
      <c r="Z332" s="5">
        <f t="shared" si="1039"/>
        <v>108000</v>
      </c>
      <c r="AA332" s="5">
        <f t="shared" si="1039"/>
        <v>110250</v>
      </c>
      <c r="AB332" s="14">
        <f t="shared" si="855"/>
        <v>1061775</v>
      </c>
      <c r="AC332" s="5">
        <f>SUM(AC333:AC337)</f>
        <v>110250</v>
      </c>
      <c r="AD332" s="5">
        <f t="shared" ref="AD332:AN332" si="1040">SUM(AD333:AD337)</f>
        <v>124875</v>
      </c>
      <c r="AE332" s="5">
        <f t="shared" si="1040"/>
        <v>124875</v>
      </c>
      <c r="AF332" s="5">
        <f t="shared" si="1040"/>
        <v>124875</v>
      </c>
      <c r="AG332" s="5">
        <f t="shared" si="1040"/>
        <v>124875</v>
      </c>
      <c r="AH332" s="5">
        <f t="shared" si="1040"/>
        <v>127125</v>
      </c>
      <c r="AI332" s="5">
        <f t="shared" si="1040"/>
        <v>127125</v>
      </c>
      <c r="AJ332" s="5">
        <f t="shared" si="1040"/>
        <v>141750</v>
      </c>
      <c r="AK332" s="5">
        <f t="shared" si="1040"/>
        <v>141750</v>
      </c>
      <c r="AL332" s="5">
        <f t="shared" si="1040"/>
        <v>141750</v>
      </c>
      <c r="AM332" s="5">
        <f t="shared" si="1040"/>
        <v>141750</v>
      </c>
      <c r="AN332" s="5">
        <f t="shared" si="1040"/>
        <v>144000</v>
      </c>
      <c r="AO332" s="14">
        <f t="shared" si="857"/>
        <v>1575000</v>
      </c>
      <c r="AP332" s="5"/>
      <c r="AQ332" s="14">
        <f>O332+AB332+AO332</f>
        <v>2845350</v>
      </c>
    </row>
    <row r="333" spans="1:44" ht="12" customHeight="1" outlineLevel="1">
      <c r="A333" s="21" t="s">
        <v>495</v>
      </c>
      <c r="C333" s="2">
        <f>ROUND((C83*0.9)*'T1'!$C$17,0)</f>
        <v>0</v>
      </c>
      <c r="D333" s="2">
        <f>ROUND((D83*0.9)*'T1'!$C$17,0)</f>
        <v>0</v>
      </c>
      <c r="E333" s="2">
        <f>ROUND((E83*0.9)*'T1'!$C$17,0)</f>
        <v>0</v>
      </c>
      <c r="F333" s="2">
        <f>ROUND((F83*0.9)*'T1'!$C$17,0)</f>
        <v>0</v>
      </c>
      <c r="G333" s="2">
        <f>ROUND((G83*0.9)*'T1'!$C$17,0)</f>
        <v>0</v>
      </c>
      <c r="H333" s="2">
        <f>ROUND((H83*0.9)*'T1'!$C$17,0)</f>
        <v>0</v>
      </c>
      <c r="I333" s="2">
        <f>ROUND((I83*0.9)*'T1'!$C$17,0)</f>
        <v>0</v>
      </c>
      <c r="J333" s="2">
        <f>ROUND((J83*0.9)*'T1'!$C$17,0)</f>
        <v>21825</v>
      </c>
      <c r="K333" s="2">
        <f>ROUND((K83*0.9)*'T1'!$C$17,0)</f>
        <v>21825</v>
      </c>
      <c r="L333" s="2">
        <f>ROUND((L83*0.9)*'T1'!$C$17,0)</f>
        <v>21825</v>
      </c>
      <c r="M333" s="2">
        <f>ROUND((M83*0.9)*'T1'!$C$17,0)</f>
        <v>21825</v>
      </c>
      <c r="N333" s="2">
        <f>ROUND((N83*0.9)*'T1'!$C$17,0)</f>
        <v>21825</v>
      </c>
      <c r="O333" s="6">
        <f t="shared" si="853"/>
        <v>109125</v>
      </c>
      <c r="P333" s="2">
        <f>ROUND((P83*0.9)*'T1'!$D$17,0)</f>
        <v>21825</v>
      </c>
      <c r="Q333" s="2">
        <f>ROUND((Q83*0.9)*'T1'!$D$17,0)</f>
        <v>26325</v>
      </c>
      <c r="R333" s="2">
        <f>ROUND((R83*0.9)*'T1'!$D$17,0)</f>
        <v>26325</v>
      </c>
      <c r="S333" s="2">
        <f>ROUND((S83*0.9)*'T1'!$D$17,0)</f>
        <v>26325</v>
      </c>
      <c r="T333" s="2">
        <f>ROUND((T83*0.9)*'T1'!$D$17,0)</f>
        <v>26325</v>
      </c>
      <c r="U333" s="2">
        <f>ROUND((U83*0.9)*'T1'!$D$17,0)</f>
        <v>26325</v>
      </c>
      <c r="V333" s="2">
        <f>ROUND((V83*0.9)*'T1'!$D$17,0)</f>
        <v>26325</v>
      </c>
      <c r="W333" s="2">
        <f>ROUND((W83*0.9)*'T1'!$D$17,0)</f>
        <v>30825</v>
      </c>
      <c r="X333" s="2">
        <f>ROUND((X83*0.9)*'T1'!$D$17,0)</f>
        <v>30825</v>
      </c>
      <c r="Y333" s="2">
        <f>ROUND((Y83*0.9)*'T1'!$D$17,0)</f>
        <v>30825</v>
      </c>
      <c r="Z333" s="2">
        <f>ROUND((Z83*0.9)*'T1'!$D$17,0)</f>
        <v>30825</v>
      </c>
      <c r="AA333" s="2">
        <f>ROUND((AA83*0.9)*'T1'!$D$17,0)</f>
        <v>30825</v>
      </c>
      <c r="AB333" s="6">
        <f t="shared" si="855"/>
        <v>333900</v>
      </c>
      <c r="AC333" s="2">
        <f>ROUND((AC83*0.9)*'T1'!$E$17,0)</f>
        <v>30825</v>
      </c>
      <c r="AD333" s="2">
        <f>ROUND((AD83*0.9)*'T1'!$E$17,0)</f>
        <v>35325</v>
      </c>
      <c r="AE333" s="2">
        <f>ROUND((AE83*0.9)*'T1'!$E$17,0)</f>
        <v>35325</v>
      </c>
      <c r="AF333" s="2">
        <f>ROUND((AF83*0.9)*'T1'!$E$17,0)</f>
        <v>35325</v>
      </c>
      <c r="AG333" s="2">
        <f>ROUND((AG83*0.9)*'T1'!$E$17,0)</f>
        <v>35325</v>
      </c>
      <c r="AH333" s="2">
        <f>ROUND((AH83*0.9)*'T1'!$E$17,0)</f>
        <v>35325</v>
      </c>
      <c r="AI333" s="2">
        <f>ROUND((AI83*0.9)*'T1'!$E$17,0)</f>
        <v>35325</v>
      </c>
      <c r="AJ333" s="2">
        <f>ROUND((AJ83*0.9)*'T1'!$E$17,0)</f>
        <v>39825</v>
      </c>
      <c r="AK333" s="2">
        <f>ROUND((AK83*0.9)*'T1'!$E$17,0)</f>
        <v>39825</v>
      </c>
      <c r="AL333" s="2">
        <f>ROUND((AL83*0.9)*'T1'!$E$17,0)</f>
        <v>39825</v>
      </c>
      <c r="AM333" s="2">
        <f>ROUND((AM83*0.9)*'T1'!$E$17,0)</f>
        <v>39825</v>
      </c>
      <c r="AN333" s="2">
        <f>ROUND((AN83*0.9)*'T1'!$E$17,0)</f>
        <v>39825</v>
      </c>
      <c r="AO333" s="6">
        <f t="shared" si="857"/>
        <v>441900</v>
      </c>
      <c r="AP333" s="2"/>
      <c r="AQ333" s="6">
        <f>O333+AB333+AO333</f>
        <v>884925</v>
      </c>
    </row>
    <row r="334" spans="1:44" ht="12" customHeight="1" outlineLevel="1">
      <c r="A334" s="21" t="s">
        <v>489</v>
      </c>
      <c r="B334" s="9"/>
      <c r="C334" s="2">
        <f>ROUND((C84*0.9)*'T1'!$C$17,0)</f>
        <v>0</v>
      </c>
      <c r="D334" s="2">
        <f>ROUND((D84*0.9)*'T1'!$C$17,0)</f>
        <v>0</v>
      </c>
      <c r="E334" s="2">
        <f>ROUND((E84*0.9)*'T1'!$C$17,0)</f>
        <v>0</v>
      </c>
      <c r="F334" s="2">
        <f>ROUND((F84*0.9)*'T1'!$C$17,0)</f>
        <v>0</v>
      </c>
      <c r="G334" s="2">
        <f>ROUND((G84*0.9)*'T1'!$C$17,0)</f>
        <v>0</v>
      </c>
      <c r="H334" s="2">
        <f>ROUND((H84*0.9)*'T1'!$C$17,0)</f>
        <v>0</v>
      </c>
      <c r="I334" s="2">
        <f>ROUND((I84*0.9)*'T1'!$C$17,0)</f>
        <v>0</v>
      </c>
      <c r="J334" s="2">
        <f>ROUND((J84*0.9)*'T1'!$C$17,0)</f>
        <v>17325</v>
      </c>
      <c r="K334" s="2">
        <f>ROUND((K84*0.9)*'T1'!$C$17,0)</f>
        <v>17325</v>
      </c>
      <c r="L334" s="2">
        <f>ROUND((L84*0.9)*'T1'!$C$17,0)</f>
        <v>17325</v>
      </c>
      <c r="M334" s="2">
        <f>ROUND((M84*0.9)*'T1'!$C$17,0)</f>
        <v>17325</v>
      </c>
      <c r="N334" s="2">
        <f>ROUND((N84*0.9)*'T1'!$C$17,0)</f>
        <v>17325</v>
      </c>
      <c r="O334" s="6">
        <f t="shared" si="853"/>
        <v>86625</v>
      </c>
      <c r="P334" s="2">
        <f>ROUND((P84*0.9)*'T1'!$D$17,0)</f>
        <v>17325</v>
      </c>
      <c r="Q334" s="2">
        <f>ROUND((Q84*0.9)*'T1'!$D$17,0)</f>
        <v>20700</v>
      </c>
      <c r="R334" s="2">
        <f>ROUND((R84*0.9)*'T1'!$D$17,0)</f>
        <v>20700</v>
      </c>
      <c r="S334" s="2">
        <f>ROUND((S84*0.9)*'T1'!$D$17,0)</f>
        <v>20700</v>
      </c>
      <c r="T334" s="2">
        <f>ROUND((T84*0.9)*'T1'!$D$17,0)</f>
        <v>20700</v>
      </c>
      <c r="U334" s="2">
        <f>ROUND((U84*0.9)*'T1'!$D$17,0)</f>
        <v>20700</v>
      </c>
      <c r="V334" s="2">
        <f>ROUND((V84*0.9)*'T1'!$D$17,0)</f>
        <v>20700</v>
      </c>
      <c r="W334" s="2">
        <f>ROUND((W84*0.9)*'T1'!$D$17,0)</f>
        <v>24075</v>
      </c>
      <c r="X334" s="2">
        <f>ROUND((X84*0.9)*'T1'!$D$17,0)</f>
        <v>24075</v>
      </c>
      <c r="Y334" s="2">
        <f>ROUND((Y84*0.9)*'T1'!$D$17,0)</f>
        <v>24075</v>
      </c>
      <c r="Z334" s="2">
        <f>ROUND((Z84*0.9)*'T1'!$D$17,0)</f>
        <v>24075</v>
      </c>
      <c r="AA334" s="2">
        <f>ROUND((AA84*0.9)*'T1'!$D$17,0)</f>
        <v>24075</v>
      </c>
      <c r="AB334" s="6">
        <f t="shared" si="855"/>
        <v>261900</v>
      </c>
      <c r="AC334" s="2">
        <f>ROUND((AC84*0.9)*'T1'!$E$17,0)</f>
        <v>24075</v>
      </c>
      <c r="AD334" s="2">
        <f>ROUND((AD84*0.9)*'T1'!$E$17,0)</f>
        <v>27450</v>
      </c>
      <c r="AE334" s="2">
        <f>ROUND((AE84*0.9)*'T1'!$E$17,0)</f>
        <v>27450</v>
      </c>
      <c r="AF334" s="2">
        <f>ROUND((AF84*0.9)*'T1'!$E$17,0)</f>
        <v>27450</v>
      </c>
      <c r="AG334" s="2">
        <f>ROUND((AG84*0.9)*'T1'!$E$17,0)</f>
        <v>27450</v>
      </c>
      <c r="AH334" s="2">
        <f>ROUND((AH84*0.9)*'T1'!$E$17,0)</f>
        <v>27450</v>
      </c>
      <c r="AI334" s="2">
        <f>ROUND((AI84*0.9)*'T1'!$E$17,0)</f>
        <v>27450</v>
      </c>
      <c r="AJ334" s="2">
        <f>ROUND((AJ84*0.9)*'T1'!$E$17,0)</f>
        <v>30825</v>
      </c>
      <c r="AK334" s="2">
        <f>ROUND((AK84*0.9)*'T1'!$E$17,0)</f>
        <v>30825</v>
      </c>
      <c r="AL334" s="2">
        <f>ROUND((AL84*0.9)*'T1'!$E$17,0)</f>
        <v>30825</v>
      </c>
      <c r="AM334" s="2">
        <f>ROUND((AM84*0.9)*'T1'!$E$17,0)</f>
        <v>30825</v>
      </c>
      <c r="AN334" s="2">
        <f>ROUND((AN84*0.9)*'T1'!$E$17,0)</f>
        <v>30825</v>
      </c>
      <c r="AO334" s="6">
        <f t="shared" si="857"/>
        <v>342900</v>
      </c>
      <c r="AP334" s="2"/>
      <c r="AQ334" s="6">
        <f t="shared" ref="AQ334:AQ337" si="1041">O334+AB334+AO334</f>
        <v>691425</v>
      </c>
      <c r="AR334" s="4"/>
    </row>
    <row r="335" spans="1:44" ht="12" customHeight="1" outlineLevel="1">
      <c r="A335" s="21" t="s">
        <v>490</v>
      </c>
      <c r="C335" s="2">
        <f>ROUND((C85*0.9)*'T1'!$C$17,0)</f>
        <v>0</v>
      </c>
      <c r="D335" s="2">
        <f>ROUND((D85*0.9)*'T1'!$C$17,0)</f>
        <v>0</v>
      </c>
      <c r="E335" s="2">
        <f>ROUND((E85*0.9)*'T1'!$C$17,0)</f>
        <v>0</v>
      </c>
      <c r="F335" s="2">
        <f>ROUND((F85*0.9)*'T1'!$C$17,0)</f>
        <v>0</v>
      </c>
      <c r="G335" s="2">
        <f>ROUND((G85*0.9)*'T1'!$C$17,0)</f>
        <v>0</v>
      </c>
      <c r="H335" s="2">
        <f>ROUND((H85*0.9)*'T1'!$C$17,0)</f>
        <v>0</v>
      </c>
      <c r="I335" s="2">
        <f>ROUND((I85*0.9)*'T1'!$C$17,0)</f>
        <v>0</v>
      </c>
      <c r="J335" s="2">
        <f>ROUND((J85*0.9)*'T1'!$C$17,0)</f>
        <v>0</v>
      </c>
      <c r="K335" s="2">
        <f>ROUND((K85*0.9)*'T1'!$C$17,0)</f>
        <v>0</v>
      </c>
      <c r="L335" s="2">
        <f>ROUND((L85*0.9)*'T1'!$C$17,0)</f>
        <v>0</v>
      </c>
      <c r="M335" s="2">
        <f>ROUND((M85*0.9)*'T1'!$C$17,0)</f>
        <v>0</v>
      </c>
      <c r="N335" s="2">
        <f>ROUND((N85*0.9)*'T1'!$C$17,0)</f>
        <v>0</v>
      </c>
      <c r="O335" s="6">
        <f t="shared" si="853"/>
        <v>0</v>
      </c>
      <c r="P335" s="2">
        <f>ROUND((P85*0.9)*'T1'!$D$17,0)</f>
        <v>0</v>
      </c>
      <c r="Q335" s="2">
        <f>ROUND((Q85*0.9)*'T1'!$D$17,0)</f>
        <v>17325</v>
      </c>
      <c r="R335" s="2">
        <f>ROUND((R85*0.9)*'T1'!$D$17,0)</f>
        <v>17325</v>
      </c>
      <c r="S335" s="2">
        <f>ROUND((S85*0.9)*'T1'!$D$17,0)</f>
        <v>17325</v>
      </c>
      <c r="T335" s="2">
        <f>ROUND((T85*0.9)*'T1'!$D$17,0)</f>
        <v>17325</v>
      </c>
      <c r="U335" s="2">
        <f>ROUND((U85*0.9)*'T1'!$D$17,0)</f>
        <v>17325</v>
      </c>
      <c r="V335" s="2">
        <f>ROUND((V85*0.9)*'T1'!$D$17,0)</f>
        <v>17325</v>
      </c>
      <c r="W335" s="2">
        <f>ROUND((W85*0.9)*'T1'!$D$17,0)</f>
        <v>20700</v>
      </c>
      <c r="X335" s="2">
        <f>ROUND((X85*0.9)*'T1'!$D$17,0)</f>
        <v>20700</v>
      </c>
      <c r="Y335" s="2">
        <f>ROUND((Y85*0.9)*'T1'!$D$17,0)</f>
        <v>20700</v>
      </c>
      <c r="Z335" s="2">
        <f>ROUND((Z85*0.9)*'T1'!$D$17,0)</f>
        <v>20700</v>
      </c>
      <c r="AA335" s="2">
        <f>ROUND((AA85*0.9)*'T1'!$D$17,0)</f>
        <v>20700</v>
      </c>
      <c r="AB335" s="6">
        <f t="shared" si="855"/>
        <v>207450</v>
      </c>
      <c r="AC335" s="2">
        <f>ROUND((AC85*0.9)*'T1'!$E$17,0)</f>
        <v>20700</v>
      </c>
      <c r="AD335" s="2">
        <f>ROUND((AD85*0.9)*'T1'!$E$17,0)</f>
        <v>24075</v>
      </c>
      <c r="AE335" s="2">
        <f>ROUND((AE85*0.9)*'T1'!$E$17,0)</f>
        <v>24075</v>
      </c>
      <c r="AF335" s="2">
        <f>ROUND((AF85*0.9)*'T1'!$E$17,0)</f>
        <v>24075</v>
      </c>
      <c r="AG335" s="2">
        <f>ROUND((AG85*0.9)*'T1'!$E$17,0)</f>
        <v>24075</v>
      </c>
      <c r="AH335" s="2">
        <f>ROUND((AH85*0.9)*'T1'!$E$17,0)</f>
        <v>24075</v>
      </c>
      <c r="AI335" s="2">
        <f>ROUND((AI85*0.9)*'T1'!$E$17,0)</f>
        <v>24075</v>
      </c>
      <c r="AJ335" s="2">
        <f>ROUND((AJ85*0.9)*'T1'!$E$17,0)</f>
        <v>27450</v>
      </c>
      <c r="AK335" s="2">
        <f>ROUND((AK85*0.9)*'T1'!$E$17,0)</f>
        <v>27450</v>
      </c>
      <c r="AL335" s="2">
        <f>ROUND((AL85*0.9)*'T1'!$E$17,0)</f>
        <v>27450</v>
      </c>
      <c r="AM335" s="2">
        <f>ROUND((AM85*0.9)*'T1'!$E$17,0)</f>
        <v>27450</v>
      </c>
      <c r="AN335" s="2">
        <f>ROUND((AN85*0.9)*'T1'!$E$17,0)</f>
        <v>27450</v>
      </c>
      <c r="AO335" s="6">
        <f t="shared" si="857"/>
        <v>302400</v>
      </c>
      <c r="AP335" s="2"/>
      <c r="AQ335" s="6">
        <f t="shared" si="1041"/>
        <v>509850</v>
      </c>
      <c r="AR335" s="4"/>
    </row>
    <row r="336" spans="1:44" ht="12" customHeight="1" outlineLevel="1">
      <c r="A336" s="21" t="s">
        <v>539</v>
      </c>
      <c r="C336" s="2">
        <f>ROUND((C86*0.9)*'T1'!$C$17,0)</f>
        <v>0</v>
      </c>
      <c r="D336" s="2">
        <f>ROUND((D86*0.9)*'T1'!$C$17,0)</f>
        <v>0</v>
      </c>
      <c r="E336" s="2">
        <f>ROUND((E86*0.9)*'T1'!$C$17,0)</f>
        <v>0</v>
      </c>
      <c r="F336" s="2">
        <f>ROUND((F86*0.9)*'T1'!$C$17,0)</f>
        <v>0</v>
      </c>
      <c r="G336" s="2">
        <f>ROUND((G86*0.9)*'T1'!$C$17,0)</f>
        <v>0</v>
      </c>
      <c r="H336" s="2">
        <f>ROUND((H86*0.9)*'T1'!$C$17,0)</f>
        <v>0</v>
      </c>
      <c r="I336" s="2">
        <f>ROUND((I86*0.9)*'T1'!$C$17,0)</f>
        <v>0</v>
      </c>
      <c r="J336" s="2">
        <f>ROUND((J86*0.9)*'T1'!$C$17,0)</f>
        <v>0</v>
      </c>
      <c r="K336" s="2">
        <f>ROUND((K86*0.9)*'T1'!$C$17,0)</f>
        <v>0</v>
      </c>
      <c r="L336" s="2">
        <f>ROUND((L86*0.9)*'T1'!$C$17,0)</f>
        <v>0</v>
      </c>
      <c r="M336" s="2">
        <f>ROUND((M86*0.9)*'T1'!$C$17,0)</f>
        <v>0</v>
      </c>
      <c r="N336" s="2">
        <f>ROUND((N86*0.9)*'T1'!$C$17,0)</f>
        <v>0</v>
      </c>
      <c r="O336" s="6">
        <f t="shared" si="853"/>
        <v>0</v>
      </c>
      <c r="P336" s="2">
        <f>ROUND((P86*0.9)*'T1'!$D$17,0)</f>
        <v>0</v>
      </c>
      <c r="Q336" s="2">
        <f>ROUND((Q86*0.9)*'T1'!$D$17,0)</f>
        <v>0</v>
      </c>
      <c r="R336" s="2">
        <f>ROUND((R86*0.9)*'T1'!$D$17,0)</f>
        <v>0</v>
      </c>
      <c r="S336" s="2">
        <f>ROUND((S86*0.9)*'T1'!$D$17,0)</f>
        <v>0</v>
      </c>
      <c r="T336" s="2">
        <f>ROUND((T86*0.9)*'T1'!$D$17,0)</f>
        <v>0</v>
      </c>
      <c r="U336" s="2">
        <f>ROUND((U86*0.9)*'T1'!$D$17,0)</f>
        <v>0</v>
      </c>
      <c r="V336" s="2">
        <f>ROUND((V86*0.9)*'T1'!$D$17,0)</f>
        <v>0</v>
      </c>
      <c r="W336" s="2">
        <f>ROUND((W86*0.9)*'T1'!$D$17,0)</f>
        <v>17325</v>
      </c>
      <c r="X336" s="2">
        <f>ROUND((X86*0.9)*'T1'!$D$17,0)</f>
        <v>17325</v>
      </c>
      <c r="Y336" s="2">
        <f>ROUND((Y86*0.9)*'T1'!$D$17,0)</f>
        <v>17325</v>
      </c>
      <c r="Z336" s="2">
        <f>ROUND((Z86*0.9)*'T1'!$D$17,0)</f>
        <v>17325</v>
      </c>
      <c r="AA336" s="2">
        <f>ROUND((AA86*0.9)*'T1'!$D$17,0)</f>
        <v>17325</v>
      </c>
      <c r="AB336" s="6">
        <f t="shared" si="855"/>
        <v>86625</v>
      </c>
      <c r="AC336" s="2">
        <f>ROUND((AC86*0.9)*'T1'!$E$17,0)</f>
        <v>17325</v>
      </c>
      <c r="AD336" s="2">
        <f>ROUND((AD86*0.9)*'T1'!$E$17,0)</f>
        <v>20700</v>
      </c>
      <c r="AE336" s="2">
        <f>ROUND((AE86*0.9)*'T1'!$E$17,0)</f>
        <v>20700</v>
      </c>
      <c r="AF336" s="2">
        <f>ROUND((AF86*0.9)*'T1'!$E$17,0)</f>
        <v>20700</v>
      </c>
      <c r="AG336" s="2">
        <f>ROUND((AG86*0.9)*'T1'!$E$17,0)</f>
        <v>20700</v>
      </c>
      <c r="AH336" s="2">
        <f>ROUND((AH86*0.9)*'T1'!$E$17,0)</f>
        <v>20700</v>
      </c>
      <c r="AI336" s="2">
        <f>ROUND((AI86*0.9)*'T1'!$E$17,0)</f>
        <v>20700</v>
      </c>
      <c r="AJ336" s="2">
        <f>ROUND((AJ86*0.9)*'T1'!$E$17,0)</f>
        <v>24075</v>
      </c>
      <c r="AK336" s="2">
        <f>ROUND((AK86*0.9)*'T1'!$E$17,0)</f>
        <v>24075</v>
      </c>
      <c r="AL336" s="2">
        <f>ROUND((AL86*0.9)*'T1'!$E$17,0)</f>
        <v>24075</v>
      </c>
      <c r="AM336" s="2">
        <f>ROUND((AM86*0.9)*'T1'!$E$17,0)</f>
        <v>24075</v>
      </c>
      <c r="AN336" s="2">
        <f>ROUND((AN86*0.9)*'T1'!$E$17,0)</f>
        <v>24075</v>
      </c>
      <c r="AO336" s="6">
        <f t="shared" si="857"/>
        <v>261900</v>
      </c>
      <c r="AP336" s="2"/>
      <c r="AQ336" s="6">
        <f t="shared" si="1041"/>
        <v>348525</v>
      </c>
      <c r="AR336" s="4"/>
    </row>
    <row r="337" spans="1:44" ht="12" customHeight="1" outlineLevel="1">
      <c r="A337" s="21" t="s">
        <v>497</v>
      </c>
      <c r="C337" s="2">
        <f>ROUND((C87*0.9)*'T1'!$C$17,0)</f>
        <v>0</v>
      </c>
      <c r="D337" s="2">
        <f>ROUND((D87*0.9)*'T1'!$C$17,0)</f>
        <v>0</v>
      </c>
      <c r="E337" s="2">
        <f>ROUND((E87*0.9)*'T1'!$C$17,0)</f>
        <v>0</v>
      </c>
      <c r="F337" s="2">
        <f>ROUND((F87*0.9)*'T1'!$C$17,0)</f>
        <v>0</v>
      </c>
      <c r="G337" s="2">
        <f>ROUND((G87*0.9)*'T1'!$C$17,0)</f>
        <v>0</v>
      </c>
      <c r="H337" s="2">
        <f>ROUND((H87*0.9)*'T1'!$C$17,0)</f>
        <v>0</v>
      </c>
      <c r="I337" s="2">
        <f>ROUND((I87*0.9)*'T1'!$C$17,0)</f>
        <v>0</v>
      </c>
      <c r="J337" s="2">
        <f>ROUND((J87*0.9)*'T1'!$C$17,0)</f>
        <v>0</v>
      </c>
      <c r="K337" s="2">
        <f>ROUND((K87*0.9)*'T1'!$C$17,0)</f>
        <v>0</v>
      </c>
      <c r="L337" s="2">
        <f>ROUND((L87*0.9)*'T1'!$C$17,0)</f>
        <v>0</v>
      </c>
      <c r="M337" s="2">
        <f>ROUND((M87*0.9)*'T1'!$C$17,0)</f>
        <v>0</v>
      </c>
      <c r="N337" s="2">
        <f>ROUND((N87*0.9)*'T1'!$C$17,0)</f>
        <v>12825</v>
      </c>
      <c r="O337" s="6">
        <f t="shared" si="853"/>
        <v>12825</v>
      </c>
      <c r="P337" s="2">
        <f>ROUND((P87*0.9)*'T1'!$D$17,0)</f>
        <v>12825</v>
      </c>
      <c r="Q337" s="2">
        <f>ROUND((Q87*0.9)*'T1'!$D$17,0)</f>
        <v>12825</v>
      </c>
      <c r="R337" s="2">
        <f>ROUND((R87*0.9)*'T1'!$D$17,0)</f>
        <v>12825</v>
      </c>
      <c r="S337" s="2">
        <f>ROUND((S87*0.9)*'T1'!$D$17,0)</f>
        <v>12825</v>
      </c>
      <c r="T337" s="2">
        <f>ROUND((T87*0.9)*'T1'!$D$17,0)</f>
        <v>12825</v>
      </c>
      <c r="U337" s="2">
        <f>ROUND((U87*0.9)*'T1'!$D$17,0)</f>
        <v>15075</v>
      </c>
      <c r="V337" s="2">
        <f>ROUND((V87*0.9)*'T1'!$D$17,0)</f>
        <v>15075</v>
      </c>
      <c r="W337" s="2">
        <f>ROUND((W87*0.9)*'T1'!$D$17,0)</f>
        <v>15075</v>
      </c>
      <c r="X337" s="2">
        <f>ROUND((X87*0.9)*'T1'!$D$17,0)</f>
        <v>15075</v>
      </c>
      <c r="Y337" s="2">
        <f>ROUND((Y87*0.9)*'T1'!$D$17,0)</f>
        <v>15075</v>
      </c>
      <c r="Z337" s="2">
        <f>ROUND((Z87*0.9)*'T1'!$D$17,0)</f>
        <v>15075</v>
      </c>
      <c r="AA337" s="2">
        <f>ROUND((AA87*0.9)*'T1'!$D$17,0)</f>
        <v>17325</v>
      </c>
      <c r="AB337" s="6">
        <f t="shared" si="855"/>
        <v>171900</v>
      </c>
      <c r="AC337" s="2">
        <f>ROUND((AC87*0.9)*'T1'!$E$17,0)</f>
        <v>17325</v>
      </c>
      <c r="AD337" s="2">
        <f>ROUND((AD87*0.9)*'T1'!$E$17,0)</f>
        <v>17325</v>
      </c>
      <c r="AE337" s="2">
        <f>ROUND((AE87*0.9)*'T1'!$E$17,0)</f>
        <v>17325</v>
      </c>
      <c r="AF337" s="2">
        <f>ROUND((AF87*0.9)*'T1'!$E$17,0)</f>
        <v>17325</v>
      </c>
      <c r="AG337" s="2">
        <f>ROUND((AG87*0.9)*'T1'!$E$17,0)</f>
        <v>17325</v>
      </c>
      <c r="AH337" s="2">
        <f>ROUND((AH87*0.9)*'T1'!$E$17,0)</f>
        <v>19575</v>
      </c>
      <c r="AI337" s="2">
        <f>ROUND((AI87*0.9)*'T1'!$E$17,0)</f>
        <v>19575</v>
      </c>
      <c r="AJ337" s="2">
        <f>ROUND((AJ87*0.9)*'T1'!$E$17,0)</f>
        <v>19575</v>
      </c>
      <c r="AK337" s="2">
        <f>ROUND((AK87*0.9)*'T1'!$E$17,0)</f>
        <v>19575</v>
      </c>
      <c r="AL337" s="2">
        <f>ROUND((AL87*0.9)*'T1'!$E$17,0)</f>
        <v>19575</v>
      </c>
      <c r="AM337" s="2">
        <f>ROUND((AM87*0.9)*'T1'!$E$17,0)</f>
        <v>19575</v>
      </c>
      <c r="AN337" s="2">
        <f>ROUND((AN87*0.9)*'T1'!$E$17,0)</f>
        <v>21825</v>
      </c>
      <c r="AO337" s="6">
        <f t="shared" si="857"/>
        <v>225900</v>
      </c>
      <c r="AP337" s="2"/>
      <c r="AQ337" s="6">
        <f t="shared" si="1041"/>
        <v>410625</v>
      </c>
      <c r="AR337" s="4"/>
    </row>
    <row r="338" spans="1:44" ht="12" customHeight="1" outlineLevel="1">
      <c r="A338" s="2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6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6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6"/>
      <c r="AP338" s="2"/>
      <c r="AQ338" s="6"/>
      <c r="AR338" s="4"/>
    </row>
    <row r="339" spans="1:44" s="4" customFormat="1" ht="12" customHeight="1" outlineLevel="1">
      <c r="A339" s="4" t="s">
        <v>496</v>
      </c>
      <c r="B339" s="9"/>
      <c r="C339" s="5">
        <f>SUM(C340:C341)</f>
        <v>0</v>
      </c>
      <c r="D339" s="5">
        <f t="shared" ref="D339" si="1042">SUM(D340:D341)</f>
        <v>0</v>
      </c>
      <c r="E339" s="5">
        <f t="shared" ref="E339" si="1043">SUM(E340:E341)</f>
        <v>0</v>
      </c>
      <c r="F339" s="5">
        <f t="shared" ref="F339" si="1044">SUM(F340:F341)</f>
        <v>0</v>
      </c>
      <c r="G339" s="5">
        <f t="shared" ref="G339" si="1045">SUM(G340:G341)</f>
        <v>0</v>
      </c>
      <c r="H339" s="5">
        <f t="shared" ref="H339" si="1046">SUM(H340:H341)</f>
        <v>0</v>
      </c>
      <c r="I339" s="5">
        <f t="shared" ref="I339" si="1047">SUM(I340:I341)</f>
        <v>0</v>
      </c>
      <c r="J339" s="5">
        <f t="shared" ref="J339" si="1048">SUM(J340:J341)</f>
        <v>0</v>
      </c>
      <c r="K339" s="5">
        <f t="shared" ref="K339" si="1049">SUM(K340:K341)</f>
        <v>8325</v>
      </c>
      <c r="L339" s="5">
        <f t="shared" ref="L339" si="1050">SUM(L340:L341)</f>
        <v>8325</v>
      </c>
      <c r="M339" s="5">
        <f t="shared" ref="M339" si="1051">SUM(M340:M341)</f>
        <v>8325</v>
      </c>
      <c r="N339" s="5">
        <f t="shared" ref="N339" si="1052">SUM(N340:N341)</f>
        <v>8325</v>
      </c>
      <c r="O339" s="14">
        <f t="shared" si="853"/>
        <v>33300</v>
      </c>
      <c r="P339" s="5">
        <f>SUM(P340:P341)</f>
        <v>8325</v>
      </c>
      <c r="Q339" s="5">
        <f t="shared" ref="Q339" si="1053">SUM(Q340:Q341)</f>
        <v>8325</v>
      </c>
      <c r="R339" s="5">
        <f t="shared" ref="R339" si="1054">SUM(R340:R341)</f>
        <v>17775</v>
      </c>
      <c r="S339" s="5">
        <f t="shared" ref="S339" si="1055">SUM(S340:S341)</f>
        <v>17775</v>
      </c>
      <c r="T339" s="5">
        <f t="shared" ref="T339" si="1056">SUM(T340:T341)</f>
        <v>17775</v>
      </c>
      <c r="U339" s="5">
        <f t="shared" ref="U339" si="1057">SUM(U340:U341)</f>
        <v>17775</v>
      </c>
      <c r="V339" s="5">
        <f t="shared" ref="V339" si="1058">SUM(V340:V341)</f>
        <v>17775</v>
      </c>
      <c r="W339" s="5">
        <f t="shared" ref="W339" si="1059">SUM(W340:W341)</f>
        <v>17775</v>
      </c>
      <c r="X339" s="5">
        <f t="shared" ref="X339" si="1060">SUM(X340:X341)</f>
        <v>20025</v>
      </c>
      <c r="Y339" s="5">
        <f t="shared" ref="Y339" si="1061">SUM(Y340:Y341)</f>
        <v>20025</v>
      </c>
      <c r="Z339" s="5">
        <f t="shared" ref="Z339" si="1062">SUM(Z340:Z341)</f>
        <v>20025</v>
      </c>
      <c r="AA339" s="5">
        <f t="shared" ref="AA339" si="1063">SUM(AA340:AA341)</f>
        <v>20025</v>
      </c>
      <c r="AB339" s="14">
        <f t="shared" si="855"/>
        <v>203400</v>
      </c>
      <c r="AC339" s="5">
        <f>SUM(AC340:AC341)</f>
        <v>20025</v>
      </c>
      <c r="AD339" s="5">
        <f t="shared" ref="AD339" si="1064">SUM(AD340:AD341)</f>
        <v>20025</v>
      </c>
      <c r="AE339" s="5">
        <f t="shared" ref="AE339" si="1065">SUM(AE340:AE341)</f>
        <v>22275</v>
      </c>
      <c r="AF339" s="5">
        <f t="shared" ref="AF339" si="1066">SUM(AF340:AF341)</f>
        <v>22275</v>
      </c>
      <c r="AG339" s="5">
        <f t="shared" ref="AG339" si="1067">SUM(AG340:AG341)</f>
        <v>22275</v>
      </c>
      <c r="AH339" s="5">
        <f t="shared" ref="AH339" si="1068">SUM(AH340:AH341)</f>
        <v>22275</v>
      </c>
      <c r="AI339" s="5">
        <f t="shared" ref="AI339" si="1069">SUM(AI340:AI341)</f>
        <v>22275</v>
      </c>
      <c r="AJ339" s="5">
        <f t="shared" ref="AJ339" si="1070">SUM(AJ340:AJ341)</f>
        <v>22275</v>
      </c>
      <c r="AK339" s="5">
        <f t="shared" ref="AK339" si="1071">SUM(AK340:AK341)</f>
        <v>24525</v>
      </c>
      <c r="AL339" s="5">
        <f t="shared" ref="AL339" si="1072">SUM(AL340:AL341)</f>
        <v>24525</v>
      </c>
      <c r="AM339" s="5">
        <f t="shared" ref="AM339" si="1073">SUM(AM340:AM341)</f>
        <v>24525</v>
      </c>
      <c r="AN339" s="5">
        <f t="shared" ref="AN339" si="1074">SUM(AN340:AN341)</f>
        <v>24525</v>
      </c>
      <c r="AO339" s="14">
        <f t="shared" si="857"/>
        <v>271800</v>
      </c>
      <c r="AP339" s="5"/>
      <c r="AQ339" s="14">
        <f>O339+AB339+AO339</f>
        <v>508500</v>
      </c>
    </row>
    <row r="340" spans="1:44" ht="12" customHeight="1" outlineLevel="1">
      <c r="A340" s="21" t="s">
        <v>538</v>
      </c>
      <c r="C340" s="2">
        <f>ROUND((C90*0.9)*'T1'!$C$17,0)</f>
        <v>0</v>
      </c>
      <c r="D340" s="2">
        <f>ROUND((D90*0.9)*'T1'!$C$17,0)</f>
        <v>0</v>
      </c>
      <c r="E340" s="2">
        <f>ROUND((E90*0.9)*'T1'!$C$17,0)</f>
        <v>0</v>
      </c>
      <c r="F340" s="2">
        <f>ROUND((F90*0.9)*'T1'!$C$17,0)</f>
        <v>0</v>
      </c>
      <c r="G340" s="2">
        <f>ROUND((G90*0.9)*'T1'!$C$17,0)</f>
        <v>0</v>
      </c>
      <c r="H340" s="2">
        <f>ROUND((H90*0.9)*'T1'!$C$17,0)</f>
        <v>0</v>
      </c>
      <c r="I340" s="2">
        <f>ROUND((I90*0.9)*'T1'!$C$17,0)</f>
        <v>0</v>
      </c>
      <c r="J340" s="2">
        <f>ROUND((J90*0.9)*'T1'!$C$17,0)</f>
        <v>0</v>
      </c>
      <c r="K340" s="2">
        <f>ROUND((K90*0.9)*'T1'!$C$17,0)</f>
        <v>8325</v>
      </c>
      <c r="L340" s="2">
        <f>ROUND((L90*0.9)*'T1'!$C$17,0)</f>
        <v>8325</v>
      </c>
      <c r="M340" s="2">
        <f>ROUND((M90*0.9)*'T1'!$C$17,0)</f>
        <v>8325</v>
      </c>
      <c r="N340" s="2">
        <f>ROUND((N90*0.9)*'T1'!$C$17,0)</f>
        <v>8325</v>
      </c>
      <c r="O340" s="6">
        <f t="shared" si="853"/>
        <v>33300</v>
      </c>
      <c r="P340" s="2">
        <f>ROUND((P90*0.9)*'T1'!$D$17,0)</f>
        <v>8325</v>
      </c>
      <c r="Q340" s="2">
        <f>ROUND((Q90*0.9)*'T1'!$D$17,0)</f>
        <v>8325</v>
      </c>
      <c r="R340" s="2">
        <f>ROUND((R90*0.9)*'T1'!$D$17,0)</f>
        <v>9450</v>
      </c>
      <c r="S340" s="2">
        <f>ROUND((S90*0.9)*'T1'!$D$17,0)</f>
        <v>9450</v>
      </c>
      <c r="T340" s="2">
        <f>ROUND((T90*0.9)*'T1'!$D$17,0)</f>
        <v>9450</v>
      </c>
      <c r="U340" s="2">
        <f>ROUND((U90*0.9)*'T1'!$D$17,0)</f>
        <v>9450</v>
      </c>
      <c r="V340" s="2">
        <f>ROUND((V90*0.9)*'T1'!$D$17,0)</f>
        <v>9450</v>
      </c>
      <c r="W340" s="2">
        <f>ROUND((W90*0.9)*'T1'!$D$17,0)</f>
        <v>9450</v>
      </c>
      <c r="X340" s="2">
        <f>ROUND((X90*0.9)*'T1'!$D$17,0)</f>
        <v>10575</v>
      </c>
      <c r="Y340" s="2">
        <f>ROUND((Y90*0.9)*'T1'!$D$17,0)</f>
        <v>10575</v>
      </c>
      <c r="Z340" s="2">
        <f>ROUND((Z90*0.9)*'T1'!$D$17,0)</f>
        <v>10575</v>
      </c>
      <c r="AA340" s="2">
        <f>ROUND((AA90*0.9)*'T1'!$D$17,0)</f>
        <v>10575</v>
      </c>
      <c r="AB340" s="6">
        <f t="shared" si="855"/>
        <v>115650</v>
      </c>
      <c r="AC340" s="2">
        <f>ROUND((AC90*0.9)*'T1'!$E$17,0)</f>
        <v>10575</v>
      </c>
      <c r="AD340" s="2">
        <f>ROUND((AD90*0.9)*'T1'!$E$17,0)</f>
        <v>10575</v>
      </c>
      <c r="AE340" s="2">
        <f>ROUND((AE90*0.9)*'T1'!$E$17,0)</f>
        <v>11700</v>
      </c>
      <c r="AF340" s="2">
        <f>ROUND((AF90*0.9)*'T1'!$E$17,0)</f>
        <v>11700</v>
      </c>
      <c r="AG340" s="2">
        <f>ROUND((AG90*0.9)*'T1'!$E$17,0)</f>
        <v>11700</v>
      </c>
      <c r="AH340" s="2">
        <f>ROUND((AH90*0.9)*'T1'!$E$17,0)</f>
        <v>11700</v>
      </c>
      <c r="AI340" s="2">
        <f>ROUND((AI90*0.9)*'T1'!$E$17,0)</f>
        <v>11700</v>
      </c>
      <c r="AJ340" s="2">
        <f>ROUND((AJ90*0.9)*'T1'!$E$17,0)</f>
        <v>11700</v>
      </c>
      <c r="AK340" s="2">
        <f>ROUND((AK90*0.9)*'T1'!$E$17,0)</f>
        <v>12825</v>
      </c>
      <c r="AL340" s="2">
        <f>ROUND((AL90*0.9)*'T1'!$E$17,0)</f>
        <v>12825</v>
      </c>
      <c r="AM340" s="2">
        <f>ROUND((AM90*0.9)*'T1'!$E$17,0)</f>
        <v>12825</v>
      </c>
      <c r="AN340" s="2">
        <f>ROUND((AN90*0.9)*'T1'!$E$17,0)</f>
        <v>12825</v>
      </c>
      <c r="AO340" s="6">
        <f t="shared" si="857"/>
        <v>142650</v>
      </c>
      <c r="AP340" s="2"/>
      <c r="AQ340" s="6">
        <f>O340+AB340+AO340</f>
        <v>291600</v>
      </c>
    </row>
    <row r="341" spans="1:44" ht="12" customHeight="1" outlineLevel="1">
      <c r="A341" s="21" t="s">
        <v>536</v>
      </c>
      <c r="C341" s="2">
        <f>ROUND((C91*0.9)*'T1'!$C$17,0)</f>
        <v>0</v>
      </c>
      <c r="D341" s="2">
        <f>ROUND((D91*0.9)*'T1'!$C$17,0)</f>
        <v>0</v>
      </c>
      <c r="E341" s="2">
        <f>ROUND((E91*0.9)*'T1'!$C$17,0)</f>
        <v>0</v>
      </c>
      <c r="F341" s="2">
        <f>ROUND((F91*0.9)*'T1'!$C$17,0)</f>
        <v>0</v>
      </c>
      <c r="G341" s="2">
        <f>ROUND((G91*0.9)*'T1'!$C$17,0)</f>
        <v>0</v>
      </c>
      <c r="H341" s="2">
        <f>ROUND((H91*0.9)*'T1'!$C$17,0)</f>
        <v>0</v>
      </c>
      <c r="I341" s="2">
        <f>ROUND((I91*0.9)*'T1'!$C$17,0)</f>
        <v>0</v>
      </c>
      <c r="J341" s="2">
        <f>ROUND((J91*0.9)*'T1'!$C$17,0)</f>
        <v>0</v>
      </c>
      <c r="K341" s="2">
        <f>ROUND((K91*0.9)*'T1'!$C$17,0)</f>
        <v>0</v>
      </c>
      <c r="L341" s="2">
        <f>ROUND((L91*0.9)*'T1'!$C$17,0)</f>
        <v>0</v>
      </c>
      <c r="M341" s="2">
        <f>ROUND((M91*0.9)*'T1'!$C$17,0)</f>
        <v>0</v>
      </c>
      <c r="N341" s="2">
        <f>ROUND((N91*0.9)*'T1'!$C$17,0)</f>
        <v>0</v>
      </c>
      <c r="O341" s="6">
        <f t="shared" si="853"/>
        <v>0</v>
      </c>
      <c r="P341" s="2">
        <f>ROUND((P91*0.9)*'T1'!$D$17,0)</f>
        <v>0</v>
      </c>
      <c r="Q341" s="2">
        <f>ROUND((Q91*0.9)*'T1'!$D$17,0)</f>
        <v>0</v>
      </c>
      <c r="R341" s="2">
        <f>ROUND((R91*0.9)*'T1'!$D$17,0)</f>
        <v>8325</v>
      </c>
      <c r="S341" s="2">
        <f>ROUND((S91*0.9)*'T1'!$D$17,0)</f>
        <v>8325</v>
      </c>
      <c r="T341" s="2">
        <f>ROUND((T91*0.9)*'T1'!$D$17,0)</f>
        <v>8325</v>
      </c>
      <c r="U341" s="2">
        <f>ROUND((U91*0.9)*'T1'!$D$17,0)</f>
        <v>8325</v>
      </c>
      <c r="V341" s="2">
        <f>ROUND((V91*0.9)*'T1'!$D$17,0)</f>
        <v>8325</v>
      </c>
      <c r="W341" s="2">
        <f>ROUND((W91*0.9)*'T1'!$D$17,0)</f>
        <v>8325</v>
      </c>
      <c r="X341" s="2">
        <f>ROUND((X91*0.9)*'T1'!$D$17,0)</f>
        <v>9450</v>
      </c>
      <c r="Y341" s="2">
        <f>ROUND((Y91*0.9)*'T1'!$D$17,0)</f>
        <v>9450</v>
      </c>
      <c r="Z341" s="2">
        <f>ROUND((Z91*0.9)*'T1'!$D$17,0)</f>
        <v>9450</v>
      </c>
      <c r="AA341" s="2">
        <f>ROUND((AA91*0.9)*'T1'!$D$17,0)</f>
        <v>9450</v>
      </c>
      <c r="AB341" s="6">
        <f t="shared" si="855"/>
        <v>87750</v>
      </c>
      <c r="AC341" s="2">
        <f>ROUND((AC91*0.9)*'T1'!$E$17,0)</f>
        <v>9450</v>
      </c>
      <c r="AD341" s="2">
        <f>ROUND((AD91*0.9)*'T1'!$E$17,0)</f>
        <v>9450</v>
      </c>
      <c r="AE341" s="2">
        <f>ROUND((AE91*0.9)*'T1'!$E$17,0)</f>
        <v>10575</v>
      </c>
      <c r="AF341" s="2">
        <f>ROUND((AF91*0.9)*'T1'!$E$17,0)</f>
        <v>10575</v>
      </c>
      <c r="AG341" s="2">
        <f>ROUND((AG91*0.9)*'T1'!$E$17,0)</f>
        <v>10575</v>
      </c>
      <c r="AH341" s="2">
        <f>ROUND((AH91*0.9)*'T1'!$E$17,0)</f>
        <v>10575</v>
      </c>
      <c r="AI341" s="2">
        <f>ROUND((AI91*0.9)*'T1'!$E$17,0)</f>
        <v>10575</v>
      </c>
      <c r="AJ341" s="2">
        <f>ROUND((AJ91*0.9)*'T1'!$E$17,0)</f>
        <v>10575</v>
      </c>
      <c r="AK341" s="2">
        <f>ROUND((AK91*0.9)*'T1'!$E$17,0)</f>
        <v>11700</v>
      </c>
      <c r="AL341" s="2">
        <f>ROUND((AL91*0.9)*'T1'!$E$17,0)</f>
        <v>11700</v>
      </c>
      <c r="AM341" s="2">
        <f>ROUND((AM91*0.9)*'T1'!$E$17,0)</f>
        <v>11700</v>
      </c>
      <c r="AN341" s="2">
        <f>ROUND((AN91*0.9)*'T1'!$E$17,0)</f>
        <v>11700</v>
      </c>
      <c r="AO341" s="6">
        <f t="shared" si="857"/>
        <v>129150</v>
      </c>
      <c r="AP341" s="2"/>
      <c r="AQ341" s="6">
        <f t="shared" ref="AQ341:AQ345" si="1075">O341+AB341+AO341</f>
        <v>216900</v>
      </c>
    </row>
    <row r="342" spans="1:44" ht="12" customHeight="1" outlineLevel="1">
      <c r="A342" s="21" t="s">
        <v>541</v>
      </c>
      <c r="C342" s="2">
        <f>ROUND((C92*0.9)*'T1'!$C$17,0)</f>
        <v>0</v>
      </c>
      <c r="D342" s="2">
        <f>ROUND((D92*0.9)*'T1'!$C$17,0)</f>
        <v>0</v>
      </c>
      <c r="E342" s="2">
        <f>ROUND((E92*0.9)*'T1'!$C$17,0)</f>
        <v>0</v>
      </c>
      <c r="F342" s="2">
        <f>ROUND((F92*0.9)*'T1'!$C$17,0)</f>
        <v>0</v>
      </c>
      <c r="G342" s="2">
        <f>ROUND((G92*0.9)*'T1'!$C$17,0)</f>
        <v>0</v>
      </c>
      <c r="H342" s="2">
        <f>ROUND((H92*0.9)*'T1'!$C$17,0)</f>
        <v>0</v>
      </c>
      <c r="I342" s="2">
        <f>ROUND((I92*0.9)*'T1'!$C$17,0)</f>
        <v>0</v>
      </c>
      <c r="J342" s="2">
        <f>ROUND((J92*0.9)*'T1'!$C$17,0)</f>
        <v>0</v>
      </c>
      <c r="K342" s="2">
        <f>ROUND((K92*0.9)*'T1'!$C$17,0)</f>
        <v>0</v>
      </c>
      <c r="L342" s="2">
        <f>ROUND((L92*0.9)*'T1'!$C$17,0)</f>
        <v>0</v>
      </c>
      <c r="M342" s="2">
        <f>ROUND((M92*0.9)*'T1'!$C$17,0)</f>
        <v>0</v>
      </c>
      <c r="N342" s="2">
        <f>ROUND((N92*0.9)*'T1'!$C$17,0)</f>
        <v>0</v>
      </c>
      <c r="O342" s="6">
        <f t="shared" si="853"/>
        <v>0</v>
      </c>
      <c r="P342" s="2">
        <f>ROUND((P92*0.9)*'T1'!$D$17,0)</f>
        <v>0</v>
      </c>
      <c r="Q342" s="2">
        <f>ROUND((Q92*0.9)*'T1'!$D$17,0)</f>
        <v>0</v>
      </c>
      <c r="R342" s="2">
        <f>ROUND((R92*0.9)*'T1'!$D$17,0)</f>
        <v>8325</v>
      </c>
      <c r="S342" s="2">
        <f>ROUND((S92*0.9)*'T1'!$D$17,0)</f>
        <v>8325</v>
      </c>
      <c r="T342" s="2">
        <f>ROUND((T92*0.9)*'T1'!$D$17,0)</f>
        <v>8325</v>
      </c>
      <c r="U342" s="2">
        <f>ROUND((U92*0.9)*'T1'!$D$17,0)</f>
        <v>8325</v>
      </c>
      <c r="V342" s="2">
        <f>ROUND((V92*0.9)*'T1'!$D$17,0)</f>
        <v>8325</v>
      </c>
      <c r="W342" s="2">
        <f>ROUND((W92*0.9)*'T1'!$D$17,0)</f>
        <v>8325</v>
      </c>
      <c r="X342" s="2">
        <f>ROUND((X92*0.9)*'T1'!$D$17,0)</f>
        <v>9450</v>
      </c>
      <c r="Y342" s="2">
        <f>ROUND((Y92*0.9)*'T1'!$D$17,0)</f>
        <v>9450</v>
      </c>
      <c r="Z342" s="2">
        <f>ROUND((Z92*0.9)*'T1'!$D$17,0)</f>
        <v>9450</v>
      </c>
      <c r="AA342" s="2">
        <f>ROUND((AA92*0.9)*'T1'!$D$17,0)</f>
        <v>9450</v>
      </c>
      <c r="AB342" s="6">
        <f t="shared" si="855"/>
        <v>87750</v>
      </c>
      <c r="AC342" s="2">
        <f>ROUND((AC92*0.9)*'T1'!$E$17,0)</f>
        <v>9450</v>
      </c>
      <c r="AD342" s="2">
        <f>ROUND((AD92*0.9)*'T1'!$E$17,0)</f>
        <v>9450</v>
      </c>
      <c r="AE342" s="2">
        <f>ROUND((AE92*0.9)*'T1'!$E$17,0)</f>
        <v>10575</v>
      </c>
      <c r="AF342" s="2">
        <f>ROUND((AF92*0.9)*'T1'!$E$17,0)</f>
        <v>10575</v>
      </c>
      <c r="AG342" s="2">
        <f>ROUND((AG92*0.9)*'T1'!$E$17,0)</f>
        <v>10575</v>
      </c>
      <c r="AH342" s="2">
        <f>ROUND((AH92*0.9)*'T1'!$E$17,0)</f>
        <v>10575</v>
      </c>
      <c r="AI342" s="2">
        <f>ROUND((AI92*0.9)*'T1'!$E$17,0)</f>
        <v>10575</v>
      </c>
      <c r="AJ342" s="2">
        <f>ROUND((AJ92*0.9)*'T1'!$E$17,0)</f>
        <v>10575</v>
      </c>
      <c r="AK342" s="2">
        <f>ROUND((AK92*0.9)*'T1'!$E$17,0)</f>
        <v>11700</v>
      </c>
      <c r="AL342" s="2">
        <f>ROUND((AL92*0.9)*'T1'!$E$17,0)</f>
        <v>11700</v>
      </c>
      <c r="AM342" s="2">
        <f>ROUND((AM92*0.9)*'T1'!$E$17,0)</f>
        <v>11700</v>
      </c>
      <c r="AN342" s="2">
        <f>ROUND((AN92*0.9)*'T1'!$E$17,0)</f>
        <v>11700</v>
      </c>
      <c r="AO342" s="6">
        <f t="shared" si="857"/>
        <v>129150</v>
      </c>
      <c r="AP342" s="2"/>
      <c r="AQ342" s="6">
        <f t="shared" si="1075"/>
        <v>216900</v>
      </c>
    </row>
    <row r="343" spans="1:44" ht="12" customHeight="1" outlineLevel="1">
      <c r="A343" s="21" t="s">
        <v>537</v>
      </c>
      <c r="C343" s="2">
        <f>ROUND((C93*0.9)*'T1'!$C$17,0)</f>
        <v>0</v>
      </c>
      <c r="D343" s="2">
        <f>ROUND((D93*0.9)*'T1'!$C$17,0)</f>
        <v>0</v>
      </c>
      <c r="E343" s="2">
        <f>ROUND((E93*0.9)*'T1'!$C$17,0)</f>
        <v>0</v>
      </c>
      <c r="F343" s="2">
        <f>ROUND((F93*0.9)*'T1'!$C$17,0)</f>
        <v>0</v>
      </c>
      <c r="G343" s="2">
        <f>ROUND((G93*0.9)*'T1'!$C$17,0)</f>
        <v>0</v>
      </c>
      <c r="H343" s="2">
        <f>ROUND((H93*0.9)*'T1'!$C$17,0)</f>
        <v>0</v>
      </c>
      <c r="I343" s="2">
        <f>ROUND((I93*0.9)*'T1'!$C$17,0)</f>
        <v>0</v>
      </c>
      <c r="J343" s="2">
        <f>ROUND((J93*0.9)*'T1'!$C$17,0)</f>
        <v>0</v>
      </c>
      <c r="K343" s="2">
        <f>ROUND((K93*0.9)*'T1'!$C$17,0)</f>
        <v>0</v>
      </c>
      <c r="L343" s="2">
        <f>ROUND((L93*0.9)*'T1'!$C$17,0)</f>
        <v>0</v>
      </c>
      <c r="M343" s="2">
        <f>ROUND((M93*0.9)*'T1'!$C$17,0)</f>
        <v>0</v>
      </c>
      <c r="N343" s="2">
        <f>ROUND((N93*0.9)*'T1'!$C$17,0)</f>
        <v>0</v>
      </c>
      <c r="O343" s="6">
        <f t="shared" si="853"/>
        <v>0</v>
      </c>
      <c r="P343" s="2">
        <f>ROUND((P93*0.9)*'T1'!$D$17,0)</f>
        <v>0</v>
      </c>
      <c r="Q343" s="2">
        <f>ROUND((Q93*0.9)*'T1'!$D$17,0)</f>
        <v>0</v>
      </c>
      <c r="R343" s="2">
        <f>ROUND((R93*0.9)*'T1'!$D$17,0)</f>
        <v>0</v>
      </c>
      <c r="S343" s="2">
        <f>ROUND((S93*0.9)*'T1'!$D$17,0)</f>
        <v>0</v>
      </c>
      <c r="T343" s="2">
        <f>ROUND((T93*0.9)*'T1'!$D$17,0)</f>
        <v>0</v>
      </c>
      <c r="U343" s="2">
        <f>ROUND((U93*0.9)*'T1'!$D$17,0)</f>
        <v>0</v>
      </c>
      <c r="V343" s="2">
        <f>ROUND((V93*0.9)*'T1'!$D$17,0)</f>
        <v>0</v>
      </c>
      <c r="W343" s="2">
        <f>ROUND((W93*0.9)*'T1'!$D$17,0)</f>
        <v>0</v>
      </c>
      <c r="X343" s="2">
        <f>ROUND((X93*0.9)*'T1'!$D$17,0)</f>
        <v>8325</v>
      </c>
      <c r="Y343" s="2">
        <f>ROUND((Y93*0.9)*'T1'!$D$17,0)</f>
        <v>8325</v>
      </c>
      <c r="Z343" s="2">
        <f>ROUND((Z93*0.9)*'T1'!$D$17,0)</f>
        <v>8325</v>
      </c>
      <c r="AA343" s="2">
        <f>ROUND((AA93*0.9)*'T1'!$D$17,0)</f>
        <v>8325</v>
      </c>
      <c r="AB343" s="6">
        <f t="shared" si="855"/>
        <v>33300</v>
      </c>
      <c r="AC343" s="2">
        <f>ROUND((AC93*0.9)*'T1'!$E$17,0)</f>
        <v>8325</v>
      </c>
      <c r="AD343" s="2">
        <f>ROUND((AD93*0.9)*'T1'!$E$17,0)</f>
        <v>8325</v>
      </c>
      <c r="AE343" s="2">
        <f>ROUND((AE93*0.9)*'T1'!$E$17,0)</f>
        <v>9450</v>
      </c>
      <c r="AF343" s="2">
        <f>ROUND((AF93*0.9)*'T1'!$E$17,0)</f>
        <v>9450</v>
      </c>
      <c r="AG343" s="2">
        <f>ROUND((AG93*0.9)*'T1'!$E$17,0)</f>
        <v>9450</v>
      </c>
      <c r="AH343" s="2">
        <f>ROUND((AH93*0.9)*'T1'!$E$17,0)</f>
        <v>9450</v>
      </c>
      <c r="AI343" s="2">
        <f>ROUND((AI93*0.9)*'T1'!$E$17,0)</f>
        <v>9450</v>
      </c>
      <c r="AJ343" s="2">
        <f>ROUND((AJ93*0.9)*'T1'!$E$17,0)</f>
        <v>9450</v>
      </c>
      <c r="AK343" s="2">
        <f>ROUND((AK93*0.9)*'T1'!$E$17,0)</f>
        <v>10575</v>
      </c>
      <c r="AL343" s="2">
        <f>ROUND((AL93*0.9)*'T1'!$E$17,0)</f>
        <v>10575</v>
      </c>
      <c r="AM343" s="2">
        <f>ROUND((AM93*0.9)*'T1'!$E$17,0)</f>
        <v>10575</v>
      </c>
      <c r="AN343" s="2">
        <f>ROUND((AN93*0.9)*'T1'!$E$17,0)</f>
        <v>10575</v>
      </c>
      <c r="AO343" s="6">
        <f t="shared" si="857"/>
        <v>115650</v>
      </c>
      <c r="AP343" s="2"/>
      <c r="AQ343" s="6">
        <f t="shared" si="1075"/>
        <v>148950</v>
      </c>
    </row>
    <row r="344" spans="1:44" ht="12" customHeight="1" outlineLevel="1">
      <c r="A344" s="21" t="s">
        <v>542</v>
      </c>
      <c r="C344" s="2">
        <f>ROUND((C94*0.9)*'T1'!$C$17,0)</f>
        <v>0</v>
      </c>
      <c r="D344" s="2">
        <f>ROUND((D94*0.9)*'T1'!$C$17,0)</f>
        <v>0</v>
      </c>
      <c r="E344" s="2">
        <f>ROUND((E94*0.9)*'T1'!$C$17,0)</f>
        <v>0</v>
      </c>
      <c r="F344" s="2">
        <f>ROUND((F94*0.9)*'T1'!$C$17,0)</f>
        <v>0</v>
      </c>
      <c r="G344" s="2">
        <f>ROUND((G94*0.9)*'T1'!$C$17,0)</f>
        <v>0</v>
      </c>
      <c r="H344" s="2">
        <f>ROUND((H94*0.9)*'T1'!$C$17,0)</f>
        <v>0</v>
      </c>
      <c r="I344" s="2">
        <f>ROUND((I94*0.9)*'T1'!$C$17,0)</f>
        <v>0</v>
      </c>
      <c r="J344" s="2">
        <f>ROUND((J94*0.9)*'T1'!$C$17,0)</f>
        <v>0</v>
      </c>
      <c r="K344" s="2">
        <f>ROUND((K94*0.9)*'T1'!$C$17,0)</f>
        <v>0</v>
      </c>
      <c r="L344" s="2">
        <f>ROUND((L94*0.9)*'T1'!$C$17,0)</f>
        <v>0</v>
      </c>
      <c r="M344" s="2">
        <f>ROUND((M94*0.9)*'T1'!$C$17,0)</f>
        <v>0</v>
      </c>
      <c r="N344" s="2">
        <f>ROUND((N94*0.9)*'T1'!$C$17,0)</f>
        <v>0</v>
      </c>
      <c r="O344" s="6">
        <f t="shared" si="853"/>
        <v>0</v>
      </c>
      <c r="P344" s="2">
        <f>ROUND((P94*0.9)*'T1'!$D$17,0)</f>
        <v>0</v>
      </c>
      <c r="Q344" s="2">
        <f>ROUND((Q94*0.9)*'T1'!$D$17,0)</f>
        <v>0</v>
      </c>
      <c r="R344" s="2">
        <f>ROUND((R94*0.9)*'T1'!$D$17,0)</f>
        <v>0</v>
      </c>
      <c r="S344" s="2">
        <f>ROUND((S94*0.9)*'T1'!$D$17,0)</f>
        <v>0</v>
      </c>
      <c r="T344" s="2">
        <f>ROUND((T94*0.9)*'T1'!$D$17,0)</f>
        <v>0</v>
      </c>
      <c r="U344" s="2">
        <f>ROUND((U94*0.9)*'T1'!$D$17,0)</f>
        <v>0</v>
      </c>
      <c r="V344" s="2">
        <f>ROUND((V94*0.9)*'T1'!$D$17,0)</f>
        <v>0</v>
      </c>
      <c r="W344" s="2">
        <f>ROUND((W94*0.9)*'T1'!$D$17,0)</f>
        <v>0</v>
      </c>
      <c r="X344" s="2">
        <f>ROUND((X94*0.9)*'T1'!$D$17,0)</f>
        <v>8325</v>
      </c>
      <c r="Y344" s="2">
        <f>ROUND((Y94*0.9)*'T1'!$D$17,0)</f>
        <v>8325</v>
      </c>
      <c r="Z344" s="2">
        <f>ROUND((Z94*0.9)*'T1'!$D$17,0)</f>
        <v>8325</v>
      </c>
      <c r="AA344" s="2">
        <f>ROUND((AA94*0.9)*'T1'!$D$17,0)</f>
        <v>8325</v>
      </c>
      <c r="AB344" s="6">
        <f t="shared" si="855"/>
        <v>33300</v>
      </c>
      <c r="AC344" s="2">
        <f>ROUND((AC94*0.9)*'T1'!$E$17,0)</f>
        <v>8325</v>
      </c>
      <c r="AD344" s="2">
        <f>ROUND((AD94*0.9)*'T1'!$E$17,0)</f>
        <v>8325</v>
      </c>
      <c r="AE344" s="2">
        <f>ROUND((AE94*0.9)*'T1'!$E$17,0)</f>
        <v>9450</v>
      </c>
      <c r="AF344" s="2">
        <f>ROUND((AF94*0.9)*'T1'!$E$17,0)</f>
        <v>9450</v>
      </c>
      <c r="AG344" s="2">
        <f>ROUND((AG94*0.9)*'T1'!$E$17,0)</f>
        <v>9450</v>
      </c>
      <c r="AH344" s="2">
        <f>ROUND((AH94*0.9)*'T1'!$E$17,0)</f>
        <v>9450</v>
      </c>
      <c r="AI344" s="2">
        <f>ROUND((AI94*0.9)*'T1'!$E$17,0)</f>
        <v>9450</v>
      </c>
      <c r="AJ344" s="2">
        <f>ROUND((AJ94*0.9)*'T1'!$E$17,0)</f>
        <v>9450</v>
      </c>
      <c r="AK344" s="2">
        <f>ROUND((AK94*0.9)*'T1'!$E$17,0)</f>
        <v>10575</v>
      </c>
      <c r="AL344" s="2">
        <f>ROUND((AL94*0.9)*'T1'!$E$17,0)</f>
        <v>10575</v>
      </c>
      <c r="AM344" s="2">
        <f>ROUND((AM94*0.9)*'T1'!$E$17,0)</f>
        <v>10575</v>
      </c>
      <c r="AN344" s="2">
        <f>ROUND((AN94*0.9)*'T1'!$E$17,0)</f>
        <v>10575</v>
      </c>
      <c r="AO344" s="6">
        <f t="shared" si="857"/>
        <v>115650</v>
      </c>
      <c r="AP344" s="2"/>
      <c r="AQ344" s="6">
        <f t="shared" si="1075"/>
        <v>148950</v>
      </c>
    </row>
    <row r="345" spans="1:44" ht="12" customHeight="1" outlineLevel="1">
      <c r="A345" s="21" t="s">
        <v>543</v>
      </c>
      <c r="C345" s="2">
        <f>ROUND((C95*0.9)*'T1'!$C$17,0)</f>
        <v>0</v>
      </c>
      <c r="D345" s="2">
        <f>ROUND((D95*0.9)*'T1'!$C$17,0)</f>
        <v>0</v>
      </c>
      <c r="E345" s="2">
        <f>ROUND((E95*0.9)*'T1'!$C$17,0)</f>
        <v>0</v>
      </c>
      <c r="F345" s="2">
        <f>ROUND((F95*0.9)*'T1'!$C$17,0)</f>
        <v>0</v>
      </c>
      <c r="G345" s="2">
        <f>ROUND((G95*0.9)*'T1'!$C$17,0)</f>
        <v>0</v>
      </c>
      <c r="H345" s="2">
        <f>ROUND((H95*0.9)*'T1'!$C$17,0)</f>
        <v>0</v>
      </c>
      <c r="I345" s="2">
        <f>ROUND((I95*0.9)*'T1'!$C$17,0)</f>
        <v>0</v>
      </c>
      <c r="J345" s="2">
        <f>ROUND((J95*0.9)*'T1'!$C$17,0)</f>
        <v>0</v>
      </c>
      <c r="K345" s="2">
        <f>ROUND((K95*0.9)*'T1'!$C$17,0)</f>
        <v>0</v>
      </c>
      <c r="L345" s="2">
        <f>ROUND((L95*0.9)*'T1'!$C$17,0)</f>
        <v>0</v>
      </c>
      <c r="M345" s="2">
        <f>ROUND((M95*0.9)*'T1'!$C$17,0)</f>
        <v>0</v>
      </c>
      <c r="N345" s="2">
        <f>ROUND((N95*0.9)*'T1'!$C$17,0)</f>
        <v>0</v>
      </c>
      <c r="O345" s="6">
        <f t="shared" si="853"/>
        <v>0</v>
      </c>
      <c r="P345" s="2">
        <f>ROUND((P95*0.9)*'T1'!$D$17,0)</f>
        <v>0</v>
      </c>
      <c r="Q345" s="2">
        <f>ROUND((Q95*0.9)*'T1'!$D$17,0)</f>
        <v>0</v>
      </c>
      <c r="R345" s="2">
        <f>ROUND((R95*0.9)*'T1'!$D$17,0)</f>
        <v>0</v>
      </c>
      <c r="S345" s="2">
        <f>ROUND((S95*0.9)*'T1'!$D$17,0)</f>
        <v>0</v>
      </c>
      <c r="T345" s="2">
        <f>ROUND((T95*0.9)*'T1'!$D$17,0)</f>
        <v>0</v>
      </c>
      <c r="U345" s="2">
        <f>ROUND((U95*0.9)*'T1'!$D$17,0)</f>
        <v>0</v>
      </c>
      <c r="V345" s="2">
        <f>ROUND((V95*0.9)*'T1'!$D$17,0)</f>
        <v>0</v>
      </c>
      <c r="W345" s="2">
        <f>ROUND((W95*0.9)*'T1'!$D$17,0)</f>
        <v>0</v>
      </c>
      <c r="X345" s="2">
        <f>ROUND((X95*0.9)*'T1'!$D$17,0)</f>
        <v>0</v>
      </c>
      <c r="Y345" s="2">
        <f>ROUND((Y95*0.9)*'T1'!$D$17,0)</f>
        <v>0</v>
      </c>
      <c r="Z345" s="2">
        <f>ROUND((Z95*0.9)*'T1'!$D$17,0)</f>
        <v>0</v>
      </c>
      <c r="AA345" s="2">
        <f>ROUND((AA95*0.9)*'T1'!$D$17,0)</f>
        <v>0</v>
      </c>
      <c r="AB345" s="6">
        <f t="shared" si="855"/>
        <v>0</v>
      </c>
      <c r="AC345" s="2">
        <f>ROUND((AC95*0.9)*'T1'!$E$17,0)</f>
        <v>0</v>
      </c>
      <c r="AD345" s="2">
        <f>ROUND((AD95*0.9)*'T1'!$E$17,0)</f>
        <v>0</v>
      </c>
      <c r="AE345" s="2">
        <f>ROUND((AE95*0.9)*'T1'!$E$17,0)</f>
        <v>8325</v>
      </c>
      <c r="AF345" s="2">
        <f>ROUND((AF95*0.9)*'T1'!$E$17,0)</f>
        <v>8325</v>
      </c>
      <c r="AG345" s="2">
        <f>ROUND((AG95*0.9)*'T1'!$E$17,0)</f>
        <v>8325</v>
      </c>
      <c r="AH345" s="2">
        <f>ROUND((AH95*0.9)*'T1'!$E$17,0)</f>
        <v>8325</v>
      </c>
      <c r="AI345" s="2">
        <f>ROUND((AI95*0.9)*'T1'!$E$17,0)</f>
        <v>8325</v>
      </c>
      <c r="AJ345" s="2">
        <f>ROUND((AJ95*0.9)*'T1'!$E$17,0)</f>
        <v>8325</v>
      </c>
      <c r="AK345" s="2">
        <f>ROUND((AK95*0.9)*'T1'!$E$17,0)</f>
        <v>9450</v>
      </c>
      <c r="AL345" s="2">
        <f>ROUND((AL95*0.9)*'T1'!$E$17,0)</f>
        <v>9450</v>
      </c>
      <c r="AM345" s="2">
        <f>ROUND((AM95*0.9)*'T1'!$E$17,0)</f>
        <v>9450</v>
      </c>
      <c r="AN345" s="2">
        <f>ROUND((AN95*0.9)*'T1'!$E$17,0)</f>
        <v>9450</v>
      </c>
      <c r="AO345" s="6">
        <f t="shared" si="857"/>
        <v>87750</v>
      </c>
      <c r="AP345" s="2"/>
      <c r="AQ345" s="6">
        <f t="shared" si="1075"/>
        <v>87750</v>
      </c>
    </row>
    <row r="346" spans="1:44" ht="12" customHeight="1" outlineLevel="1">
      <c r="A346" s="2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6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6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6"/>
      <c r="AP346" s="2"/>
      <c r="AQ346" s="6"/>
    </row>
    <row r="347" spans="1:44" ht="12" customHeight="1" outlineLevel="1">
      <c r="A347" s="4" t="s">
        <v>132</v>
      </c>
      <c r="C347" s="5">
        <f>SUM(C348:C349)</f>
        <v>0</v>
      </c>
      <c r="D347" s="5">
        <f t="shared" ref="D347" si="1076">SUM(D348:D349)</f>
        <v>0</v>
      </c>
      <c r="E347" s="5">
        <f t="shared" ref="E347" si="1077">SUM(E348:E349)</f>
        <v>0</v>
      </c>
      <c r="F347" s="5">
        <f t="shared" ref="F347" si="1078">SUM(F348:F349)</f>
        <v>0</v>
      </c>
      <c r="G347" s="5">
        <f t="shared" ref="G347" si="1079">SUM(G348:G349)</f>
        <v>0</v>
      </c>
      <c r="H347" s="5">
        <f t="shared" ref="H347" si="1080">SUM(H348:H349)</f>
        <v>0</v>
      </c>
      <c r="I347" s="5">
        <f t="shared" ref="I347" si="1081">SUM(I348:I349)</f>
        <v>0</v>
      </c>
      <c r="J347" s="5">
        <f t="shared" ref="J347" si="1082">SUM(J348:J349)</f>
        <v>0</v>
      </c>
      <c r="K347" s="5">
        <f t="shared" ref="K347" si="1083">SUM(K348:K349)</f>
        <v>8325</v>
      </c>
      <c r="L347" s="5">
        <f t="shared" ref="L347" si="1084">SUM(L348:L349)</f>
        <v>8325</v>
      </c>
      <c r="M347" s="5">
        <f t="shared" ref="M347" si="1085">SUM(M348:M349)</f>
        <v>8325</v>
      </c>
      <c r="N347" s="5">
        <f t="shared" ref="N347" si="1086">SUM(N348:N349)</f>
        <v>8325</v>
      </c>
      <c r="O347" s="14">
        <f t="shared" ref="O347" si="1087">SUM(C347:N347)</f>
        <v>33300</v>
      </c>
      <c r="P347" s="5">
        <f>SUM(P348:P349)</f>
        <v>8325</v>
      </c>
      <c r="Q347" s="5">
        <f t="shared" ref="Q347" si="1088">SUM(Q348:Q349)</f>
        <v>8325</v>
      </c>
      <c r="R347" s="5">
        <f t="shared" ref="R347" si="1089">SUM(R348:R349)</f>
        <v>17775</v>
      </c>
      <c r="S347" s="5">
        <f t="shared" ref="S347" si="1090">SUM(S348:S349)</f>
        <v>17775</v>
      </c>
      <c r="T347" s="5">
        <f t="shared" ref="T347" si="1091">SUM(T348:T349)</f>
        <v>17775</v>
      </c>
      <c r="U347" s="5">
        <f t="shared" ref="U347" si="1092">SUM(U348:U349)</f>
        <v>17775</v>
      </c>
      <c r="V347" s="5">
        <f t="shared" ref="V347" si="1093">SUM(V348:V349)</f>
        <v>17775</v>
      </c>
      <c r="W347" s="5">
        <f t="shared" ref="W347" si="1094">SUM(W348:W349)</f>
        <v>17775</v>
      </c>
      <c r="X347" s="5">
        <f t="shared" ref="X347" si="1095">SUM(X348:X349)</f>
        <v>20025</v>
      </c>
      <c r="Y347" s="5">
        <f t="shared" ref="Y347" si="1096">SUM(Y348:Y349)</f>
        <v>20025</v>
      </c>
      <c r="Z347" s="5">
        <f t="shared" ref="Z347" si="1097">SUM(Z348:Z349)</f>
        <v>20025</v>
      </c>
      <c r="AA347" s="5">
        <f t="shared" ref="AA347" si="1098">SUM(AA348:AA349)</f>
        <v>20025</v>
      </c>
      <c r="AB347" s="14">
        <f t="shared" ref="AB347" si="1099">SUM(P347:AA347)</f>
        <v>203400</v>
      </c>
      <c r="AC347" s="5">
        <f>SUM(AC348:AC349)</f>
        <v>20025</v>
      </c>
      <c r="AD347" s="5">
        <f t="shared" ref="AD347" si="1100">SUM(AD348:AD349)</f>
        <v>20025</v>
      </c>
      <c r="AE347" s="5">
        <f t="shared" ref="AE347" si="1101">SUM(AE348:AE349)</f>
        <v>22275</v>
      </c>
      <c r="AF347" s="5">
        <f t="shared" ref="AF347" si="1102">SUM(AF348:AF349)</f>
        <v>22275</v>
      </c>
      <c r="AG347" s="5">
        <f t="shared" ref="AG347" si="1103">SUM(AG348:AG349)</f>
        <v>22275</v>
      </c>
      <c r="AH347" s="5">
        <f t="shared" ref="AH347" si="1104">SUM(AH348:AH349)</f>
        <v>22275</v>
      </c>
      <c r="AI347" s="5">
        <f t="shared" ref="AI347" si="1105">SUM(AI348:AI349)</f>
        <v>22275</v>
      </c>
      <c r="AJ347" s="5">
        <f t="shared" ref="AJ347" si="1106">SUM(AJ348:AJ349)</f>
        <v>22275</v>
      </c>
      <c r="AK347" s="5">
        <f t="shared" ref="AK347" si="1107">SUM(AK348:AK349)</f>
        <v>24525</v>
      </c>
      <c r="AL347" s="5">
        <f t="shared" ref="AL347" si="1108">SUM(AL348:AL349)</f>
        <v>24525</v>
      </c>
      <c r="AM347" s="5">
        <f t="shared" ref="AM347" si="1109">SUM(AM348:AM349)</f>
        <v>24525</v>
      </c>
      <c r="AN347" s="5">
        <f t="shared" ref="AN347" si="1110">SUM(AN348:AN349)</f>
        <v>24525</v>
      </c>
      <c r="AO347" s="14">
        <f t="shared" ref="AO347" si="1111">SUM(AC347:AN347)</f>
        <v>271800</v>
      </c>
      <c r="AP347" s="2"/>
      <c r="AQ347" s="14">
        <f>O347+AB347+AO347</f>
        <v>508500</v>
      </c>
    </row>
    <row r="348" spans="1:44" ht="12" customHeight="1" outlineLevel="1">
      <c r="A348" s="21" t="s">
        <v>538</v>
      </c>
      <c r="C348" s="2">
        <f>ROUND((C98*0.9)*'T1'!$C$17,0)</f>
        <v>0</v>
      </c>
      <c r="D348" s="2">
        <f>ROUND((D98*0.9)*'T1'!$C$17,0)</f>
        <v>0</v>
      </c>
      <c r="E348" s="2">
        <f>ROUND((E98*0.9)*'T1'!$C$17,0)</f>
        <v>0</v>
      </c>
      <c r="F348" s="2">
        <f>ROUND((F98*0.9)*'T1'!$C$17,0)</f>
        <v>0</v>
      </c>
      <c r="G348" s="2">
        <f>ROUND((G98*0.9)*'T1'!$C$17,0)</f>
        <v>0</v>
      </c>
      <c r="H348" s="2">
        <f>ROUND((H98*0.9)*'T1'!$C$17,0)</f>
        <v>0</v>
      </c>
      <c r="I348" s="2">
        <f>ROUND((I98*0.9)*'T1'!$C$17,0)</f>
        <v>0</v>
      </c>
      <c r="J348" s="2">
        <f>ROUND((J98*0.9)*'T1'!$C$17,0)</f>
        <v>0</v>
      </c>
      <c r="K348" s="2">
        <f>ROUND((K98*0.9)*'T1'!$C$17,0)</f>
        <v>8325</v>
      </c>
      <c r="L348" s="2">
        <f>ROUND((L98*0.9)*'T1'!$C$17,0)</f>
        <v>8325</v>
      </c>
      <c r="M348" s="2">
        <f>ROUND((M98*0.9)*'T1'!$C$17,0)</f>
        <v>8325</v>
      </c>
      <c r="N348" s="2">
        <f>ROUND((N98*0.9)*'T1'!$C$17,0)</f>
        <v>8325</v>
      </c>
      <c r="O348" s="6">
        <f t="shared" si="853"/>
        <v>33300</v>
      </c>
      <c r="P348" s="2">
        <f>ROUND((P98*0.9)*'T1'!$D$17,0)</f>
        <v>8325</v>
      </c>
      <c r="Q348" s="2">
        <f>ROUND((Q98*0.9)*'T1'!$D$17,0)</f>
        <v>8325</v>
      </c>
      <c r="R348" s="2">
        <f>ROUND((R98*0.9)*'T1'!$D$17,0)</f>
        <v>9450</v>
      </c>
      <c r="S348" s="2">
        <f>ROUND((S98*0.9)*'T1'!$D$17,0)</f>
        <v>9450</v>
      </c>
      <c r="T348" s="2">
        <f>ROUND((T98*0.9)*'T1'!$D$17,0)</f>
        <v>9450</v>
      </c>
      <c r="U348" s="2">
        <f>ROUND((U98*0.9)*'T1'!$D$17,0)</f>
        <v>9450</v>
      </c>
      <c r="V348" s="2">
        <f>ROUND((V98*0.9)*'T1'!$D$17,0)</f>
        <v>9450</v>
      </c>
      <c r="W348" s="2">
        <f>ROUND((W98*0.9)*'T1'!$D$17,0)</f>
        <v>9450</v>
      </c>
      <c r="X348" s="2">
        <f>ROUND((X98*0.9)*'T1'!$D$17,0)</f>
        <v>10575</v>
      </c>
      <c r="Y348" s="2">
        <f>ROUND((Y98*0.9)*'T1'!$D$17,0)</f>
        <v>10575</v>
      </c>
      <c r="Z348" s="2">
        <f>ROUND((Z98*0.9)*'T1'!$D$17,0)</f>
        <v>10575</v>
      </c>
      <c r="AA348" s="2">
        <f>ROUND((AA98*0.9)*'T1'!$D$17,0)</f>
        <v>10575</v>
      </c>
      <c r="AB348" s="6">
        <f t="shared" si="855"/>
        <v>115650</v>
      </c>
      <c r="AC348" s="2">
        <f>ROUND((AC98*0.9)*'T1'!$E$17,0)</f>
        <v>10575</v>
      </c>
      <c r="AD348" s="2">
        <f>ROUND((AD98*0.9)*'T1'!$E$17,0)</f>
        <v>10575</v>
      </c>
      <c r="AE348" s="2">
        <f>ROUND((AE98*0.9)*'T1'!$E$17,0)</f>
        <v>11700</v>
      </c>
      <c r="AF348" s="2">
        <f>ROUND((AF98*0.9)*'T1'!$E$17,0)</f>
        <v>11700</v>
      </c>
      <c r="AG348" s="2">
        <f>ROUND((AG98*0.9)*'T1'!$E$17,0)</f>
        <v>11700</v>
      </c>
      <c r="AH348" s="2">
        <f>ROUND((AH98*0.9)*'T1'!$E$17,0)</f>
        <v>11700</v>
      </c>
      <c r="AI348" s="2">
        <f>ROUND((AI98*0.9)*'T1'!$E$17,0)</f>
        <v>11700</v>
      </c>
      <c r="AJ348" s="2">
        <f>ROUND((AJ98*0.9)*'T1'!$E$17,0)</f>
        <v>11700</v>
      </c>
      <c r="AK348" s="2">
        <f>ROUND((AK98*0.9)*'T1'!$E$17,0)</f>
        <v>12825</v>
      </c>
      <c r="AL348" s="2">
        <f>ROUND((AL98*0.9)*'T1'!$E$17,0)</f>
        <v>12825</v>
      </c>
      <c r="AM348" s="2">
        <f>ROUND((AM98*0.9)*'T1'!$E$17,0)</f>
        <v>12825</v>
      </c>
      <c r="AN348" s="2">
        <f>ROUND((AN98*0.9)*'T1'!$E$17,0)</f>
        <v>12825</v>
      </c>
      <c r="AO348" s="6">
        <f t="shared" si="857"/>
        <v>142650</v>
      </c>
      <c r="AP348" s="2"/>
      <c r="AQ348" s="6">
        <f>O348+AB348+AO348</f>
        <v>291600</v>
      </c>
    </row>
    <row r="349" spans="1:44" ht="12" customHeight="1" outlineLevel="1">
      <c r="A349" s="21" t="s">
        <v>536</v>
      </c>
      <c r="C349" s="2">
        <f>ROUND((C99*0.9)*'T1'!$C$17,0)</f>
        <v>0</v>
      </c>
      <c r="D349" s="2">
        <f>ROUND((D99*0.9)*'T1'!$C$17,0)</f>
        <v>0</v>
      </c>
      <c r="E349" s="2">
        <f>ROUND((E99*0.9)*'T1'!$C$17,0)</f>
        <v>0</v>
      </c>
      <c r="F349" s="2">
        <f>ROUND((F99*0.9)*'T1'!$C$17,0)</f>
        <v>0</v>
      </c>
      <c r="G349" s="2">
        <f>ROUND((G99*0.9)*'T1'!$C$17,0)</f>
        <v>0</v>
      </c>
      <c r="H349" s="2">
        <f>ROUND((H99*0.9)*'T1'!$C$17,0)</f>
        <v>0</v>
      </c>
      <c r="I349" s="2">
        <f>ROUND((I99*0.9)*'T1'!$C$17,0)</f>
        <v>0</v>
      </c>
      <c r="J349" s="2">
        <f>ROUND((J99*0.9)*'T1'!$C$17,0)</f>
        <v>0</v>
      </c>
      <c r="K349" s="2">
        <f>ROUND((K99*0.9)*'T1'!$C$17,0)</f>
        <v>0</v>
      </c>
      <c r="L349" s="2">
        <f>ROUND((L99*0.9)*'T1'!$C$17,0)</f>
        <v>0</v>
      </c>
      <c r="M349" s="2">
        <f>ROUND((M99*0.9)*'T1'!$C$17,0)</f>
        <v>0</v>
      </c>
      <c r="N349" s="2">
        <f>ROUND((N99*0.9)*'T1'!$C$17,0)</f>
        <v>0</v>
      </c>
      <c r="O349" s="6">
        <f t="shared" si="853"/>
        <v>0</v>
      </c>
      <c r="P349" s="2">
        <f>ROUND((P99*0.9)*'T1'!$D$17,0)</f>
        <v>0</v>
      </c>
      <c r="Q349" s="2">
        <f>ROUND((Q99*0.9)*'T1'!$D$17,0)</f>
        <v>0</v>
      </c>
      <c r="R349" s="2">
        <f>ROUND((R99*0.9)*'T1'!$D$17,0)</f>
        <v>8325</v>
      </c>
      <c r="S349" s="2">
        <f>ROUND((S99*0.9)*'T1'!$D$17,0)</f>
        <v>8325</v>
      </c>
      <c r="T349" s="2">
        <f>ROUND((T99*0.9)*'T1'!$D$17,0)</f>
        <v>8325</v>
      </c>
      <c r="U349" s="2">
        <f>ROUND((U99*0.9)*'T1'!$D$17,0)</f>
        <v>8325</v>
      </c>
      <c r="V349" s="2">
        <f>ROUND((V99*0.9)*'T1'!$D$17,0)</f>
        <v>8325</v>
      </c>
      <c r="W349" s="2">
        <f>ROUND((W99*0.9)*'T1'!$D$17,0)</f>
        <v>8325</v>
      </c>
      <c r="X349" s="2">
        <f>ROUND((X99*0.9)*'T1'!$D$17,0)</f>
        <v>9450</v>
      </c>
      <c r="Y349" s="2">
        <f>ROUND((Y99*0.9)*'T1'!$D$17,0)</f>
        <v>9450</v>
      </c>
      <c r="Z349" s="2">
        <f>ROUND((Z99*0.9)*'T1'!$D$17,0)</f>
        <v>9450</v>
      </c>
      <c r="AA349" s="2">
        <f>ROUND((AA99*0.9)*'T1'!$D$17,0)</f>
        <v>9450</v>
      </c>
      <c r="AB349" s="6">
        <f t="shared" si="855"/>
        <v>87750</v>
      </c>
      <c r="AC349" s="2">
        <f>ROUND((AC99*0.9)*'T1'!$E$17,0)</f>
        <v>9450</v>
      </c>
      <c r="AD349" s="2">
        <f>ROUND((AD99*0.9)*'T1'!$E$17,0)</f>
        <v>9450</v>
      </c>
      <c r="AE349" s="2">
        <f>ROUND((AE99*0.9)*'T1'!$E$17,0)</f>
        <v>10575</v>
      </c>
      <c r="AF349" s="2">
        <f>ROUND((AF99*0.9)*'T1'!$E$17,0)</f>
        <v>10575</v>
      </c>
      <c r="AG349" s="2">
        <f>ROUND((AG99*0.9)*'T1'!$E$17,0)</f>
        <v>10575</v>
      </c>
      <c r="AH349" s="2">
        <f>ROUND((AH99*0.9)*'T1'!$E$17,0)</f>
        <v>10575</v>
      </c>
      <c r="AI349" s="2">
        <f>ROUND((AI99*0.9)*'T1'!$E$17,0)</f>
        <v>10575</v>
      </c>
      <c r="AJ349" s="2">
        <f>ROUND((AJ99*0.9)*'T1'!$E$17,0)</f>
        <v>10575</v>
      </c>
      <c r="AK349" s="2">
        <f>ROUND((AK99*0.9)*'T1'!$E$17,0)</f>
        <v>11700</v>
      </c>
      <c r="AL349" s="2">
        <f>ROUND((AL99*0.9)*'T1'!$E$17,0)</f>
        <v>11700</v>
      </c>
      <c r="AM349" s="2">
        <f>ROUND((AM99*0.9)*'T1'!$E$17,0)</f>
        <v>11700</v>
      </c>
      <c r="AN349" s="2">
        <f>ROUND((AN99*0.9)*'T1'!$E$17,0)</f>
        <v>11700</v>
      </c>
      <c r="AO349" s="6">
        <f t="shared" si="857"/>
        <v>129150</v>
      </c>
      <c r="AP349" s="2"/>
      <c r="AQ349" s="6">
        <f t="shared" ref="AQ349:AQ353" si="1112">O349+AB349+AO349</f>
        <v>216900</v>
      </c>
    </row>
    <row r="350" spans="1:44" ht="12" customHeight="1" outlineLevel="1">
      <c r="A350" s="21" t="s">
        <v>541</v>
      </c>
      <c r="C350" s="2">
        <f>ROUND((C100*0.9)*'T1'!$C$17,0)</f>
        <v>0</v>
      </c>
      <c r="D350" s="2">
        <f>ROUND((D100*0.9)*'T1'!$C$17,0)</f>
        <v>0</v>
      </c>
      <c r="E350" s="2">
        <f>ROUND((E100*0.9)*'T1'!$C$17,0)</f>
        <v>0</v>
      </c>
      <c r="F350" s="2">
        <f>ROUND((F100*0.9)*'T1'!$C$17,0)</f>
        <v>0</v>
      </c>
      <c r="G350" s="2">
        <f>ROUND((G100*0.9)*'T1'!$C$17,0)</f>
        <v>0</v>
      </c>
      <c r="H350" s="2">
        <f>ROUND((H100*0.9)*'T1'!$C$17,0)</f>
        <v>0</v>
      </c>
      <c r="I350" s="2">
        <f>ROUND((I100*0.9)*'T1'!$C$17,0)</f>
        <v>0</v>
      </c>
      <c r="J350" s="2">
        <f>ROUND((J100*0.9)*'T1'!$C$17,0)</f>
        <v>0</v>
      </c>
      <c r="K350" s="2">
        <f>ROUND((K100*0.9)*'T1'!$C$17,0)</f>
        <v>0</v>
      </c>
      <c r="L350" s="2">
        <f>ROUND((L100*0.9)*'T1'!$C$17,0)</f>
        <v>0</v>
      </c>
      <c r="M350" s="2">
        <f>ROUND((M100*0.9)*'T1'!$C$17,0)</f>
        <v>0</v>
      </c>
      <c r="N350" s="2">
        <f>ROUND((N100*0.9)*'T1'!$C$17,0)</f>
        <v>0</v>
      </c>
      <c r="O350" s="6">
        <f t="shared" si="853"/>
        <v>0</v>
      </c>
      <c r="P350" s="2">
        <f>ROUND((P100*0.9)*'T1'!$D$17,0)</f>
        <v>0</v>
      </c>
      <c r="Q350" s="2">
        <f>ROUND((Q100*0.9)*'T1'!$D$17,0)</f>
        <v>0</v>
      </c>
      <c r="R350" s="2">
        <f>ROUND((R100*0.9)*'T1'!$D$17,0)</f>
        <v>8325</v>
      </c>
      <c r="S350" s="2">
        <f>ROUND((S100*0.9)*'T1'!$D$17,0)</f>
        <v>8325</v>
      </c>
      <c r="T350" s="2">
        <f>ROUND((T100*0.9)*'T1'!$D$17,0)</f>
        <v>8325</v>
      </c>
      <c r="U350" s="2">
        <f>ROUND((U100*0.9)*'T1'!$D$17,0)</f>
        <v>8325</v>
      </c>
      <c r="V350" s="2">
        <f>ROUND((V100*0.9)*'T1'!$D$17,0)</f>
        <v>8325</v>
      </c>
      <c r="W350" s="2">
        <f>ROUND((W100*0.9)*'T1'!$D$17,0)</f>
        <v>8325</v>
      </c>
      <c r="X350" s="2">
        <f>ROUND((X100*0.9)*'T1'!$D$17,0)</f>
        <v>9450</v>
      </c>
      <c r="Y350" s="2">
        <f>ROUND((Y100*0.9)*'T1'!$D$17,0)</f>
        <v>9450</v>
      </c>
      <c r="Z350" s="2">
        <f>ROUND((Z100*0.9)*'T1'!$D$17,0)</f>
        <v>9450</v>
      </c>
      <c r="AA350" s="2">
        <f>ROUND((AA100*0.9)*'T1'!$D$17,0)</f>
        <v>9450</v>
      </c>
      <c r="AB350" s="6">
        <f t="shared" si="855"/>
        <v>87750</v>
      </c>
      <c r="AC350" s="2">
        <f>ROUND((AC100*0.9)*'T1'!$E$17,0)</f>
        <v>9450</v>
      </c>
      <c r="AD350" s="2">
        <f>ROUND((AD100*0.9)*'T1'!$E$17,0)</f>
        <v>9450</v>
      </c>
      <c r="AE350" s="2">
        <f>ROUND((AE100*0.9)*'T1'!$E$17,0)</f>
        <v>10575</v>
      </c>
      <c r="AF350" s="2">
        <f>ROUND((AF100*0.9)*'T1'!$E$17,0)</f>
        <v>10575</v>
      </c>
      <c r="AG350" s="2">
        <f>ROUND((AG100*0.9)*'T1'!$E$17,0)</f>
        <v>10575</v>
      </c>
      <c r="AH350" s="2">
        <f>ROUND((AH100*0.9)*'T1'!$E$17,0)</f>
        <v>10575</v>
      </c>
      <c r="AI350" s="2">
        <f>ROUND((AI100*0.9)*'T1'!$E$17,0)</f>
        <v>10575</v>
      </c>
      <c r="AJ350" s="2">
        <f>ROUND((AJ100*0.9)*'T1'!$E$17,0)</f>
        <v>10575</v>
      </c>
      <c r="AK350" s="2">
        <f>ROUND((AK100*0.9)*'T1'!$E$17,0)</f>
        <v>11700</v>
      </c>
      <c r="AL350" s="2">
        <f>ROUND((AL100*0.9)*'T1'!$E$17,0)</f>
        <v>11700</v>
      </c>
      <c r="AM350" s="2">
        <f>ROUND((AM100*0.9)*'T1'!$E$17,0)</f>
        <v>11700</v>
      </c>
      <c r="AN350" s="2">
        <f>ROUND((AN100*0.9)*'T1'!$E$17,0)</f>
        <v>11700</v>
      </c>
      <c r="AO350" s="6">
        <f t="shared" si="857"/>
        <v>129150</v>
      </c>
      <c r="AP350" s="2"/>
      <c r="AQ350" s="6">
        <f t="shared" si="1112"/>
        <v>216900</v>
      </c>
    </row>
    <row r="351" spans="1:44" ht="12" customHeight="1" outlineLevel="1">
      <c r="A351" s="21" t="s">
        <v>537</v>
      </c>
      <c r="C351" s="2">
        <f>ROUND((C101*0.9)*'T1'!$C$17,0)</f>
        <v>0</v>
      </c>
      <c r="D351" s="2">
        <f>ROUND((D101*0.9)*'T1'!$C$17,0)</f>
        <v>0</v>
      </c>
      <c r="E351" s="2">
        <f>ROUND((E101*0.9)*'T1'!$C$17,0)</f>
        <v>0</v>
      </c>
      <c r="F351" s="2">
        <f>ROUND((F101*0.9)*'T1'!$C$17,0)</f>
        <v>0</v>
      </c>
      <c r="G351" s="2">
        <f>ROUND((G101*0.9)*'T1'!$C$17,0)</f>
        <v>0</v>
      </c>
      <c r="H351" s="2">
        <f>ROUND((H101*0.9)*'T1'!$C$17,0)</f>
        <v>0</v>
      </c>
      <c r="I351" s="2">
        <f>ROUND((I101*0.9)*'T1'!$C$17,0)</f>
        <v>0</v>
      </c>
      <c r="J351" s="2">
        <f>ROUND((J101*0.9)*'T1'!$C$17,0)</f>
        <v>0</v>
      </c>
      <c r="K351" s="2">
        <f>ROUND((K101*0.9)*'T1'!$C$17,0)</f>
        <v>0</v>
      </c>
      <c r="L351" s="2">
        <f>ROUND((L101*0.9)*'T1'!$C$17,0)</f>
        <v>0</v>
      </c>
      <c r="M351" s="2">
        <f>ROUND((M101*0.9)*'T1'!$C$17,0)</f>
        <v>0</v>
      </c>
      <c r="N351" s="2">
        <f>ROUND((N101*0.9)*'T1'!$C$17,0)</f>
        <v>0</v>
      </c>
      <c r="O351" s="6">
        <f t="shared" si="853"/>
        <v>0</v>
      </c>
      <c r="P351" s="2">
        <f>ROUND((P101*0.9)*'T1'!$D$17,0)</f>
        <v>0</v>
      </c>
      <c r="Q351" s="2">
        <f>ROUND((Q101*0.9)*'T1'!$D$17,0)</f>
        <v>0</v>
      </c>
      <c r="R351" s="2">
        <f>ROUND((R101*0.9)*'T1'!$D$17,0)</f>
        <v>0</v>
      </c>
      <c r="S351" s="2">
        <f>ROUND((S101*0.9)*'T1'!$D$17,0)</f>
        <v>0</v>
      </c>
      <c r="T351" s="2">
        <f>ROUND((T101*0.9)*'T1'!$D$17,0)</f>
        <v>0</v>
      </c>
      <c r="U351" s="2">
        <f>ROUND((U101*0.9)*'T1'!$D$17,0)</f>
        <v>0</v>
      </c>
      <c r="V351" s="2">
        <f>ROUND((V101*0.9)*'T1'!$D$17,0)</f>
        <v>0</v>
      </c>
      <c r="W351" s="2">
        <f>ROUND((W101*0.9)*'T1'!$D$17,0)</f>
        <v>0</v>
      </c>
      <c r="X351" s="2">
        <f>ROUND((X101*0.9)*'T1'!$D$17,0)</f>
        <v>8325</v>
      </c>
      <c r="Y351" s="2">
        <f>ROUND((Y101*0.9)*'T1'!$D$17,0)</f>
        <v>8325</v>
      </c>
      <c r="Z351" s="2">
        <f>ROUND((Z101*0.9)*'T1'!$D$17,0)</f>
        <v>8325</v>
      </c>
      <c r="AA351" s="2">
        <f>ROUND((AA101*0.9)*'T1'!$D$17,0)</f>
        <v>8325</v>
      </c>
      <c r="AB351" s="6">
        <f t="shared" si="855"/>
        <v>33300</v>
      </c>
      <c r="AC351" s="2">
        <f>ROUND((AC101*0.9)*'T1'!$E$17,0)</f>
        <v>8325</v>
      </c>
      <c r="AD351" s="2">
        <f>ROUND((AD101*0.9)*'T1'!$E$17,0)</f>
        <v>8325</v>
      </c>
      <c r="AE351" s="2">
        <f>ROUND((AE101*0.9)*'T1'!$E$17,0)</f>
        <v>9450</v>
      </c>
      <c r="AF351" s="2">
        <f>ROUND((AF101*0.9)*'T1'!$E$17,0)</f>
        <v>9450</v>
      </c>
      <c r="AG351" s="2">
        <f>ROUND((AG101*0.9)*'T1'!$E$17,0)</f>
        <v>9450</v>
      </c>
      <c r="AH351" s="2">
        <f>ROUND((AH101*0.9)*'T1'!$E$17,0)</f>
        <v>9450</v>
      </c>
      <c r="AI351" s="2">
        <f>ROUND((AI101*0.9)*'T1'!$E$17,0)</f>
        <v>9450</v>
      </c>
      <c r="AJ351" s="2">
        <f>ROUND((AJ101*0.9)*'T1'!$E$17,0)</f>
        <v>9450</v>
      </c>
      <c r="AK351" s="2">
        <f>ROUND((AK101*0.9)*'T1'!$E$17,0)</f>
        <v>10575</v>
      </c>
      <c r="AL351" s="2">
        <f>ROUND((AL101*0.9)*'T1'!$E$17,0)</f>
        <v>10575</v>
      </c>
      <c r="AM351" s="2">
        <f>ROUND((AM101*0.9)*'T1'!$E$17,0)</f>
        <v>10575</v>
      </c>
      <c r="AN351" s="2">
        <f>ROUND((AN101*0.9)*'T1'!$E$17,0)</f>
        <v>10575</v>
      </c>
      <c r="AO351" s="6">
        <f t="shared" si="857"/>
        <v>115650</v>
      </c>
      <c r="AP351" s="2"/>
      <c r="AQ351" s="6">
        <f t="shared" si="1112"/>
        <v>148950</v>
      </c>
    </row>
    <row r="352" spans="1:44" ht="12" customHeight="1" outlineLevel="1">
      <c r="A352" s="21" t="s">
        <v>542</v>
      </c>
      <c r="C352" s="2">
        <f>ROUND((C102*0.9)*'T1'!$C$17,0)</f>
        <v>0</v>
      </c>
      <c r="D352" s="2">
        <f>ROUND((D102*0.9)*'T1'!$C$17,0)</f>
        <v>0</v>
      </c>
      <c r="E352" s="2">
        <f>ROUND((E102*0.9)*'T1'!$C$17,0)</f>
        <v>0</v>
      </c>
      <c r="F352" s="2">
        <f>ROUND((F102*0.9)*'T1'!$C$17,0)</f>
        <v>0</v>
      </c>
      <c r="G352" s="2">
        <f>ROUND((G102*0.9)*'T1'!$C$17,0)</f>
        <v>0</v>
      </c>
      <c r="H352" s="2">
        <f>ROUND((H102*0.9)*'T1'!$C$17,0)</f>
        <v>0</v>
      </c>
      <c r="I352" s="2">
        <f>ROUND((I102*0.9)*'T1'!$C$17,0)</f>
        <v>0</v>
      </c>
      <c r="J352" s="2">
        <f>ROUND((J102*0.9)*'T1'!$C$17,0)</f>
        <v>0</v>
      </c>
      <c r="K352" s="2">
        <f>ROUND((K102*0.9)*'T1'!$C$17,0)</f>
        <v>0</v>
      </c>
      <c r="L352" s="2">
        <f>ROUND((L102*0.9)*'T1'!$C$17,0)</f>
        <v>0</v>
      </c>
      <c r="M352" s="2">
        <f>ROUND((M102*0.9)*'T1'!$C$17,0)</f>
        <v>0</v>
      </c>
      <c r="N352" s="2">
        <f>ROUND((N102*0.9)*'T1'!$C$17,0)</f>
        <v>0</v>
      </c>
      <c r="O352" s="6">
        <f t="shared" si="853"/>
        <v>0</v>
      </c>
      <c r="P352" s="2">
        <f>ROUND((P102*0.9)*'T1'!$D$17,0)</f>
        <v>0</v>
      </c>
      <c r="Q352" s="2">
        <f>ROUND((Q102*0.9)*'T1'!$D$17,0)</f>
        <v>0</v>
      </c>
      <c r="R352" s="2">
        <f>ROUND((R102*0.9)*'T1'!$D$17,0)</f>
        <v>0</v>
      </c>
      <c r="S352" s="2">
        <f>ROUND((S102*0.9)*'T1'!$D$17,0)</f>
        <v>0</v>
      </c>
      <c r="T352" s="2">
        <f>ROUND((T102*0.9)*'T1'!$D$17,0)</f>
        <v>0</v>
      </c>
      <c r="U352" s="2">
        <f>ROUND((U102*0.9)*'T1'!$D$17,0)</f>
        <v>0</v>
      </c>
      <c r="V352" s="2">
        <f>ROUND((V102*0.9)*'T1'!$D$17,0)</f>
        <v>0</v>
      </c>
      <c r="W352" s="2">
        <f>ROUND((W102*0.9)*'T1'!$D$17,0)</f>
        <v>0</v>
      </c>
      <c r="X352" s="2">
        <f>ROUND((X102*0.9)*'T1'!$D$17,0)</f>
        <v>8325</v>
      </c>
      <c r="Y352" s="2">
        <f>ROUND((Y102*0.9)*'T1'!$D$17,0)</f>
        <v>8325</v>
      </c>
      <c r="Z352" s="2">
        <f>ROUND((Z102*0.9)*'T1'!$D$17,0)</f>
        <v>8325</v>
      </c>
      <c r="AA352" s="2">
        <f>ROUND((AA102*0.9)*'T1'!$D$17,0)</f>
        <v>8325</v>
      </c>
      <c r="AB352" s="6">
        <f t="shared" si="855"/>
        <v>33300</v>
      </c>
      <c r="AC352" s="2">
        <f>ROUND((AC102*0.9)*'T1'!$E$17,0)</f>
        <v>8325</v>
      </c>
      <c r="AD352" s="2">
        <f>ROUND((AD102*0.9)*'T1'!$E$17,0)</f>
        <v>8325</v>
      </c>
      <c r="AE352" s="2">
        <f>ROUND((AE102*0.9)*'T1'!$E$17,0)</f>
        <v>9450</v>
      </c>
      <c r="AF352" s="2">
        <f>ROUND((AF102*0.9)*'T1'!$E$17,0)</f>
        <v>9450</v>
      </c>
      <c r="AG352" s="2">
        <f>ROUND((AG102*0.9)*'T1'!$E$17,0)</f>
        <v>9450</v>
      </c>
      <c r="AH352" s="2">
        <f>ROUND((AH102*0.9)*'T1'!$E$17,0)</f>
        <v>9450</v>
      </c>
      <c r="AI352" s="2">
        <f>ROUND((AI102*0.9)*'T1'!$E$17,0)</f>
        <v>9450</v>
      </c>
      <c r="AJ352" s="2">
        <f>ROUND((AJ102*0.9)*'T1'!$E$17,0)</f>
        <v>9450</v>
      </c>
      <c r="AK352" s="2">
        <f>ROUND((AK102*0.9)*'T1'!$E$17,0)</f>
        <v>10575</v>
      </c>
      <c r="AL352" s="2">
        <f>ROUND((AL102*0.9)*'T1'!$E$17,0)</f>
        <v>10575</v>
      </c>
      <c r="AM352" s="2">
        <f>ROUND((AM102*0.9)*'T1'!$E$17,0)</f>
        <v>10575</v>
      </c>
      <c r="AN352" s="2">
        <f>ROUND((AN102*0.9)*'T1'!$E$17,0)</f>
        <v>10575</v>
      </c>
      <c r="AO352" s="6">
        <f t="shared" si="857"/>
        <v>115650</v>
      </c>
      <c r="AP352" s="2"/>
      <c r="AQ352" s="6">
        <f t="shared" si="1112"/>
        <v>148950</v>
      </c>
    </row>
    <row r="353" spans="1:44" ht="12" customHeight="1" outlineLevel="1">
      <c r="A353" s="21" t="s">
        <v>543</v>
      </c>
      <c r="C353" s="2">
        <f>ROUND((C103*0.9)*'T1'!$C$17,0)</f>
        <v>0</v>
      </c>
      <c r="D353" s="2">
        <f>ROUND((D103*0.9)*'T1'!$C$17,0)</f>
        <v>0</v>
      </c>
      <c r="E353" s="2">
        <f>ROUND((E103*0.9)*'T1'!$C$17,0)</f>
        <v>0</v>
      </c>
      <c r="F353" s="2">
        <f>ROUND((F103*0.9)*'T1'!$C$17,0)</f>
        <v>0</v>
      </c>
      <c r="G353" s="2">
        <f>ROUND((G103*0.9)*'T1'!$C$17,0)</f>
        <v>0</v>
      </c>
      <c r="H353" s="2">
        <f>ROUND((H103*0.9)*'T1'!$C$17,0)</f>
        <v>0</v>
      </c>
      <c r="I353" s="2">
        <f>ROUND((I103*0.9)*'T1'!$C$17,0)</f>
        <v>0</v>
      </c>
      <c r="J353" s="2">
        <f>ROUND((J103*0.9)*'T1'!$C$17,0)</f>
        <v>0</v>
      </c>
      <c r="K353" s="2">
        <f>ROUND((K103*0.9)*'T1'!$C$17,0)</f>
        <v>0</v>
      </c>
      <c r="L353" s="2">
        <f>ROUND((L103*0.9)*'T1'!$C$17,0)</f>
        <v>0</v>
      </c>
      <c r="M353" s="2">
        <f>ROUND((M103*0.9)*'T1'!$C$17,0)</f>
        <v>0</v>
      </c>
      <c r="N353" s="2">
        <f>ROUND((N103*0.9)*'T1'!$C$17,0)</f>
        <v>0</v>
      </c>
      <c r="O353" s="6">
        <f t="shared" si="853"/>
        <v>0</v>
      </c>
      <c r="P353" s="2">
        <f>ROUND((P103*0.9)*'T1'!$D$17,0)</f>
        <v>0</v>
      </c>
      <c r="Q353" s="2">
        <f>ROUND((Q103*0.9)*'T1'!$D$17,0)</f>
        <v>0</v>
      </c>
      <c r="R353" s="2">
        <f>ROUND((R103*0.9)*'T1'!$D$17,0)</f>
        <v>0</v>
      </c>
      <c r="S353" s="2">
        <f>ROUND((S103*0.9)*'T1'!$D$17,0)</f>
        <v>0</v>
      </c>
      <c r="T353" s="2">
        <f>ROUND((T103*0.9)*'T1'!$D$17,0)</f>
        <v>0</v>
      </c>
      <c r="U353" s="2">
        <f>ROUND((U103*0.9)*'T1'!$D$17,0)</f>
        <v>0</v>
      </c>
      <c r="V353" s="2">
        <f>ROUND((V103*0.9)*'T1'!$D$17,0)</f>
        <v>0</v>
      </c>
      <c r="W353" s="2">
        <f>ROUND((W103*0.9)*'T1'!$D$17,0)</f>
        <v>0</v>
      </c>
      <c r="X353" s="2">
        <f>ROUND((X103*0.9)*'T1'!$D$17,0)</f>
        <v>0</v>
      </c>
      <c r="Y353" s="2">
        <f>ROUND((Y103*0.9)*'T1'!$D$17,0)</f>
        <v>0</v>
      </c>
      <c r="Z353" s="2">
        <f>ROUND((Z103*0.9)*'T1'!$D$17,0)</f>
        <v>0</v>
      </c>
      <c r="AA353" s="2">
        <f>ROUND((AA103*0.9)*'T1'!$D$17,0)</f>
        <v>0</v>
      </c>
      <c r="AB353" s="6">
        <f t="shared" si="855"/>
        <v>0</v>
      </c>
      <c r="AC353" s="2">
        <f>ROUND((AC103*0.9)*'T1'!$E$17,0)</f>
        <v>0</v>
      </c>
      <c r="AD353" s="2">
        <f>ROUND((AD103*0.9)*'T1'!$E$17,0)</f>
        <v>0</v>
      </c>
      <c r="AE353" s="2">
        <f>ROUND((AE103*0.9)*'T1'!$E$17,0)</f>
        <v>8325</v>
      </c>
      <c r="AF353" s="2">
        <f>ROUND((AF103*0.9)*'T1'!$E$17,0)</f>
        <v>8325</v>
      </c>
      <c r="AG353" s="2">
        <f>ROUND((AG103*0.9)*'T1'!$E$17,0)</f>
        <v>8325</v>
      </c>
      <c r="AH353" s="2">
        <f>ROUND((AH103*0.9)*'T1'!$E$17,0)</f>
        <v>8325</v>
      </c>
      <c r="AI353" s="2">
        <f>ROUND((AI103*0.9)*'T1'!$E$17,0)</f>
        <v>8325</v>
      </c>
      <c r="AJ353" s="2">
        <f>ROUND((AJ103*0.9)*'T1'!$E$17,0)</f>
        <v>8325</v>
      </c>
      <c r="AK353" s="2">
        <f>ROUND((AK103*0.9)*'T1'!$E$17,0)</f>
        <v>9450</v>
      </c>
      <c r="AL353" s="2">
        <f>ROUND((AL103*0.9)*'T1'!$E$17,0)</f>
        <v>9450</v>
      </c>
      <c r="AM353" s="2">
        <f>ROUND((AM103*0.9)*'T1'!$E$17,0)</f>
        <v>9450</v>
      </c>
      <c r="AN353" s="2">
        <f>ROUND((AN103*0.9)*'T1'!$E$17,0)</f>
        <v>9450</v>
      </c>
      <c r="AO353" s="6">
        <f t="shared" si="857"/>
        <v>87750</v>
      </c>
      <c r="AP353" s="2"/>
      <c r="AQ353" s="6">
        <f t="shared" si="1112"/>
        <v>87750</v>
      </c>
    </row>
    <row r="354" spans="1:44" ht="12" customHeight="1" outlineLevel="1">
      <c r="A354" s="4"/>
      <c r="B354" s="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6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6"/>
      <c r="AP354" s="2"/>
      <c r="AQ354" s="6"/>
      <c r="AR354" s="4"/>
    </row>
    <row r="355" spans="1:44" ht="12" customHeight="1">
      <c r="A355" s="47" t="s">
        <v>13</v>
      </c>
      <c r="C355" s="43">
        <f>C356+C359+C366+C375+C382+C389+C397</f>
        <v>0</v>
      </c>
      <c r="D355" s="43">
        <f t="shared" ref="D355" si="1113">D356+D359+D366+D375+D382+D389+D397</f>
        <v>0</v>
      </c>
      <c r="E355" s="43">
        <f t="shared" ref="E355" si="1114">E356+E359+E366+E375+E382+E389+E397</f>
        <v>0</v>
      </c>
      <c r="F355" s="43">
        <f t="shared" ref="F355" si="1115">F356+F359+F366+F375+F382+F389+F397</f>
        <v>0</v>
      </c>
      <c r="G355" s="43">
        <f t="shared" ref="G355" si="1116">G356+G359+G366+G375+G382+G389+G397</f>
        <v>0</v>
      </c>
      <c r="H355" s="43">
        <f t="shared" ref="H355" si="1117">H356+H359+H366+H375+H382+H389+H397</f>
        <v>20100</v>
      </c>
      <c r="I355" s="43">
        <f t="shared" ref="I355" si="1118">I356+I359+I366+I375+I382+I389+I397</f>
        <v>46200</v>
      </c>
      <c r="J355" s="43">
        <f t="shared" ref="J355" si="1119">J356+J359+J366+J375+J382+J389+J397</f>
        <v>142050</v>
      </c>
      <c r="K355" s="43">
        <f t="shared" ref="K355" si="1120">K356+K359+K366+K375+K382+K389+K397</f>
        <v>164700</v>
      </c>
      <c r="L355" s="43">
        <f t="shared" ref="L355" si="1121">L356+L359+L366+L375+L382+L389+L397</f>
        <v>170250</v>
      </c>
      <c r="M355" s="43">
        <f t="shared" ref="M355" si="1122">M356+M359+M366+M375+M382+M389+M397</f>
        <v>170250</v>
      </c>
      <c r="N355" s="43">
        <f t="shared" ref="N355" si="1123">N356+N359+N366+N375+N382+N389+N397</f>
        <v>191100</v>
      </c>
      <c r="O355" s="88">
        <f t="shared" si="853"/>
        <v>904650</v>
      </c>
      <c r="P355" s="43">
        <f>P356+P359+P366+P375+P382+P389+P397</f>
        <v>240000</v>
      </c>
      <c r="Q355" s="43">
        <f t="shared" ref="Q355" si="1124">Q356+Q359+Q366+Q375+Q382+Q389+Q397</f>
        <v>282600</v>
      </c>
      <c r="R355" s="43">
        <f t="shared" ref="R355" si="1125">R356+R359+R366+R375+R382+R389+R397</f>
        <v>297450</v>
      </c>
      <c r="S355" s="43">
        <f t="shared" ref="S355" si="1126">S356+S359+S366+S375+S382+S389+S397</f>
        <v>298200</v>
      </c>
      <c r="T355" s="43">
        <f t="shared" ref="T355" si="1127">T356+T359+T366+T375+T382+T389+T397</f>
        <v>298200</v>
      </c>
      <c r="U355" s="43">
        <f t="shared" ref="U355" si="1128">U356+U359+U366+U375+U382+U389+U397</f>
        <v>304950</v>
      </c>
      <c r="V355" s="43">
        <f t="shared" ref="V355" si="1129">V356+V359+V366+V375+V382+V389+V397</f>
        <v>333750</v>
      </c>
      <c r="W355" s="43">
        <f t="shared" ref="W355" si="1130">W356+W359+W366+W375+W382+W389+W397</f>
        <v>380850</v>
      </c>
      <c r="X355" s="43">
        <f t="shared" ref="X355" si="1131">X356+X359+X366+X375+X382+X389+X397</f>
        <v>386100</v>
      </c>
      <c r="Y355" s="43">
        <f t="shared" ref="Y355" si="1132">Y356+Y359+Y366+Y375+Y382+Y389+Y397</f>
        <v>386850</v>
      </c>
      <c r="Z355" s="43">
        <f t="shared" ref="Z355" si="1133">Z356+Z359+Z366+Z375+Z382+Z389+Z397</f>
        <v>386850</v>
      </c>
      <c r="AA355" s="43">
        <f t="shared" ref="AA355" si="1134">AA356+AA359+AA366+AA375+AA382+AA389+AA397</f>
        <v>393600</v>
      </c>
      <c r="AB355" s="88">
        <f t="shared" si="855"/>
        <v>3989400</v>
      </c>
      <c r="AC355" s="43">
        <f>AC356+AC359+AC366+AC375+AC382+AC389+AC397</f>
        <v>410850</v>
      </c>
      <c r="AD355" s="43">
        <f t="shared" ref="AD355" si="1135">AD356+AD359+AD366+AD375+AD382+AD389+AD397</f>
        <v>439350</v>
      </c>
      <c r="AE355" s="43">
        <f t="shared" ref="AE355" si="1136">AE356+AE359+AE366+AE375+AE382+AE389+AE397</f>
        <v>444600</v>
      </c>
      <c r="AF355" s="43">
        <f t="shared" ref="AF355" si="1137">AF356+AF359+AF366+AF375+AF382+AF389+AF397</f>
        <v>445350</v>
      </c>
      <c r="AG355" s="43">
        <f t="shared" ref="AG355" si="1138">AG356+AG359+AG366+AG375+AG382+AG389+AG397</f>
        <v>445350</v>
      </c>
      <c r="AH355" s="43">
        <f t="shared" ref="AH355" si="1139">AH356+AH359+AH366+AH375+AH382+AH389+AH397</f>
        <v>452100</v>
      </c>
      <c r="AI355" s="43">
        <f t="shared" ref="AI355" si="1140">AI356+AI359+AI366+AI375+AI382+AI389+AI397</f>
        <v>469350</v>
      </c>
      <c r="AJ355" s="43">
        <f t="shared" ref="AJ355" si="1141">AJ356+AJ359+AJ366+AJ375+AJ382+AJ389+AJ397</f>
        <v>497850</v>
      </c>
      <c r="AK355" s="43">
        <f t="shared" ref="AK355" si="1142">AK356+AK359+AK366+AK375+AK382+AK389+AK397</f>
        <v>503100</v>
      </c>
      <c r="AL355" s="43">
        <f t="shared" ref="AL355" si="1143">AL356+AL359+AL366+AL375+AL382+AL389+AL397</f>
        <v>503850</v>
      </c>
      <c r="AM355" s="43">
        <f t="shared" ref="AM355" si="1144">AM356+AM359+AM366+AM375+AM382+AM389+AM397</f>
        <v>503850</v>
      </c>
      <c r="AN355" s="43">
        <f t="shared" ref="AN355" si="1145">AN356+AN359+AN366+AN375+AN382+AN389+AN397</f>
        <v>510600</v>
      </c>
      <c r="AO355" s="88">
        <f t="shared" si="857"/>
        <v>5626200</v>
      </c>
      <c r="AP355" s="2"/>
      <c r="AQ355" s="88">
        <f t="shared" ref="AQ355:AQ364" si="1146">O355+AB355+AO355</f>
        <v>10520250</v>
      </c>
    </row>
    <row r="356" spans="1:44" s="4" customFormat="1" ht="12" customHeight="1" outlineLevel="1">
      <c r="A356" s="4" t="s">
        <v>122</v>
      </c>
      <c r="B356" s="9"/>
      <c r="C356" s="5">
        <f>C357</f>
        <v>0</v>
      </c>
      <c r="D356" s="5">
        <f t="shared" ref="D356" si="1147">D357</f>
        <v>0</v>
      </c>
      <c r="E356" s="5">
        <f t="shared" ref="E356" si="1148">E357</f>
        <v>0</v>
      </c>
      <c r="F356" s="5">
        <f t="shared" ref="F356" si="1149">F357</f>
        <v>0</v>
      </c>
      <c r="G356" s="5">
        <f t="shared" ref="G356" si="1150">G357</f>
        <v>0</v>
      </c>
      <c r="H356" s="5">
        <f t="shared" ref="H356" si="1151">H357</f>
        <v>2550</v>
      </c>
      <c r="I356" s="5">
        <f t="shared" ref="I356" si="1152">I357</f>
        <v>2550</v>
      </c>
      <c r="J356" s="5">
        <f t="shared" ref="J356" si="1153">J357</f>
        <v>2550</v>
      </c>
      <c r="K356" s="5">
        <f t="shared" ref="K356" si="1154">K357</f>
        <v>2550</v>
      </c>
      <c r="L356" s="5">
        <f t="shared" ref="L356" si="1155">L357</f>
        <v>2550</v>
      </c>
      <c r="M356" s="5">
        <f t="shared" ref="M356" si="1156">M357</f>
        <v>2550</v>
      </c>
      <c r="N356" s="5">
        <f t="shared" ref="N356" si="1157">N357</f>
        <v>2550</v>
      </c>
      <c r="O356" s="14">
        <f t="shared" si="853"/>
        <v>17850</v>
      </c>
      <c r="P356" s="5">
        <f>P357</f>
        <v>2550</v>
      </c>
      <c r="Q356" s="5">
        <f t="shared" ref="Q356" si="1158">Q357</f>
        <v>2550</v>
      </c>
      <c r="R356" s="5">
        <f t="shared" ref="R356" si="1159">R357</f>
        <v>2550</v>
      </c>
      <c r="S356" s="5">
        <f t="shared" ref="S356" si="1160">S357</f>
        <v>2550</v>
      </c>
      <c r="T356" s="5">
        <f t="shared" ref="T356" si="1161">T357</f>
        <v>2550</v>
      </c>
      <c r="U356" s="5">
        <f t="shared" ref="U356" si="1162">U357</f>
        <v>2550</v>
      </c>
      <c r="V356" s="5">
        <f t="shared" ref="V356" si="1163">V357</f>
        <v>2550</v>
      </c>
      <c r="W356" s="5">
        <f t="shared" ref="W356" si="1164">W357</f>
        <v>2550</v>
      </c>
      <c r="X356" s="5">
        <f t="shared" ref="X356" si="1165">X357</f>
        <v>2550</v>
      </c>
      <c r="Y356" s="5">
        <f t="shared" ref="Y356" si="1166">Y357</f>
        <v>2550</v>
      </c>
      <c r="Z356" s="5">
        <f t="shared" ref="Z356" si="1167">Z357</f>
        <v>2550</v>
      </c>
      <c r="AA356" s="5">
        <f t="shared" ref="AA356" si="1168">AA357</f>
        <v>2550</v>
      </c>
      <c r="AB356" s="14">
        <f t="shared" si="855"/>
        <v>30600</v>
      </c>
      <c r="AC356" s="5">
        <f>AC357</f>
        <v>2550</v>
      </c>
      <c r="AD356" s="5">
        <f t="shared" ref="AD356" si="1169">AD357</f>
        <v>2550</v>
      </c>
      <c r="AE356" s="5">
        <f t="shared" ref="AE356" si="1170">AE357</f>
        <v>2550</v>
      </c>
      <c r="AF356" s="5">
        <f t="shared" ref="AF356" si="1171">AF357</f>
        <v>2550</v>
      </c>
      <c r="AG356" s="5">
        <f t="shared" ref="AG356" si="1172">AG357</f>
        <v>2550</v>
      </c>
      <c r="AH356" s="5">
        <f t="shared" ref="AH356" si="1173">AH357</f>
        <v>2550</v>
      </c>
      <c r="AI356" s="5">
        <f t="shared" ref="AI356" si="1174">AI357</f>
        <v>2550</v>
      </c>
      <c r="AJ356" s="5">
        <f t="shared" ref="AJ356" si="1175">AJ357</f>
        <v>2550</v>
      </c>
      <c r="AK356" s="5">
        <f t="shared" ref="AK356" si="1176">AK357</f>
        <v>2550</v>
      </c>
      <c r="AL356" s="5">
        <f t="shared" ref="AL356" si="1177">AL357</f>
        <v>2550</v>
      </c>
      <c r="AM356" s="5">
        <f t="shared" ref="AM356" si="1178">AM357</f>
        <v>2550</v>
      </c>
      <c r="AN356" s="5">
        <f t="shared" ref="AN356" si="1179">AN357</f>
        <v>2550</v>
      </c>
      <c r="AO356" s="14">
        <f t="shared" si="857"/>
        <v>30600</v>
      </c>
      <c r="AP356" s="5"/>
      <c r="AQ356" s="14">
        <f t="shared" si="1146"/>
        <v>79050</v>
      </c>
    </row>
    <row r="357" spans="1:44" ht="12" customHeight="1" outlineLevel="1">
      <c r="A357" s="21" t="s">
        <v>91</v>
      </c>
      <c r="C357" s="2">
        <f>ROUND(C57*'T1'!$C$18,0)</f>
        <v>0</v>
      </c>
      <c r="D357" s="2">
        <f>ROUND(D57*'T1'!$C$18,0)</f>
        <v>0</v>
      </c>
      <c r="E357" s="2">
        <f>ROUND(E57*'T1'!$C$18,0)</f>
        <v>0</v>
      </c>
      <c r="F357" s="2">
        <f>ROUND(F57*'T1'!$C$18,0)</f>
        <v>0</v>
      </c>
      <c r="G357" s="2">
        <f>ROUND(G57*'T1'!$C$18,0)</f>
        <v>0</v>
      </c>
      <c r="H357" s="2">
        <f>ROUND(H57*'T1'!$C$18,0)</f>
        <v>2550</v>
      </c>
      <c r="I357" s="2">
        <f>ROUND(I57*'T1'!$C$18,0)</f>
        <v>2550</v>
      </c>
      <c r="J357" s="2">
        <f>ROUND(J57*'T1'!$C$18,0)</f>
        <v>2550</v>
      </c>
      <c r="K357" s="2">
        <f>ROUND(K57*'T1'!$C$18,0)</f>
        <v>2550</v>
      </c>
      <c r="L357" s="2">
        <f>ROUND(L57*'T1'!$C$18,0)</f>
        <v>2550</v>
      </c>
      <c r="M357" s="2">
        <f>ROUND(M57*'T1'!$C$18,0)</f>
        <v>2550</v>
      </c>
      <c r="N357" s="2">
        <f>ROUND(N57*'T1'!$C$18,0)</f>
        <v>2550</v>
      </c>
      <c r="O357" s="6">
        <f t="shared" si="853"/>
        <v>17850</v>
      </c>
      <c r="P357" s="2">
        <f>ROUND(P57*'T1'!$D$18,0)</f>
        <v>2550</v>
      </c>
      <c r="Q357" s="2">
        <f>ROUND(Q57*'T1'!$D$18,0)</f>
        <v>2550</v>
      </c>
      <c r="R357" s="2">
        <f>ROUND(R57*'T1'!$D$18,0)</f>
        <v>2550</v>
      </c>
      <c r="S357" s="2">
        <f>ROUND(S57*'T1'!$D$18,0)</f>
        <v>2550</v>
      </c>
      <c r="T357" s="2">
        <f>ROUND(T57*'T1'!$D$18,0)</f>
        <v>2550</v>
      </c>
      <c r="U357" s="2">
        <f>ROUND(U57*'T1'!$D$18,0)</f>
        <v>2550</v>
      </c>
      <c r="V357" s="2">
        <f>ROUND(V57*'T1'!$D$18,0)</f>
        <v>2550</v>
      </c>
      <c r="W357" s="2">
        <f>ROUND(W57*'T1'!$D$18,0)</f>
        <v>2550</v>
      </c>
      <c r="X357" s="2">
        <f>ROUND(X57*'T1'!$D$18,0)</f>
        <v>2550</v>
      </c>
      <c r="Y357" s="2">
        <f>ROUND(Y57*'T1'!$D$18,0)</f>
        <v>2550</v>
      </c>
      <c r="Z357" s="2">
        <f>ROUND(Z57*'T1'!$D$18,0)</f>
        <v>2550</v>
      </c>
      <c r="AA357" s="2">
        <f>ROUND(AA57*'T1'!$D$18,0)</f>
        <v>2550</v>
      </c>
      <c r="AB357" s="6">
        <f t="shared" si="855"/>
        <v>30600</v>
      </c>
      <c r="AC357" s="2">
        <f>ROUND(AC57*'T1'!$E$18,0)</f>
        <v>2550</v>
      </c>
      <c r="AD357" s="2">
        <f>ROUND(AD57*'T1'!$E$18,0)</f>
        <v>2550</v>
      </c>
      <c r="AE357" s="2">
        <f>ROUND(AE57*'T1'!$E$18,0)</f>
        <v>2550</v>
      </c>
      <c r="AF357" s="2">
        <f>ROUND(AF57*'T1'!$E$18,0)</f>
        <v>2550</v>
      </c>
      <c r="AG357" s="2">
        <f>ROUND(AG57*'T1'!$E$18,0)</f>
        <v>2550</v>
      </c>
      <c r="AH357" s="2">
        <f>ROUND(AH57*'T1'!$E$18,0)</f>
        <v>2550</v>
      </c>
      <c r="AI357" s="2">
        <f>ROUND(AI57*'T1'!$E$18,0)</f>
        <v>2550</v>
      </c>
      <c r="AJ357" s="2">
        <f>ROUND(AJ57*'T1'!$E$18,0)</f>
        <v>2550</v>
      </c>
      <c r="AK357" s="2">
        <f>ROUND(AK57*'T1'!$E$18,0)</f>
        <v>2550</v>
      </c>
      <c r="AL357" s="2">
        <f>ROUND(AL57*'T1'!$E$18,0)</f>
        <v>2550</v>
      </c>
      <c r="AM357" s="2">
        <f>ROUND(AM57*'T1'!$E$18,0)</f>
        <v>2550</v>
      </c>
      <c r="AN357" s="2">
        <f>ROUND(AN57*'T1'!$E$18,0)</f>
        <v>2550</v>
      </c>
      <c r="AO357" s="6">
        <f t="shared" si="857"/>
        <v>30600</v>
      </c>
      <c r="AP357" s="2"/>
      <c r="AQ357" s="6">
        <f t="shared" si="1146"/>
        <v>79050</v>
      </c>
    </row>
    <row r="358" spans="1:44" ht="12" customHeight="1" outlineLevel="1">
      <c r="A358" s="2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6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6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6"/>
      <c r="AP358" s="2"/>
      <c r="AQ358" s="6"/>
    </row>
    <row r="359" spans="1:44" ht="12" customHeight="1" outlineLevel="1">
      <c r="A359" s="4" t="s">
        <v>125</v>
      </c>
      <c r="C359" s="5">
        <f>SUM(C360:C364)</f>
        <v>0</v>
      </c>
      <c r="D359" s="5">
        <f t="shared" ref="D359" si="1180">SUM(D360:D364)</f>
        <v>0</v>
      </c>
      <c r="E359" s="5">
        <f t="shared" ref="E359" si="1181">SUM(E360:E364)</f>
        <v>0</v>
      </c>
      <c r="F359" s="5">
        <f t="shared" ref="F359" si="1182">SUM(F360:F364)</f>
        <v>0</v>
      </c>
      <c r="G359" s="5">
        <f t="shared" ref="G359" si="1183">SUM(G360:G364)</f>
        <v>0</v>
      </c>
      <c r="H359" s="5">
        <f t="shared" ref="H359" si="1184">SUM(H360:H364)</f>
        <v>0</v>
      </c>
      <c r="I359" s="5">
        <f t="shared" ref="I359" si="1185">SUM(I360:I364)</f>
        <v>11550</v>
      </c>
      <c r="J359" s="5">
        <f t="shared" ref="J359" si="1186">SUM(J360:J364)</f>
        <v>40650</v>
      </c>
      <c r="K359" s="5">
        <f t="shared" ref="K359" si="1187">SUM(K360:K364)</f>
        <v>52200</v>
      </c>
      <c r="L359" s="5">
        <f t="shared" ref="L359" si="1188">SUM(L360:L364)</f>
        <v>57750</v>
      </c>
      <c r="M359" s="5">
        <f t="shared" ref="M359" si="1189">SUM(M360:M364)</f>
        <v>57750</v>
      </c>
      <c r="N359" s="5">
        <f t="shared" ref="N359" si="1190">SUM(N360:N364)</f>
        <v>57750</v>
      </c>
      <c r="O359" s="14">
        <f>SUM(C359:N359)</f>
        <v>277650</v>
      </c>
      <c r="P359" s="5">
        <f>SUM(P360:P364)</f>
        <v>60000</v>
      </c>
      <c r="Q359" s="5">
        <f t="shared" ref="Q359" si="1191">SUM(Q360:Q364)</f>
        <v>66000</v>
      </c>
      <c r="R359" s="5">
        <f t="shared" ref="R359" si="1192">SUM(R360:R364)</f>
        <v>68250</v>
      </c>
      <c r="S359" s="5">
        <f t="shared" ref="S359" si="1193">SUM(S360:S364)</f>
        <v>69000</v>
      </c>
      <c r="T359" s="5">
        <f t="shared" ref="T359" si="1194">SUM(T360:T364)</f>
        <v>69000</v>
      </c>
      <c r="U359" s="5">
        <f t="shared" ref="U359" si="1195">SUM(U360:U364)</f>
        <v>69000</v>
      </c>
      <c r="V359" s="5">
        <f t="shared" ref="V359" si="1196">SUM(V360:V364)</f>
        <v>71250</v>
      </c>
      <c r="W359" s="5">
        <f t="shared" ref="W359" si="1197">SUM(W360:W364)</f>
        <v>77250</v>
      </c>
      <c r="X359" s="5">
        <f t="shared" ref="X359" si="1198">SUM(X360:X364)</f>
        <v>79500</v>
      </c>
      <c r="Y359" s="5">
        <f t="shared" ref="Y359" si="1199">SUM(Y360:Y364)</f>
        <v>80250</v>
      </c>
      <c r="Z359" s="5">
        <f t="shared" ref="Z359" si="1200">SUM(Z360:Z364)</f>
        <v>80250</v>
      </c>
      <c r="AA359" s="5">
        <f t="shared" ref="AA359" si="1201">SUM(AA360:AA364)</f>
        <v>80250</v>
      </c>
      <c r="AB359" s="14">
        <f>SUM(P359:AA359)</f>
        <v>870000</v>
      </c>
      <c r="AC359" s="5">
        <f>SUM(AC360:AC364)</f>
        <v>82500</v>
      </c>
      <c r="AD359" s="5">
        <f t="shared" ref="AD359" si="1202">SUM(AD360:AD364)</f>
        <v>88500</v>
      </c>
      <c r="AE359" s="5">
        <f t="shared" ref="AE359" si="1203">SUM(AE360:AE364)</f>
        <v>90750</v>
      </c>
      <c r="AF359" s="5">
        <f t="shared" ref="AF359" si="1204">SUM(AF360:AF364)</f>
        <v>91500</v>
      </c>
      <c r="AG359" s="5">
        <f t="shared" ref="AG359" si="1205">SUM(AG360:AG364)</f>
        <v>91500</v>
      </c>
      <c r="AH359" s="5">
        <f t="shared" ref="AH359" si="1206">SUM(AH360:AH364)</f>
        <v>91500</v>
      </c>
      <c r="AI359" s="5">
        <f t="shared" ref="AI359" si="1207">SUM(AI360:AI364)</f>
        <v>93750</v>
      </c>
      <c r="AJ359" s="5">
        <f t="shared" ref="AJ359" si="1208">SUM(AJ360:AJ364)</f>
        <v>99750</v>
      </c>
      <c r="AK359" s="5">
        <f t="shared" ref="AK359" si="1209">SUM(AK360:AK364)</f>
        <v>102000</v>
      </c>
      <c r="AL359" s="5">
        <f t="shared" ref="AL359" si="1210">SUM(AL360:AL364)</f>
        <v>102750</v>
      </c>
      <c r="AM359" s="5">
        <f t="shared" ref="AM359" si="1211">SUM(AM360:AM364)</f>
        <v>102750</v>
      </c>
      <c r="AN359" s="5">
        <f t="shared" ref="AN359" si="1212">SUM(AN360:AN364)</f>
        <v>102750</v>
      </c>
      <c r="AO359" s="14">
        <f>SUM(AC359:AN359)</f>
        <v>1140000</v>
      </c>
      <c r="AP359" s="2"/>
      <c r="AQ359" s="14">
        <f>O359+AB359+AO359</f>
        <v>2287650</v>
      </c>
    </row>
    <row r="360" spans="1:44" ht="12" customHeight="1" outlineLevel="1">
      <c r="A360" s="21" t="s">
        <v>92</v>
      </c>
      <c r="C360" s="2">
        <f>ROUND(C60*'T1'!$C$18,0)</f>
        <v>0</v>
      </c>
      <c r="D360" s="2">
        <f>ROUND(D60*'T1'!$C$18,0)</f>
        <v>0</v>
      </c>
      <c r="E360" s="2">
        <f>ROUND(E60*'T1'!$C$18,0)</f>
        <v>0</v>
      </c>
      <c r="F360" s="2">
        <f>ROUND(F60*'T1'!$C$18,0)</f>
        <v>0</v>
      </c>
      <c r="G360" s="2">
        <f>ROUND(G60*'T1'!$C$18,0)</f>
        <v>0</v>
      </c>
      <c r="H360" s="2">
        <f>ROUND(H60*'T1'!$C$18,0)</f>
        <v>0</v>
      </c>
      <c r="I360" s="2">
        <f>ROUND(I60*'T1'!$C$18,0)</f>
        <v>0</v>
      </c>
      <c r="J360" s="2">
        <f>ROUND(J60*'T1'!$C$18,0)</f>
        <v>17550</v>
      </c>
      <c r="K360" s="2">
        <f>ROUND(K60*'T1'!$C$18,0)</f>
        <v>17550</v>
      </c>
      <c r="L360" s="2">
        <f>ROUND(L60*'T1'!$C$18,0)</f>
        <v>17550</v>
      </c>
      <c r="M360" s="2">
        <f>ROUND(M60*'T1'!$C$18,0)</f>
        <v>17550</v>
      </c>
      <c r="N360" s="2">
        <f>ROUND(N60*'T1'!$C$18,0)</f>
        <v>17550</v>
      </c>
      <c r="O360" s="6">
        <f t="shared" si="853"/>
        <v>87750</v>
      </c>
      <c r="P360" s="2">
        <f>ROUND(P60*'T1'!$D$18,0)</f>
        <v>17550</v>
      </c>
      <c r="Q360" s="2">
        <f>ROUND(Q60*'T1'!$D$18,0)</f>
        <v>21300</v>
      </c>
      <c r="R360" s="2">
        <f>ROUND(R60*'T1'!$D$18,0)</f>
        <v>21300</v>
      </c>
      <c r="S360" s="2">
        <f>ROUND(S60*'T1'!$D$18,0)</f>
        <v>21300</v>
      </c>
      <c r="T360" s="2">
        <f>ROUND(T60*'T1'!$D$18,0)</f>
        <v>21300</v>
      </c>
      <c r="U360" s="2">
        <f>ROUND(U60*'T1'!$D$18,0)</f>
        <v>21300</v>
      </c>
      <c r="V360" s="2">
        <f>ROUND(V60*'T1'!$D$18,0)</f>
        <v>21300</v>
      </c>
      <c r="W360" s="2">
        <f>ROUND(W60*'T1'!$D$18,0)</f>
        <v>25050</v>
      </c>
      <c r="X360" s="2">
        <f>ROUND(X60*'T1'!$D$18,0)</f>
        <v>25050</v>
      </c>
      <c r="Y360" s="2">
        <f>ROUND(Y60*'T1'!$D$18,0)</f>
        <v>25050</v>
      </c>
      <c r="Z360" s="2">
        <f>ROUND(Z60*'T1'!$D$18,0)</f>
        <v>25050</v>
      </c>
      <c r="AA360" s="2">
        <f>ROUND(AA60*'T1'!$D$18,0)</f>
        <v>25050</v>
      </c>
      <c r="AB360" s="6">
        <f t="shared" si="855"/>
        <v>270600</v>
      </c>
      <c r="AC360" s="2">
        <f>ROUND(AC60*'T1'!$E$18,0)</f>
        <v>25050</v>
      </c>
      <c r="AD360" s="2">
        <f>ROUND(AD60*'T1'!$E$18,0)</f>
        <v>28800</v>
      </c>
      <c r="AE360" s="2">
        <f>ROUND(AE60*'T1'!$E$18,0)</f>
        <v>28800</v>
      </c>
      <c r="AF360" s="2">
        <f>ROUND(AF60*'T1'!$E$18,0)</f>
        <v>28800</v>
      </c>
      <c r="AG360" s="2">
        <f>ROUND(AG60*'T1'!$E$18,0)</f>
        <v>28800</v>
      </c>
      <c r="AH360" s="2">
        <f>ROUND(AH60*'T1'!$E$18,0)</f>
        <v>28800</v>
      </c>
      <c r="AI360" s="2">
        <f>ROUND(AI60*'T1'!$E$18,0)</f>
        <v>28800</v>
      </c>
      <c r="AJ360" s="2">
        <f>ROUND(AJ60*'T1'!$E$18,0)</f>
        <v>32550</v>
      </c>
      <c r="AK360" s="2">
        <f>ROUND(AK60*'T1'!$E$18,0)</f>
        <v>32550</v>
      </c>
      <c r="AL360" s="2">
        <f>ROUND(AL60*'T1'!$E$18,0)</f>
        <v>32550</v>
      </c>
      <c r="AM360" s="2">
        <f>ROUND(AM60*'T1'!$E$18,0)</f>
        <v>32550</v>
      </c>
      <c r="AN360" s="2">
        <f>ROUND(AN60*'T1'!$E$18,0)</f>
        <v>32550</v>
      </c>
      <c r="AO360" s="6">
        <f t="shared" si="857"/>
        <v>360600</v>
      </c>
      <c r="AP360" s="2"/>
      <c r="AQ360" s="6">
        <f t="shared" si="1146"/>
        <v>718950</v>
      </c>
    </row>
    <row r="361" spans="1:44" ht="12" customHeight="1" outlineLevel="1">
      <c r="A361" s="21" t="s">
        <v>179</v>
      </c>
      <c r="C361" s="2">
        <f>ROUND(C61*'T1'!$C$18,0)</f>
        <v>0</v>
      </c>
      <c r="D361" s="2">
        <f>ROUND(D61*'T1'!$C$18,0)</f>
        <v>0</v>
      </c>
      <c r="E361" s="2">
        <f>ROUND(E61*'T1'!$C$18,0)</f>
        <v>0</v>
      </c>
      <c r="F361" s="2">
        <f>ROUND(F61*'T1'!$C$18,0)</f>
        <v>0</v>
      </c>
      <c r="G361" s="2">
        <f>ROUND(G61*'T1'!$C$18,0)</f>
        <v>0</v>
      </c>
      <c r="H361" s="2">
        <f>ROUND(H61*'T1'!$C$18,0)</f>
        <v>0</v>
      </c>
      <c r="I361" s="2">
        <f>ROUND(I61*'T1'!$C$18,0)</f>
        <v>11550</v>
      </c>
      <c r="J361" s="2">
        <f>ROUND(J61*'T1'!$C$18,0)</f>
        <v>11550</v>
      </c>
      <c r="K361" s="2">
        <f>ROUND(K61*'T1'!$C$18,0)</f>
        <v>11550</v>
      </c>
      <c r="L361" s="2">
        <f>ROUND(L61*'T1'!$C$18,0)</f>
        <v>11550</v>
      </c>
      <c r="M361" s="2">
        <f>ROUND(M61*'T1'!$C$18,0)</f>
        <v>11550</v>
      </c>
      <c r="N361" s="2">
        <f>ROUND(N61*'T1'!$C$18,0)</f>
        <v>11550</v>
      </c>
      <c r="O361" s="6">
        <f t="shared" si="853"/>
        <v>69300</v>
      </c>
      <c r="P361" s="2">
        <f>ROUND(P61*'T1'!$D$18,0)</f>
        <v>13800</v>
      </c>
      <c r="Q361" s="2">
        <f>ROUND(Q61*'T1'!$D$18,0)</f>
        <v>13800</v>
      </c>
      <c r="R361" s="2">
        <f>ROUND(R61*'T1'!$D$18,0)</f>
        <v>13800</v>
      </c>
      <c r="S361" s="2">
        <f>ROUND(S61*'T1'!$D$18,0)</f>
        <v>13800</v>
      </c>
      <c r="T361" s="2">
        <f>ROUND(T61*'T1'!$D$18,0)</f>
        <v>13800</v>
      </c>
      <c r="U361" s="2">
        <f>ROUND(U61*'T1'!$D$18,0)</f>
        <v>13800</v>
      </c>
      <c r="V361" s="2">
        <f>ROUND(V61*'T1'!$D$18,0)</f>
        <v>16050</v>
      </c>
      <c r="W361" s="2">
        <f>ROUND(W61*'T1'!$D$18,0)</f>
        <v>16050</v>
      </c>
      <c r="X361" s="2">
        <f>ROUND(X61*'T1'!$D$18,0)</f>
        <v>16050</v>
      </c>
      <c r="Y361" s="2">
        <f>ROUND(Y61*'T1'!$D$18,0)</f>
        <v>16050</v>
      </c>
      <c r="Z361" s="2">
        <f>ROUND(Z61*'T1'!$D$18,0)</f>
        <v>16050</v>
      </c>
      <c r="AA361" s="2">
        <f>ROUND(AA61*'T1'!$D$18,0)</f>
        <v>16050</v>
      </c>
      <c r="AB361" s="6">
        <f t="shared" si="855"/>
        <v>179100</v>
      </c>
      <c r="AC361" s="2">
        <f>ROUND(AC61*'T1'!$E$18,0)</f>
        <v>18300</v>
      </c>
      <c r="AD361" s="2">
        <f>ROUND(AD61*'T1'!$E$18,0)</f>
        <v>18300</v>
      </c>
      <c r="AE361" s="2">
        <f>ROUND(AE61*'T1'!$E$18,0)</f>
        <v>18300</v>
      </c>
      <c r="AF361" s="2">
        <f>ROUND(AF61*'T1'!$E$18,0)</f>
        <v>18300</v>
      </c>
      <c r="AG361" s="2">
        <f>ROUND(AG61*'T1'!$E$18,0)</f>
        <v>18300</v>
      </c>
      <c r="AH361" s="2">
        <f>ROUND(AH61*'T1'!$E$18,0)</f>
        <v>18300</v>
      </c>
      <c r="AI361" s="2">
        <f>ROUND(AI61*'T1'!$E$18,0)</f>
        <v>20550</v>
      </c>
      <c r="AJ361" s="2">
        <f>ROUND(AJ61*'T1'!$E$18,0)</f>
        <v>20550</v>
      </c>
      <c r="AK361" s="2">
        <f>ROUND(AK61*'T1'!$E$18,0)</f>
        <v>20550</v>
      </c>
      <c r="AL361" s="2">
        <f>ROUND(AL61*'T1'!$E$18,0)</f>
        <v>20550</v>
      </c>
      <c r="AM361" s="2">
        <f>ROUND(AM61*'T1'!$E$18,0)</f>
        <v>20550</v>
      </c>
      <c r="AN361" s="2">
        <f>ROUND(AN61*'T1'!$E$18,0)</f>
        <v>20550</v>
      </c>
      <c r="AO361" s="6">
        <f t="shared" si="857"/>
        <v>233100</v>
      </c>
      <c r="AP361" s="2"/>
      <c r="AQ361" s="6">
        <f t="shared" si="1146"/>
        <v>481500</v>
      </c>
    </row>
    <row r="362" spans="1:44" ht="12" customHeight="1" outlineLevel="1">
      <c r="A362" s="21" t="s">
        <v>5</v>
      </c>
      <c r="C362" s="2">
        <f>ROUND(C62*'T1'!$C$18,0)</f>
        <v>0</v>
      </c>
      <c r="D362" s="2">
        <f>ROUND(D62*'T1'!$C$18,0)</f>
        <v>0</v>
      </c>
      <c r="E362" s="2">
        <f>ROUND(E62*'T1'!$C$18,0)</f>
        <v>0</v>
      </c>
      <c r="F362" s="2">
        <f>ROUND(F62*'T1'!$C$18,0)</f>
        <v>0</v>
      </c>
      <c r="G362" s="2">
        <f>ROUND(G62*'T1'!$C$18,0)</f>
        <v>0</v>
      </c>
      <c r="H362" s="2">
        <f>ROUND(H62*'T1'!$C$18,0)</f>
        <v>0</v>
      </c>
      <c r="I362" s="2">
        <f>ROUND(I62*'T1'!$C$18,0)</f>
        <v>0</v>
      </c>
      <c r="J362" s="2">
        <f>ROUND(J62*'T1'!$C$18,0)</f>
        <v>0</v>
      </c>
      <c r="K362" s="2">
        <f>ROUND(K62*'T1'!$C$18,0)</f>
        <v>11550</v>
      </c>
      <c r="L362" s="2">
        <f>ROUND(L62*'T1'!$C$18,0)</f>
        <v>11550</v>
      </c>
      <c r="M362" s="2">
        <f>ROUND(M62*'T1'!$C$18,0)</f>
        <v>11550</v>
      </c>
      <c r="N362" s="2">
        <f>ROUND(N62*'T1'!$C$18,0)</f>
        <v>11550</v>
      </c>
      <c r="O362" s="6">
        <f t="shared" si="853"/>
        <v>46200</v>
      </c>
      <c r="P362" s="2">
        <f>ROUND(P62*'T1'!$D$18,0)</f>
        <v>11550</v>
      </c>
      <c r="Q362" s="2">
        <f>ROUND(Q62*'T1'!$D$18,0)</f>
        <v>11550</v>
      </c>
      <c r="R362" s="2">
        <f>ROUND(R62*'T1'!$D$18,0)</f>
        <v>13800</v>
      </c>
      <c r="S362" s="2">
        <f>ROUND(S62*'T1'!$D$18,0)</f>
        <v>13800</v>
      </c>
      <c r="T362" s="2">
        <f>ROUND(T62*'T1'!$D$18,0)</f>
        <v>13800</v>
      </c>
      <c r="U362" s="2">
        <f>ROUND(U62*'T1'!$D$18,0)</f>
        <v>13800</v>
      </c>
      <c r="V362" s="2">
        <f>ROUND(V62*'T1'!$D$18,0)</f>
        <v>13800</v>
      </c>
      <c r="W362" s="2">
        <f>ROUND(W62*'T1'!$D$18,0)</f>
        <v>13800</v>
      </c>
      <c r="X362" s="2">
        <f>ROUND(X62*'T1'!$D$18,0)</f>
        <v>16050</v>
      </c>
      <c r="Y362" s="2">
        <f>ROUND(Y62*'T1'!$D$18,0)</f>
        <v>16050</v>
      </c>
      <c r="Z362" s="2">
        <f>ROUND(Z62*'T1'!$D$18,0)</f>
        <v>16050</v>
      </c>
      <c r="AA362" s="2">
        <f>ROUND(AA62*'T1'!$D$18,0)</f>
        <v>16050</v>
      </c>
      <c r="AB362" s="6">
        <f t="shared" si="855"/>
        <v>170100</v>
      </c>
      <c r="AC362" s="2">
        <f>ROUND(AC62*'T1'!$E$18,0)</f>
        <v>16050</v>
      </c>
      <c r="AD362" s="2">
        <f>ROUND(AD62*'T1'!$E$18,0)</f>
        <v>16050</v>
      </c>
      <c r="AE362" s="2">
        <f>ROUND(AE62*'T1'!$E$18,0)</f>
        <v>18300</v>
      </c>
      <c r="AF362" s="2">
        <f>ROUND(AF62*'T1'!$E$18,0)</f>
        <v>18300</v>
      </c>
      <c r="AG362" s="2">
        <f>ROUND(AG62*'T1'!$E$18,0)</f>
        <v>18300</v>
      </c>
      <c r="AH362" s="2">
        <f>ROUND(AH62*'T1'!$E$18,0)</f>
        <v>18300</v>
      </c>
      <c r="AI362" s="2">
        <f>ROUND(AI62*'T1'!$E$18,0)</f>
        <v>18300</v>
      </c>
      <c r="AJ362" s="2">
        <f>ROUND(AJ62*'T1'!$E$18,0)</f>
        <v>18300</v>
      </c>
      <c r="AK362" s="2">
        <f>ROUND(AK62*'T1'!$E$18,0)</f>
        <v>20550</v>
      </c>
      <c r="AL362" s="2">
        <f>ROUND(AL62*'T1'!$E$18,0)</f>
        <v>20550</v>
      </c>
      <c r="AM362" s="2">
        <f>ROUND(AM62*'T1'!$E$18,0)</f>
        <v>20550</v>
      </c>
      <c r="AN362" s="2">
        <f>ROUND(AN62*'T1'!$E$18,0)</f>
        <v>20550</v>
      </c>
      <c r="AO362" s="6">
        <f t="shared" si="857"/>
        <v>224100</v>
      </c>
      <c r="AP362" s="2"/>
      <c r="AQ362" s="6">
        <f t="shared" si="1146"/>
        <v>440400</v>
      </c>
    </row>
    <row r="363" spans="1:44" ht="12" customHeight="1" outlineLevel="1">
      <c r="A363" s="21" t="s">
        <v>6</v>
      </c>
      <c r="C363" s="2">
        <f>ROUND(C63*'T1'!$C$18,0)</f>
        <v>0</v>
      </c>
      <c r="D363" s="2">
        <f>ROUND(D63*'T1'!$C$18,0)</f>
        <v>0</v>
      </c>
      <c r="E363" s="2">
        <f>ROUND(E63*'T1'!$C$18,0)</f>
        <v>0</v>
      </c>
      <c r="F363" s="2">
        <f>ROUND(F63*'T1'!$C$18,0)</f>
        <v>0</v>
      </c>
      <c r="G363" s="2">
        <f>ROUND(G63*'T1'!$C$18,0)</f>
        <v>0</v>
      </c>
      <c r="H363" s="2">
        <f>ROUND(H63*'T1'!$C$18,0)</f>
        <v>0</v>
      </c>
      <c r="I363" s="2">
        <f>ROUND(I63*'T1'!$C$18,0)</f>
        <v>0</v>
      </c>
      <c r="J363" s="2">
        <f>ROUND(J63*'T1'!$C$18,0)</f>
        <v>11550</v>
      </c>
      <c r="K363" s="2">
        <f>ROUND(K63*'T1'!$C$18,0)</f>
        <v>11550</v>
      </c>
      <c r="L363" s="2">
        <f>ROUND(L63*'T1'!$C$18,0)</f>
        <v>11550</v>
      </c>
      <c r="M363" s="2">
        <f>ROUND(M63*'T1'!$C$18,0)</f>
        <v>11550</v>
      </c>
      <c r="N363" s="2">
        <f>ROUND(N63*'T1'!$C$18,0)</f>
        <v>11550</v>
      </c>
      <c r="O363" s="6">
        <f t="shared" si="853"/>
        <v>57750</v>
      </c>
      <c r="P363" s="2">
        <f>ROUND(P63*'T1'!$D$18,0)</f>
        <v>11550</v>
      </c>
      <c r="Q363" s="2">
        <f>ROUND(Q63*'T1'!$D$18,0)</f>
        <v>13800</v>
      </c>
      <c r="R363" s="2">
        <f>ROUND(R63*'T1'!$D$18,0)</f>
        <v>13800</v>
      </c>
      <c r="S363" s="2">
        <f>ROUND(S63*'T1'!$D$18,0)</f>
        <v>13800</v>
      </c>
      <c r="T363" s="2">
        <f>ROUND(T63*'T1'!$D$18,0)</f>
        <v>13800</v>
      </c>
      <c r="U363" s="2">
        <f>ROUND(U63*'T1'!$D$18,0)</f>
        <v>13800</v>
      </c>
      <c r="V363" s="2">
        <f>ROUND(V63*'T1'!$D$18,0)</f>
        <v>13800</v>
      </c>
      <c r="W363" s="2">
        <f>ROUND(W63*'T1'!$D$18,0)</f>
        <v>16050</v>
      </c>
      <c r="X363" s="2">
        <f>ROUND(X63*'T1'!$D$18,0)</f>
        <v>16050</v>
      </c>
      <c r="Y363" s="2">
        <f>ROUND(Y63*'T1'!$D$18,0)</f>
        <v>16050</v>
      </c>
      <c r="Z363" s="2">
        <f>ROUND(Z63*'T1'!$D$18,0)</f>
        <v>16050</v>
      </c>
      <c r="AA363" s="2">
        <f>ROUND(AA63*'T1'!$D$18,0)</f>
        <v>16050</v>
      </c>
      <c r="AB363" s="6">
        <f t="shared" si="855"/>
        <v>174600</v>
      </c>
      <c r="AC363" s="2">
        <f>ROUND(AC63*'T1'!$E$18,0)</f>
        <v>16050</v>
      </c>
      <c r="AD363" s="2">
        <f>ROUND(AD63*'T1'!$E$18,0)</f>
        <v>18300</v>
      </c>
      <c r="AE363" s="2">
        <f>ROUND(AE63*'T1'!$E$18,0)</f>
        <v>18300</v>
      </c>
      <c r="AF363" s="2">
        <f>ROUND(AF63*'T1'!$E$18,0)</f>
        <v>18300</v>
      </c>
      <c r="AG363" s="2">
        <f>ROUND(AG63*'T1'!$E$18,0)</f>
        <v>18300</v>
      </c>
      <c r="AH363" s="2">
        <f>ROUND(AH63*'T1'!$E$18,0)</f>
        <v>18300</v>
      </c>
      <c r="AI363" s="2">
        <f>ROUND(AI63*'T1'!$E$18,0)</f>
        <v>18300</v>
      </c>
      <c r="AJ363" s="2">
        <f>ROUND(AJ63*'T1'!$E$18,0)</f>
        <v>20550</v>
      </c>
      <c r="AK363" s="2">
        <f>ROUND(AK63*'T1'!$E$18,0)</f>
        <v>20550</v>
      </c>
      <c r="AL363" s="2">
        <f>ROUND(AL63*'T1'!$E$18,0)</f>
        <v>20550</v>
      </c>
      <c r="AM363" s="2">
        <f>ROUND(AM63*'T1'!$E$18,0)</f>
        <v>20550</v>
      </c>
      <c r="AN363" s="2">
        <f>ROUND(AN63*'T1'!$E$18,0)</f>
        <v>20550</v>
      </c>
      <c r="AO363" s="6">
        <f t="shared" si="857"/>
        <v>228600</v>
      </c>
      <c r="AP363" s="2"/>
      <c r="AQ363" s="6">
        <f t="shared" si="1146"/>
        <v>460950</v>
      </c>
    </row>
    <row r="364" spans="1:44" ht="12" customHeight="1" outlineLevel="1">
      <c r="A364" s="21" t="s">
        <v>93</v>
      </c>
      <c r="C364" s="2">
        <f>ROUND(C64*'T1'!$C$18,0)</f>
        <v>0</v>
      </c>
      <c r="D364" s="2">
        <f>ROUND(D64*'T1'!$C$18,0)</f>
        <v>0</v>
      </c>
      <c r="E364" s="2">
        <f>ROUND(E64*'T1'!$C$18,0)</f>
        <v>0</v>
      </c>
      <c r="F364" s="2">
        <f>ROUND(F64*'T1'!$C$18,0)</f>
        <v>0</v>
      </c>
      <c r="G364" s="2">
        <f>ROUND(G64*'T1'!$C$18,0)</f>
        <v>0</v>
      </c>
      <c r="H364" s="2">
        <f>ROUND(H64*'T1'!$C$18,0)</f>
        <v>0</v>
      </c>
      <c r="I364" s="2">
        <f>ROUND(I64*'T1'!$C$18,0)</f>
        <v>0</v>
      </c>
      <c r="J364" s="2">
        <f>ROUND(J64*'T1'!$C$18,0)</f>
        <v>0</v>
      </c>
      <c r="K364" s="2">
        <f>ROUND(K64*'T1'!$C$18,0)</f>
        <v>0</v>
      </c>
      <c r="L364" s="2">
        <f>ROUND(L64*'T1'!$C$18,0)</f>
        <v>5550</v>
      </c>
      <c r="M364" s="2">
        <f>ROUND(M64*'T1'!$C$18,0)</f>
        <v>5550</v>
      </c>
      <c r="N364" s="2">
        <f>ROUND(N64*'T1'!$C$18,0)</f>
        <v>5550</v>
      </c>
      <c r="O364" s="6">
        <f t="shared" si="853"/>
        <v>16650</v>
      </c>
      <c r="P364" s="2">
        <f>ROUND(P64*'T1'!$D$18,0)</f>
        <v>5550</v>
      </c>
      <c r="Q364" s="2">
        <f>ROUND(Q64*'T1'!$D$18,0)</f>
        <v>5550</v>
      </c>
      <c r="R364" s="2">
        <f>ROUND(R64*'T1'!$D$18,0)</f>
        <v>5550</v>
      </c>
      <c r="S364" s="2">
        <f>ROUND(S64*'T1'!$D$18,0)</f>
        <v>6300</v>
      </c>
      <c r="T364" s="2">
        <f>ROUND(T64*'T1'!$D$18,0)</f>
        <v>6300</v>
      </c>
      <c r="U364" s="2">
        <f>ROUND(U64*'T1'!$D$18,0)</f>
        <v>6300</v>
      </c>
      <c r="V364" s="2">
        <f>ROUND(V64*'T1'!$D$18,0)</f>
        <v>6300</v>
      </c>
      <c r="W364" s="2">
        <f>ROUND(W64*'T1'!$D$18,0)</f>
        <v>6300</v>
      </c>
      <c r="X364" s="2">
        <f>ROUND(X64*'T1'!$D$18,0)</f>
        <v>6300</v>
      </c>
      <c r="Y364" s="2">
        <f>ROUND(Y64*'T1'!$D$18,0)</f>
        <v>7050</v>
      </c>
      <c r="Z364" s="2">
        <f>ROUND(Z64*'T1'!$D$18,0)</f>
        <v>7050</v>
      </c>
      <c r="AA364" s="2">
        <f>ROUND(AA64*'T1'!$D$18,0)</f>
        <v>7050</v>
      </c>
      <c r="AB364" s="6">
        <f t="shared" si="855"/>
        <v>75600</v>
      </c>
      <c r="AC364" s="2">
        <f>ROUND(AC64*'T1'!$E$18,0)</f>
        <v>7050</v>
      </c>
      <c r="AD364" s="2">
        <f>ROUND(AD64*'T1'!$E$18,0)</f>
        <v>7050</v>
      </c>
      <c r="AE364" s="2">
        <f>ROUND(AE64*'T1'!$E$18,0)</f>
        <v>7050</v>
      </c>
      <c r="AF364" s="2">
        <f>ROUND(AF64*'T1'!$E$18,0)</f>
        <v>7800</v>
      </c>
      <c r="AG364" s="2">
        <f>ROUND(AG64*'T1'!$E$18,0)</f>
        <v>7800</v>
      </c>
      <c r="AH364" s="2">
        <f>ROUND(AH64*'T1'!$E$18,0)</f>
        <v>7800</v>
      </c>
      <c r="AI364" s="2">
        <f>ROUND(AI64*'T1'!$E$18,0)</f>
        <v>7800</v>
      </c>
      <c r="AJ364" s="2">
        <f>ROUND(AJ64*'T1'!$E$18,0)</f>
        <v>7800</v>
      </c>
      <c r="AK364" s="2">
        <f>ROUND(AK64*'T1'!$E$18,0)</f>
        <v>7800</v>
      </c>
      <c r="AL364" s="2">
        <f>ROUND(AL64*'T1'!$E$18,0)</f>
        <v>8550</v>
      </c>
      <c r="AM364" s="2">
        <f>ROUND(AM64*'T1'!$E$18,0)</f>
        <v>8550</v>
      </c>
      <c r="AN364" s="2">
        <f>ROUND(AN64*'T1'!$E$18,0)</f>
        <v>8550</v>
      </c>
      <c r="AO364" s="6">
        <f t="shared" si="857"/>
        <v>93600</v>
      </c>
      <c r="AP364" s="2"/>
      <c r="AQ364" s="6">
        <f t="shared" si="1146"/>
        <v>185850</v>
      </c>
    </row>
    <row r="365" spans="1:44" ht="12" customHeight="1" outlineLevel="1">
      <c r="A365" s="2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6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6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6"/>
      <c r="AP365" s="2"/>
      <c r="AQ365" s="6"/>
    </row>
    <row r="366" spans="1:44" s="4" customFormat="1" ht="12" customHeight="1" outlineLevel="1">
      <c r="A366" s="4" t="s">
        <v>124</v>
      </c>
      <c r="B366" s="9"/>
      <c r="C366" s="5">
        <f>SUM(C367:C373)</f>
        <v>0</v>
      </c>
      <c r="D366" s="5">
        <f t="shared" ref="D366:N366" si="1213">SUM(D367:D373)</f>
        <v>0</v>
      </c>
      <c r="E366" s="5">
        <f t="shared" si="1213"/>
        <v>0</v>
      </c>
      <c r="F366" s="5">
        <f t="shared" si="1213"/>
        <v>0</v>
      </c>
      <c r="G366" s="5">
        <f t="shared" si="1213"/>
        <v>0</v>
      </c>
      <c r="H366" s="5">
        <f t="shared" si="1213"/>
        <v>17550</v>
      </c>
      <c r="I366" s="5">
        <f t="shared" si="1213"/>
        <v>32100</v>
      </c>
      <c r="J366" s="5">
        <f t="shared" si="1213"/>
        <v>46650</v>
      </c>
      <c r="K366" s="5">
        <f t="shared" si="1213"/>
        <v>46650</v>
      </c>
      <c r="L366" s="5">
        <f t="shared" si="1213"/>
        <v>46650</v>
      </c>
      <c r="M366" s="5">
        <f t="shared" si="1213"/>
        <v>46650</v>
      </c>
      <c r="N366" s="5">
        <f t="shared" si="1213"/>
        <v>50400</v>
      </c>
      <c r="O366" s="14">
        <f t="shared" si="853"/>
        <v>286650</v>
      </c>
      <c r="P366" s="5">
        <f>SUM(P367:P373)</f>
        <v>97050</v>
      </c>
      <c r="Q366" s="5">
        <f t="shared" ref="Q366:AA366" si="1214">SUM(Q367:Q373)</f>
        <v>100050</v>
      </c>
      <c r="R366" s="5">
        <f t="shared" si="1214"/>
        <v>100050</v>
      </c>
      <c r="S366" s="5">
        <f t="shared" si="1214"/>
        <v>100050</v>
      </c>
      <c r="T366" s="5">
        <f t="shared" si="1214"/>
        <v>100050</v>
      </c>
      <c r="U366" s="5">
        <f t="shared" si="1214"/>
        <v>103800</v>
      </c>
      <c r="V366" s="5">
        <f t="shared" si="1214"/>
        <v>130350</v>
      </c>
      <c r="W366" s="5">
        <f t="shared" si="1214"/>
        <v>133350</v>
      </c>
      <c r="X366" s="5">
        <f t="shared" si="1214"/>
        <v>133350</v>
      </c>
      <c r="Y366" s="5">
        <f t="shared" si="1214"/>
        <v>133350</v>
      </c>
      <c r="Z366" s="5">
        <f t="shared" si="1214"/>
        <v>133350</v>
      </c>
      <c r="AA366" s="5">
        <f t="shared" si="1214"/>
        <v>137100</v>
      </c>
      <c r="AB366" s="14">
        <f t="shared" si="855"/>
        <v>1401900</v>
      </c>
      <c r="AC366" s="5">
        <f>SUM(AC367:AC373)</f>
        <v>152100</v>
      </c>
      <c r="AD366" s="5">
        <f t="shared" ref="AD366:AN366" si="1215">SUM(AD367:AD373)</f>
        <v>155100</v>
      </c>
      <c r="AE366" s="5">
        <f t="shared" si="1215"/>
        <v>155100</v>
      </c>
      <c r="AF366" s="5">
        <f t="shared" si="1215"/>
        <v>155100</v>
      </c>
      <c r="AG366" s="5">
        <f t="shared" si="1215"/>
        <v>155100</v>
      </c>
      <c r="AH366" s="5">
        <f t="shared" si="1215"/>
        <v>158850</v>
      </c>
      <c r="AI366" s="5">
        <f t="shared" si="1215"/>
        <v>173850</v>
      </c>
      <c r="AJ366" s="5">
        <f t="shared" si="1215"/>
        <v>176850</v>
      </c>
      <c r="AK366" s="5">
        <f t="shared" si="1215"/>
        <v>176850</v>
      </c>
      <c r="AL366" s="5">
        <f t="shared" si="1215"/>
        <v>176850</v>
      </c>
      <c r="AM366" s="5">
        <f t="shared" si="1215"/>
        <v>176850</v>
      </c>
      <c r="AN366" s="5">
        <f t="shared" si="1215"/>
        <v>180600</v>
      </c>
      <c r="AO366" s="14">
        <f t="shared" si="857"/>
        <v>1993200</v>
      </c>
      <c r="AP366" s="5"/>
      <c r="AQ366" s="14">
        <f t="shared" ref="AQ366:AQ373" si="1216">O366+AB366+AO366</f>
        <v>3681750</v>
      </c>
    </row>
    <row r="367" spans="1:44" ht="12" customHeight="1" outlineLevel="1">
      <c r="A367" s="21" t="s">
        <v>94</v>
      </c>
      <c r="C367" s="2">
        <f>ROUND(C67*'T1'!$C$18,0)</f>
        <v>0</v>
      </c>
      <c r="D367" s="2">
        <f>ROUND(D67*'T1'!$C$18,0)</f>
        <v>0</v>
      </c>
      <c r="E367" s="2">
        <f>ROUND(E67*'T1'!$C$18,0)</f>
        <v>0</v>
      </c>
      <c r="F367" s="2">
        <f>ROUND(F67*'T1'!$C$18,0)</f>
        <v>0</v>
      </c>
      <c r="G367" s="2">
        <f>ROUND(G67*'T1'!$C$18,0)</f>
        <v>0</v>
      </c>
      <c r="H367" s="2">
        <f>ROUND(H67*'T1'!$C$18,0)</f>
        <v>17550</v>
      </c>
      <c r="I367" s="2">
        <f>ROUND(I67*'T1'!$C$18,0)</f>
        <v>17550</v>
      </c>
      <c r="J367" s="2">
        <f>ROUND(J67*'T1'!$C$18,0)</f>
        <v>17550</v>
      </c>
      <c r="K367" s="2">
        <f>ROUND(K67*'T1'!$C$18,0)</f>
        <v>17550</v>
      </c>
      <c r="L367" s="2">
        <f>ROUND(L67*'T1'!$C$18,0)</f>
        <v>17550</v>
      </c>
      <c r="M367" s="2">
        <f>ROUND(M67*'T1'!$C$18,0)</f>
        <v>17550</v>
      </c>
      <c r="N367" s="2">
        <f>ROUND(N67*'T1'!$C$18,0)</f>
        <v>21300</v>
      </c>
      <c r="O367" s="6">
        <f t="shared" si="853"/>
        <v>126600</v>
      </c>
      <c r="P367" s="2">
        <f>ROUND(P67*'T1'!$D$18,0)</f>
        <v>21300</v>
      </c>
      <c r="Q367" s="2">
        <f>ROUND(Q67*'T1'!$D$18,0)</f>
        <v>21300</v>
      </c>
      <c r="R367" s="2">
        <f>ROUND(R67*'T1'!$D$18,0)</f>
        <v>21300</v>
      </c>
      <c r="S367" s="2">
        <f>ROUND(S67*'T1'!$D$18,0)</f>
        <v>21300</v>
      </c>
      <c r="T367" s="2">
        <f>ROUND(T67*'T1'!$D$18,0)</f>
        <v>21300</v>
      </c>
      <c r="U367" s="2">
        <f>ROUND(U67*'T1'!$D$18,0)</f>
        <v>25050</v>
      </c>
      <c r="V367" s="2">
        <f>ROUND(V67*'T1'!$D$18,0)</f>
        <v>25050</v>
      </c>
      <c r="W367" s="2">
        <f>ROUND(W67*'T1'!$D$18,0)</f>
        <v>25050</v>
      </c>
      <c r="X367" s="2">
        <f>ROUND(X67*'T1'!$D$18,0)</f>
        <v>25050</v>
      </c>
      <c r="Y367" s="2">
        <f>ROUND(Y67*'T1'!$D$18,0)</f>
        <v>25050</v>
      </c>
      <c r="Z367" s="2">
        <f>ROUND(Z67*'T1'!$D$18,0)</f>
        <v>25050</v>
      </c>
      <c r="AA367" s="2">
        <f>ROUND(AA67*'T1'!$D$18,0)</f>
        <v>28800</v>
      </c>
      <c r="AB367" s="6">
        <f t="shared" si="855"/>
        <v>285600</v>
      </c>
      <c r="AC367" s="2">
        <f>ROUND(AC67*'T1'!$E$18,0)</f>
        <v>28800</v>
      </c>
      <c r="AD367" s="2">
        <f>ROUND(AD67*'T1'!$E$18,0)</f>
        <v>28800</v>
      </c>
      <c r="AE367" s="2">
        <f>ROUND(AE67*'T1'!$E$18,0)</f>
        <v>28800</v>
      </c>
      <c r="AF367" s="2">
        <f>ROUND(AF67*'T1'!$E$18,0)</f>
        <v>28800</v>
      </c>
      <c r="AG367" s="2">
        <f>ROUND(AG67*'T1'!$E$18,0)</f>
        <v>28800</v>
      </c>
      <c r="AH367" s="2">
        <f>ROUND(AH67*'T1'!$E$18,0)</f>
        <v>32550</v>
      </c>
      <c r="AI367" s="2">
        <f>ROUND(AI67*'T1'!$E$18,0)</f>
        <v>32550</v>
      </c>
      <c r="AJ367" s="2">
        <f>ROUND(AJ67*'T1'!$E$18,0)</f>
        <v>32550</v>
      </c>
      <c r="AK367" s="2">
        <f>ROUND(AK67*'T1'!$E$18,0)</f>
        <v>32550</v>
      </c>
      <c r="AL367" s="2">
        <f>ROUND(AL67*'T1'!$E$18,0)</f>
        <v>32550</v>
      </c>
      <c r="AM367" s="2">
        <f>ROUND(AM67*'T1'!$E$18,0)</f>
        <v>32550</v>
      </c>
      <c r="AN367" s="2">
        <f>ROUND(AN67*'T1'!$E$18,0)</f>
        <v>36300</v>
      </c>
      <c r="AO367" s="6">
        <f t="shared" si="857"/>
        <v>375600</v>
      </c>
      <c r="AP367" s="2"/>
      <c r="AQ367" s="6">
        <f t="shared" si="1216"/>
        <v>787800</v>
      </c>
    </row>
    <row r="368" spans="1:44" ht="12" customHeight="1" outlineLevel="1">
      <c r="A368" s="21" t="s">
        <v>7</v>
      </c>
      <c r="C368" s="2">
        <f>ROUND(C68*'T1'!$C$18,0)</f>
        <v>0</v>
      </c>
      <c r="D368" s="2">
        <f>ROUND(D68*'T1'!$C$18,0)</f>
        <v>0</v>
      </c>
      <c r="E368" s="2">
        <f>ROUND(E68*'T1'!$C$18,0)</f>
        <v>0</v>
      </c>
      <c r="F368" s="2">
        <f>ROUND(F68*'T1'!$C$18,0)</f>
        <v>0</v>
      </c>
      <c r="G368" s="2">
        <f>ROUND(G68*'T1'!$C$18,0)</f>
        <v>0</v>
      </c>
      <c r="H368" s="2">
        <f>ROUND(H68*'T1'!$C$18,0)</f>
        <v>0</v>
      </c>
      <c r="I368" s="2">
        <f>ROUND(I68*'T1'!$C$18,0)</f>
        <v>0</v>
      </c>
      <c r="J368" s="2">
        <f>ROUND(J68*'T1'!$C$18,0)</f>
        <v>0</v>
      </c>
      <c r="K368" s="2">
        <f>ROUND(K68*'T1'!$C$18,0)</f>
        <v>0</v>
      </c>
      <c r="L368" s="2">
        <f>ROUND(L68*'T1'!$C$18,0)</f>
        <v>0</v>
      </c>
      <c r="M368" s="2">
        <f>ROUND(M68*'T1'!$C$18,0)</f>
        <v>0</v>
      </c>
      <c r="N368" s="2">
        <f>ROUND(N68*'T1'!$C$18,0)</f>
        <v>0</v>
      </c>
      <c r="O368" s="6">
        <f t="shared" si="853"/>
        <v>0</v>
      </c>
      <c r="P368" s="2">
        <f>ROUND(P68*'T1'!$D$18,0)</f>
        <v>14550</v>
      </c>
      <c r="Q368" s="2">
        <f>ROUND(Q68*'T1'!$D$18,0)</f>
        <v>14550</v>
      </c>
      <c r="R368" s="2">
        <f>ROUND(R68*'T1'!$D$18,0)</f>
        <v>14550</v>
      </c>
      <c r="S368" s="2">
        <f>ROUND(S68*'T1'!$D$18,0)</f>
        <v>14550</v>
      </c>
      <c r="T368" s="2">
        <f>ROUND(T68*'T1'!$D$18,0)</f>
        <v>14550</v>
      </c>
      <c r="U368" s="2">
        <f>ROUND(U68*'T1'!$D$18,0)</f>
        <v>14550</v>
      </c>
      <c r="V368" s="2">
        <f>ROUND(V68*'T1'!$D$18,0)</f>
        <v>17550</v>
      </c>
      <c r="W368" s="2">
        <f>ROUND(W68*'T1'!$D$18,0)</f>
        <v>17550</v>
      </c>
      <c r="X368" s="2">
        <f>ROUND(X68*'T1'!$D$18,0)</f>
        <v>17550</v>
      </c>
      <c r="Y368" s="2">
        <f>ROUND(Y68*'T1'!$D$18,0)</f>
        <v>17550</v>
      </c>
      <c r="Z368" s="2">
        <f>ROUND(Z68*'T1'!$D$18,0)</f>
        <v>17550</v>
      </c>
      <c r="AA368" s="2">
        <f>ROUND(AA68*'T1'!$D$18,0)</f>
        <v>17550</v>
      </c>
      <c r="AB368" s="6">
        <f t="shared" si="855"/>
        <v>192600</v>
      </c>
      <c r="AC368" s="2">
        <f>ROUND(AC68*'T1'!$E$18,0)</f>
        <v>20550</v>
      </c>
      <c r="AD368" s="2">
        <f>ROUND(AD68*'T1'!$E$18,0)</f>
        <v>20550</v>
      </c>
      <c r="AE368" s="2">
        <f>ROUND(AE68*'T1'!$E$18,0)</f>
        <v>20550</v>
      </c>
      <c r="AF368" s="2">
        <f>ROUND(AF68*'T1'!$E$18,0)</f>
        <v>20550</v>
      </c>
      <c r="AG368" s="2">
        <f>ROUND(AG68*'T1'!$E$18,0)</f>
        <v>20550</v>
      </c>
      <c r="AH368" s="2">
        <f>ROUND(AH68*'T1'!$E$18,0)</f>
        <v>20550</v>
      </c>
      <c r="AI368" s="2">
        <f>ROUND(AI68*'T1'!$E$18,0)</f>
        <v>23550</v>
      </c>
      <c r="AJ368" s="2">
        <f>ROUND(AJ68*'T1'!$E$18,0)</f>
        <v>23550</v>
      </c>
      <c r="AK368" s="2">
        <f>ROUND(AK68*'T1'!$E$18,0)</f>
        <v>23550</v>
      </c>
      <c r="AL368" s="2">
        <f>ROUND(AL68*'T1'!$E$18,0)</f>
        <v>23550</v>
      </c>
      <c r="AM368" s="2">
        <f>ROUND(AM68*'T1'!$E$18,0)</f>
        <v>23550</v>
      </c>
      <c r="AN368" s="2">
        <f>ROUND(AN68*'T1'!$E$18,0)</f>
        <v>23550</v>
      </c>
      <c r="AO368" s="6">
        <f t="shared" si="857"/>
        <v>264600</v>
      </c>
      <c r="AP368" s="2"/>
      <c r="AQ368" s="6">
        <f t="shared" si="1216"/>
        <v>457200</v>
      </c>
    </row>
    <row r="369" spans="1:44" ht="12" customHeight="1" outlineLevel="1">
      <c r="A369" s="21" t="s">
        <v>8</v>
      </c>
      <c r="C369" s="2">
        <f>ROUND(C69*'T1'!$C$18,0)</f>
        <v>0</v>
      </c>
      <c r="D369" s="2">
        <f>ROUND(D69*'T1'!$C$18,0)</f>
        <v>0</v>
      </c>
      <c r="E369" s="2">
        <f>ROUND(E69*'T1'!$C$18,0)</f>
        <v>0</v>
      </c>
      <c r="F369" s="2">
        <f>ROUND(F69*'T1'!$C$18,0)</f>
        <v>0</v>
      </c>
      <c r="G369" s="2">
        <f>ROUND(G69*'T1'!$C$18,0)</f>
        <v>0</v>
      </c>
      <c r="H369" s="2">
        <f>ROUND(H69*'T1'!$C$18,0)</f>
        <v>0</v>
      </c>
      <c r="I369" s="2">
        <f>ROUND(I69*'T1'!$C$18,0)</f>
        <v>0</v>
      </c>
      <c r="J369" s="2">
        <f>ROUND(J69*'T1'!$C$18,0)</f>
        <v>0</v>
      </c>
      <c r="K369" s="2">
        <f>ROUND(K69*'T1'!$C$18,0)</f>
        <v>0</v>
      </c>
      <c r="L369" s="2">
        <f>ROUND(L69*'T1'!$C$18,0)</f>
        <v>0</v>
      </c>
      <c r="M369" s="2">
        <f>ROUND(M69*'T1'!$C$18,0)</f>
        <v>0</v>
      </c>
      <c r="N369" s="2">
        <f>ROUND(N69*'T1'!$C$18,0)</f>
        <v>0</v>
      </c>
      <c r="O369" s="6">
        <f t="shared" si="853"/>
        <v>0</v>
      </c>
      <c r="P369" s="2">
        <f>ROUND(P69*'T1'!$D$18,0)</f>
        <v>14550</v>
      </c>
      <c r="Q369" s="2">
        <f>ROUND(Q69*'T1'!$D$18,0)</f>
        <v>14550</v>
      </c>
      <c r="R369" s="2">
        <f>ROUND(R69*'T1'!$D$18,0)</f>
        <v>14550</v>
      </c>
      <c r="S369" s="2">
        <f>ROUND(S69*'T1'!$D$18,0)</f>
        <v>14550</v>
      </c>
      <c r="T369" s="2">
        <f>ROUND(T69*'T1'!$D$18,0)</f>
        <v>14550</v>
      </c>
      <c r="U369" s="2">
        <f>ROUND(U69*'T1'!$D$18,0)</f>
        <v>14550</v>
      </c>
      <c r="V369" s="2">
        <f>ROUND(V69*'T1'!$D$18,0)</f>
        <v>17550</v>
      </c>
      <c r="W369" s="2">
        <f>ROUND(W69*'T1'!$D$18,0)</f>
        <v>17550</v>
      </c>
      <c r="X369" s="2">
        <f>ROUND(X69*'T1'!$D$18,0)</f>
        <v>17550</v>
      </c>
      <c r="Y369" s="2">
        <f>ROUND(Y69*'T1'!$D$18,0)</f>
        <v>17550</v>
      </c>
      <c r="Z369" s="2">
        <f>ROUND(Z69*'T1'!$D$18,0)</f>
        <v>17550</v>
      </c>
      <c r="AA369" s="2">
        <f>ROUND(AA69*'T1'!$D$18,0)</f>
        <v>17550</v>
      </c>
      <c r="AB369" s="6">
        <f t="shared" si="855"/>
        <v>192600</v>
      </c>
      <c r="AC369" s="2">
        <f>ROUND(AC69*'T1'!$E$18,0)</f>
        <v>20550</v>
      </c>
      <c r="AD369" s="2">
        <f>ROUND(AD69*'T1'!$E$18,0)</f>
        <v>20550</v>
      </c>
      <c r="AE369" s="2">
        <f>ROUND(AE69*'T1'!$E$18,0)</f>
        <v>20550</v>
      </c>
      <c r="AF369" s="2">
        <f>ROUND(AF69*'T1'!$E$18,0)</f>
        <v>20550</v>
      </c>
      <c r="AG369" s="2">
        <f>ROUND(AG69*'T1'!$E$18,0)</f>
        <v>20550</v>
      </c>
      <c r="AH369" s="2">
        <f>ROUND(AH69*'T1'!$E$18,0)</f>
        <v>20550</v>
      </c>
      <c r="AI369" s="2">
        <f>ROUND(AI69*'T1'!$E$18,0)</f>
        <v>23550</v>
      </c>
      <c r="AJ369" s="2">
        <f>ROUND(AJ69*'T1'!$E$18,0)</f>
        <v>23550</v>
      </c>
      <c r="AK369" s="2">
        <f>ROUND(AK69*'T1'!$E$18,0)</f>
        <v>23550</v>
      </c>
      <c r="AL369" s="2">
        <f>ROUND(AL69*'T1'!$E$18,0)</f>
        <v>23550</v>
      </c>
      <c r="AM369" s="2">
        <f>ROUND(AM69*'T1'!$E$18,0)</f>
        <v>23550</v>
      </c>
      <c r="AN369" s="2">
        <f>ROUND(AN69*'T1'!$E$18,0)</f>
        <v>23550</v>
      </c>
      <c r="AO369" s="6">
        <f t="shared" si="857"/>
        <v>264600</v>
      </c>
      <c r="AP369" s="2"/>
      <c r="AQ369" s="6">
        <f t="shared" si="1216"/>
        <v>457200</v>
      </c>
    </row>
    <row r="370" spans="1:44" ht="12" customHeight="1" outlineLevel="1">
      <c r="A370" s="21" t="s">
        <v>9</v>
      </c>
      <c r="C370" s="2">
        <f>ROUND(C70*'T1'!$C$18,0)</f>
        <v>0</v>
      </c>
      <c r="D370" s="2">
        <f>ROUND(D70*'T1'!$C$18,0)</f>
        <v>0</v>
      </c>
      <c r="E370" s="2">
        <f>ROUND(E70*'T1'!$C$18,0)</f>
        <v>0</v>
      </c>
      <c r="F370" s="2">
        <f>ROUND(F70*'T1'!$C$18,0)</f>
        <v>0</v>
      </c>
      <c r="G370" s="2">
        <f>ROUND(G70*'T1'!$C$18,0)</f>
        <v>0</v>
      </c>
      <c r="H370" s="2">
        <f>ROUND(H70*'T1'!$C$18,0)</f>
        <v>0</v>
      </c>
      <c r="I370" s="2">
        <f>ROUND(I70*'T1'!$C$18,0)</f>
        <v>0</v>
      </c>
      <c r="J370" s="2">
        <f>ROUND(J70*'T1'!$C$18,0)</f>
        <v>0</v>
      </c>
      <c r="K370" s="2">
        <f>ROUND(K70*'T1'!$C$18,0)</f>
        <v>0</v>
      </c>
      <c r="L370" s="2">
        <f>ROUND(L70*'T1'!$C$18,0)</f>
        <v>0</v>
      </c>
      <c r="M370" s="2">
        <f>ROUND(M70*'T1'!$C$18,0)</f>
        <v>0</v>
      </c>
      <c r="N370" s="2">
        <f>ROUND(N70*'T1'!$C$18,0)</f>
        <v>0</v>
      </c>
      <c r="O370" s="6">
        <f t="shared" ref="O370:O461" si="1217">SUM(C370:N370)</f>
        <v>0</v>
      </c>
      <c r="P370" s="2">
        <f>ROUND(P70*'T1'!$D$18,0)</f>
        <v>14550</v>
      </c>
      <c r="Q370" s="2">
        <f>ROUND(Q70*'T1'!$D$18,0)</f>
        <v>14550</v>
      </c>
      <c r="R370" s="2">
        <f>ROUND(R70*'T1'!$D$18,0)</f>
        <v>14550</v>
      </c>
      <c r="S370" s="2">
        <f>ROUND(S70*'T1'!$D$18,0)</f>
        <v>14550</v>
      </c>
      <c r="T370" s="2">
        <f>ROUND(T70*'T1'!$D$18,0)</f>
        <v>14550</v>
      </c>
      <c r="U370" s="2">
        <f>ROUND(U70*'T1'!$D$18,0)</f>
        <v>14550</v>
      </c>
      <c r="V370" s="2">
        <f>ROUND(V70*'T1'!$D$18,0)</f>
        <v>17550</v>
      </c>
      <c r="W370" s="2">
        <f>ROUND(W70*'T1'!$D$18,0)</f>
        <v>17550</v>
      </c>
      <c r="X370" s="2">
        <f>ROUND(X70*'T1'!$D$18,0)</f>
        <v>17550</v>
      </c>
      <c r="Y370" s="2">
        <f>ROUND(Y70*'T1'!$D$18,0)</f>
        <v>17550</v>
      </c>
      <c r="Z370" s="2">
        <f>ROUND(Z70*'T1'!$D$18,0)</f>
        <v>17550</v>
      </c>
      <c r="AA370" s="2">
        <f>ROUND(AA70*'T1'!$D$18,0)</f>
        <v>17550</v>
      </c>
      <c r="AB370" s="6">
        <f t="shared" ref="AB370:AB461" si="1218">SUM(P370:AA370)</f>
        <v>192600</v>
      </c>
      <c r="AC370" s="2">
        <f>ROUND(AC70*'T1'!$E$18,0)</f>
        <v>20550</v>
      </c>
      <c r="AD370" s="2">
        <f>ROUND(AD70*'T1'!$E$18,0)</f>
        <v>20550</v>
      </c>
      <c r="AE370" s="2">
        <f>ROUND(AE70*'T1'!$E$18,0)</f>
        <v>20550</v>
      </c>
      <c r="AF370" s="2">
        <f>ROUND(AF70*'T1'!$E$18,0)</f>
        <v>20550</v>
      </c>
      <c r="AG370" s="2">
        <f>ROUND(AG70*'T1'!$E$18,0)</f>
        <v>20550</v>
      </c>
      <c r="AH370" s="2">
        <f>ROUND(AH70*'T1'!$E$18,0)</f>
        <v>20550</v>
      </c>
      <c r="AI370" s="2">
        <f>ROUND(AI70*'T1'!$E$18,0)</f>
        <v>23550</v>
      </c>
      <c r="AJ370" s="2">
        <f>ROUND(AJ70*'T1'!$E$18,0)</f>
        <v>23550</v>
      </c>
      <c r="AK370" s="2">
        <f>ROUND(AK70*'T1'!$E$18,0)</f>
        <v>23550</v>
      </c>
      <c r="AL370" s="2">
        <f>ROUND(AL70*'T1'!$E$18,0)</f>
        <v>23550</v>
      </c>
      <c r="AM370" s="2">
        <f>ROUND(AM70*'T1'!$E$18,0)</f>
        <v>23550</v>
      </c>
      <c r="AN370" s="2">
        <f>ROUND(AN70*'T1'!$E$18,0)</f>
        <v>23550</v>
      </c>
      <c r="AO370" s="6">
        <f t="shared" ref="AO370:AO461" si="1219">SUM(AC370:AN370)</f>
        <v>264600</v>
      </c>
      <c r="AP370" s="2"/>
      <c r="AQ370" s="6">
        <f t="shared" si="1216"/>
        <v>457200</v>
      </c>
    </row>
    <row r="371" spans="1:44" ht="12" customHeight="1" outlineLevel="1">
      <c r="A371" s="21" t="s">
        <v>95</v>
      </c>
      <c r="C371" s="2">
        <f>ROUND(C71*'T1'!$C$18,0)</f>
        <v>0</v>
      </c>
      <c r="D371" s="2">
        <f>ROUND(D71*'T1'!$C$18,0)</f>
        <v>0</v>
      </c>
      <c r="E371" s="2">
        <f>ROUND(E71*'T1'!$C$18,0)</f>
        <v>0</v>
      </c>
      <c r="F371" s="2">
        <f>ROUND(F71*'T1'!$C$18,0)</f>
        <v>0</v>
      </c>
      <c r="G371" s="2">
        <f>ROUND(G71*'T1'!$C$18,0)</f>
        <v>0</v>
      </c>
      <c r="H371" s="2">
        <f>ROUND(H71*'T1'!$C$18,0)</f>
        <v>0</v>
      </c>
      <c r="I371" s="2">
        <f>ROUND(I71*'T1'!$C$18,0)</f>
        <v>14550</v>
      </c>
      <c r="J371" s="2">
        <f>ROUND(J71*'T1'!$C$18,0)</f>
        <v>14550</v>
      </c>
      <c r="K371" s="2">
        <f>ROUND(K71*'T1'!$C$18,0)</f>
        <v>14550</v>
      </c>
      <c r="L371" s="2">
        <f>ROUND(L71*'T1'!$C$18,0)</f>
        <v>14550</v>
      </c>
      <c r="M371" s="2">
        <f>ROUND(M71*'T1'!$C$18,0)</f>
        <v>14550</v>
      </c>
      <c r="N371" s="2">
        <f>ROUND(N71*'T1'!$C$18,0)</f>
        <v>14550</v>
      </c>
      <c r="O371" s="6">
        <f t="shared" si="1217"/>
        <v>87300</v>
      </c>
      <c r="P371" s="2">
        <f>ROUND(P71*'T1'!$D$18,0)</f>
        <v>17550</v>
      </c>
      <c r="Q371" s="2">
        <f>ROUND(Q71*'T1'!$D$18,0)</f>
        <v>17550</v>
      </c>
      <c r="R371" s="2">
        <f>ROUND(R71*'T1'!$D$18,0)</f>
        <v>17550</v>
      </c>
      <c r="S371" s="2">
        <f>ROUND(S71*'T1'!$D$18,0)</f>
        <v>17550</v>
      </c>
      <c r="T371" s="2">
        <f>ROUND(T71*'T1'!$D$18,0)</f>
        <v>17550</v>
      </c>
      <c r="U371" s="2">
        <f>ROUND(U71*'T1'!$D$18,0)</f>
        <v>17550</v>
      </c>
      <c r="V371" s="2">
        <f>ROUND(V71*'T1'!$D$18,0)</f>
        <v>20550</v>
      </c>
      <c r="W371" s="2">
        <f>ROUND(W71*'T1'!$D$18,0)</f>
        <v>20550</v>
      </c>
      <c r="X371" s="2">
        <f>ROUND(X71*'T1'!$D$18,0)</f>
        <v>20550</v>
      </c>
      <c r="Y371" s="2">
        <f>ROUND(Y71*'T1'!$D$18,0)</f>
        <v>20550</v>
      </c>
      <c r="Z371" s="2">
        <f>ROUND(Z71*'T1'!$D$18,0)</f>
        <v>20550</v>
      </c>
      <c r="AA371" s="2">
        <f>ROUND(AA71*'T1'!$D$18,0)</f>
        <v>20550</v>
      </c>
      <c r="AB371" s="6">
        <f t="shared" si="1218"/>
        <v>228600</v>
      </c>
      <c r="AC371" s="2">
        <f>ROUND(AC71*'T1'!$E$18,0)</f>
        <v>23550</v>
      </c>
      <c r="AD371" s="2">
        <f>ROUND(AD71*'T1'!$E$18,0)</f>
        <v>23550</v>
      </c>
      <c r="AE371" s="2">
        <f>ROUND(AE71*'T1'!$E$18,0)</f>
        <v>23550</v>
      </c>
      <c r="AF371" s="2">
        <f>ROUND(AF71*'T1'!$E$18,0)</f>
        <v>23550</v>
      </c>
      <c r="AG371" s="2">
        <f>ROUND(AG71*'T1'!$E$18,0)</f>
        <v>23550</v>
      </c>
      <c r="AH371" s="2">
        <f>ROUND(AH71*'T1'!$E$18,0)</f>
        <v>23550</v>
      </c>
      <c r="AI371" s="2">
        <f>ROUND(AI71*'T1'!$E$18,0)</f>
        <v>26550</v>
      </c>
      <c r="AJ371" s="2">
        <f>ROUND(AJ71*'T1'!$E$18,0)</f>
        <v>26550</v>
      </c>
      <c r="AK371" s="2">
        <f>ROUND(AK71*'T1'!$E$18,0)</f>
        <v>26550</v>
      </c>
      <c r="AL371" s="2">
        <f>ROUND(AL71*'T1'!$E$18,0)</f>
        <v>26550</v>
      </c>
      <c r="AM371" s="2">
        <f>ROUND(AM71*'T1'!$E$18,0)</f>
        <v>26550</v>
      </c>
      <c r="AN371" s="2">
        <f>ROUND(AN71*'T1'!$E$18,0)</f>
        <v>26550</v>
      </c>
      <c r="AO371" s="6">
        <f t="shared" si="1219"/>
        <v>300600</v>
      </c>
      <c r="AP371" s="2"/>
      <c r="AQ371" s="6">
        <f t="shared" si="1216"/>
        <v>616500</v>
      </c>
    </row>
    <row r="372" spans="1:44" ht="12" customHeight="1" outlineLevel="1">
      <c r="A372" s="21" t="s">
        <v>96</v>
      </c>
      <c r="C372" s="2">
        <f>ROUND(C72*'T1'!$C$18,0)</f>
        <v>0</v>
      </c>
      <c r="D372" s="2">
        <f>ROUND(D72*'T1'!$C$18,0)</f>
        <v>0</v>
      </c>
      <c r="E372" s="2">
        <f>ROUND(E72*'T1'!$C$18,0)</f>
        <v>0</v>
      </c>
      <c r="F372" s="2">
        <f>ROUND(F72*'T1'!$C$18,0)</f>
        <v>0</v>
      </c>
      <c r="G372" s="2">
        <f>ROUND(G72*'T1'!$C$18,0)</f>
        <v>0</v>
      </c>
      <c r="H372" s="2">
        <f>ROUND(H72*'T1'!$C$18,0)</f>
        <v>0</v>
      </c>
      <c r="I372" s="2">
        <f>ROUND(I72*'T1'!$C$18,0)</f>
        <v>0</v>
      </c>
      <c r="J372" s="2">
        <f>ROUND(J72*'T1'!$C$18,0)</f>
        <v>14550</v>
      </c>
      <c r="K372" s="2">
        <f>ROUND(K72*'T1'!$C$18,0)</f>
        <v>14550</v>
      </c>
      <c r="L372" s="2">
        <f>ROUND(L72*'T1'!$C$18,0)</f>
        <v>14550</v>
      </c>
      <c r="M372" s="2">
        <f>ROUND(M72*'T1'!$C$18,0)</f>
        <v>14550</v>
      </c>
      <c r="N372" s="2">
        <f>ROUND(N72*'T1'!$C$18,0)</f>
        <v>14550</v>
      </c>
      <c r="O372" s="6">
        <f t="shared" si="1217"/>
        <v>72750</v>
      </c>
      <c r="P372" s="2">
        <f>ROUND(P72*'T1'!$D$18,0)</f>
        <v>14550</v>
      </c>
      <c r="Q372" s="2">
        <f>ROUND(Q72*'T1'!$D$18,0)</f>
        <v>17550</v>
      </c>
      <c r="R372" s="2">
        <f>ROUND(R72*'T1'!$D$18,0)</f>
        <v>17550</v>
      </c>
      <c r="S372" s="2">
        <f>ROUND(S72*'T1'!$D$18,0)</f>
        <v>17550</v>
      </c>
      <c r="T372" s="2">
        <f>ROUND(T72*'T1'!$D$18,0)</f>
        <v>17550</v>
      </c>
      <c r="U372" s="2">
        <f>ROUND(U72*'T1'!$D$18,0)</f>
        <v>17550</v>
      </c>
      <c r="V372" s="2">
        <f>ROUND(V72*'T1'!$D$18,0)</f>
        <v>17550</v>
      </c>
      <c r="W372" s="2">
        <f>ROUND(W72*'T1'!$D$18,0)</f>
        <v>20550</v>
      </c>
      <c r="X372" s="2">
        <f>ROUND(X72*'T1'!$D$18,0)</f>
        <v>20550</v>
      </c>
      <c r="Y372" s="2">
        <f>ROUND(Y72*'T1'!$D$18,0)</f>
        <v>20550</v>
      </c>
      <c r="Z372" s="2">
        <f>ROUND(Z72*'T1'!$D$18,0)</f>
        <v>20550</v>
      </c>
      <c r="AA372" s="2">
        <f>ROUND(AA72*'T1'!$D$18,0)</f>
        <v>20550</v>
      </c>
      <c r="AB372" s="6">
        <f t="shared" si="1218"/>
        <v>222600</v>
      </c>
      <c r="AC372" s="2">
        <f>ROUND(AC72*'T1'!$E$18,0)</f>
        <v>20550</v>
      </c>
      <c r="AD372" s="2">
        <f>ROUND(AD72*'T1'!$E$18,0)</f>
        <v>23550</v>
      </c>
      <c r="AE372" s="2">
        <f>ROUND(AE72*'T1'!$E$18,0)</f>
        <v>23550</v>
      </c>
      <c r="AF372" s="2">
        <f>ROUND(AF72*'T1'!$E$18,0)</f>
        <v>23550</v>
      </c>
      <c r="AG372" s="2">
        <f>ROUND(AG72*'T1'!$E$18,0)</f>
        <v>23550</v>
      </c>
      <c r="AH372" s="2">
        <f>ROUND(AH72*'T1'!$E$18,0)</f>
        <v>23550</v>
      </c>
      <c r="AI372" s="2">
        <f>ROUND(AI72*'T1'!$E$18,0)</f>
        <v>23550</v>
      </c>
      <c r="AJ372" s="2">
        <f>ROUND(AJ72*'T1'!$E$18,0)</f>
        <v>26550</v>
      </c>
      <c r="AK372" s="2">
        <f>ROUND(AK72*'T1'!$E$18,0)</f>
        <v>26550</v>
      </c>
      <c r="AL372" s="2">
        <f>ROUND(AL72*'T1'!$E$18,0)</f>
        <v>26550</v>
      </c>
      <c r="AM372" s="2">
        <f>ROUND(AM72*'T1'!$E$18,0)</f>
        <v>26550</v>
      </c>
      <c r="AN372" s="2">
        <f>ROUND(AN72*'T1'!$E$18,0)</f>
        <v>26550</v>
      </c>
      <c r="AO372" s="6">
        <f t="shared" si="1219"/>
        <v>294600</v>
      </c>
      <c r="AP372" s="2"/>
      <c r="AQ372" s="6">
        <f t="shared" si="1216"/>
        <v>589950</v>
      </c>
    </row>
    <row r="373" spans="1:44" ht="12" customHeight="1" outlineLevel="1">
      <c r="A373" s="21" t="s">
        <v>10</v>
      </c>
      <c r="C373" s="2">
        <f>ROUND(C73*'T1'!$C$18,0)</f>
        <v>0</v>
      </c>
      <c r="D373" s="2">
        <f>ROUND(D73*'T1'!$C$18,0)</f>
        <v>0</v>
      </c>
      <c r="E373" s="2">
        <f>ROUND(E73*'T1'!$C$18,0)</f>
        <v>0</v>
      </c>
      <c r="F373" s="2">
        <f>ROUND(F73*'T1'!$C$18,0)</f>
        <v>0</v>
      </c>
      <c r="G373" s="2">
        <f>ROUND(G73*'T1'!$C$18,0)</f>
        <v>0</v>
      </c>
      <c r="H373" s="2">
        <f>ROUND(H73*'T1'!$C$18,0)</f>
        <v>0</v>
      </c>
      <c r="I373" s="2">
        <f>ROUND(I73*'T1'!$C$18,0)</f>
        <v>0</v>
      </c>
      <c r="J373" s="2">
        <f>ROUND(J73*'T1'!$C$18,0)</f>
        <v>0</v>
      </c>
      <c r="K373" s="2">
        <f>ROUND(K73*'T1'!$C$18,0)</f>
        <v>0</v>
      </c>
      <c r="L373" s="2">
        <f>ROUND(L73*'T1'!$C$18,0)</f>
        <v>0</v>
      </c>
      <c r="M373" s="2">
        <f>ROUND(M73*'T1'!$C$18,0)</f>
        <v>0</v>
      </c>
      <c r="N373" s="2">
        <f>ROUND(N73*'T1'!$C$18,0)</f>
        <v>0</v>
      </c>
      <c r="O373" s="6">
        <f t="shared" si="1217"/>
        <v>0</v>
      </c>
      <c r="P373" s="2">
        <f>ROUND(P73*'T1'!$D$18,0)</f>
        <v>0</v>
      </c>
      <c r="Q373" s="2">
        <f>ROUND(Q73*'T1'!$D$18,0)</f>
        <v>0</v>
      </c>
      <c r="R373" s="2">
        <f>ROUND(R73*'T1'!$D$18,0)</f>
        <v>0</v>
      </c>
      <c r="S373" s="2">
        <f>ROUND(S73*'T1'!$D$18,0)</f>
        <v>0</v>
      </c>
      <c r="T373" s="2">
        <f>ROUND(T73*'T1'!$D$18,0)</f>
        <v>0</v>
      </c>
      <c r="U373" s="2">
        <f>ROUND(U73*'T1'!$D$18,0)</f>
        <v>0</v>
      </c>
      <c r="V373" s="2">
        <f>ROUND(V73*'T1'!$D$18,0)</f>
        <v>14550</v>
      </c>
      <c r="W373" s="2">
        <f>ROUND(W73*'T1'!$D$18,0)</f>
        <v>14550</v>
      </c>
      <c r="X373" s="2">
        <f>ROUND(X73*'T1'!$D$18,0)</f>
        <v>14550</v>
      </c>
      <c r="Y373" s="2">
        <f>ROUND(Y73*'T1'!$D$18,0)</f>
        <v>14550</v>
      </c>
      <c r="Z373" s="2">
        <f>ROUND(Z73*'T1'!$D$18,0)</f>
        <v>14550</v>
      </c>
      <c r="AA373" s="2">
        <f>ROUND(AA73*'T1'!$D$18,0)</f>
        <v>14550</v>
      </c>
      <c r="AB373" s="6">
        <f t="shared" si="1218"/>
        <v>87300</v>
      </c>
      <c r="AC373" s="2">
        <f>ROUND(AC73*'T1'!$E$18,0)</f>
        <v>17550</v>
      </c>
      <c r="AD373" s="2">
        <f>ROUND(AD73*'T1'!$E$18,0)</f>
        <v>17550</v>
      </c>
      <c r="AE373" s="2">
        <f>ROUND(AE73*'T1'!$E$18,0)</f>
        <v>17550</v>
      </c>
      <c r="AF373" s="2">
        <f>ROUND(AF73*'T1'!$E$18,0)</f>
        <v>17550</v>
      </c>
      <c r="AG373" s="2">
        <f>ROUND(AG73*'T1'!$E$18,0)</f>
        <v>17550</v>
      </c>
      <c r="AH373" s="2">
        <f>ROUND(AH73*'T1'!$E$18,0)</f>
        <v>17550</v>
      </c>
      <c r="AI373" s="2">
        <f>ROUND(AI73*'T1'!$E$18,0)</f>
        <v>20550</v>
      </c>
      <c r="AJ373" s="2">
        <f>ROUND(AJ73*'T1'!$E$18,0)</f>
        <v>20550</v>
      </c>
      <c r="AK373" s="2">
        <f>ROUND(AK73*'T1'!$E$18,0)</f>
        <v>20550</v>
      </c>
      <c r="AL373" s="2">
        <f>ROUND(AL73*'T1'!$E$18,0)</f>
        <v>20550</v>
      </c>
      <c r="AM373" s="2">
        <f>ROUND(AM73*'T1'!$E$18,0)</f>
        <v>20550</v>
      </c>
      <c r="AN373" s="2">
        <f>ROUND(AN73*'T1'!$E$18,0)</f>
        <v>20550</v>
      </c>
      <c r="AO373" s="6">
        <f t="shared" si="1219"/>
        <v>228600</v>
      </c>
      <c r="AP373" s="2"/>
      <c r="AQ373" s="6">
        <f t="shared" si="1216"/>
        <v>315900</v>
      </c>
    </row>
    <row r="374" spans="1:44" ht="12" customHeight="1" outlineLevel="1">
      <c r="A374" s="2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6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6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6"/>
      <c r="AP374" s="2"/>
      <c r="AQ374" s="6"/>
    </row>
    <row r="375" spans="1:44" s="4" customFormat="1" ht="12" customHeight="1" outlineLevel="1">
      <c r="A375" s="4" t="s">
        <v>491</v>
      </c>
      <c r="B375" s="9"/>
      <c r="C375" s="5">
        <f>SUM(C376:C380)</f>
        <v>0</v>
      </c>
      <c r="D375" s="5">
        <f t="shared" ref="D375" si="1220">SUM(D376:D380)</f>
        <v>0</v>
      </c>
      <c r="E375" s="5">
        <f t="shared" ref="E375" si="1221">SUM(E376:E380)</f>
        <v>0</v>
      </c>
      <c r="F375" s="5">
        <f t="shared" ref="F375" si="1222">SUM(F376:F380)</f>
        <v>0</v>
      </c>
      <c r="G375" s="5">
        <f t="shared" ref="G375" si="1223">SUM(G376:G380)</f>
        <v>0</v>
      </c>
      <c r="H375" s="5">
        <f t="shared" ref="H375" si="1224">SUM(H376:H380)</f>
        <v>0</v>
      </c>
      <c r="I375" s="5">
        <f t="shared" ref="I375" si="1225">SUM(I376:I380)</f>
        <v>0</v>
      </c>
      <c r="J375" s="5">
        <f t="shared" ref="J375" si="1226">SUM(J376:J380)</f>
        <v>26100</v>
      </c>
      <c r="K375" s="5">
        <f t="shared" ref="K375" si="1227">SUM(K376:K380)</f>
        <v>26100</v>
      </c>
      <c r="L375" s="5">
        <f t="shared" ref="L375" si="1228">SUM(L376:L380)</f>
        <v>26100</v>
      </c>
      <c r="M375" s="5">
        <f t="shared" ref="M375" si="1229">SUM(M376:M380)</f>
        <v>26100</v>
      </c>
      <c r="N375" s="5">
        <f t="shared" ref="N375" si="1230">SUM(N376:N380)</f>
        <v>34650</v>
      </c>
      <c r="O375" s="14">
        <f t="shared" si="1217"/>
        <v>139050</v>
      </c>
      <c r="P375" s="5">
        <f>SUM(P376:P380)</f>
        <v>34650</v>
      </c>
      <c r="Q375" s="5">
        <f t="shared" ref="Q375:AA375" si="1231">SUM(Q376:Q380)</f>
        <v>51450</v>
      </c>
      <c r="R375" s="5">
        <f t="shared" si="1231"/>
        <v>51450</v>
      </c>
      <c r="S375" s="5">
        <f t="shared" si="1231"/>
        <v>51450</v>
      </c>
      <c r="T375" s="5">
        <f t="shared" si="1231"/>
        <v>51450</v>
      </c>
      <c r="U375" s="5">
        <f t="shared" si="1231"/>
        <v>52950</v>
      </c>
      <c r="V375" s="5">
        <f t="shared" si="1231"/>
        <v>52950</v>
      </c>
      <c r="W375" s="5">
        <f t="shared" si="1231"/>
        <v>72000</v>
      </c>
      <c r="X375" s="5">
        <f t="shared" si="1231"/>
        <v>72000</v>
      </c>
      <c r="Y375" s="5">
        <f t="shared" si="1231"/>
        <v>72000</v>
      </c>
      <c r="Z375" s="5">
        <f t="shared" si="1231"/>
        <v>72000</v>
      </c>
      <c r="AA375" s="5">
        <f t="shared" si="1231"/>
        <v>73500</v>
      </c>
      <c r="AB375" s="14">
        <f t="shared" si="1218"/>
        <v>707850</v>
      </c>
      <c r="AC375" s="5">
        <f>SUM(AC376:AC380)</f>
        <v>73500</v>
      </c>
      <c r="AD375" s="5">
        <f t="shared" ref="AD375:AN375" si="1232">SUM(AD376:AD380)</f>
        <v>83250</v>
      </c>
      <c r="AE375" s="5">
        <f t="shared" si="1232"/>
        <v>83250</v>
      </c>
      <c r="AF375" s="5">
        <f t="shared" si="1232"/>
        <v>83250</v>
      </c>
      <c r="AG375" s="5">
        <f t="shared" si="1232"/>
        <v>83250</v>
      </c>
      <c r="AH375" s="5">
        <f t="shared" si="1232"/>
        <v>84750</v>
      </c>
      <c r="AI375" s="5">
        <f t="shared" si="1232"/>
        <v>84750</v>
      </c>
      <c r="AJ375" s="5">
        <f t="shared" si="1232"/>
        <v>94500</v>
      </c>
      <c r="AK375" s="5">
        <f t="shared" si="1232"/>
        <v>94500</v>
      </c>
      <c r="AL375" s="5">
        <f t="shared" si="1232"/>
        <v>94500</v>
      </c>
      <c r="AM375" s="5">
        <f t="shared" si="1232"/>
        <v>94500</v>
      </c>
      <c r="AN375" s="5">
        <f t="shared" si="1232"/>
        <v>96000</v>
      </c>
      <c r="AO375" s="14">
        <f t="shared" si="1219"/>
        <v>1050000</v>
      </c>
      <c r="AP375" s="5"/>
      <c r="AQ375" s="14">
        <f>O375+AB375+AO375</f>
        <v>1896900</v>
      </c>
    </row>
    <row r="376" spans="1:44" ht="12" customHeight="1" outlineLevel="1">
      <c r="A376" s="21" t="s">
        <v>216</v>
      </c>
      <c r="C376" s="2">
        <f>ROUND(C76*'T1'!$C$18,0)</f>
        <v>0</v>
      </c>
      <c r="D376" s="2">
        <f>ROUND(D76*'T1'!$C$18,0)</f>
        <v>0</v>
      </c>
      <c r="E376" s="2">
        <f>ROUND(E76*'T1'!$C$18,0)</f>
        <v>0</v>
      </c>
      <c r="F376" s="2">
        <f>ROUND(F76*'T1'!$C$18,0)</f>
        <v>0</v>
      </c>
      <c r="G376" s="2">
        <f>ROUND(G76*'T1'!$C$18,0)</f>
        <v>0</v>
      </c>
      <c r="H376" s="2">
        <f>ROUND(H76*'T1'!$C$18,0)</f>
        <v>0</v>
      </c>
      <c r="I376" s="2">
        <f>ROUND(I76*'T1'!$C$18,0)</f>
        <v>0</v>
      </c>
      <c r="J376" s="2">
        <f>ROUND(J76*'T1'!$C$18,0)</f>
        <v>14550</v>
      </c>
      <c r="K376" s="2">
        <f>ROUND(K76*'T1'!$C$18,0)</f>
        <v>14550</v>
      </c>
      <c r="L376" s="2">
        <f>ROUND(L76*'T1'!$C$18,0)</f>
        <v>14550</v>
      </c>
      <c r="M376" s="2">
        <f>ROUND(M76*'T1'!$C$18,0)</f>
        <v>14550</v>
      </c>
      <c r="N376" s="2">
        <f>ROUND(N76*'T1'!$C$18,0)</f>
        <v>14550</v>
      </c>
      <c r="O376" s="6">
        <f t="shared" si="1217"/>
        <v>72750</v>
      </c>
      <c r="P376" s="2">
        <f>ROUND(P76*'T1'!$D$18,0)</f>
        <v>14550</v>
      </c>
      <c r="Q376" s="2">
        <f>ROUND(Q76*'T1'!$D$18,0)</f>
        <v>17550</v>
      </c>
      <c r="R376" s="2">
        <f>ROUND(R76*'T1'!$D$18,0)</f>
        <v>17550</v>
      </c>
      <c r="S376" s="2">
        <f>ROUND(S76*'T1'!$D$18,0)</f>
        <v>17550</v>
      </c>
      <c r="T376" s="2">
        <f>ROUND(T76*'T1'!$D$18,0)</f>
        <v>17550</v>
      </c>
      <c r="U376" s="2">
        <f>ROUND(U76*'T1'!$D$18,0)</f>
        <v>17550</v>
      </c>
      <c r="V376" s="2">
        <f>ROUND(V76*'T1'!$D$18,0)</f>
        <v>17550</v>
      </c>
      <c r="W376" s="2">
        <f>ROUND(W76*'T1'!$D$18,0)</f>
        <v>20550</v>
      </c>
      <c r="X376" s="2">
        <f>ROUND(X76*'T1'!$D$18,0)</f>
        <v>20550</v>
      </c>
      <c r="Y376" s="2">
        <f>ROUND(Y76*'T1'!$D$18,0)</f>
        <v>20550</v>
      </c>
      <c r="Z376" s="2">
        <f>ROUND(Z76*'T1'!$D$18,0)</f>
        <v>20550</v>
      </c>
      <c r="AA376" s="2">
        <f>ROUND(AA76*'T1'!$D$18,0)</f>
        <v>20550</v>
      </c>
      <c r="AB376" s="6">
        <f t="shared" si="1218"/>
        <v>222600</v>
      </c>
      <c r="AC376" s="2">
        <f>ROUND(AC76*'T1'!$E$18,0)</f>
        <v>20550</v>
      </c>
      <c r="AD376" s="2">
        <f>ROUND(AD76*'T1'!$E$18,0)</f>
        <v>23550</v>
      </c>
      <c r="AE376" s="2">
        <f>ROUND(AE76*'T1'!$E$18,0)</f>
        <v>23550</v>
      </c>
      <c r="AF376" s="2">
        <f>ROUND(AF76*'T1'!$E$18,0)</f>
        <v>23550</v>
      </c>
      <c r="AG376" s="2">
        <f>ROUND(AG76*'T1'!$E$18,0)</f>
        <v>23550</v>
      </c>
      <c r="AH376" s="2">
        <f>ROUND(AH76*'T1'!$E$18,0)</f>
        <v>23550</v>
      </c>
      <c r="AI376" s="2">
        <f>ROUND(AI76*'T1'!$E$18,0)</f>
        <v>23550</v>
      </c>
      <c r="AJ376" s="2">
        <f>ROUND(AJ76*'T1'!$E$18,0)</f>
        <v>26550</v>
      </c>
      <c r="AK376" s="2">
        <f>ROUND(AK76*'T1'!$E$18,0)</f>
        <v>26550</v>
      </c>
      <c r="AL376" s="2">
        <f>ROUND(AL76*'T1'!$E$18,0)</f>
        <v>26550</v>
      </c>
      <c r="AM376" s="2">
        <f>ROUND(AM76*'T1'!$E$18,0)</f>
        <v>26550</v>
      </c>
      <c r="AN376" s="2">
        <f>ROUND(AN76*'T1'!$E$18,0)</f>
        <v>26550</v>
      </c>
      <c r="AO376" s="6">
        <f t="shared" si="1219"/>
        <v>294600</v>
      </c>
      <c r="AP376" s="2"/>
      <c r="AQ376" s="6">
        <f>O376+AB376+AO376</f>
        <v>589950</v>
      </c>
      <c r="AR376" s="4"/>
    </row>
    <row r="377" spans="1:44" ht="12" customHeight="1" outlineLevel="1">
      <c r="A377" s="21" t="s">
        <v>493</v>
      </c>
      <c r="C377" s="2">
        <f>ROUND(C77*'T1'!$C$18,0)</f>
        <v>0</v>
      </c>
      <c r="D377" s="2">
        <f>ROUND(D77*'T1'!$C$18,0)</f>
        <v>0</v>
      </c>
      <c r="E377" s="2">
        <f>ROUND(E77*'T1'!$C$18,0)</f>
        <v>0</v>
      </c>
      <c r="F377" s="2">
        <f>ROUND(F77*'T1'!$C$18,0)</f>
        <v>0</v>
      </c>
      <c r="G377" s="2">
        <f>ROUND(G77*'T1'!$C$18,0)</f>
        <v>0</v>
      </c>
      <c r="H377" s="2">
        <f>ROUND(H77*'T1'!$C$18,0)</f>
        <v>0</v>
      </c>
      <c r="I377" s="2">
        <f>ROUND(I77*'T1'!$C$18,0)</f>
        <v>0</v>
      </c>
      <c r="J377" s="2">
        <f>ROUND(J77*'T1'!$C$18,0)</f>
        <v>11550</v>
      </c>
      <c r="K377" s="2">
        <f>ROUND(K77*'T1'!$C$18,0)</f>
        <v>11550</v>
      </c>
      <c r="L377" s="2">
        <f>ROUND(L77*'T1'!$C$18,0)</f>
        <v>11550</v>
      </c>
      <c r="M377" s="2">
        <f>ROUND(M77*'T1'!$C$18,0)</f>
        <v>11550</v>
      </c>
      <c r="N377" s="2">
        <f>ROUND(N77*'T1'!$C$18,0)</f>
        <v>11550</v>
      </c>
      <c r="O377" s="6">
        <f t="shared" si="1217"/>
        <v>57750</v>
      </c>
      <c r="P377" s="2">
        <f>ROUND(P77*'T1'!$D$18,0)</f>
        <v>11550</v>
      </c>
      <c r="Q377" s="2">
        <f>ROUND(Q77*'T1'!$D$18,0)</f>
        <v>13800</v>
      </c>
      <c r="R377" s="2">
        <f>ROUND(R77*'T1'!$D$18,0)</f>
        <v>13800</v>
      </c>
      <c r="S377" s="2">
        <f>ROUND(S77*'T1'!$D$18,0)</f>
        <v>13800</v>
      </c>
      <c r="T377" s="2">
        <f>ROUND(T77*'T1'!$D$18,0)</f>
        <v>13800</v>
      </c>
      <c r="U377" s="2">
        <f>ROUND(U77*'T1'!$D$18,0)</f>
        <v>13800</v>
      </c>
      <c r="V377" s="2">
        <f>ROUND(V77*'T1'!$D$18,0)</f>
        <v>13800</v>
      </c>
      <c r="W377" s="2">
        <f>ROUND(W77*'T1'!$D$18,0)</f>
        <v>16050</v>
      </c>
      <c r="X377" s="2">
        <f>ROUND(X77*'T1'!$D$18,0)</f>
        <v>16050</v>
      </c>
      <c r="Y377" s="2">
        <f>ROUND(Y77*'T1'!$D$18,0)</f>
        <v>16050</v>
      </c>
      <c r="Z377" s="2">
        <f>ROUND(Z77*'T1'!$D$18,0)</f>
        <v>16050</v>
      </c>
      <c r="AA377" s="2">
        <f>ROUND(AA77*'T1'!$D$18,0)</f>
        <v>16050</v>
      </c>
      <c r="AB377" s="6">
        <f t="shared" si="1218"/>
        <v>174600</v>
      </c>
      <c r="AC377" s="2">
        <f>ROUND(AC77*'T1'!$E$18,0)</f>
        <v>16050</v>
      </c>
      <c r="AD377" s="2">
        <f>ROUND(AD77*'T1'!$E$18,0)</f>
        <v>18300</v>
      </c>
      <c r="AE377" s="2">
        <f>ROUND(AE77*'T1'!$E$18,0)</f>
        <v>18300</v>
      </c>
      <c r="AF377" s="2">
        <f>ROUND(AF77*'T1'!$E$18,0)</f>
        <v>18300</v>
      </c>
      <c r="AG377" s="2">
        <f>ROUND(AG77*'T1'!$E$18,0)</f>
        <v>18300</v>
      </c>
      <c r="AH377" s="2">
        <f>ROUND(AH77*'T1'!$E$18,0)</f>
        <v>18300</v>
      </c>
      <c r="AI377" s="2">
        <f>ROUND(AI77*'T1'!$E$18,0)</f>
        <v>18300</v>
      </c>
      <c r="AJ377" s="2">
        <f>ROUND(AJ77*'T1'!$E$18,0)</f>
        <v>20550</v>
      </c>
      <c r="AK377" s="2">
        <f>ROUND(AK77*'T1'!$E$18,0)</f>
        <v>20550</v>
      </c>
      <c r="AL377" s="2">
        <f>ROUND(AL77*'T1'!$E$18,0)</f>
        <v>20550</v>
      </c>
      <c r="AM377" s="2">
        <f>ROUND(AM77*'T1'!$E$18,0)</f>
        <v>20550</v>
      </c>
      <c r="AN377" s="2">
        <f>ROUND(AN77*'T1'!$E$18,0)</f>
        <v>20550</v>
      </c>
      <c r="AO377" s="6">
        <f t="shared" si="1219"/>
        <v>228600</v>
      </c>
      <c r="AP377" s="2"/>
      <c r="AQ377" s="6">
        <f t="shared" ref="AQ377:AQ379" si="1233">O377+AB377+AO377</f>
        <v>460950</v>
      </c>
      <c r="AR377" s="4"/>
    </row>
    <row r="378" spans="1:44" ht="12" customHeight="1" outlineLevel="1">
      <c r="A378" s="21" t="s">
        <v>494</v>
      </c>
      <c r="C378" s="2">
        <f>ROUND(C78*'T1'!$C$18,0)</f>
        <v>0</v>
      </c>
      <c r="D378" s="2">
        <f>ROUND(D78*'T1'!$C$18,0)</f>
        <v>0</v>
      </c>
      <c r="E378" s="2">
        <f>ROUND(E78*'T1'!$C$18,0)</f>
        <v>0</v>
      </c>
      <c r="F378" s="2">
        <f>ROUND(F78*'T1'!$C$18,0)</f>
        <v>0</v>
      </c>
      <c r="G378" s="2">
        <f>ROUND(G78*'T1'!$C$18,0)</f>
        <v>0</v>
      </c>
      <c r="H378" s="2">
        <f>ROUND(H78*'T1'!$C$18,0)</f>
        <v>0</v>
      </c>
      <c r="I378" s="2">
        <f>ROUND(I78*'T1'!$C$18,0)</f>
        <v>0</v>
      </c>
      <c r="J378" s="2">
        <f>ROUND(J78*'T1'!$C$18,0)</f>
        <v>0</v>
      </c>
      <c r="K378" s="2">
        <f>ROUND(K78*'T1'!$C$18,0)</f>
        <v>0</v>
      </c>
      <c r="L378" s="2">
        <f>ROUND(L78*'T1'!$C$18,0)</f>
        <v>0</v>
      </c>
      <c r="M378" s="2">
        <f>ROUND(M78*'T1'!$C$18,0)</f>
        <v>0</v>
      </c>
      <c r="N378" s="2">
        <f>ROUND(N78*'T1'!$C$18,0)</f>
        <v>0</v>
      </c>
      <c r="O378" s="6">
        <f t="shared" si="1217"/>
        <v>0</v>
      </c>
      <c r="P378" s="2">
        <f>ROUND(P78*'T1'!$D$18,0)</f>
        <v>0</v>
      </c>
      <c r="Q378" s="2">
        <f>ROUND(Q78*'T1'!$D$18,0)</f>
        <v>11550</v>
      </c>
      <c r="R378" s="2">
        <f>ROUND(R78*'T1'!$D$18,0)</f>
        <v>11550</v>
      </c>
      <c r="S378" s="2">
        <f>ROUND(S78*'T1'!$D$18,0)</f>
        <v>11550</v>
      </c>
      <c r="T378" s="2">
        <f>ROUND(T78*'T1'!$D$18,0)</f>
        <v>11550</v>
      </c>
      <c r="U378" s="2">
        <f>ROUND(U78*'T1'!$D$18,0)</f>
        <v>11550</v>
      </c>
      <c r="V378" s="2">
        <f>ROUND(V78*'T1'!$D$18,0)</f>
        <v>11550</v>
      </c>
      <c r="W378" s="2">
        <f>ROUND(W78*'T1'!$D$18,0)</f>
        <v>13800</v>
      </c>
      <c r="X378" s="2">
        <f>ROUND(X78*'T1'!$D$18,0)</f>
        <v>13800</v>
      </c>
      <c r="Y378" s="2">
        <f>ROUND(Y78*'T1'!$D$18,0)</f>
        <v>13800</v>
      </c>
      <c r="Z378" s="2">
        <f>ROUND(Z78*'T1'!$D$18,0)</f>
        <v>13800</v>
      </c>
      <c r="AA378" s="2">
        <f>ROUND(AA78*'T1'!$D$18,0)</f>
        <v>13800</v>
      </c>
      <c r="AB378" s="6">
        <f t="shared" si="1218"/>
        <v>138300</v>
      </c>
      <c r="AC378" s="2">
        <f>ROUND(AC78*'T1'!$E$18,0)</f>
        <v>13800</v>
      </c>
      <c r="AD378" s="2">
        <f>ROUND(AD78*'T1'!$E$18,0)</f>
        <v>16050</v>
      </c>
      <c r="AE378" s="2">
        <f>ROUND(AE78*'T1'!$E$18,0)</f>
        <v>16050</v>
      </c>
      <c r="AF378" s="2">
        <f>ROUND(AF78*'T1'!$E$18,0)</f>
        <v>16050</v>
      </c>
      <c r="AG378" s="2">
        <f>ROUND(AG78*'T1'!$E$18,0)</f>
        <v>16050</v>
      </c>
      <c r="AH378" s="2">
        <f>ROUND(AH78*'T1'!$E$18,0)</f>
        <v>16050</v>
      </c>
      <c r="AI378" s="2">
        <f>ROUND(AI78*'T1'!$E$18,0)</f>
        <v>16050</v>
      </c>
      <c r="AJ378" s="2">
        <f>ROUND(AJ78*'T1'!$E$18,0)</f>
        <v>18300</v>
      </c>
      <c r="AK378" s="2">
        <f>ROUND(AK78*'T1'!$E$18,0)</f>
        <v>18300</v>
      </c>
      <c r="AL378" s="2">
        <f>ROUND(AL78*'T1'!$E$18,0)</f>
        <v>18300</v>
      </c>
      <c r="AM378" s="2">
        <f>ROUND(AM78*'T1'!$E$18,0)</f>
        <v>18300</v>
      </c>
      <c r="AN378" s="2">
        <f>ROUND(AN78*'T1'!$E$18,0)</f>
        <v>18300</v>
      </c>
      <c r="AO378" s="6">
        <f t="shared" si="1219"/>
        <v>201600</v>
      </c>
      <c r="AP378" s="2"/>
      <c r="AQ378" s="6">
        <f t="shared" si="1233"/>
        <v>339900</v>
      </c>
      <c r="AR378" s="4"/>
    </row>
    <row r="379" spans="1:44" ht="12" customHeight="1" outlineLevel="1">
      <c r="A379" s="21" t="s">
        <v>540</v>
      </c>
      <c r="C379" s="2">
        <f>ROUND(C79*'T1'!$C$18,0)</f>
        <v>0</v>
      </c>
      <c r="D379" s="2">
        <f>ROUND(D79*'T1'!$C$18,0)</f>
        <v>0</v>
      </c>
      <c r="E379" s="2">
        <f>ROUND(E79*'T1'!$C$18,0)</f>
        <v>0</v>
      </c>
      <c r="F379" s="2">
        <f>ROUND(F79*'T1'!$C$18,0)</f>
        <v>0</v>
      </c>
      <c r="G379" s="2">
        <f>ROUND(G79*'T1'!$C$18,0)</f>
        <v>0</v>
      </c>
      <c r="H379" s="2">
        <f>ROUND(H79*'T1'!$C$18,0)</f>
        <v>0</v>
      </c>
      <c r="I379" s="2">
        <f>ROUND(I79*'T1'!$C$18,0)</f>
        <v>0</v>
      </c>
      <c r="J379" s="2">
        <f>ROUND(J79*'T1'!$C$18,0)</f>
        <v>0</v>
      </c>
      <c r="K379" s="2">
        <f>ROUND(K79*'T1'!$C$18,0)</f>
        <v>0</v>
      </c>
      <c r="L379" s="2">
        <f>ROUND(L79*'T1'!$C$18,0)</f>
        <v>0</v>
      </c>
      <c r="M379" s="2">
        <f>ROUND(M79*'T1'!$C$18,0)</f>
        <v>0</v>
      </c>
      <c r="N379" s="2">
        <f>ROUND(N79*'T1'!$C$18,0)</f>
        <v>0</v>
      </c>
      <c r="O379" s="6">
        <f t="shared" si="1217"/>
        <v>0</v>
      </c>
      <c r="P379" s="2">
        <f>ROUND(P79*'T1'!$D$18,0)</f>
        <v>0</v>
      </c>
      <c r="Q379" s="2">
        <f>ROUND(Q79*'T1'!$D$18,0)</f>
        <v>0</v>
      </c>
      <c r="R379" s="2">
        <f>ROUND(R79*'T1'!$D$18,0)</f>
        <v>0</v>
      </c>
      <c r="S379" s="2">
        <f>ROUND(S79*'T1'!$D$18,0)</f>
        <v>0</v>
      </c>
      <c r="T379" s="2">
        <f>ROUND(T79*'T1'!$D$18,0)</f>
        <v>0</v>
      </c>
      <c r="U379" s="2">
        <f>ROUND(U79*'T1'!$D$18,0)</f>
        <v>0</v>
      </c>
      <c r="V379" s="2">
        <f>ROUND(V79*'T1'!$D$18,0)</f>
        <v>0</v>
      </c>
      <c r="W379" s="2">
        <f>ROUND(W79*'T1'!$D$18,0)</f>
        <v>11550</v>
      </c>
      <c r="X379" s="2">
        <f>ROUND(X79*'T1'!$D$18,0)</f>
        <v>11550</v>
      </c>
      <c r="Y379" s="2">
        <f>ROUND(Y79*'T1'!$D$18,0)</f>
        <v>11550</v>
      </c>
      <c r="Z379" s="2">
        <f>ROUND(Z79*'T1'!$D$18,0)</f>
        <v>11550</v>
      </c>
      <c r="AA379" s="2">
        <f>ROUND(AA79*'T1'!$D$18,0)</f>
        <v>11550</v>
      </c>
      <c r="AB379" s="6">
        <f t="shared" si="1218"/>
        <v>57750</v>
      </c>
      <c r="AC379" s="2">
        <f>ROUND(AC79*'T1'!$E$18,0)</f>
        <v>11550</v>
      </c>
      <c r="AD379" s="2">
        <f>ROUND(AD79*'T1'!$E$18,0)</f>
        <v>13800</v>
      </c>
      <c r="AE379" s="2">
        <f>ROUND(AE79*'T1'!$E$18,0)</f>
        <v>13800</v>
      </c>
      <c r="AF379" s="2">
        <f>ROUND(AF79*'T1'!$E$18,0)</f>
        <v>13800</v>
      </c>
      <c r="AG379" s="2">
        <f>ROUND(AG79*'T1'!$E$18,0)</f>
        <v>13800</v>
      </c>
      <c r="AH379" s="2">
        <f>ROUND(AH79*'T1'!$E$18,0)</f>
        <v>13800</v>
      </c>
      <c r="AI379" s="2">
        <f>ROUND(AI79*'T1'!$E$18,0)</f>
        <v>13800</v>
      </c>
      <c r="AJ379" s="2">
        <f>ROUND(AJ79*'T1'!$E$18,0)</f>
        <v>16050</v>
      </c>
      <c r="AK379" s="2">
        <f>ROUND(AK79*'T1'!$E$18,0)</f>
        <v>16050</v>
      </c>
      <c r="AL379" s="2">
        <f>ROUND(AL79*'T1'!$E$18,0)</f>
        <v>16050</v>
      </c>
      <c r="AM379" s="2">
        <f>ROUND(AM79*'T1'!$E$18,0)</f>
        <v>16050</v>
      </c>
      <c r="AN379" s="2">
        <f>ROUND(AN79*'T1'!$E$18,0)</f>
        <v>16050</v>
      </c>
      <c r="AO379" s="6">
        <f t="shared" si="1219"/>
        <v>174600</v>
      </c>
      <c r="AP379" s="2"/>
      <c r="AQ379" s="6">
        <f t="shared" si="1233"/>
        <v>232350</v>
      </c>
      <c r="AR379" s="4"/>
    </row>
    <row r="380" spans="1:44" ht="12" customHeight="1" outlineLevel="1">
      <c r="A380" s="21" t="s">
        <v>498</v>
      </c>
      <c r="C380" s="2">
        <f>ROUND(C80*'T1'!$C$18,0)</f>
        <v>0</v>
      </c>
      <c r="D380" s="2">
        <f>ROUND(D80*'T1'!$C$18,0)</f>
        <v>0</v>
      </c>
      <c r="E380" s="2">
        <f>ROUND(E80*'T1'!$C$18,0)</f>
        <v>0</v>
      </c>
      <c r="F380" s="2">
        <f>ROUND(F80*'T1'!$C$18,0)</f>
        <v>0</v>
      </c>
      <c r="G380" s="2">
        <f>ROUND(G80*'T1'!$C$18,0)</f>
        <v>0</v>
      </c>
      <c r="H380" s="2">
        <f>ROUND(H80*'T1'!$C$18,0)</f>
        <v>0</v>
      </c>
      <c r="I380" s="2">
        <f>ROUND(I80*'T1'!$C$18,0)</f>
        <v>0</v>
      </c>
      <c r="J380" s="2">
        <f>ROUND(J80*'T1'!$C$18,0)</f>
        <v>0</v>
      </c>
      <c r="K380" s="2">
        <f>ROUND(K80*'T1'!$C$18,0)</f>
        <v>0</v>
      </c>
      <c r="L380" s="2">
        <f>ROUND(L80*'T1'!$C$18,0)</f>
        <v>0</v>
      </c>
      <c r="M380" s="2">
        <f>ROUND(M80*'T1'!$C$18,0)</f>
        <v>0</v>
      </c>
      <c r="N380" s="2">
        <f>ROUND(N80*'T1'!$C$18,0)</f>
        <v>8550</v>
      </c>
      <c r="O380" s="6">
        <f t="shared" si="1217"/>
        <v>8550</v>
      </c>
      <c r="P380" s="2">
        <f>ROUND(P80*'T1'!$D$18,0)</f>
        <v>8550</v>
      </c>
      <c r="Q380" s="2">
        <f>ROUND(Q80*'T1'!$D$18,0)</f>
        <v>8550</v>
      </c>
      <c r="R380" s="2">
        <f>ROUND(R80*'T1'!$D$18,0)</f>
        <v>8550</v>
      </c>
      <c r="S380" s="2">
        <f>ROUND(S80*'T1'!$D$18,0)</f>
        <v>8550</v>
      </c>
      <c r="T380" s="2">
        <f>ROUND(T80*'T1'!$D$18,0)</f>
        <v>8550</v>
      </c>
      <c r="U380" s="2">
        <f>ROUND(U80*'T1'!$D$18,0)</f>
        <v>10050</v>
      </c>
      <c r="V380" s="2">
        <f>ROUND(V80*'T1'!$D$18,0)</f>
        <v>10050</v>
      </c>
      <c r="W380" s="2">
        <f>ROUND(W80*'T1'!$D$18,0)</f>
        <v>10050</v>
      </c>
      <c r="X380" s="2">
        <f>ROUND(X80*'T1'!$D$18,0)</f>
        <v>10050</v>
      </c>
      <c r="Y380" s="2">
        <f>ROUND(Y80*'T1'!$D$18,0)</f>
        <v>10050</v>
      </c>
      <c r="Z380" s="2">
        <f>ROUND(Z80*'T1'!$D$18,0)</f>
        <v>10050</v>
      </c>
      <c r="AA380" s="2">
        <f>ROUND(AA80*'T1'!$D$18,0)</f>
        <v>11550</v>
      </c>
      <c r="AB380" s="6">
        <f t="shared" si="1218"/>
        <v>114600</v>
      </c>
      <c r="AC380" s="2">
        <f>ROUND(AC80*'T1'!$E$18,0)</f>
        <v>11550</v>
      </c>
      <c r="AD380" s="2">
        <f>ROUND(AD80*'T1'!$E$18,0)</f>
        <v>11550</v>
      </c>
      <c r="AE380" s="2">
        <f>ROUND(AE80*'T1'!$E$18,0)</f>
        <v>11550</v>
      </c>
      <c r="AF380" s="2">
        <f>ROUND(AF80*'T1'!$E$18,0)</f>
        <v>11550</v>
      </c>
      <c r="AG380" s="2">
        <f>ROUND(AG80*'T1'!$E$18,0)</f>
        <v>11550</v>
      </c>
      <c r="AH380" s="2">
        <f>ROUND(AH80*'T1'!$E$18,0)</f>
        <v>13050</v>
      </c>
      <c r="AI380" s="2">
        <f>ROUND(AI80*'T1'!$E$18,0)</f>
        <v>13050</v>
      </c>
      <c r="AJ380" s="2">
        <f>ROUND(AJ80*'T1'!$E$18,0)</f>
        <v>13050</v>
      </c>
      <c r="AK380" s="2">
        <f>ROUND(AK80*'T1'!$E$18,0)</f>
        <v>13050</v>
      </c>
      <c r="AL380" s="2">
        <f>ROUND(AL80*'T1'!$E$18,0)</f>
        <v>13050</v>
      </c>
      <c r="AM380" s="2">
        <f>ROUND(AM80*'T1'!$E$18,0)</f>
        <v>13050</v>
      </c>
      <c r="AN380" s="2">
        <f>ROUND(AN80*'T1'!$E$18,0)</f>
        <v>14550</v>
      </c>
      <c r="AO380" s="6">
        <f t="shared" si="1219"/>
        <v>150600</v>
      </c>
      <c r="AP380" s="2"/>
      <c r="AQ380" s="6">
        <f>O380+AB380+AO380</f>
        <v>273750</v>
      </c>
      <c r="AR380" s="4"/>
    </row>
    <row r="381" spans="1:44" ht="12" customHeight="1" outlineLevel="1">
      <c r="A381" s="2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6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6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6"/>
      <c r="AP381" s="2"/>
      <c r="AQ381" s="6"/>
      <c r="AR381" s="4"/>
    </row>
    <row r="382" spans="1:44" s="4" customFormat="1" ht="12" customHeight="1" outlineLevel="1">
      <c r="A382" s="4" t="s">
        <v>492</v>
      </c>
      <c r="B382" s="9"/>
      <c r="C382" s="5">
        <f>SUM(C383:C387)</f>
        <v>0</v>
      </c>
      <c r="D382" s="5">
        <f t="shared" ref="D382" si="1234">SUM(D383:D387)</f>
        <v>0</v>
      </c>
      <c r="E382" s="5">
        <f t="shared" ref="E382" si="1235">SUM(E383:E387)</f>
        <v>0</v>
      </c>
      <c r="F382" s="5">
        <f t="shared" ref="F382" si="1236">SUM(F383:F387)</f>
        <v>0</v>
      </c>
      <c r="G382" s="5">
        <f t="shared" ref="G382" si="1237">SUM(G383:G387)</f>
        <v>0</v>
      </c>
      <c r="H382" s="5">
        <f t="shared" ref="H382" si="1238">SUM(H383:H387)</f>
        <v>0</v>
      </c>
      <c r="I382" s="5">
        <f t="shared" ref="I382" si="1239">SUM(I383:I387)</f>
        <v>0</v>
      </c>
      <c r="J382" s="5">
        <f t="shared" ref="J382" si="1240">SUM(J383:J387)</f>
        <v>26100</v>
      </c>
      <c r="K382" s="5">
        <f t="shared" ref="K382" si="1241">SUM(K383:K387)</f>
        <v>26100</v>
      </c>
      <c r="L382" s="5">
        <f t="shared" ref="L382" si="1242">SUM(L383:L387)</f>
        <v>26100</v>
      </c>
      <c r="M382" s="5">
        <f t="shared" ref="M382" si="1243">SUM(M383:M387)</f>
        <v>26100</v>
      </c>
      <c r="N382" s="5">
        <f t="shared" ref="N382" si="1244">SUM(N383:N387)</f>
        <v>34650</v>
      </c>
      <c r="O382" s="14">
        <f t="shared" si="1217"/>
        <v>139050</v>
      </c>
      <c r="P382" s="5">
        <f>SUM(P383:P387)</f>
        <v>34650</v>
      </c>
      <c r="Q382" s="5">
        <f t="shared" ref="Q382:AA382" si="1245">SUM(Q383:Q387)</f>
        <v>51450</v>
      </c>
      <c r="R382" s="5">
        <f t="shared" si="1245"/>
        <v>51450</v>
      </c>
      <c r="S382" s="5">
        <f t="shared" si="1245"/>
        <v>51450</v>
      </c>
      <c r="T382" s="5">
        <f t="shared" si="1245"/>
        <v>51450</v>
      </c>
      <c r="U382" s="5">
        <f t="shared" si="1245"/>
        <v>52950</v>
      </c>
      <c r="V382" s="5">
        <f t="shared" si="1245"/>
        <v>52950</v>
      </c>
      <c r="W382" s="5">
        <f t="shared" si="1245"/>
        <v>72000</v>
      </c>
      <c r="X382" s="5">
        <f t="shared" si="1245"/>
        <v>72000</v>
      </c>
      <c r="Y382" s="5">
        <f t="shared" si="1245"/>
        <v>72000</v>
      </c>
      <c r="Z382" s="5">
        <f t="shared" si="1245"/>
        <v>72000</v>
      </c>
      <c r="AA382" s="5">
        <f t="shared" si="1245"/>
        <v>73500</v>
      </c>
      <c r="AB382" s="14">
        <f t="shared" si="1218"/>
        <v>707850</v>
      </c>
      <c r="AC382" s="5">
        <f>SUM(AC383:AC387)</f>
        <v>73500</v>
      </c>
      <c r="AD382" s="5">
        <f t="shared" ref="AD382:AN382" si="1246">SUM(AD383:AD387)</f>
        <v>83250</v>
      </c>
      <c r="AE382" s="5">
        <f t="shared" si="1246"/>
        <v>83250</v>
      </c>
      <c r="AF382" s="5">
        <f t="shared" si="1246"/>
        <v>83250</v>
      </c>
      <c r="AG382" s="5">
        <f t="shared" si="1246"/>
        <v>83250</v>
      </c>
      <c r="AH382" s="5">
        <f t="shared" si="1246"/>
        <v>84750</v>
      </c>
      <c r="AI382" s="5">
        <f t="shared" si="1246"/>
        <v>84750</v>
      </c>
      <c r="AJ382" s="5">
        <f t="shared" si="1246"/>
        <v>94500</v>
      </c>
      <c r="AK382" s="5">
        <f t="shared" si="1246"/>
        <v>94500</v>
      </c>
      <c r="AL382" s="5">
        <f t="shared" si="1246"/>
        <v>94500</v>
      </c>
      <c r="AM382" s="5">
        <f t="shared" si="1246"/>
        <v>94500</v>
      </c>
      <c r="AN382" s="5">
        <f t="shared" si="1246"/>
        <v>96000</v>
      </c>
      <c r="AO382" s="14">
        <f t="shared" si="1219"/>
        <v>1050000</v>
      </c>
      <c r="AP382" s="5"/>
      <c r="AQ382" s="14">
        <f>O382+AB382+AO382</f>
        <v>1896900</v>
      </c>
    </row>
    <row r="383" spans="1:44" ht="12" customHeight="1" outlineLevel="1">
      <c r="A383" s="21" t="s">
        <v>495</v>
      </c>
      <c r="C383" s="2">
        <f>ROUND(C83*'T1'!$C$18,0)</f>
        <v>0</v>
      </c>
      <c r="D383" s="2">
        <f>ROUND(D83*'T1'!$C$18,0)</f>
        <v>0</v>
      </c>
      <c r="E383" s="2">
        <f>ROUND(E83*'T1'!$C$18,0)</f>
        <v>0</v>
      </c>
      <c r="F383" s="2">
        <f>ROUND(F83*'T1'!$C$18,0)</f>
        <v>0</v>
      </c>
      <c r="G383" s="2">
        <f>ROUND(G83*'T1'!$C$18,0)</f>
        <v>0</v>
      </c>
      <c r="H383" s="2">
        <f>ROUND(H83*'T1'!$C$18,0)</f>
        <v>0</v>
      </c>
      <c r="I383" s="2">
        <f>ROUND(I83*'T1'!$C$18,0)</f>
        <v>0</v>
      </c>
      <c r="J383" s="2">
        <f>ROUND(J83*'T1'!$C$18,0)</f>
        <v>14550</v>
      </c>
      <c r="K383" s="2">
        <f>ROUND(K83*'T1'!$C$18,0)</f>
        <v>14550</v>
      </c>
      <c r="L383" s="2">
        <f>ROUND(L83*'T1'!$C$18,0)</f>
        <v>14550</v>
      </c>
      <c r="M383" s="2">
        <f>ROUND(M83*'T1'!$C$18,0)</f>
        <v>14550</v>
      </c>
      <c r="N383" s="2">
        <f>ROUND(N83*'T1'!$C$18,0)</f>
        <v>14550</v>
      </c>
      <c r="O383" s="6">
        <f t="shared" si="1217"/>
        <v>72750</v>
      </c>
      <c r="P383" s="2">
        <f>ROUND(P83*'T1'!$D$18,0)</f>
        <v>14550</v>
      </c>
      <c r="Q383" s="2">
        <f>ROUND(Q83*'T1'!$D$18,0)</f>
        <v>17550</v>
      </c>
      <c r="R383" s="2">
        <f>ROUND(R83*'T1'!$D$18,0)</f>
        <v>17550</v>
      </c>
      <c r="S383" s="2">
        <f>ROUND(S83*'T1'!$D$18,0)</f>
        <v>17550</v>
      </c>
      <c r="T383" s="2">
        <f>ROUND(T83*'T1'!$D$18,0)</f>
        <v>17550</v>
      </c>
      <c r="U383" s="2">
        <f>ROUND(U83*'T1'!$D$18,0)</f>
        <v>17550</v>
      </c>
      <c r="V383" s="2">
        <f>ROUND(V83*'T1'!$D$18,0)</f>
        <v>17550</v>
      </c>
      <c r="W383" s="2">
        <f>ROUND(W83*'T1'!$D$18,0)</f>
        <v>20550</v>
      </c>
      <c r="X383" s="2">
        <f>ROUND(X83*'T1'!$D$18,0)</f>
        <v>20550</v>
      </c>
      <c r="Y383" s="2">
        <f>ROUND(Y83*'T1'!$D$18,0)</f>
        <v>20550</v>
      </c>
      <c r="Z383" s="2">
        <f>ROUND(Z83*'T1'!$D$18,0)</f>
        <v>20550</v>
      </c>
      <c r="AA383" s="2">
        <f>ROUND(AA83*'T1'!$D$18,0)</f>
        <v>20550</v>
      </c>
      <c r="AB383" s="6">
        <f t="shared" si="1218"/>
        <v>222600</v>
      </c>
      <c r="AC383" s="2">
        <f>ROUND(AC83*'T1'!$E$18,0)</f>
        <v>20550</v>
      </c>
      <c r="AD383" s="2">
        <f>ROUND(AD83*'T1'!$E$18,0)</f>
        <v>23550</v>
      </c>
      <c r="AE383" s="2">
        <f>ROUND(AE83*'T1'!$E$18,0)</f>
        <v>23550</v>
      </c>
      <c r="AF383" s="2">
        <f>ROUND(AF83*'T1'!$E$18,0)</f>
        <v>23550</v>
      </c>
      <c r="AG383" s="2">
        <f>ROUND(AG83*'T1'!$E$18,0)</f>
        <v>23550</v>
      </c>
      <c r="AH383" s="2">
        <f>ROUND(AH83*'T1'!$E$18,0)</f>
        <v>23550</v>
      </c>
      <c r="AI383" s="2">
        <f>ROUND(AI83*'T1'!$E$18,0)</f>
        <v>23550</v>
      </c>
      <c r="AJ383" s="2">
        <f>ROUND(AJ83*'T1'!$E$18,0)</f>
        <v>26550</v>
      </c>
      <c r="AK383" s="2">
        <f>ROUND(AK83*'T1'!$E$18,0)</f>
        <v>26550</v>
      </c>
      <c r="AL383" s="2">
        <f>ROUND(AL83*'T1'!$E$18,0)</f>
        <v>26550</v>
      </c>
      <c r="AM383" s="2">
        <f>ROUND(AM83*'T1'!$E$18,0)</f>
        <v>26550</v>
      </c>
      <c r="AN383" s="2">
        <f>ROUND(AN83*'T1'!$E$18,0)</f>
        <v>26550</v>
      </c>
      <c r="AO383" s="6">
        <f t="shared" si="1219"/>
        <v>294600</v>
      </c>
      <c r="AP383" s="2"/>
      <c r="AQ383" s="6">
        <f>O383+AB383+AO383</f>
        <v>589950</v>
      </c>
    </row>
    <row r="384" spans="1:44" ht="12" customHeight="1" outlineLevel="1">
      <c r="A384" s="21" t="s">
        <v>489</v>
      </c>
      <c r="B384" s="9"/>
      <c r="C384" s="2">
        <f>ROUND(C84*'T1'!$C$18,0)</f>
        <v>0</v>
      </c>
      <c r="D384" s="2">
        <f>ROUND(D84*'T1'!$C$18,0)</f>
        <v>0</v>
      </c>
      <c r="E384" s="2">
        <f>ROUND(E84*'T1'!$C$18,0)</f>
        <v>0</v>
      </c>
      <c r="F384" s="2">
        <f>ROUND(F84*'T1'!$C$18,0)</f>
        <v>0</v>
      </c>
      <c r="G384" s="2">
        <f>ROUND(G84*'T1'!$C$18,0)</f>
        <v>0</v>
      </c>
      <c r="H384" s="2">
        <f>ROUND(H84*'T1'!$C$18,0)</f>
        <v>0</v>
      </c>
      <c r="I384" s="2">
        <f>ROUND(I84*'T1'!$C$18,0)</f>
        <v>0</v>
      </c>
      <c r="J384" s="2">
        <f>ROUND(J84*'T1'!$C$18,0)</f>
        <v>11550</v>
      </c>
      <c r="K384" s="2">
        <f>ROUND(K84*'T1'!$C$18,0)</f>
        <v>11550</v>
      </c>
      <c r="L384" s="2">
        <f>ROUND(L84*'T1'!$C$18,0)</f>
        <v>11550</v>
      </c>
      <c r="M384" s="2">
        <f>ROUND(M84*'T1'!$C$18,0)</f>
        <v>11550</v>
      </c>
      <c r="N384" s="2">
        <f>ROUND(N84*'T1'!$C$18,0)</f>
        <v>11550</v>
      </c>
      <c r="O384" s="6">
        <f t="shared" si="1217"/>
        <v>57750</v>
      </c>
      <c r="P384" s="2">
        <f>ROUND(P84*'T1'!$D$18,0)</f>
        <v>11550</v>
      </c>
      <c r="Q384" s="2">
        <f>ROUND(Q84*'T1'!$D$18,0)</f>
        <v>13800</v>
      </c>
      <c r="R384" s="2">
        <f>ROUND(R84*'T1'!$D$18,0)</f>
        <v>13800</v>
      </c>
      <c r="S384" s="2">
        <f>ROUND(S84*'T1'!$D$18,0)</f>
        <v>13800</v>
      </c>
      <c r="T384" s="2">
        <f>ROUND(T84*'T1'!$D$18,0)</f>
        <v>13800</v>
      </c>
      <c r="U384" s="2">
        <f>ROUND(U84*'T1'!$D$18,0)</f>
        <v>13800</v>
      </c>
      <c r="V384" s="2">
        <f>ROUND(V84*'T1'!$D$18,0)</f>
        <v>13800</v>
      </c>
      <c r="W384" s="2">
        <f>ROUND(W84*'T1'!$D$18,0)</f>
        <v>16050</v>
      </c>
      <c r="X384" s="2">
        <f>ROUND(X84*'T1'!$D$18,0)</f>
        <v>16050</v>
      </c>
      <c r="Y384" s="2">
        <f>ROUND(Y84*'T1'!$D$18,0)</f>
        <v>16050</v>
      </c>
      <c r="Z384" s="2">
        <f>ROUND(Z84*'T1'!$D$18,0)</f>
        <v>16050</v>
      </c>
      <c r="AA384" s="2">
        <f>ROUND(AA84*'T1'!$D$18,0)</f>
        <v>16050</v>
      </c>
      <c r="AB384" s="6">
        <f t="shared" si="1218"/>
        <v>174600</v>
      </c>
      <c r="AC384" s="2">
        <f>ROUND(AC84*'T1'!$E$18,0)</f>
        <v>16050</v>
      </c>
      <c r="AD384" s="2">
        <f>ROUND(AD84*'T1'!$E$18,0)</f>
        <v>18300</v>
      </c>
      <c r="AE384" s="2">
        <f>ROUND(AE84*'T1'!$E$18,0)</f>
        <v>18300</v>
      </c>
      <c r="AF384" s="2">
        <f>ROUND(AF84*'T1'!$E$18,0)</f>
        <v>18300</v>
      </c>
      <c r="AG384" s="2">
        <f>ROUND(AG84*'T1'!$E$18,0)</f>
        <v>18300</v>
      </c>
      <c r="AH384" s="2">
        <f>ROUND(AH84*'T1'!$E$18,0)</f>
        <v>18300</v>
      </c>
      <c r="AI384" s="2">
        <f>ROUND(AI84*'T1'!$E$18,0)</f>
        <v>18300</v>
      </c>
      <c r="AJ384" s="2">
        <f>ROUND(AJ84*'T1'!$E$18,0)</f>
        <v>20550</v>
      </c>
      <c r="AK384" s="2">
        <f>ROUND(AK84*'T1'!$E$18,0)</f>
        <v>20550</v>
      </c>
      <c r="AL384" s="2">
        <f>ROUND(AL84*'T1'!$E$18,0)</f>
        <v>20550</v>
      </c>
      <c r="AM384" s="2">
        <f>ROUND(AM84*'T1'!$E$18,0)</f>
        <v>20550</v>
      </c>
      <c r="AN384" s="2">
        <f>ROUND(AN84*'T1'!$E$18,0)</f>
        <v>20550</v>
      </c>
      <c r="AO384" s="6">
        <f t="shared" si="1219"/>
        <v>228600</v>
      </c>
      <c r="AP384" s="2"/>
      <c r="AQ384" s="6">
        <f t="shared" ref="AQ384:AQ387" si="1247">O384+AB384+AO384</f>
        <v>460950</v>
      </c>
      <c r="AR384" s="4"/>
    </row>
    <row r="385" spans="1:44" ht="12" customHeight="1" outlineLevel="1">
      <c r="A385" s="21" t="s">
        <v>490</v>
      </c>
      <c r="C385" s="2">
        <f>ROUND(C85*'T1'!$C$18,0)</f>
        <v>0</v>
      </c>
      <c r="D385" s="2">
        <f>ROUND(D85*'T1'!$C$18,0)</f>
        <v>0</v>
      </c>
      <c r="E385" s="2">
        <f>ROUND(E85*'T1'!$C$18,0)</f>
        <v>0</v>
      </c>
      <c r="F385" s="2">
        <f>ROUND(F85*'T1'!$C$18,0)</f>
        <v>0</v>
      </c>
      <c r="G385" s="2">
        <f>ROUND(G85*'T1'!$C$18,0)</f>
        <v>0</v>
      </c>
      <c r="H385" s="2">
        <f>ROUND(H85*'T1'!$C$18,0)</f>
        <v>0</v>
      </c>
      <c r="I385" s="2">
        <f>ROUND(I85*'T1'!$C$18,0)</f>
        <v>0</v>
      </c>
      <c r="J385" s="2">
        <f>ROUND(J85*'T1'!$C$18,0)</f>
        <v>0</v>
      </c>
      <c r="K385" s="2">
        <f>ROUND(K85*'T1'!$C$18,0)</f>
        <v>0</v>
      </c>
      <c r="L385" s="2">
        <f>ROUND(L85*'T1'!$C$18,0)</f>
        <v>0</v>
      </c>
      <c r="M385" s="2">
        <f>ROUND(M85*'T1'!$C$18,0)</f>
        <v>0</v>
      </c>
      <c r="N385" s="2">
        <f>ROUND(N85*'T1'!$C$18,0)</f>
        <v>0</v>
      </c>
      <c r="O385" s="6">
        <f t="shared" si="1217"/>
        <v>0</v>
      </c>
      <c r="P385" s="2">
        <f>ROUND(P85*'T1'!$D$18,0)</f>
        <v>0</v>
      </c>
      <c r="Q385" s="2">
        <f>ROUND(Q85*'T1'!$D$18,0)</f>
        <v>11550</v>
      </c>
      <c r="R385" s="2">
        <f>ROUND(R85*'T1'!$D$18,0)</f>
        <v>11550</v>
      </c>
      <c r="S385" s="2">
        <f>ROUND(S85*'T1'!$D$18,0)</f>
        <v>11550</v>
      </c>
      <c r="T385" s="2">
        <f>ROUND(T85*'T1'!$D$18,0)</f>
        <v>11550</v>
      </c>
      <c r="U385" s="2">
        <f>ROUND(U85*'T1'!$D$18,0)</f>
        <v>11550</v>
      </c>
      <c r="V385" s="2">
        <f>ROUND(V85*'T1'!$D$18,0)</f>
        <v>11550</v>
      </c>
      <c r="W385" s="2">
        <f>ROUND(W85*'T1'!$D$18,0)</f>
        <v>13800</v>
      </c>
      <c r="X385" s="2">
        <f>ROUND(X85*'T1'!$D$18,0)</f>
        <v>13800</v>
      </c>
      <c r="Y385" s="2">
        <f>ROUND(Y85*'T1'!$D$18,0)</f>
        <v>13800</v>
      </c>
      <c r="Z385" s="2">
        <f>ROUND(Z85*'T1'!$D$18,0)</f>
        <v>13800</v>
      </c>
      <c r="AA385" s="2">
        <f>ROUND(AA85*'T1'!$D$18,0)</f>
        <v>13800</v>
      </c>
      <c r="AB385" s="6">
        <f t="shared" si="1218"/>
        <v>138300</v>
      </c>
      <c r="AC385" s="2">
        <f>ROUND(AC85*'T1'!$E$18,0)</f>
        <v>13800</v>
      </c>
      <c r="AD385" s="2">
        <f>ROUND(AD85*'T1'!$E$18,0)</f>
        <v>16050</v>
      </c>
      <c r="AE385" s="2">
        <f>ROUND(AE85*'T1'!$E$18,0)</f>
        <v>16050</v>
      </c>
      <c r="AF385" s="2">
        <f>ROUND(AF85*'T1'!$E$18,0)</f>
        <v>16050</v>
      </c>
      <c r="AG385" s="2">
        <f>ROUND(AG85*'T1'!$E$18,0)</f>
        <v>16050</v>
      </c>
      <c r="AH385" s="2">
        <f>ROUND(AH85*'T1'!$E$18,0)</f>
        <v>16050</v>
      </c>
      <c r="AI385" s="2">
        <f>ROUND(AI85*'T1'!$E$18,0)</f>
        <v>16050</v>
      </c>
      <c r="AJ385" s="2">
        <f>ROUND(AJ85*'T1'!$E$18,0)</f>
        <v>18300</v>
      </c>
      <c r="AK385" s="2">
        <f>ROUND(AK85*'T1'!$E$18,0)</f>
        <v>18300</v>
      </c>
      <c r="AL385" s="2">
        <f>ROUND(AL85*'T1'!$E$18,0)</f>
        <v>18300</v>
      </c>
      <c r="AM385" s="2">
        <f>ROUND(AM85*'T1'!$E$18,0)</f>
        <v>18300</v>
      </c>
      <c r="AN385" s="2">
        <f>ROUND(AN85*'T1'!$E$18,0)</f>
        <v>18300</v>
      </c>
      <c r="AO385" s="6">
        <f t="shared" si="1219"/>
        <v>201600</v>
      </c>
      <c r="AP385" s="2"/>
      <c r="AQ385" s="6">
        <f t="shared" si="1247"/>
        <v>339900</v>
      </c>
      <c r="AR385" s="4"/>
    </row>
    <row r="386" spans="1:44" ht="12" customHeight="1" outlineLevel="1">
      <c r="A386" s="21" t="s">
        <v>539</v>
      </c>
      <c r="C386" s="2">
        <f>ROUND(C86*'T1'!$C$18,0)</f>
        <v>0</v>
      </c>
      <c r="D386" s="2">
        <f>ROUND(D86*'T1'!$C$18,0)</f>
        <v>0</v>
      </c>
      <c r="E386" s="2">
        <f>ROUND(E86*'T1'!$C$18,0)</f>
        <v>0</v>
      </c>
      <c r="F386" s="2">
        <f>ROUND(F86*'T1'!$C$18,0)</f>
        <v>0</v>
      </c>
      <c r="G386" s="2">
        <f>ROUND(G86*'T1'!$C$18,0)</f>
        <v>0</v>
      </c>
      <c r="H386" s="2">
        <f>ROUND(H86*'T1'!$C$18,0)</f>
        <v>0</v>
      </c>
      <c r="I386" s="2">
        <f>ROUND(I86*'T1'!$C$18,0)</f>
        <v>0</v>
      </c>
      <c r="J386" s="2">
        <f>ROUND(J86*'T1'!$C$18,0)</f>
        <v>0</v>
      </c>
      <c r="K386" s="2">
        <f>ROUND(K86*'T1'!$C$18,0)</f>
        <v>0</v>
      </c>
      <c r="L386" s="2">
        <f>ROUND(L86*'T1'!$C$18,0)</f>
        <v>0</v>
      </c>
      <c r="M386" s="2">
        <f>ROUND(M86*'T1'!$C$18,0)</f>
        <v>0</v>
      </c>
      <c r="N386" s="2">
        <f>ROUND(N86*'T1'!$C$18,0)</f>
        <v>0</v>
      </c>
      <c r="O386" s="6">
        <f t="shared" si="1217"/>
        <v>0</v>
      </c>
      <c r="P386" s="2">
        <f>ROUND(P86*'T1'!$D$18,0)</f>
        <v>0</v>
      </c>
      <c r="Q386" s="2">
        <f>ROUND(Q86*'T1'!$D$18,0)</f>
        <v>0</v>
      </c>
      <c r="R386" s="2">
        <f>ROUND(R86*'T1'!$D$18,0)</f>
        <v>0</v>
      </c>
      <c r="S386" s="2">
        <f>ROUND(S86*'T1'!$D$18,0)</f>
        <v>0</v>
      </c>
      <c r="T386" s="2">
        <f>ROUND(T86*'T1'!$D$18,0)</f>
        <v>0</v>
      </c>
      <c r="U386" s="2">
        <f>ROUND(U86*'T1'!$D$18,0)</f>
        <v>0</v>
      </c>
      <c r="V386" s="2">
        <f>ROUND(V86*'T1'!$D$18,0)</f>
        <v>0</v>
      </c>
      <c r="W386" s="2">
        <f>ROUND(W86*'T1'!$D$18,0)</f>
        <v>11550</v>
      </c>
      <c r="X386" s="2">
        <f>ROUND(X86*'T1'!$D$18,0)</f>
        <v>11550</v>
      </c>
      <c r="Y386" s="2">
        <f>ROUND(Y86*'T1'!$D$18,0)</f>
        <v>11550</v>
      </c>
      <c r="Z386" s="2">
        <f>ROUND(Z86*'T1'!$D$18,0)</f>
        <v>11550</v>
      </c>
      <c r="AA386" s="2">
        <f>ROUND(AA86*'T1'!$D$18,0)</f>
        <v>11550</v>
      </c>
      <c r="AB386" s="6">
        <f t="shared" si="1218"/>
        <v>57750</v>
      </c>
      <c r="AC386" s="2">
        <f>ROUND(AC86*'T1'!$E$18,0)</f>
        <v>11550</v>
      </c>
      <c r="AD386" s="2">
        <f>ROUND(AD86*'T1'!$E$18,0)</f>
        <v>13800</v>
      </c>
      <c r="AE386" s="2">
        <f>ROUND(AE86*'T1'!$E$18,0)</f>
        <v>13800</v>
      </c>
      <c r="AF386" s="2">
        <f>ROUND(AF86*'T1'!$E$18,0)</f>
        <v>13800</v>
      </c>
      <c r="AG386" s="2">
        <f>ROUND(AG86*'T1'!$E$18,0)</f>
        <v>13800</v>
      </c>
      <c r="AH386" s="2">
        <f>ROUND(AH86*'T1'!$E$18,0)</f>
        <v>13800</v>
      </c>
      <c r="AI386" s="2">
        <f>ROUND(AI86*'T1'!$E$18,0)</f>
        <v>13800</v>
      </c>
      <c r="AJ386" s="2">
        <f>ROUND(AJ86*'T1'!$E$18,0)</f>
        <v>16050</v>
      </c>
      <c r="AK386" s="2">
        <f>ROUND(AK86*'T1'!$E$18,0)</f>
        <v>16050</v>
      </c>
      <c r="AL386" s="2">
        <f>ROUND(AL86*'T1'!$E$18,0)</f>
        <v>16050</v>
      </c>
      <c r="AM386" s="2">
        <f>ROUND(AM86*'T1'!$E$18,0)</f>
        <v>16050</v>
      </c>
      <c r="AN386" s="2">
        <f>ROUND(AN86*'T1'!$E$18,0)</f>
        <v>16050</v>
      </c>
      <c r="AO386" s="6">
        <f t="shared" si="1219"/>
        <v>174600</v>
      </c>
      <c r="AP386" s="2"/>
      <c r="AQ386" s="6">
        <f t="shared" si="1247"/>
        <v>232350</v>
      </c>
      <c r="AR386" s="4"/>
    </row>
    <row r="387" spans="1:44" ht="12" customHeight="1" outlineLevel="1">
      <c r="A387" s="21" t="s">
        <v>497</v>
      </c>
      <c r="C387" s="2">
        <f>ROUND(C87*'T1'!$C$18,0)</f>
        <v>0</v>
      </c>
      <c r="D387" s="2">
        <f>ROUND(D87*'T1'!$C$18,0)</f>
        <v>0</v>
      </c>
      <c r="E387" s="2">
        <f>ROUND(E87*'T1'!$C$18,0)</f>
        <v>0</v>
      </c>
      <c r="F387" s="2">
        <f>ROUND(F87*'T1'!$C$18,0)</f>
        <v>0</v>
      </c>
      <c r="G387" s="2">
        <f>ROUND(G87*'T1'!$C$18,0)</f>
        <v>0</v>
      </c>
      <c r="H387" s="2">
        <f>ROUND(H87*'T1'!$C$18,0)</f>
        <v>0</v>
      </c>
      <c r="I387" s="2">
        <f>ROUND(I87*'T1'!$C$18,0)</f>
        <v>0</v>
      </c>
      <c r="J387" s="2">
        <f>ROUND(J87*'T1'!$C$18,0)</f>
        <v>0</v>
      </c>
      <c r="K387" s="2">
        <f>ROUND(K87*'T1'!$C$18,0)</f>
        <v>0</v>
      </c>
      <c r="L387" s="2">
        <f>ROUND(L87*'T1'!$C$18,0)</f>
        <v>0</v>
      </c>
      <c r="M387" s="2">
        <f>ROUND(M87*'T1'!$C$18,0)</f>
        <v>0</v>
      </c>
      <c r="N387" s="2">
        <f>ROUND(N87*'T1'!$C$18,0)</f>
        <v>8550</v>
      </c>
      <c r="O387" s="6">
        <f t="shared" si="1217"/>
        <v>8550</v>
      </c>
      <c r="P387" s="2">
        <f>ROUND(P87*'T1'!$D$18,0)</f>
        <v>8550</v>
      </c>
      <c r="Q387" s="2">
        <f>ROUND(Q87*'T1'!$D$18,0)</f>
        <v>8550</v>
      </c>
      <c r="R387" s="2">
        <f>ROUND(R87*'T1'!$D$18,0)</f>
        <v>8550</v>
      </c>
      <c r="S387" s="2">
        <f>ROUND(S87*'T1'!$D$18,0)</f>
        <v>8550</v>
      </c>
      <c r="T387" s="2">
        <f>ROUND(T87*'T1'!$D$18,0)</f>
        <v>8550</v>
      </c>
      <c r="U387" s="2">
        <f>ROUND(U87*'T1'!$D$18,0)</f>
        <v>10050</v>
      </c>
      <c r="V387" s="2">
        <f>ROUND(V87*'T1'!$D$18,0)</f>
        <v>10050</v>
      </c>
      <c r="W387" s="2">
        <f>ROUND(W87*'T1'!$D$18,0)</f>
        <v>10050</v>
      </c>
      <c r="X387" s="2">
        <f>ROUND(X87*'T1'!$D$18,0)</f>
        <v>10050</v>
      </c>
      <c r="Y387" s="2">
        <f>ROUND(Y87*'T1'!$D$18,0)</f>
        <v>10050</v>
      </c>
      <c r="Z387" s="2">
        <f>ROUND(Z87*'T1'!$D$18,0)</f>
        <v>10050</v>
      </c>
      <c r="AA387" s="2">
        <f>ROUND(AA87*'T1'!$D$18,0)</f>
        <v>11550</v>
      </c>
      <c r="AB387" s="6">
        <f t="shared" si="1218"/>
        <v>114600</v>
      </c>
      <c r="AC387" s="2">
        <f>ROUND(AC87*'T1'!$E$18,0)</f>
        <v>11550</v>
      </c>
      <c r="AD387" s="2">
        <f>ROUND(AD87*'T1'!$E$18,0)</f>
        <v>11550</v>
      </c>
      <c r="AE387" s="2">
        <f>ROUND(AE87*'T1'!$E$18,0)</f>
        <v>11550</v>
      </c>
      <c r="AF387" s="2">
        <f>ROUND(AF87*'T1'!$E$18,0)</f>
        <v>11550</v>
      </c>
      <c r="AG387" s="2">
        <f>ROUND(AG87*'T1'!$E$18,0)</f>
        <v>11550</v>
      </c>
      <c r="AH387" s="2">
        <f>ROUND(AH87*'T1'!$E$18,0)</f>
        <v>13050</v>
      </c>
      <c r="AI387" s="2">
        <f>ROUND(AI87*'T1'!$E$18,0)</f>
        <v>13050</v>
      </c>
      <c r="AJ387" s="2">
        <f>ROUND(AJ87*'T1'!$E$18,0)</f>
        <v>13050</v>
      </c>
      <c r="AK387" s="2">
        <f>ROUND(AK87*'T1'!$E$18,0)</f>
        <v>13050</v>
      </c>
      <c r="AL387" s="2">
        <f>ROUND(AL87*'T1'!$E$18,0)</f>
        <v>13050</v>
      </c>
      <c r="AM387" s="2">
        <f>ROUND(AM87*'T1'!$E$18,0)</f>
        <v>13050</v>
      </c>
      <c r="AN387" s="2">
        <f>ROUND(AN87*'T1'!$E$18,0)</f>
        <v>14550</v>
      </c>
      <c r="AO387" s="6">
        <f t="shared" si="1219"/>
        <v>150600</v>
      </c>
      <c r="AP387" s="2"/>
      <c r="AQ387" s="6">
        <f t="shared" si="1247"/>
        <v>273750</v>
      </c>
      <c r="AR387" s="4"/>
    </row>
    <row r="388" spans="1:44" ht="12" customHeight="1" outlineLevel="1">
      <c r="A388" s="2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6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6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6"/>
      <c r="AP388" s="2"/>
      <c r="AQ388" s="6"/>
      <c r="AR388" s="4"/>
    </row>
    <row r="389" spans="1:44" s="4" customFormat="1" ht="12" customHeight="1" outlineLevel="1">
      <c r="A389" s="4" t="s">
        <v>496</v>
      </c>
      <c r="B389" s="9"/>
      <c r="C389" s="5">
        <f>SUM(C390:C391)</f>
        <v>0</v>
      </c>
      <c r="D389" s="5">
        <f t="shared" ref="D389" si="1248">SUM(D390:D391)</f>
        <v>0</v>
      </c>
      <c r="E389" s="5">
        <f t="shared" ref="E389" si="1249">SUM(E390:E391)</f>
        <v>0</v>
      </c>
      <c r="F389" s="5">
        <f t="shared" ref="F389" si="1250">SUM(F390:F391)</f>
        <v>0</v>
      </c>
      <c r="G389" s="5">
        <f t="shared" ref="G389" si="1251">SUM(G390:G391)</f>
        <v>0</v>
      </c>
      <c r="H389" s="5">
        <f t="shared" ref="H389" si="1252">SUM(H390:H391)</f>
        <v>0</v>
      </c>
      <c r="I389" s="5">
        <f t="shared" ref="I389" si="1253">SUM(I390:I391)</f>
        <v>0</v>
      </c>
      <c r="J389" s="5">
        <f t="shared" ref="J389" si="1254">SUM(J390:J391)</f>
        <v>0</v>
      </c>
      <c r="K389" s="5">
        <f t="shared" ref="K389" si="1255">SUM(K390:K391)</f>
        <v>5550</v>
      </c>
      <c r="L389" s="5">
        <f t="shared" ref="L389" si="1256">SUM(L390:L391)</f>
        <v>5550</v>
      </c>
      <c r="M389" s="5">
        <f t="shared" ref="M389" si="1257">SUM(M390:M391)</f>
        <v>5550</v>
      </c>
      <c r="N389" s="5">
        <f t="shared" ref="N389" si="1258">SUM(N390:N391)</f>
        <v>5550</v>
      </c>
      <c r="O389" s="14">
        <f t="shared" si="1217"/>
        <v>22200</v>
      </c>
      <c r="P389" s="5">
        <f>SUM(P390:P391)</f>
        <v>5550</v>
      </c>
      <c r="Q389" s="5">
        <f t="shared" ref="Q389" si="1259">SUM(Q390:Q391)</f>
        <v>5550</v>
      </c>
      <c r="R389" s="5">
        <f t="shared" ref="R389" si="1260">SUM(R390:R391)</f>
        <v>11850</v>
      </c>
      <c r="S389" s="5">
        <f t="shared" ref="S389" si="1261">SUM(S390:S391)</f>
        <v>11850</v>
      </c>
      <c r="T389" s="5">
        <f t="shared" ref="T389" si="1262">SUM(T390:T391)</f>
        <v>11850</v>
      </c>
      <c r="U389" s="5">
        <f t="shared" ref="U389" si="1263">SUM(U390:U391)</f>
        <v>11850</v>
      </c>
      <c r="V389" s="5">
        <f t="shared" ref="V389" si="1264">SUM(V390:V391)</f>
        <v>11850</v>
      </c>
      <c r="W389" s="5">
        <f t="shared" ref="W389" si="1265">SUM(W390:W391)</f>
        <v>11850</v>
      </c>
      <c r="X389" s="5">
        <f t="shared" ref="X389" si="1266">SUM(X390:X391)</f>
        <v>13350</v>
      </c>
      <c r="Y389" s="5">
        <f t="shared" ref="Y389" si="1267">SUM(Y390:Y391)</f>
        <v>13350</v>
      </c>
      <c r="Z389" s="5">
        <f t="shared" ref="Z389" si="1268">SUM(Z390:Z391)</f>
        <v>13350</v>
      </c>
      <c r="AA389" s="5">
        <f t="shared" ref="AA389" si="1269">SUM(AA390:AA391)</f>
        <v>13350</v>
      </c>
      <c r="AB389" s="14">
        <f t="shared" si="1218"/>
        <v>135600</v>
      </c>
      <c r="AC389" s="5">
        <f>SUM(AC390:AC391)</f>
        <v>13350</v>
      </c>
      <c r="AD389" s="5">
        <f t="shared" ref="AD389" si="1270">SUM(AD390:AD391)</f>
        <v>13350</v>
      </c>
      <c r="AE389" s="5">
        <f t="shared" ref="AE389" si="1271">SUM(AE390:AE391)</f>
        <v>14850</v>
      </c>
      <c r="AF389" s="5">
        <f t="shared" ref="AF389" si="1272">SUM(AF390:AF391)</f>
        <v>14850</v>
      </c>
      <c r="AG389" s="5">
        <f t="shared" ref="AG389" si="1273">SUM(AG390:AG391)</f>
        <v>14850</v>
      </c>
      <c r="AH389" s="5">
        <f t="shared" ref="AH389" si="1274">SUM(AH390:AH391)</f>
        <v>14850</v>
      </c>
      <c r="AI389" s="5">
        <f t="shared" ref="AI389" si="1275">SUM(AI390:AI391)</f>
        <v>14850</v>
      </c>
      <c r="AJ389" s="5">
        <f t="shared" ref="AJ389" si="1276">SUM(AJ390:AJ391)</f>
        <v>14850</v>
      </c>
      <c r="AK389" s="5">
        <f t="shared" ref="AK389" si="1277">SUM(AK390:AK391)</f>
        <v>16350</v>
      </c>
      <c r="AL389" s="5">
        <f t="shared" ref="AL389" si="1278">SUM(AL390:AL391)</f>
        <v>16350</v>
      </c>
      <c r="AM389" s="5">
        <f t="shared" ref="AM389" si="1279">SUM(AM390:AM391)</f>
        <v>16350</v>
      </c>
      <c r="AN389" s="5">
        <f t="shared" ref="AN389" si="1280">SUM(AN390:AN391)</f>
        <v>16350</v>
      </c>
      <c r="AO389" s="14">
        <f t="shared" si="1219"/>
        <v>181200</v>
      </c>
      <c r="AP389" s="5"/>
      <c r="AQ389" s="14">
        <f>O389+AB389+AO389</f>
        <v>339000</v>
      </c>
    </row>
    <row r="390" spans="1:44" ht="12" customHeight="1" outlineLevel="1">
      <c r="A390" s="21" t="s">
        <v>538</v>
      </c>
      <c r="C390" s="2">
        <f>ROUND(C90*'T1'!$C$18,0)</f>
        <v>0</v>
      </c>
      <c r="D390" s="2">
        <f>ROUND(D90*'T1'!$C$18,0)</f>
        <v>0</v>
      </c>
      <c r="E390" s="2">
        <f>ROUND(E90*'T1'!$C$18,0)</f>
        <v>0</v>
      </c>
      <c r="F390" s="2">
        <f>ROUND(F90*'T1'!$C$18,0)</f>
        <v>0</v>
      </c>
      <c r="G390" s="2">
        <f>ROUND(G90*'T1'!$C$18,0)</f>
        <v>0</v>
      </c>
      <c r="H390" s="2">
        <f>ROUND(H90*'T1'!$C$18,0)</f>
        <v>0</v>
      </c>
      <c r="I390" s="2">
        <f>ROUND(I90*'T1'!$C$18,0)</f>
        <v>0</v>
      </c>
      <c r="J390" s="2">
        <f>ROUND(J90*'T1'!$C$18,0)</f>
        <v>0</v>
      </c>
      <c r="K390" s="2">
        <f>ROUND(K90*'T1'!$C$18,0)</f>
        <v>5550</v>
      </c>
      <c r="L390" s="2">
        <f>ROUND(L90*'T1'!$C$18,0)</f>
        <v>5550</v>
      </c>
      <c r="M390" s="2">
        <f>ROUND(M90*'T1'!$C$18,0)</f>
        <v>5550</v>
      </c>
      <c r="N390" s="2">
        <f>ROUND(N90*'T1'!$C$18,0)</f>
        <v>5550</v>
      </c>
      <c r="O390" s="6">
        <f t="shared" si="1217"/>
        <v>22200</v>
      </c>
      <c r="P390" s="2">
        <f>ROUND(P90*'T1'!$D$18,0)</f>
        <v>5550</v>
      </c>
      <c r="Q390" s="2">
        <f>ROUND(Q90*'T1'!$D$18,0)</f>
        <v>5550</v>
      </c>
      <c r="R390" s="2">
        <f>ROUND(R90*'T1'!$D$18,0)</f>
        <v>6300</v>
      </c>
      <c r="S390" s="2">
        <f>ROUND(S90*'T1'!$D$18,0)</f>
        <v>6300</v>
      </c>
      <c r="T390" s="2">
        <f>ROUND(T90*'T1'!$D$18,0)</f>
        <v>6300</v>
      </c>
      <c r="U390" s="2">
        <f>ROUND(U90*'T1'!$D$18,0)</f>
        <v>6300</v>
      </c>
      <c r="V390" s="2">
        <f>ROUND(V90*'T1'!$D$18,0)</f>
        <v>6300</v>
      </c>
      <c r="W390" s="2">
        <f>ROUND(W90*'T1'!$D$18,0)</f>
        <v>6300</v>
      </c>
      <c r="X390" s="2">
        <f>ROUND(X90*'T1'!$D$18,0)</f>
        <v>7050</v>
      </c>
      <c r="Y390" s="2">
        <f>ROUND(Y90*'T1'!$D$18,0)</f>
        <v>7050</v>
      </c>
      <c r="Z390" s="2">
        <f>ROUND(Z90*'T1'!$D$18,0)</f>
        <v>7050</v>
      </c>
      <c r="AA390" s="2">
        <f>ROUND(AA90*'T1'!$D$18,0)</f>
        <v>7050</v>
      </c>
      <c r="AB390" s="6">
        <f t="shared" si="1218"/>
        <v>77100</v>
      </c>
      <c r="AC390" s="2">
        <f>ROUND(AC90*'T1'!$E$18,0)</f>
        <v>7050</v>
      </c>
      <c r="AD390" s="2">
        <f>ROUND(AD90*'T1'!$E$18,0)</f>
        <v>7050</v>
      </c>
      <c r="AE390" s="2">
        <f>ROUND(AE90*'T1'!$E$18,0)</f>
        <v>7800</v>
      </c>
      <c r="AF390" s="2">
        <f>ROUND(AF90*'T1'!$E$18,0)</f>
        <v>7800</v>
      </c>
      <c r="AG390" s="2">
        <f>ROUND(AG90*'T1'!$E$18,0)</f>
        <v>7800</v>
      </c>
      <c r="AH390" s="2">
        <f>ROUND(AH90*'T1'!$E$18,0)</f>
        <v>7800</v>
      </c>
      <c r="AI390" s="2">
        <f>ROUND(AI90*'T1'!$E$18,0)</f>
        <v>7800</v>
      </c>
      <c r="AJ390" s="2">
        <f>ROUND(AJ90*'T1'!$E$18,0)</f>
        <v>7800</v>
      </c>
      <c r="AK390" s="2">
        <f>ROUND(AK90*'T1'!$E$18,0)</f>
        <v>8550</v>
      </c>
      <c r="AL390" s="2">
        <f>ROUND(AL90*'T1'!$E$18,0)</f>
        <v>8550</v>
      </c>
      <c r="AM390" s="2">
        <f>ROUND(AM90*'T1'!$E$18,0)</f>
        <v>8550</v>
      </c>
      <c r="AN390" s="2">
        <f>ROUND(AN90*'T1'!$E$18,0)</f>
        <v>8550</v>
      </c>
      <c r="AO390" s="6">
        <f t="shared" si="1219"/>
        <v>95100</v>
      </c>
      <c r="AP390" s="2"/>
      <c r="AQ390" s="6">
        <f>O390+AB390+AO390</f>
        <v>194400</v>
      </c>
    </row>
    <row r="391" spans="1:44" ht="12" customHeight="1" outlineLevel="1">
      <c r="A391" s="21" t="s">
        <v>536</v>
      </c>
      <c r="C391" s="2">
        <f>ROUND(C91*'T1'!$C$18,0)</f>
        <v>0</v>
      </c>
      <c r="D391" s="2">
        <f>ROUND(D91*'T1'!$C$18,0)</f>
        <v>0</v>
      </c>
      <c r="E391" s="2">
        <f>ROUND(E91*'T1'!$C$18,0)</f>
        <v>0</v>
      </c>
      <c r="F391" s="2">
        <f>ROUND(F91*'T1'!$C$18,0)</f>
        <v>0</v>
      </c>
      <c r="G391" s="2">
        <f>ROUND(G91*'T1'!$C$18,0)</f>
        <v>0</v>
      </c>
      <c r="H391" s="2">
        <f>ROUND(H91*'T1'!$C$18,0)</f>
        <v>0</v>
      </c>
      <c r="I391" s="2">
        <f>ROUND(I91*'T1'!$C$18,0)</f>
        <v>0</v>
      </c>
      <c r="J391" s="2">
        <f>ROUND(J91*'T1'!$C$18,0)</f>
        <v>0</v>
      </c>
      <c r="K391" s="2">
        <f>ROUND(K91*'T1'!$C$18,0)</f>
        <v>0</v>
      </c>
      <c r="L391" s="2">
        <f>ROUND(L91*'T1'!$C$18,0)</f>
        <v>0</v>
      </c>
      <c r="M391" s="2">
        <f>ROUND(M91*'T1'!$C$18,0)</f>
        <v>0</v>
      </c>
      <c r="N391" s="2">
        <f>ROUND(N91*'T1'!$C$18,0)</f>
        <v>0</v>
      </c>
      <c r="O391" s="6">
        <f t="shared" si="1217"/>
        <v>0</v>
      </c>
      <c r="P391" s="2">
        <f>ROUND(P91*'T1'!$D$18,0)</f>
        <v>0</v>
      </c>
      <c r="Q391" s="2">
        <f>ROUND(Q91*'T1'!$D$18,0)</f>
        <v>0</v>
      </c>
      <c r="R391" s="2">
        <f>ROUND(R91*'T1'!$D$18,0)</f>
        <v>5550</v>
      </c>
      <c r="S391" s="2">
        <f>ROUND(S91*'T1'!$D$18,0)</f>
        <v>5550</v>
      </c>
      <c r="T391" s="2">
        <f>ROUND(T91*'T1'!$D$18,0)</f>
        <v>5550</v>
      </c>
      <c r="U391" s="2">
        <f>ROUND(U91*'T1'!$D$18,0)</f>
        <v>5550</v>
      </c>
      <c r="V391" s="2">
        <f>ROUND(V91*'T1'!$D$18,0)</f>
        <v>5550</v>
      </c>
      <c r="W391" s="2">
        <f>ROUND(W91*'T1'!$D$18,0)</f>
        <v>5550</v>
      </c>
      <c r="X391" s="2">
        <f>ROUND(X91*'T1'!$D$18,0)</f>
        <v>6300</v>
      </c>
      <c r="Y391" s="2">
        <f>ROUND(Y91*'T1'!$D$18,0)</f>
        <v>6300</v>
      </c>
      <c r="Z391" s="2">
        <f>ROUND(Z91*'T1'!$D$18,0)</f>
        <v>6300</v>
      </c>
      <c r="AA391" s="2">
        <f>ROUND(AA91*'T1'!$D$18,0)</f>
        <v>6300</v>
      </c>
      <c r="AB391" s="6">
        <f t="shared" si="1218"/>
        <v>58500</v>
      </c>
      <c r="AC391" s="2">
        <f>ROUND(AC91*'T1'!$E$18,0)</f>
        <v>6300</v>
      </c>
      <c r="AD391" s="2">
        <f>ROUND(AD91*'T1'!$E$18,0)</f>
        <v>6300</v>
      </c>
      <c r="AE391" s="2">
        <f>ROUND(AE91*'T1'!$E$18,0)</f>
        <v>7050</v>
      </c>
      <c r="AF391" s="2">
        <f>ROUND(AF91*'T1'!$E$18,0)</f>
        <v>7050</v>
      </c>
      <c r="AG391" s="2">
        <f>ROUND(AG91*'T1'!$E$18,0)</f>
        <v>7050</v>
      </c>
      <c r="AH391" s="2">
        <f>ROUND(AH91*'T1'!$E$18,0)</f>
        <v>7050</v>
      </c>
      <c r="AI391" s="2">
        <f>ROUND(AI91*'T1'!$E$18,0)</f>
        <v>7050</v>
      </c>
      <c r="AJ391" s="2">
        <f>ROUND(AJ91*'T1'!$E$18,0)</f>
        <v>7050</v>
      </c>
      <c r="AK391" s="2">
        <f>ROUND(AK91*'T1'!$E$18,0)</f>
        <v>7800</v>
      </c>
      <c r="AL391" s="2">
        <f>ROUND(AL91*'T1'!$E$18,0)</f>
        <v>7800</v>
      </c>
      <c r="AM391" s="2">
        <f>ROUND(AM91*'T1'!$E$18,0)</f>
        <v>7800</v>
      </c>
      <c r="AN391" s="2">
        <f>ROUND(AN91*'T1'!$E$18,0)</f>
        <v>7800</v>
      </c>
      <c r="AO391" s="6">
        <f t="shared" si="1219"/>
        <v>86100</v>
      </c>
      <c r="AP391" s="2"/>
      <c r="AQ391" s="6">
        <f t="shared" ref="AQ391:AQ395" si="1281">O391+AB391+AO391</f>
        <v>144600</v>
      </c>
    </row>
    <row r="392" spans="1:44" ht="12" customHeight="1" outlineLevel="1">
      <c r="A392" s="21" t="s">
        <v>541</v>
      </c>
      <c r="C392" s="2">
        <f>ROUND(C92*'T1'!$C$18,0)</f>
        <v>0</v>
      </c>
      <c r="D392" s="2">
        <f>ROUND(D92*'T1'!$C$18,0)</f>
        <v>0</v>
      </c>
      <c r="E392" s="2">
        <f>ROUND(E92*'T1'!$C$18,0)</f>
        <v>0</v>
      </c>
      <c r="F392" s="2">
        <f>ROUND(F92*'T1'!$C$18,0)</f>
        <v>0</v>
      </c>
      <c r="G392" s="2">
        <f>ROUND(G92*'T1'!$C$18,0)</f>
        <v>0</v>
      </c>
      <c r="H392" s="2">
        <f>ROUND(H92*'T1'!$C$18,0)</f>
        <v>0</v>
      </c>
      <c r="I392" s="2">
        <f>ROUND(I92*'T1'!$C$18,0)</f>
        <v>0</v>
      </c>
      <c r="J392" s="2">
        <f>ROUND(J92*'T1'!$C$18,0)</f>
        <v>0</v>
      </c>
      <c r="K392" s="2">
        <f>ROUND(K92*'T1'!$C$18,0)</f>
        <v>0</v>
      </c>
      <c r="L392" s="2">
        <f>ROUND(L92*'T1'!$C$18,0)</f>
        <v>0</v>
      </c>
      <c r="M392" s="2">
        <f>ROUND(M92*'T1'!$C$18,0)</f>
        <v>0</v>
      </c>
      <c r="N392" s="2">
        <f>ROUND(N92*'T1'!$C$18,0)</f>
        <v>0</v>
      </c>
      <c r="O392" s="6">
        <f t="shared" si="1217"/>
        <v>0</v>
      </c>
      <c r="P392" s="2">
        <f>ROUND(P92*'T1'!$D$18,0)</f>
        <v>0</v>
      </c>
      <c r="Q392" s="2">
        <f>ROUND(Q92*'T1'!$D$18,0)</f>
        <v>0</v>
      </c>
      <c r="R392" s="2">
        <f>ROUND(R92*'T1'!$D$18,0)</f>
        <v>5550</v>
      </c>
      <c r="S392" s="2">
        <f>ROUND(S92*'T1'!$D$18,0)</f>
        <v>5550</v>
      </c>
      <c r="T392" s="2">
        <f>ROUND(T92*'T1'!$D$18,0)</f>
        <v>5550</v>
      </c>
      <c r="U392" s="2">
        <f>ROUND(U92*'T1'!$D$18,0)</f>
        <v>5550</v>
      </c>
      <c r="V392" s="2">
        <f>ROUND(V92*'T1'!$D$18,0)</f>
        <v>5550</v>
      </c>
      <c r="W392" s="2">
        <f>ROUND(W92*'T1'!$D$18,0)</f>
        <v>5550</v>
      </c>
      <c r="X392" s="2">
        <f>ROUND(X92*'T1'!$D$18,0)</f>
        <v>6300</v>
      </c>
      <c r="Y392" s="2">
        <f>ROUND(Y92*'T1'!$D$18,0)</f>
        <v>6300</v>
      </c>
      <c r="Z392" s="2">
        <f>ROUND(Z92*'T1'!$D$18,0)</f>
        <v>6300</v>
      </c>
      <c r="AA392" s="2">
        <f>ROUND(AA92*'T1'!$D$18,0)</f>
        <v>6300</v>
      </c>
      <c r="AB392" s="6">
        <f t="shared" si="1218"/>
        <v>58500</v>
      </c>
      <c r="AC392" s="2">
        <f>ROUND(AC92*'T1'!$E$18,0)</f>
        <v>6300</v>
      </c>
      <c r="AD392" s="2">
        <f>ROUND(AD92*'T1'!$E$18,0)</f>
        <v>6300</v>
      </c>
      <c r="AE392" s="2">
        <f>ROUND(AE92*'T1'!$E$18,0)</f>
        <v>7050</v>
      </c>
      <c r="AF392" s="2">
        <f>ROUND(AF92*'T1'!$E$18,0)</f>
        <v>7050</v>
      </c>
      <c r="AG392" s="2">
        <f>ROUND(AG92*'T1'!$E$18,0)</f>
        <v>7050</v>
      </c>
      <c r="AH392" s="2">
        <f>ROUND(AH92*'T1'!$E$18,0)</f>
        <v>7050</v>
      </c>
      <c r="AI392" s="2">
        <f>ROUND(AI92*'T1'!$E$18,0)</f>
        <v>7050</v>
      </c>
      <c r="AJ392" s="2">
        <f>ROUND(AJ92*'T1'!$E$18,0)</f>
        <v>7050</v>
      </c>
      <c r="AK392" s="2">
        <f>ROUND(AK92*'T1'!$E$18,0)</f>
        <v>7800</v>
      </c>
      <c r="AL392" s="2">
        <f>ROUND(AL92*'T1'!$E$18,0)</f>
        <v>7800</v>
      </c>
      <c r="AM392" s="2">
        <f>ROUND(AM92*'T1'!$E$18,0)</f>
        <v>7800</v>
      </c>
      <c r="AN392" s="2">
        <f>ROUND(AN92*'T1'!$E$18,0)</f>
        <v>7800</v>
      </c>
      <c r="AO392" s="6">
        <f t="shared" si="1219"/>
        <v>86100</v>
      </c>
      <c r="AP392" s="2"/>
      <c r="AQ392" s="6">
        <f t="shared" si="1281"/>
        <v>144600</v>
      </c>
    </row>
    <row r="393" spans="1:44" ht="12" customHeight="1" outlineLevel="1">
      <c r="A393" s="21" t="s">
        <v>537</v>
      </c>
      <c r="C393" s="2">
        <f>ROUND(C93*'T1'!$C$18,0)</f>
        <v>0</v>
      </c>
      <c r="D393" s="2">
        <f>ROUND(D93*'T1'!$C$18,0)</f>
        <v>0</v>
      </c>
      <c r="E393" s="2">
        <f>ROUND(E93*'T1'!$C$18,0)</f>
        <v>0</v>
      </c>
      <c r="F393" s="2">
        <f>ROUND(F93*'T1'!$C$18,0)</f>
        <v>0</v>
      </c>
      <c r="G393" s="2">
        <f>ROUND(G93*'T1'!$C$18,0)</f>
        <v>0</v>
      </c>
      <c r="H393" s="2">
        <f>ROUND(H93*'T1'!$C$18,0)</f>
        <v>0</v>
      </c>
      <c r="I393" s="2">
        <f>ROUND(I93*'T1'!$C$18,0)</f>
        <v>0</v>
      </c>
      <c r="J393" s="2">
        <f>ROUND(J93*'T1'!$C$18,0)</f>
        <v>0</v>
      </c>
      <c r="K393" s="2">
        <f>ROUND(K93*'T1'!$C$18,0)</f>
        <v>0</v>
      </c>
      <c r="L393" s="2">
        <f>ROUND(L93*'T1'!$C$18,0)</f>
        <v>0</v>
      </c>
      <c r="M393" s="2">
        <f>ROUND(M93*'T1'!$C$18,0)</f>
        <v>0</v>
      </c>
      <c r="N393" s="2">
        <f>ROUND(N93*'T1'!$C$18,0)</f>
        <v>0</v>
      </c>
      <c r="O393" s="6">
        <f t="shared" si="1217"/>
        <v>0</v>
      </c>
      <c r="P393" s="2">
        <f>ROUND(P93*'T1'!$D$18,0)</f>
        <v>0</v>
      </c>
      <c r="Q393" s="2">
        <f>ROUND(Q93*'T1'!$D$18,0)</f>
        <v>0</v>
      </c>
      <c r="R393" s="2">
        <f>ROUND(R93*'T1'!$D$18,0)</f>
        <v>0</v>
      </c>
      <c r="S393" s="2">
        <f>ROUND(S93*'T1'!$D$18,0)</f>
        <v>0</v>
      </c>
      <c r="T393" s="2">
        <f>ROUND(T93*'T1'!$D$18,0)</f>
        <v>0</v>
      </c>
      <c r="U393" s="2">
        <f>ROUND(U93*'T1'!$D$18,0)</f>
        <v>0</v>
      </c>
      <c r="V393" s="2">
        <f>ROUND(V93*'T1'!$D$18,0)</f>
        <v>0</v>
      </c>
      <c r="W393" s="2">
        <f>ROUND(W93*'T1'!$D$18,0)</f>
        <v>0</v>
      </c>
      <c r="X393" s="2">
        <f>ROUND(X93*'T1'!$D$18,0)</f>
        <v>5550</v>
      </c>
      <c r="Y393" s="2">
        <f>ROUND(Y93*'T1'!$D$18,0)</f>
        <v>5550</v>
      </c>
      <c r="Z393" s="2">
        <f>ROUND(Z93*'T1'!$D$18,0)</f>
        <v>5550</v>
      </c>
      <c r="AA393" s="2">
        <f>ROUND(AA93*'T1'!$D$18,0)</f>
        <v>5550</v>
      </c>
      <c r="AB393" s="6">
        <f t="shared" si="1218"/>
        <v>22200</v>
      </c>
      <c r="AC393" s="2">
        <f>ROUND(AC93*'T1'!$E$18,0)</f>
        <v>5550</v>
      </c>
      <c r="AD393" s="2">
        <f>ROUND(AD93*'T1'!$E$18,0)</f>
        <v>5550</v>
      </c>
      <c r="AE393" s="2">
        <f>ROUND(AE93*'T1'!$E$18,0)</f>
        <v>6300</v>
      </c>
      <c r="AF393" s="2">
        <f>ROUND(AF93*'T1'!$E$18,0)</f>
        <v>6300</v>
      </c>
      <c r="AG393" s="2">
        <f>ROUND(AG93*'T1'!$E$18,0)</f>
        <v>6300</v>
      </c>
      <c r="AH393" s="2">
        <f>ROUND(AH93*'T1'!$E$18,0)</f>
        <v>6300</v>
      </c>
      <c r="AI393" s="2">
        <f>ROUND(AI93*'T1'!$E$18,0)</f>
        <v>6300</v>
      </c>
      <c r="AJ393" s="2">
        <f>ROUND(AJ93*'T1'!$E$18,0)</f>
        <v>6300</v>
      </c>
      <c r="AK393" s="2">
        <f>ROUND(AK93*'T1'!$E$18,0)</f>
        <v>7050</v>
      </c>
      <c r="AL393" s="2">
        <f>ROUND(AL93*'T1'!$E$18,0)</f>
        <v>7050</v>
      </c>
      <c r="AM393" s="2">
        <f>ROUND(AM93*'T1'!$E$18,0)</f>
        <v>7050</v>
      </c>
      <c r="AN393" s="2">
        <f>ROUND(AN93*'T1'!$E$18,0)</f>
        <v>7050</v>
      </c>
      <c r="AO393" s="6">
        <f t="shared" si="1219"/>
        <v>77100</v>
      </c>
      <c r="AP393" s="2"/>
      <c r="AQ393" s="6">
        <f t="shared" si="1281"/>
        <v>99300</v>
      </c>
    </row>
    <row r="394" spans="1:44" ht="12" customHeight="1" outlineLevel="1">
      <c r="A394" s="21" t="s">
        <v>542</v>
      </c>
      <c r="C394" s="2">
        <f>ROUND(C94*'T1'!$C$18,0)</f>
        <v>0</v>
      </c>
      <c r="D394" s="2">
        <f>ROUND(D94*'T1'!$C$18,0)</f>
        <v>0</v>
      </c>
      <c r="E394" s="2">
        <f>ROUND(E94*'T1'!$C$18,0)</f>
        <v>0</v>
      </c>
      <c r="F394" s="2">
        <f>ROUND(F94*'T1'!$C$18,0)</f>
        <v>0</v>
      </c>
      <c r="G394" s="2">
        <f>ROUND(G94*'T1'!$C$18,0)</f>
        <v>0</v>
      </c>
      <c r="H394" s="2">
        <f>ROUND(H94*'T1'!$C$18,0)</f>
        <v>0</v>
      </c>
      <c r="I394" s="2">
        <f>ROUND(I94*'T1'!$C$18,0)</f>
        <v>0</v>
      </c>
      <c r="J394" s="2">
        <f>ROUND(J94*'T1'!$C$18,0)</f>
        <v>0</v>
      </c>
      <c r="K394" s="2">
        <f>ROUND(K94*'T1'!$C$18,0)</f>
        <v>0</v>
      </c>
      <c r="L394" s="2">
        <f>ROUND(L94*'T1'!$C$18,0)</f>
        <v>0</v>
      </c>
      <c r="M394" s="2">
        <f>ROUND(M94*'T1'!$C$18,0)</f>
        <v>0</v>
      </c>
      <c r="N394" s="2">
        <f>ROUND(N94*'T1'!$C$18,0)</f>
        <v>0</v>
      </c>
      <c r="O394" s="6">
        <f t="shared" si="1217"/>
        <v>0</v>
      </c>
      <c r="P394" s="2">
        <f>ROUND(P94*'T1'!$D$18,0)</f>
        <v>0</v>
      </c>
      <c r="Q394" s="2">
        <f>ROUND(Q94*'T1'!$D$18,0)</f>
        <v>0</v>
      </c>
      <c r="R394" s="2">
        <f>ROUND(R94*'T1'!$D$18,0)</f>
        <v>0</v>
      </c>
      <c r="S394" s="2">
        <f>ROUND(S94*'T1'!$D$18,0)</f>
        <v>0</v>
      </c>
      <c r="T394" s="2">
        <f>ROUND(T94*'T1'!$D$18,0)</f>
        <v>0</v>
      </c>
      <c r="U394" s="2">
        <f>ROUND(U94*'T1'!$D$18,0)</f>
        <v>0</v>
      </c>
      <c r="V394" s="2">
        <f>ROUND(V94*'T1'!$D$18,0)</f>
        <v>0</v>
      </c>
      <c r="W394" s="2">
        <f>ROUND(W94*'T1'!$D$18,0)</f>
        <v>0</v>
      </c>
      <c r="X394" s="2">
        <f>ROUND(X94*'T1'!$D$18,0)</f>
        <v>5550</v>
      </c>
      <c r="Y394" s="2">
        <f>ROUND(Y94*'T1'!$D$18,0)</f>
        <v>5550</v>
      </c>
      <c r="Z394" s="2">
        <f>ROUND(Z94*'T1'!$D$18,0)</f>
        <v>5550</v>
      </c>
      <c r="AA394" s="2">
        <f>ROUND(AA94*'T1'!$D$18,0)</f>
        <v>5550</v>
      </c>
      <c r="AB394" s="6">
        <f t="shared" si="1218"/>
        <v>22200</v>
      </c>
      <c r="AC394" s="2">
        <f>ROUND(AC94*'T1'!$E$18,0)</f>
        <v>5550</v>
      </c>
      <c r="AD394" s="2">
        <f>ROUND(AD94*'T1'!$E$18,0)</f>
        <v>5550</v>
      </c>
      <c r="AE394" s="2">
        <f>ROUND(AE94*'T1'!$E$18,0)</f>
        <v>6300</v>
      </c>
      <c r="AF394" s="2">
        <f>ROUND(AF94*'T1'!$E$18,0)</f>
        <v>6300</v>
      </c>
      <c r="AG394" s="2">
        <f>ROUND(AG94*'T1'!$E$18,0)</f>
        <v>6300</v>
      </c>
      <c r="AH394" s="2">
        <f>ROUND(AH94*'T1'!$E$18,0)</f>
        <v>6300</v>
      </c>
      <c r="AI394" s="2">
        <f>ROUND(AI94*'T1'!$E$18,0)</f>
        <v>6300</v>
      </c>
      <c r="AJ394" s="2">
        <f>ROUND(AJ94*'T1'!$E$18,0)</f>
        <v>6300</v>
      </c>
      <c r="AK394" s="2">
        <f>ROUND(AK94*'T1'!$E$18,0)</f>
        <v>7050</v>
      </c>
      <c r="AL394" s="2">
        <f>ROUND(AL94*'T1'!$E$18,0)</f>
        <v>7050</v>
      </c>
      <c r="AM394" s="2">
        <f>ROUND(AM94*'T1'!$E$18,0)</f>
        <v>7050</v>
      </c>
      <c r="AN394" s="2">
        <f>ROUND(AN94*'T1'!$E$18,0)</f>
        <v>7050</v>
      </c>
      <c r="AO394" s="6">
        <f t="shared" si="1219"/>
        <v>77100</v>
      </c>
      <c r="AP394" s="2"/>
      <c r="AQ394" s="6">
        <f t="shared" si="1281"/>
        <v>99300</v>
      </c>
    </row>
    <row r="395" spans="1:44" ht="12" customHeight="1" outlineLevel="1">
      <c r="A395" s="21" t="s">
        <v>543</v>
      </c>
      <c r="C395" s="2">
        <f>ROUND(C95*'T1'!$C$18,0)</f>
        <v>0</v>
      </c>
      <c r="D395" s="2">
        <f>ROUND(D95*'T1'!$C$18,0)</f>
        <v>0</v>
      </c>
      <c r="E395" s="2">
        <f>ROUND(E95*'T1'!$C$18,0)</f>
        <v>0</v>
      </c>
      <c r="F395" s="2">
        <f>ROUND(F95*'T1'!$C$18,0)</f>
        <v>0</v>
      </c>
      <c r="G395" s="2">
        <f>ROUND(G95*'T1'!$C$18,0)</f>
        <v>0</v>
      </c>
      <c r="H395" s="2">
        <f>ROUND(H95*'T1'!$C$18,0)</f>
        <v>0</v>
      </c>
      <c r="I395" s="2">
        <f>ROUND(I95*'T1'!$C$18,0)</f>
        <v>0</v>
      </c>
      <c r="J395" s="2">
        <f>ROUND(J95*'T1'!$C$18,0)</f>
        <v>0</v>
      </c>
      <c r="K395" s="2">
        <f>ROUND(K95*'T1'!$C$18,0)</f>
        <v>0</v>
      </c>
      <c r="L395" s="2">
        <f>ROUND(L95*'T1'!$C$18,0)</f>
        <v>0</v>
      </c>
      <c r="M395" s="2">
        <f>ROUND(M95*'T1'!$C$18,0)</f>
        <v>0</v>
      </c>
      <c r="N395" s="2">
        <f>ROUND(N95*'T1'!$C$18,0)</f>
        <v>0</v>
      </c>
      <c r="O395" s="6">
        <f t="shared" si="1217"/>
        <v>0</v>
      </c>
      <c r="P395" s="2">
        <f>ROUND(P95*'T1'!$D$18,0)</f>
        <v>0</v>
      </c>
      <c r="Q395" s="2">
        <f>ROUND(Q95*'T1'!$D$18,0)</f>
        <v>0</v>
      </c>
      <c r="R395" s="2">
        <f>ROUND(R95*'T1'!$D$18,0)</f>
        <v>0</v>
      </c>
      <c r="S395" s="2">
        <f>ROUND(S95*'T1'!$D$18,0)</f>
        <v>0</v>
      </c>
      <c r="T395" s="2">
        <f>ROUND(T95*'T1'!$D$18,0)</f>
        <v>0</v>
      </c>
      <c r="U395" s="2">
        <f>ROUND(U95*'T1'!$D$18,0)</f>
        <v>0</v>
      </c>
      <c r="V395" s="2">
        <f>ROUND(V95*'T1'!$D$18,0)</f>
        <v>0</v>
      </c>
      <c r="W395" s="2">
        <f>ROUND(W95*'T1'!$D$18,0)</f>
        <v>0</v>
      </c>
      <c r="X395" s="2">
        <f>ROUND(X95*'T1'!$D$18,0)</f>
        <v>0</v>
      </c>
      <c r="Y395" s="2">
        <f>ROUND(Y95*'T1'!$D$18,0)</f>
        <v>0</v>
      </c>
      <c r="Z395" s="2">
        <f>ROUND(Z95*'T1'!$D$18,0)</f>
        <v>0</v>
      </c>
      <c r="AA395" s="2">
        <f>ROUND(AA95*'T1'!$D$18,0)</f>
        <v>0</v>
      </c>
      <c r="AB395" s="6">
        <f t="shared" si="1218"/>
        <v>0</v>
      </c>
      <c r="AC395" s="2">
        <f>ROUND(AC95*'T1'!$E$18,0)</f>
        <v>0</v>
      </c>
      <c r="AD395" s="2">
        <f>ROUND(AD95*'T1'!$E$18,0)</f>
        <v>0</v>
      </c>
      <c r="AE395" s="2">
        <f>ROUND(AE95*'T1'!$E$18,0)</f>
        <v>5550</v>
      </c>
      <c r="AF395" s="2">
        <f>ROUND(AF95*'T1'!$E$18,0)</f>
        <v>5550</v>
      </c>
      <c r="AG395" s="2">
        <f>ROUND(AG95*'T1'!$E$18,0)</f>
        <v>5550</v>
      </c>
      <c r="AH395" s="2">
        <f>ROUND(AH95*'T1'!$E$18,0)</f>
        <v>5550</v>
      </c>
      <c r="AI395" s="2">
        <f>ROUND(AI95*'T1'!$E$18,0)</f>
        <v>5550</v>
      </c>
      <c r="AJ395" s="2">
        <f>ROUND(AJ95*'T1'!$E$18,0)</f>
        <v>5550</v>
      </c>
      <c r="AK395" s="2">
        <f>ROUND(AK95*'T1'!$E$18,0)</f>
        <v>6300</v>
      </c>
      <c r="AL395" s="2">
        <f>ROUND(AL95*'T1'!$E$18,0)</f>
        <v>6300</v>
      </c>
      <c r="AM395" s="2">
        <f>ROUND(AM95*'T1'!$E$18,0)</f>
        <v>6300</v>
      </c>
      <c r="AN395" s="2">
        <f>ROUND(AN95*'T1'!$E$18,0)</f>
        <v>6300</v>
      </c>
      <c r="AO395" s="6">
        <f t="shared" si="1219"/>
        <v>58500</v>
      </c>
      <c r="AP395" s="2"/>
      <c r="AQ395" s="6">
        <f t="shared" si="1281"/>
        <v>58500</v>
      </c>
    </row>
    <row r="396" spans="1:44" ht="12" customHeight="1" outlineLevel="1">
      <c r="A396" s="2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6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6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6"/>
      <c r="AP396" s="2"/>
      <c r="AQ396" s="6"/>
    </row>
    <row r="397" spans="1:44" ht="12" customHeight="1" outlineLevel="1">
      <c r="A397" s="4" t="s">
        <v>132</v>
      </c>
      <c r="C397" s="5">
        <f>SUM(C398:C399)</f>
        <v>0</v>
      </c>
      <c r="D397" s="5">
        <f t="shared" ref="D397" si="1282">SUM(D398:D399)</f>
        <v>0</v>
      </c>
      <c r="E397" s="5">
        <f t="shared" ref="E397" si="1283">SUM(E398:E399)</f>
        <v>0</v>
      </c>
      <c r="F397" s="5">
        <f t="shared" ref="F397" si="1284">SUM(F398:F399)</f>
        <v>0</v>
      </c>
      <c r="G397" s="5">
        <f t="shared" ref="G397" si="1285">SUM(G398:G399)</f>
        <v>0</v>
      </c>
      <c r="H397" s="5">
        <f t="shared" ref="H397" si="1286">SUM(H398:H399)</f>
        <v>0</v>
      </c>
      <c r="I397" s="5">
        <f t="shared" ref="I397" si="1287">SUM(I398:I399)</f>
        <v>0</v>
      </c>
      <c r="J397" s="5">
        <f t="shared" ref="J397" si="1288">SUM(J398:J399)</f>
        <v>0</v>
      </c>
      <c r="K397" s="5">
        <f t="shared" ref="K397" si="1289">SUM(K398:K399)</f>
        <v>5550</v>
      </c>
      <c r="L397" s="5">
        <f t="shared" ref="L397" si="1290">SUM(L398:L399)</f>
        <v>5550</v>
      </c>
      <c r="M397" s="5">
        <f t="shared" ref="M397" si="1291">SUM(M398:M399)</f>
        <v>5550</v>
      </c>
      <c r="N397" s="5">
        <f t="shared" ref="N397" si="1292">SUM(N398:N399)</f>
        <v>5550</v>
      </c>
      <c r="O397" s="14">
        <f t="shared" ref="O397" si="1293">SUM(C397:N397)</f>
        <v>22200</v>
      </c>
      <c r="P397" s="5">
        <f>SUM(P398:P399)</f>
        <v>5550</v>
      </c>
      <c r="Q397" s="5">
        <f t="shared" ref="Q397" si="1294">SUM(Q398:Q399)</f>
        <v>5550</v>
      </c>
      <c r="R397" s="5">
        <f t="shared" ref="R397" si="1295">SUM(R398:R399)</f>
        <v>11850</v>
      </c>
      <c r="S397" s="5">
        <f t="shared" ref="S397" si="1296">SUM(S398:S399)</f>
        <v>11850</v>
      </c>
      <c r="T397" s="5">
        <f t="shared" ref="T397" si="1297">SUM(T398:T399)</f>
        <v>11850</v>
      </c>
      <c r="U397" s="5">
        <f t="shared" ref="U397" si="1298">SUM(U398:U399)</f>
        <v>11850</v>
      </c>
      <c r="V397" s="5">
        <f t="shared" ref="V397" si="1299">SUM(V398:V399)</f>
        <v>11850</v>
      </c>
      <c r="W397" s="5">
        <f t="shared" ref="W397" si="1300">SUM(W398:W399)</f>
        <v>11850</v>
      </c>
      <c r="X397" s="5">
        <f t="shared" ref="X397" si="1301">SUM(X398:X399)</f>
        <v>13350</v>
      </c>
      <c r="Y397" s="5">
        <f t="shared" ref="Y397" si="1302">SUM(Y398:Y399)</f>
        <v>13350</v>
      </c>
      <c r="Z397" s="5">
        <f t="shared" ref="Z397" si="1303">SUM(Z398:Z399)</f>
        <v>13350</v>
      </c>
      <c r="AA397" s="5">
        <f t="shared" ref="AA397" si="1304">SUM(AA398:AA399)</f>
        <v>13350</v>
      </c>
      <c r="AB397" s="14">
        <f t="shared" ref="AB397" si="1305">SUM(P397:AA397)</f>
        <v>135600</v>
      </c>
      <c r="AC397" s="5">
        <f>SUM(AC398:AC399)</f>
        <v>13350</v>
      </c>
      <c r="AD397" s="5">
        <f t="shared" ref="AD397" si="1306">SUM(AD398:AD399)</f>
        <v>13350</v>
      </c>
      <c r="AE397" s="5">
        <f t="shared" ref="AE397" si="1307">SUM(AE398:AE399)</f>
        <v>14850</v>
      </c>
      <c r="AF397" s="5">
        <f t="shared" ref="AF397" si="1308">SUM(AF398:AF399)</f>
        <v>14850</v>
      </c>
      <c r="AG397" s="5">
        <f t="shared" ref="AG397" si="1309">SUM(AG398:AG399)</f>
        <v>14850</v>
      </c>
      <c r="AH397" s="5">
        <f t="shared" ref="AH397" si="1310">SUM(AH398:AH399)</f>
        <v>14850</v>
      </c>
      <c r="AI397" s="5">
        <f t="shared" ref="AI397" si="1311">SUM(AI398:AI399)</f>
        <v>14850</v>
      </c>
      <c r="AJ397" s="5">
        <f t="shared" ref="AJ397" si="1312">SUM(AJ398:AJ399)</f>
        <v>14850</v>
      </c>
      <c r="AK397" s="5">
        <f t="shared" ref="AK397" si="1313">SUM(AK398:AK399)</f>
        <v>16350</v>
      </c>
      <c r="AL397" s="5">
        <f t="shared" ref="AL397" si="1314">SUM(AL398:AL399)</f>
        <v>16350</v>
      </c>
      <c r="AM397" s="5">
        <f t="shared" ref="AM397" si="1315">SUM(AM398:AM399)</f>
        <v>16350</v>
      </c>
      <c r="AN397" s="5">
        <f t="shared" ref="AN397" si="1316">SUM(AN398:AN399)</f>
        <v>16350</v>
      </c>
      <c r="AO397" s="14">
        <f t="shared" ref="AO397" si="1317">SUM(AC397:AN397)</f>
        <v>181200</v>
      </c>
      <c r="AP397" s="2"/>
      <c r="AQ397" s="14">
        <f>O397+AB397+AO397</f>
        <v>339000</v>
      </c>
    </row>
    <row r="398" spans="1:44" ht="12" customHeight="1" outlineLevel="1">
      <c r="A398" s="21" t="s">
        <v>538</v>
      </c>
      <c r="C398" s="2">
        <f>ROUND(C98*'T1'!$C$18,0)</f>
        <v>0</v>
      </c>
      <c r="D398" s="2">
        <f>ROUND(D98*'T1'!$C$18,0)</f>
        <v>0</v>
      </c>
      <c r="E398" s="2">
        <f>ROUND(E98*'T1'!$C$18,0)</f>
        <v>0</v>
      </c>
      <c r="F398" s="2">
        <f>ROUND(F98*'T1'!$C$18,0)</f>
        <v>0</v>
      </c>
      <c r="G398" s="2">
        <f>ROUND(G98*'T1'!$C$18,0)</f>
        <v>0</v>
      </c>
      <c r="H398" s="2">
        <f>ROUND(H98*'T1'!$C$18,0)</f>
        <v>0</v>
      </c>
      <c r="I398" s="2">
        <f>ROUND(I98*'T1'!$C$18,0)</f>
        <v>0</v>
      </c>
      <c r="J398" s="2">
        <f>ROUND(J98*'T1'!$C$18,0)</f>
        <v>0</v>
      </c>
      <c r="K398" s="2">
        <f>ROUND(K98*'T1'!$C$18,0)</f>
        <v>5550</v>
      </c>
      <c r="L398" s="2">
        <f>ROUND(L98*'T1'!$C$18,0)</f>
        <v>5550</v>
      </c>
      <c r="M398" s="2">
        <f>ROUND(M98*'T1'!$C$18,0)</f>
        <v>5550</v>
      </c>
      <c r="N398" s="2">
        <f>ROUND(N98*'T1'!$C$18,0)</f>
        <v>5550</v>
      </c>
      <c r="O398" s="6">
        <f t="shared" si="1217"/>
        <v>22200</v>
      </c>
      <c r="P398" s="2">
        <f>ROUND(P98*'T1'!$D$18,0)</f>
        <v>5550</v>
      </c>
      <c r="Q398" s="2">
        <f>ROUND(Q98*'T1'!$D$18,0)</f>
        <v>5550</v>
      </c>
      <c r="R398" s="2">
        <f>ROUND(R98*'T1'!$D$18,0)</f>
        <v>6300</v>
      </c>
      <c r="S398" s="2">
        <f>ROUND(S98*'T1'!$D$18,0)</f>
        <v>6300</v>
      </c>
      <c r="T398" s="2">
        <f>ROUND(T98*'T1'!$D$18,0)</f>
        <v>6300</v>
      </c>
      <c r="U398" s="2">
        <f>ROUND(U98*'T1'!$D$18,0)</f>
        <v>6300</v>
      </c>
      <c r="V398" s="2">
        <f>ROUND(V98*'T1'!$D$18,0)</f>
        <v>6300</v>
      </c>
      <c r="W398" s="2">
        <f>ROUND(W98*'T1'!$D$18,0)</f>
        <v>6300</v>
      </c>
      <c r="X398" s="2">
        <f>ROUND(X98*'T1'!$D$18,0)</f>
        <v>7050</v>
      </c>
      <c r="Y398" s="2">
        <f>ROUND(Y98*'T1'!$D$18,0)</f>
        <v>7050</v>
      </c>
      <c r="Z398" s="2">
        <f>ROUND(Z98*'T1'!$D$18,0)</f>
        <v>7050</v>
      </c>
      <c r="AA398" s="2">
        <f>ROUND(AA98*'T1'!$D$18,0)</f>
        <v>7050</v>
      </c>
      <c r="AB398" s="6">
        <f t="shared" si="1218"/>
        <v>77100</v>
      </c>
      <c r="AC398" s="2">
        <f>ROUND(AC98*'T1'!$E$18,0)</f>
        <v>7050</v>
      </c>
      <c r="AD398" s="2">
        <f>ROUND(AD98*'T1'!$E$18,0)</f>
        <v>7050</v>
      </c>
      <c r="AE398" s="2">
        <f>ROUND(AE98*'T1'!$E$18,0)</f>
        <v>7800</v>
      </c>
      <c r="AF398" s="2">
        <f>ROUND(AF98*'T1'!$E$18,0)</f>
        <v>7800</v>
      </c>
      <c r="AG398" s="2">
        <f>ROUND(AG98*'T1'!$E$18,0)</f>
        <v>7800</v>
      </c>
      <c r="AH398" s="2">
        <f>ROUND(AH98*'T1'!$E$18,0)</f>
        <v>7800</v>
      </c>
      <c r="AI398" s="2">
        <f>ROUND(AI98*'T1'!$E$18,0)</f>
        <v>7800</v>
      </c>
      <c r="AJ398" s="2">
        <f>ROUND(AJ98*'T1'!$E$18,0)</f>
        <v>7800</v>
      </c>
      <c r="AK398" s="2">
        <f>ROUND(AK98*'T1'!$E$18,0)</f>
        <v>8550</v>
      </c>
      <c r="AL398" s="2">
        <f>ROUND(AL98*'T1'!$E$18,0)</f>
        <v>8550</v>
      </c>
      <c r="AM398" s="2">
        <f>ROUND(AM98*'T1'!$E$18,0)</f>
        <v>8550</v>
      </c>
      <c r="AN398" s="2">
        <f>ROUND(AN98*'T1'!$E$18,0)</f>
        <v>8550</v>
      </c>
      <c r="AO398" s="6">
        <f t="shared" si="1219"/>
        <v>95100</v>
      </c>
      <c r="AP398" s="2"/>
      <c r="AQ398" s="6">
        <f>O398+AB398+AO398</f>
        <v>194400</v>
      </c>
    </row>
    <row r="399" spans="1:44" ht="12" customHeight="1" outlineLevel="1">
      <c r="A399" s="21" t="s">
        <v>536</v>
      </c>
      <c r="C399" s="2">
        <f>ROUND(C99*'T1'!$C$18,0)</f>
        <v>0</v>
      </c>
      <c r="D399" s="2">
        <f>ROUND(D99*'T1'!$C$18,0)</f>
        <v>0</v>
      </c>
      <c r="E399" s="2">
        <f>ROUND(E99*'T1'!$C$18,0)</f>
        <v>0</v>
      </c>
      <c r="F399" s="2">
        <f>ROUND(F99*'T1'!$C$18,0)</f>
        <v>0</v>
      </c>
      <c r="G399" s="2">
        <f>ROUND(G99*'T1'!$C$18,0)</f>
        <v>0</v>
      </c>
      <c r="H399" s="2">
        <f>ROUND(H99*'T1'!$C$18,0)</f>
        <v>0</v>
      </c>
      <c r="I399" s="2">
        <f>ROUND(I99*'T1'!$C$18,0)</f>
        <v>0</v>
      </c>
      <c r="J399" s="2">
        <f>ROUND(J99*'T1'!$C$18,0)</f>
        <v>0</v>
      </c>
      <c r="K399" s="2">
        <f>ROUND(K99*'T1'!$C$18,0)</f>
        <v>0</v>
      </c>
      <c r="L399" s="2">
        <f>ROUND(L99*'T1'!$C$18,0)</f>
        <v>0</v>
      </c>
      <c r="M399" s="2">
        <f>ROUND(M99*'T1'!$C$18,0)</f>
        <v>0</v>
      </c>
      <c r="N399" s="2">
        <f>ROUND(N99*'T1'!$C$18,0)</f>
        <v>0</v>
      </c>
      <c r="O399" s="6">
        <f t="shared" si="1217"/>
        <v>0</v>
      </c>
      <c r="P399" s="2">
        <f>ROUND(P99*'T1'!$D$18,0)</f>
        <v>0</v>
      </c>
      <c r="Q399" s="2">
        <f>ROUND(Q99*'T1'!$D$18,0)</f>
        <v>0</v>
      </c>
      <c r="R399" s="2">
        <f>ROUND(R99*'T1'!$D$18,0)</f>
        <v>5550</v>
      </c>
      <c r="S399" s="2">
        <f>ROUND(S99*'T1'!$D$18,0)</f>
        <v>5550</v>
      </c>
      <c r="T399" s="2">
        <f>ROUND(T99*'T1'!$D$18,0)</f>
        <v>5550</v>
      </c>
      <c r="U399" s="2">
        <f>ROUND(U99*'T1'!$D$18,0)</f>
        <v>5550</v>
      </c>
      <c r="V399" s="2">
        <f>ROUND(V99*'T1'!$D$18,0)</f>
        <v>5550</v>
      </c>
      <c r="W399" s="2">
        <f>ROUND(W99*'T1'!$D$18,0)</f>
        <v>5550</v>
      </c>
      <c r="X399" s="2">
        <f>ROUND(X99*'T1'!$D$18,0)</f>
        <v>6300</v>
      </c>
      <c r="Y399" s="2">
        <f>ROUND(Y99*'T1'!$D$18,0)</f>
        <v>6300</v>
      </c>
      <c r="Z399" s="2">
        <f>ROUND(Z99*'T1'!$D$18,0)</f>
        <v>6300</v>
      </c>
      <c r="AA399" s="2">
        <f>ROUND(AA99*'T1'!$D$18,0)</f>
        <v>6300</v>
      </c>
      <c r="AB399" s="6">
        <f t="shared" si="1218"/>
        <v>58500</v>
      </c>
      <c r="AC399" s="2">
        <f>ROUND(AC99*'T1'!$E$18,0)</f>
        <v>6300</v>
      </c>
      <c r="AD399" s="2">
        <f>ROUND(AD99*'T1'!$E$18,0)</f>
        <v>6300</v>
      </c>
      <c r="AE399" s="2">
        <f>ROUND(AE99*'T1'!$E$18,0)</f>
        <v>7050</v>
      </c>
      <c r="AF399" s="2">
        <f>ROUND(AF99*'T1'!$E$18,0)</f>
        <v>7050</v>
      </c>
      <c r="AG399" s="2">
        <f>ROUND(AG99*'T1'!$E$18,0)</f>
        <v>7050</v>
      </c>
      <c r="AH399" s="2">
        <f>ROUND(AH99*'T1'!$E$18,0)</f>
        <v>7050</v>
      </c>
      <c r="AI399" s="2">
        <f>ROUND(AI99*'T1'!$E$18,0)</f>
        <v>7050</v>
      </c>
      <c r="AJ399" s="2">
        <f>ROUND(AJ99*'T1'!$E$18,0)</f>
        <v>7050</v>
      </c>
      <c r="AK399" s="2">
        <f>ROUND(AK99*'T1'!$E$18,0)</f>
        <v>7800</v>
      </c>
      <c r="AL399" s="2">
        <f>ROUND(AL99*'T1'!$E$18,0)</f>
        <v>7800</v>
      </c>
      <c r="AM399" s="2">
        <f>ROUND(AM99*'T1'!$E$18,0)</f>
        <v>7800</v>
      </c>
      <c r="AN399" s="2">
        <f>ROUND(AN99*'T1'!$E$18,0)</f>
        <v>7800</v>
      </c>
      <c r="AO399" s="6">
        <f t="shared" si="1219"/>
        <v>86100</v>
      </c>
      <c r="AP399" s="2"/>
      <c r="AQ399" s="6">
        <f t="shared" ref="AQ399:AQ403" si="1318">O399+AB399+AO399</f>
        <v>144600</v>
      </c>
    </row>
    <row r="400" spans="1:44" ht="12" customHeight="1" outlineLevel="1">
      <c r="A400" s="21" t="s">
        <v>541</v>
      </c>
      <c r="C400" s="2">
        <f>ROUND(C100*'T1'!$C$18,0)</f>
        <v>0</v>
      </c>
      <c r="D400" s="2">
        <f>ROUND(D100*'T1'!$C$18,0)</f>
        <v>0</v>
      </c>
      <c r="E400" s="2">
        <f>ROUND(E100*'T1'!$C$18,0)</f>
        <v>0</v>
      </c>
      <c r="F400" s="2">
        <f>ROUND(F100*'T1'!$C$18,0)</f>
        <v>0</v>
      </c>
      <c r="G400" s="2">
        <f>ROUND(G100*'T1'!$C$18,0)</f>
        <v>0</v>
      </c>
      <c r="H400" s="2">
        <f>ROUND(H100*'T1'!$C$18,0)</f>
        <v>0</v>
      </c>
      <c r="I400" s="2">
        <f>ROUND(I100*'T1'!$C$18,0)</f>
        <v>0</v>
      </c>
      <c r="J400" s="2">
        <f>ROUND(J100*'T1'!$C$18,0)</f>
        <v>0</v>
      </c>
      <c r="K400" s="2">
        <f>ROUND(K100*'T1'!$C$18,0)</f>
        <v>0</v>
      </c>
      <c r="L400" s="2">
        <f>ROUND(L100*'T1'!$C$18,0)</f>
        <v>0</v>
      </c>
      <c r="M400" s="2">
        <f>ROUND(M100*'T1'!$C$18,0)</f>
        <v>0</v>
      </c>
      <c r="N400" s="2">
        <f>ROUND(N100*'T1'!$C$18,0)</f>
        <v>0</v>
      </c>
      <c r="O400" s="6">
        <f t="shared" si="1217"/>
        <v>0</v>
      </c>
      <c r="P400" s="2">
        <f>ROUND(P100*'T1'!$D$18,0)</f>
        <v>0</v>
      </c>
      <c r="Q400" s="2">
        <f>ROUND(Q100*'T1'!$D$18,0)</f>
        <v>0</v>
      </c>
      <c r="R400" s="2">
        <f>ROUND(R100*'T1'!$D$18,0)</f>
        <v>5550</v>
      </c>
      <c r="S400" s="2">
        <f>ROUND(S100*'T1'!$D$18,0)</f>
        <v>5550</v>
      </c>
      <c r="T400" s="2">
        <f>ROUND(T100*'T1'!$D$18,0)</f>
        <v>5550</v>
      </c>
      <c r="U400" s="2">
        <f>ROUND(U100*'T1'!$D$18,0)</f>
        <v>5550</v>
      </c>
      <c r="V400" s="2">
        <f>ROUND(V100*'T1'!$D$18,0)</f>
        <v>5550</v>
      </c>
      <c r="W400" s="2">
        <f>ROUND(W100*'T1'!$D$18,0)</f>
        <v>5550</v>
      </c>
      <c r="X400" s="2">
        <f>ROUND(X100*'T1'!$D$18,0)</f>
        <v>6300</v>
      </c>
      <c r="Y400" s="2">
        <f>ROUND(Y100*'T1'!$D$18,0)</f>
        <v>6300</v>
      </c>
      <c r="Z400" s="2">
        <f>ROUND(Z100*'T1'!$D$18,0)</f>
        <v>6300</v>
      </c>
      <c r="AA400" s="2">
        <f>ROUND(AA100*'T1'!$D$18,0)</f>
        <v>6300</v>
      </c>
      <c r="AB400" s="6">
        <f t="shared" si="1218"/>
        <v>58500</v>
      </c>
      <c r="AC400" s="2">
        <f>ROUND(AC100*'T1'!$E$18,0)</f>
        <v>6300</v>
      </c>
      <c r="AD400" s="2">
        <f>ROUND(AD100*'T1'!$E$18,0)</f>
        <v>6300</v>
      </c>
      <c r="AE400" s="2">
        <f>ROUND(AE100*'T1'!$E$18,0)</f>
        <v>7050</v>
      </c>
      <c r="AF400" s="2">
        <f>ROUND(AF100*'T1'!$E$18,0)</f>
        <v>7050</v>
      </c>
      <c r="AG400" s="2">
        <f>ROUND(AG100*'T1'!$E$18,0)</f>
        <v>7050</v>
      </c>
      <c r="AH400" s="2">
        <f>ROUND(AH100*'T1'!$E$18,0)</f>
        <v>7050</v>
      </c>
      <c r="AI400" s="2">
        <f>ROUND(AI100*'T1'!$E$18,0)</f>
        <v>7050</v>
      </c>
      <c r="AJ400" s="2">
        <f>ROUND(AJ100*'T1'!$E$18,0)</f>
        <v>7050</v>
      </c>
      <c r="AK400" s="2">
        <f>ROUND(AK100*'T1'!$E$18,0)</f>
        <v>7800</v>
      </c>
      <c r="AL400" s="2">
        <f>ROUND(AL100*'T1'!$E$18,0)</f>
        <v>7800</v>
      </c>
      <c r="AM400" s="2">
        <f>ROUND(AM100*'T1'!$E$18,0)</f>
        <v>7800</v>
      </c>
      <c r="AN400" s="2">
        <f>ROUND(AN100*'T1'!$E$18,0)</f>
        <v>7800</v>
      </c>
      <c r="AO400" s="6">
        <f t="shared" si="1219"/>
        <v>86100</v>
      </c>
      <c r="AP400" s="2"/>
      <c r="AQ400" s="6">
        <f t="shared" si="1318"/>
        <v>144600</v>
      </c>
    </row>
    <row r="401" spans="1:44" ht="12" customHeight="1" outlineLevel="1">
      <c r="A401" s="21" t="s">
        <v>537</v>
      </c>
      <c r="C401" s="2">
        <f>ROUND(C101*'T1'!$C$18,0)</f>
        <v>0</v>
      </c>
      <c r="D401" s="2">
        <f>ROUND(D101*'T1'!$C$18,0)</f>
        <v>0</v>
      </c>
      <c r="E401" s="2">
        <f>ROUND(E101*'T1'!$C$18,0)</f>
        <v>0</v>
      </c>
      <c r="F401" s="2">
        <f>ROUND(F101*'T1'!$C$18,0)</f>
        <v>0</v>
      </c>
      <c r="G401" s="2">
        <f>ROUND(G101*'T1'!$C$18,0)</f>
        <v>0</v>
      </c>
      <c r="H401" s="2">
        <f>ROUND(H101*'T1'!$C$18,0)</f>
        <v>0</v>
      </c>
      <c r="I401" s="2">
        <f>ROUND(I101*'T1'!$C$18,0)</f>
        <v>0</v>
      </c>
      <c r="J401" s="2">
        <f>ROUND(J101*'T1'!$C$18,0)</f>
        <v>0</v>
      </c>
      <c r="K401" s="2">
        <f>ROUND(K101*'T1'!$C$18,0)</f>
        <v>0</v>
      </c>
      <c r="L401" s="2">
        <f>ROUND(L101*'T1'!$C$18,0)</f>
        <v>0</v>
      </c>
      <c r="M401" s="2">
        <f>ROUND(M101*'T1'!$C$18,0)</f>
        <v>0</v>
      </c>
      <c r="N401" s="2">
        <f>ROUND(N101*'T1'!$C$18,0)</f>
        <v>0</v>
      </c>
      <c r="O401" s="6">
        <f t="shared" si="1217"/>
        <v>0</v>
      </c>
      <c r="P401" s="2">
        <f>ROUND(P101*'T1'!$D$18,0)</f>
        <v>0</v>
      </c>
      <c r="Q401" s="2">
        <f>ROUND(Q101*'T1'!$D$18,0)</f>
        <v>0</v>
      </c>
      <c r="R401" s="2">
        <f>ROUND(R101*'T1'!$D$18,0)</f>
        <v>0</v>
      </c>
      <c r="S401" s="2">
        <f>ROUND(S101*'T1'!$D$18,0)</f>
        <v>0</v>
      </c>
      <c r="T401" s="2">
        <f>ROUND(T101*'T1'!$D$18,0)</f>
        <v>0</v>
      </c>
      <c r="U401" s="2">
        <f>ROUND(U101*'T1'!$D$18,0)</f>
        <v>0</v>
      </c>
      <c r="V401" s="2">
        <f>ROUND(V101*'T1'!$D$18,0)</f>
        <v>0</v>
      </c>
      <c r="W401" s="2">
        <f>ROUND(W101*'T1'!$D$18,0)</f>
        <v>0</v>
      </c>
      <c r="X401" s="2">
        <f>ROUND(X101*'T1'!$D$18,0)</f>
        <v>5550</v>
      </c>
      <c r="Y401" s="2">
        <f>ROUND(Y101*'T1'!$D$18,0)</f>
        <v>5550</v>
      </c>
      <c r="Z401" s="2">
        <f>ROUND(Z101*'T1'!$D$18,0)</f>
        <v>5550</v>
      </c>
      <c r="AA401" s="2">
        <f>ROUND(AA101*'T1'!$D$18,0)</f>
        <v>5550</v>
      </c>
      <c r="AB401" s="6">
        <f t="shared" si="1218"/>
        <v>22200</v>
      </c>
      <c r="AC401" s="2">
        <f>ROUND(AC101*'T1'!$E$18,0)</f>
        <v>5550</v>
      </c>
      <c r="AD401" s="2">
        <f>ROUND(AD101*'T1'!$E$18,0)</f>
        <v>5550</v>
      </c>
      <c r="AE401" s="2">
        <f>ROUND(AE101*'T1'!$E$18,0)</f>
        <v>6300</v>
      </c>
      <c r="AF401" s="2">
        <f>ROUND(AF101*'T1'!$E$18,0)</f>
        <v>6300</v>
      </c>
      <c r="AG401" s="2">
        <f>ROUND(AG101*'T1'!$E$18,0)</f>
        <v>6300</v>
      </c>
      <c r="AH401" s="2">
        <f>ROUND(AH101*'T1'!$E$18,0)</f>
        <v>6300</v>
      </c>
      <c r="AI401" s="2">
        <f>ROUND(AI101*'T1'!$E$18,0)</f>
        <v>6300</v>
      </c>
      <c r="AJ401" s="2">
        <f>ROUND(AJ101*'T1'!$E$18,0)</f>
        <v>6300</v>
      </c>
      <c r="AK401" s="2">
        <f>ROUND(AK101*'T1'!$E$18,0)</f>
        <v>7050</v>
      </c>
      <c r="AL401" s="2">
        <f>ROUND(AL101*'T1'!$E$18,0)</f>
        <v>7050</v>
      </c>
      <c r="AM401" s="2">
        <f>ROUND(AM101*'T1'!$E$18,0)</f>
        <v>7050</v>
      </c>
      <c r="AN401" s="2">
        <f>ROUND(AN101*'T1'!$E$18,0)</f>
        <v>7050</v>
      </c>
      <c r="AO401" s="6">
        <f t="shared" si="1219"/>
        <v>77100</v>
      </c>
      <c r="AP401" s="2"/>
      <c r="AQ401" s="6">
        <f t="shared" si="1318"/>
        <v>99300</v>
      </c>
    </row>
    <row r="402" spans="1:44" ht="12" customHeight="1" outlineLevel="1">
      <c r="A402" s="21" t="s">
        <v>542</v>
      </c>
      <c r="C402" s="2">
        <f>ROUND(C102*'T1'!$C$18,0)</f>
        <v>0</v>
      </c>
      <c r="D402" s="2">
        <f>ROUND(D102*'T1'!$C$18,0)</f>
        <v>0</v>
      </c>
      <c r="E402" s="2">
        <f>ROUND(E102*'T1'!$C$18,0)</f>
        <v>0</v>
      </c>
      <c r="F402" s="2">
        <f>ROUND(F102*'T1'!$C$18,0)</f>
        <v>0</v>
      </c>
      <c r="G402" s="2">
        <f>ROUND(G102*'T1'!$C$18,0)</f>
        <v>0</v>
      </c>
      <c r="H402" s="2">
        <f>ROUND(H102*'T1'!$C$18,0)</f>
        <v>0</v>
      </c>
      <c r="I402" s="2">
        <f>ROUND(I102*'T1'!$C$18,0)</f>
        <v>0</v>
      </c>
      <c r="J402" s="2">
        <f>ROUND(J102*'T1'!$C$18,0)</f>
        <v>0</v>
      </c>
      <c r="K402" s="2">
        <f>ROUND(K102*'T1'!$C$18,0)</f>
        <v>0</v>
      </c>
      <c r="L402" s="2">
        <f>ROUND(L102*'T1'!$C$18,0)</f>
        <v>0</v>
      </c>
      <c r="M402" s="2">
        <f>ROUND(M102*'T1'!$C$18,0)</f>
        <v>0</v>
      </c>
      <c r="N402" s="2">
        <f>ROUND(N102*'T1'!$C$18,0)</f>
        <v>0</v>
      </c>
      <c r="O402" s="6">
        <f t="shared" si="1217"/>
        <v>0</v>
      </c>
      <c r="P402" s="2">
        <f>ROUND(P102*'T1'!$D$18,0)</f>
        <v>0</v>
      </c>
      <c r="Q402" s="2">
        <f>ROUND(Q102*'T1'!$D$18,0)</f>
        <v>0</v>
      </c>
      <c r="R402" s="2">
        <f>ROUND(R102*'T1'!$D$18,0)</f>
        <v>0</v>
      </c>
      <c r="S402" s="2">
        <f>ROUND(S102*'T1'!$D$18,0)</f>
        <v>0</v>
      </c>
      <c r="T402" s="2">
        <f>ROUND(T102*'T1'!$D$18,0)</f>
        <v>0</v>
      </c>
      <c r="U402" s="2">
        <f>ROUND(U102*'T1'!$D$18,0)</f>
        <v>0</v>
      </c>
      <c r="V402" s="2">
        <f>ROUND(V102*'T1'!$D$18,0)</f>
        <v>0</v>
      </c>
      <c r="W402" s="2">
        <f>ROUND(W102*'T1'!$D$18,0)</f>
        <v>0</v>
      </c>
      <c r="X402" s="2">
        <f>ROUND(X102*'T1'!$D$18,0)</f>
        <v>5550</v>
      </c>
      <c r="Y402" s="2">
        <f>ROUND(Y102*'T1'!$D$18,0)</f>
        <v>5550</v>
      </c>
      <c r="Z402" s="2">
        <f>ROUND(Z102*'T1'!$D$18,0)</f>
        <v>5550</v>
      </c>
      <c r="AA402" s="2">
        <f>ROUND(AA102*'T1'!$D$18,0)</f>
        <v>5550</v>
      </c>
      <c r="AB402" s="6">
        <f t="shared" si="1218"/>
        <v>22200</v>
      </c>
      <c r="AC402" s="2">
        <f>ROUND(AC102*'T1'!$E$18,0)</f>
        <v>5550</v>
      </c>
      <c r="AD402" s="2">
        <f>ROUND(AD102*'T1'!$E$18,0)</f>
        <v>5550</v>
      </c>
      <c r="AE402" s="2">
        <f>ROUND(AE102*'T1'!$E$18,0)</f>
        <v>6300</v>
      </c>
      <c r="AF402" s="2">
        <f>ROUND(AF102*'T1'!$E$18,0)</f>
        <v>6300</v>
      </c>
      <c r="AG402" s="2">
        <f>ROUND(AG102*'T1'!$E$18,0)</f>
        <v>6300</v>
      </c>
      <c r="AH402" s="2">
        <f>ROUND(AH102*'T1'!$E$18,0)</f>
        <v>6300</v>
      </c>
      <c r="AI402" s="2">
        <f>ROUND(AI102*'T1'!$E$18,0)</f>
        <v>6300</v>
      </c>
      <c r="AJ402" s="2">
        <f>ROUND(AJ102*'T1'!$E$18,0)</f>
        <v>6300</v>
      </c>
      <c r="AK402" s="2">
        <f>ROUND(AK102*'T1'!$E$18,0)</f>
        <v>7050</v>
      </c>
      <c r="AL402" s="2">
        <f>ROUND(AL102*'T1'!$E$18,0)</f>
        <v>7050</v>
      </c>
      <c r="AM402" s="2">
        <f>ROUND(AM102*'T1'!$E$18,0)</f>
        <v>7050</v>
      </c>
      <c r="AN402" s="2">
        <f>ROUND(AN102*'T1'!$E$18,0)</f>
        <v>7050</v>
      </c>
      <c r="AO402" s="6">
        <f t="shared" si="1219"/>
        <v>77100</v>
      </c>
      <c r="AP402" s="2"/>
      <c r="AQ402" s="6">
        <f t="shared" si="1318"/>
        <v>99300</v>
      </c>
    </row>
    <row r="403" spans="1:44" ht="12" customHeight="1" outlineLevel="1">
      <c r="A403" s="21" t="s">
        <v>543</v>
      </c>
      <c r="C403" s="2">
        <f>ROUND(C103*'T1'!$C$18,0)</f>
        <v>0</v>
      </c>
      <c r="D403" s="2">
        <f>ROUND(D103*'T1'!$C$18,0)</f>
        <v>0</v>
      </c>
      <c r="E403" s="2">
        <f>ROUND(E103*'T1'!$C$18,0)</f>
        <v>0</v>
      </c>
      <c r="F403" s="2">
        <f>ROUND(F103*'T1'!$C$18,0)</f>
        <v>0</v>
      </c>
      <c r="G403" s="2">
        <f>ROUND(G103*'T1'!$C$18,0)</f>
        <v>0</v>
      </c>
      <c r="H403" s="2">
        <f>ROUND(H103*'T1'!$C$18,0)</f>
        <v>0</v>
      </c>
      <c r="I403" s="2">
        <f>ROUND(I103*'T1'!$C$18,0)</f>
        <v>0</v>
      </c>
      <c r="J403" s="2">
        <f>ROUND(J103*'T1'!$C$18,0)</f>
        <v>0</v>
      </c>
      <c r="K403" s="2">
        <f>ROUND(K103*'T1'!$C$18,0)</f>
        <v>0</v>
      </c>
      <c r="L403" s="2">
        <f>ROUND(L103*'T1'!$C$18,0)</f>
        <v>0</v>
      </c>
      <c r="M403" s="2">
        <f>ROUND(M103*'T1'!$C$18,0)</f>
        <v>0</v>
      </c>
      <c r="N403" s="2">
        <f>ROUND(N103*'T1'!$C$18,0)</f>
        <v>0</v>
      </c>
      <c r="O403" s="6">
        <f t="shared" si="1217"/>
        <v>0</v>
      </c>
      <c r="P403" s="2">
        <f>ROUND(P103*'T1'!$D$18,0)</f>
        <v>0</v>
      </c>
      <c r="Q403" s="2">
        <f>ROUND(Q103*'T1'!$D$18,0)</f>
        <v>0</v>
      </c>
      <c r="R403" s="2">
        <f>ROUND(R103*'T1'!$D$18,0)</f>
        <v>0</v>
      </c>
      <c r="S403" s="2">
        <f>ROUND(S103*'T1'!$D$18,0)</f>
        <v>0</v>
      </c>
      <c r="T403" s="2">
        <f>ROUND(T103*'T1'!$D$18,0)</f>
        <v>0</v>
      </c>
      <c r="U403" s="2">
        <f>ROUND(U103*'T1'!$D$18,0)</f>
        <v>0</v>
      </c>
      <c r="V403" s="2">
        <f>ROUND(V103*'T1'!$D$18,0)</f>
        <v>0</v>
      </c>
      <c r="W403" s="2">
        <f>ROUND(W103*'T1'!$D$18,0)</f>
        <v>0</v>
      </c>
      <c r="X403" s="2">
        <f>ROUND(X103*'T1'!$D$18,0)</f>
        <v>0</v>
      </c>
      <c r="Y403" s="2">
        <f>ROUND(Y103*'T1'!$D$18,0)</f>
        <v>0</v>
      </c>
      <c r="Z403" s="2">
        <f>ROUND(Z103*'T1'!$D$18,0)</f>
        <v>0</v>
      </c>
      <c r="AA403" s="2">
        <f>ROUND(AA103*'T1'!$D$18,0)</f>
        <v>0</v>
      </c>
      <c r="AB403" s="6">
        <f t="shared" si="1218"/>
        <v>0</v>
      </c>
      <c r="AC403" s="2">
        <f>ROUND(AC103*'T1'!$E$18,0)</f>
        <v>0</v>
      </c>
      <c r="AD403" s="2">
        <f>ROUND(AD103*'T1'!$E$18,0)</f>
        <v>0</v>
      </c>
      <c r="AE403" s="2">
        <f>ROUND(AE103*'T1'!$E$18,0)</f>
        <v>5550</v>
      </c>
      <c r="AF403" s="2">
        <f>ROUND(AF103*'T1'!$E$18,0)</f>
        <v>5550</v>
      </c>
      <c r="AG403" s="2">
        <f>ROUND(AG103*'T1'!$E$18,0)</f>
        <v>5550</v>
      </c>
      <c r="AH403" s="2">
        <f>ROUND(AH103*'T1'!$E$18,0)</f>
        <v>5550</v>
      </c>
      <c r="AI403" s="2">
        <f>ROUND(AI103*'T1'!$E$18,0)</f>
        <v>5550</v>
      </c>
      <c r="AJ403" s="2">
        <f>ROUND(AJ103*'T1'!$E$18,0)</f>
        <v>5550</v>
      </c>
      <c r="AK403" s="2">
        <f>ROUND(AK103*'T1'!$E$18,0)</f>
        <v>6300</v>
      </c>
      <c r="AL403" s="2">
        <f>ROUND(AL103*'T1'!$E$18,0)</f>
        <v>6300</v>
      </c>
      <c r="AM403" s="2">
        <f>ROUND(AM103*'T1'!$E$18,0)</f>
        <v>6300</v>
      </c>
      <c r="AN403" s="2">
        <f>ROUND(AN103*'T1'!$E$18,0)</f>
        <v>6300</v>
      </c>
      <c r="AO403" s="6">
        <f t="shared" si="1219"/>
        <v>58500</v>
      </c>
      <c r="AP403" s="2"/>
      <c r="AQ403" s="6">
        <f t="shared" si="1318"/>
        <v>58500</v>
      </c>
    </row>
    <row r="404" spans="1:44" ht="12" customHeight="1" outlineLevel="1">
      <c r="A404" s="4"/>
      <c r="B404" s="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6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6"/>
      <c r="AP404" s="2"/>
      <c r="AQ404" s="6"/>
      <c r="AR404" s="4"/>
    </row>
    <row r="405" spans="1:44" ht="12" customHeight="1">
      <c r="A405" s="47" t="s">
        <v>14</v>
      </c>
      <c r="C405" s="43">
        <f>C406+C409+C416+C425+C432+C439+C447</f>
        <v>0</v>
      </c>
      <c r="D405" s="43">
        <f t="shared" ref="D405" si="1319">D406+D409+D416+D425+D432+D439+D447</f>
        <v>0</v>
      </c>
      <c r="E405" s="43">
        <f t="shared" ref="E405" si="1320">E406+E409+E416+E425+E432+E439+E447</f>
        <v>0</v>
      </c>
      <c r="F405" s="43">
        <f t="shared" ref="F405" si="1321">F406+F409+F416+F425+F432+F439+F447</f>
        <v>0</v>
      </c>
      <c r="G405" s="43">
        <f t="shared" ref="G405" si="1322">G406+G409+G416+G425+G432+G439+G447</f>
        <v>0</v>
      </c>
      <c r="H405" s="43">
        <f t="shared" ref="H405" si="1323">H406+H409+H416+H425+H432+H439+H447</f>
        <v>13400</v>
      </c>
      <c r="I405" s="43">
        <f t="shared" ref="I405" si="1324">I406+I409+I416+I425+I432+I439+I447</f>
        <v>30800</v>
      </c>
      <c r="J405" s="43">
        <f t="shared" ref="J405" si="1325">J406+J409+J416+J425+J432+J439+J447</f>
        <v>94700</v>
      </c>
      <c r="K405" s="43">
        <f t="shared" ref="K405" si="1326">K406+K409+K416+K425+K432+K439+K447</f>
        <v>109800</v>
      </c>
      <c r="L405" s="43">
        <f t="shared" ref="L405" si="1327">L406+L409+L416+L425+L432+L439+L447</f>
        <v>113500</v>
      </c>
      <c r="M405" s="43">
        <f t="shared" ref="M405" si="1328">M406+M409+M416+M425+M432+M439+M447</f>
        <v>113500</v>
      </c>
      <c r="N405" s="43">
        <f t="shared" ref="N405" si="1329">N406+N409+N416+N425+N432+N439+N447</f>
        <v>127400</v>
      </c>
      <c r="O405" s="88">
        <f t="shared" si="1217"/>
        <v>603100</v>
      </c>
      <c r="P405" s="43">
        <f>P406+P409+P416+P425+P432+P439+P447</f>
        <v>160000</v>
      </c>
      <c r="Q405" s="43">
        <f t="shared" ref="Q405" si="1330">Q406+Q409+Q416+Q425+Q432+Q439+Q447</f>
        <v>188400</v>
      </c>
      <c r="R405" s="43">
        <f t="shared" ref="R405" si="1331">R406+R409+R416+R425+R432+R439+R447</f>
        <v>198300</v>
      </c>
      <c r="S405" s="43">
        <f t="shared" ref="S405" si="1332">S406+S409+S416+S425+S432+S439+S447</f>
        <v>198800</v>
      </c>
      <c r="T405" s="43">
        <f t="shared" ref="T405" si="1333">T406+T409+T416+T425+T432+T439+T447</f>
        <v>198800</v>
      </c>
      <c r="U405" s="43">
        <f t="shared" ref="U405" si="1334">U406+U409+U416+U425+U432+U439+U447</f>
        <v>203300</v>
      </c>
      <c r="V405" s="43">
        <f t="shared" ref="V405" si="1335">V406+V409+V416+V425+V432+V439+V447</f>
        <v>222500</v>
      </c>
      <c r="W405" s="43">
        <f t="shared" ref="W405" si="1336">W406+W409+W416+W425+W432+W439+W447</f>
        <v>253900</v>
      </c>
      <c r="X405" s="43">
        <f t="shared" ref="X405" si="1337">X406+X409+X416+X425+X432+X439+X447</f>
        <v>257400</v>
      </c>
      <c r="Y405" s="43">
        <f t="shared" ref="Y405" si="1338">Y406+Y409+Y416+Y425+Y432+Y439+Y447</f>
        <v>257900</v>
      </c>
      <c r="Z405" s="43">
        <f t="shared" ref="Z405" si="1339">Z406+Z409+Z416+Z425+Z432+Z439+Z447</f>
        <v>257900</v>
      </c>
      <c r="AA405" s="43">
        <f t="shared" ref="AA405" si="1340">AA406+AA409+AA416+AA425+AA432+AA439+AA447</f>
        <v>262400</v>
      </c>
      <c r="AB405" s="88">
        <f t="shared" si="1218"/>
        <v>2659600</v>
      </c>
      <c r="AC405" s="43">
        <f>AC406+AC409+AC416+AC425+AC432+AC439+AC447</f>
        <v>273900</v>
      </c>
      <c r="AD405" s="43">
        <f t="shared" ref="AD405" si="1341">AD406+AD409+AD416+AD425+AD432+AD439+AD447</f>
        <v>292900</v>
      </c>
      <c r="AE405" s="43">
        <f t="shared" ref="AE405" si="1342">AE406+AE409+AE416+AE425+AE432+AE439+AE447</f>
        <v>296400</v>
      </c>
      <c r="AF405" s="43">
        <f t="shared" ref="AF405" si="1343">AF406+AF409+AF416+AF425+AF432+AF439+AF447</f>
        <v>296900</v>
      </c>
      <c r="AG405" s="43">
        <f t="shared" ref="AG405" si="1344">AG406+AG409+AG416+AG425+AG432+AG439+AG447</f>
        <v>296900</v>
      </c>
      <c r="AH405" s="43">
        <f t="shared" ref="AH405" si="1345">AH406+AH409+AH416+AH425+AH432+AH439+AH447</f>
        <v>301400</v>
      </c>
      <c r="AI405" s="43">
        <f t="shared" ref="AI405" si="1346">AI406+AI409+AI416+AI425+AI432+AI439+AI447</f>
        <v>312900</v>
      </c>
      <c r="AJ405" s="43">
        <f t="shared" ref="AJ405" si="1347">AJ406+AJ409+AJ416+AJ425+AJ432+AJ439+AJ447</f>
        <v>331900</v>
      </c>
      <c r="AK405" s="43">
        <f t="shared" ref="AK405" si="1348">AK406+AK409+AK416+AK425+AK432+AK439+AK447</f>
        <v>335400</v>
      </c>
      <c r="AL405" s="43">
        <f t="shared" ref="AL405" si="1349">AL406+AL409+AL416+AL425+AL432+AL439+AL447</f>
        <v>335900</v>
      </c>
      <c r="AM405" s="43">
        <f t="shared" ref="AM405" si="1350">AM406+AM409+AM416+AM425+AM432+AM439+AM447</f>
        <v>335900</v>
      </c>
      <c r="AN405" s="43">
        <f t="shared" ref="AN405" si="1351">AN406+AN409+AN416+AN425+AN432+AN439+AN447</f>
        <v>340400</v>
      </c>
      <c r="AO405" s="88">
        <f t="shared" si="1219"/>
        <v>3750800</v>
      </c>
      <c r="AP405" s="2"/>
      <c r="AQ405" s="88">
        <f t="shared" ref="AQ405:AQ414" si="1352">O405+AB405+AO405</f>
        <v>7013500</v>
      </c>
    </row>
    <row r="406" spans="1:44" s="4" customFormat="1" ht="12" customHeight="1" outlineLevel="1">
      <c r="A406" s="4" t="s">
        <v>122</v>
      </c>
      <c r="B406" s="9"/>
      <c r="C406" s="5">
        <f>C407</f>
        <v>0</v>
      </c>
      <c r="D406" s="5">
        <f t="shared" ref="D406" si="1353">D407</f>
        <v>0</v>
      </c>
      <c r="E406" s="5">
        <f t="shared" ref="E406" si="1354">E407</f>
        <v>0</v>
      </c>
      <c r="F406" s="5">
        <f t="shared" ref="F406" si="1355">F407</f>
        <v>0</v>
      </c>
      <c r="G406" s="5">
        <f t="shared" ref="G406" si="1356">G407</f>
        <v>0</v>
      </c>
      <c r="H406" s="5">
        <f t="shared" ref="H406" si="1357">H407</f>
        <v>1700</v>
      </c>
      <c r="I406" s="5">
        <f t="shared" ref="I406" si="1358">I407</f>
        <v>1700</v>
      </c>
      <c r="J406" s="5">
        <f t="shared" ref="J406" si="1359">J407</f>
        <v>1700</v>
      </c>
      <c r="K406" s="5">
        <f t="shared" ref="K406" si="1360">K407</f>
        <v>1700</v>
      </c>
      <c r="L406" s="5">
        <f t="shared" ref="L406" si="1361">L407</f>
        <v>1700</v>
      </c>
      <c r="M406" s="5">
        <f t="shared" ref="M406" si="1362">M407</f>
        <v>1700</v>
      </c>
      <c r="N406" s="5">
        <f t="shared" ref="N406" si="1363">N407</f>
        <v>1700</v>
      </c>
      <c r="O406" s="14">
        <f t="shared" si="1217"/>
        <v>11900</v>
      </c>
      <c r="P406" s="5">
        <f>P407</f>
        <v>1700</v>
      </c>
      <c r="Q406" s="5">
        <f t="shared" ref="Q406" si="1364">Q407</f>
        <v>1700</v>
      </c>
      <c r="R406" s="5">
        <f t="shared" ref="R406" si="1365">R407</f>
        <v>1700</v>
      </c>
      <c r="S406" s="5">
        <f t="shared" ref="S406" si="1366">S407</f>
        <v>1700</v>
      </c>
      <c r="T406" s="5">
        <f t="shared" ref="T406" si="1367">T407</f>
        <v>1700</v>
      </c>
      <c r="U406" s="5">
        <f t="shared" ref="U406" si="1368">U407</f>
        <v>1700</v>
      </c>
      <c r="V406" s="5">
        <f t="shared" ref="V406" si="1369">V407</f>
        <v>1700</v>
      </c>
      <c r="W406" s="5">
        <f t="shared" ref="W406" si="1370">W407</f>
        <v>1700</v>
      </c>
      <c r="X406" s="5">
        <f t="shared" ref="X406" si="1371">X407</f>
        <v>1700</v>
      </c>
      <c r="Y406" s="5">
        <f t="shared" ref="Y406" si="1372">Y407</f>
        <v>1700</v>
      </c>
      <c r="Z406" s="5">
        <f t="shared" ref="Z406" si="1373">Z407</f>
        <v>1700</v>
      </c>
      <c r="AA406" s="5">
        <f t="shared" ref="AA406" si="1374">AA407</f>
        <v>1700</v>
      </c>
      <c r="AB406" s="14">
        <f t="shared" si="1218"/>
        <v>20400</v>
      </c>
      <c r="AC406" s="5">
        <f>AC407</f>
        <v>1700</v>
      </c>
      <c r="AD406" s="5">
        <f t="shared" ref="AD406" si="1375">AD407</f>
        <v>1700</v>
      </c>
      <c r="AE406" s="5">
        <f t="shared" ref="AE406" si="1376">AE407</f>
        <v>1700</v>
      </c>
      <c r="AF406" s="5">
        <f t="shared" ref="AF406" si="1377">AF407</f>
        <v>1700</v>
      </c>
      <c r="AG406" s="5">
        <f t="shared" ref="AG406" si="1378">AG407</f>
        <v>1700</v>
      </c>
      <c r="AH406" s="5">
        <f t="shared" ref="AH406" si="1379">AH407</f>
        <v>1700</v>
      </c>
      <c r="AI406" s="5">
        <f t="shared" ref="AI406" si="1380">AI407</f>
        <v>1700</v>
      </c>
      <c r="AJ406" s="5">
        <f t="shared" ref="AJ406" si="1381">AJ407</f>
        <v>1700</v>
      </c>
      <c r="AK406" s="5">
        <f t="shared" ref="AK406" si="1382">AK407</f>
        <v>1700</v>
      </c>
      <c r="AL406" s="5">
        <f t="shared" ref="AL406" si="1383">AL407</f>
        <v>1700</v>
      </c>
      <c r="AM406" s="5">
        <f t="shared" ref="AM406" si="1384">AM407</f>
        <v>1700</v>
      </c>
      <c r="AN406" s="5">
        <f t="shared" ref="AN406" si="1385">AN407</f>
        <v>1700</v>
      </c>
      <c r="AO406" s="14">
        <f t="shared" si="1219"/>
        <v>20400</v>
      </c>
      <c r="AP406" s="5"/>
      <c r="AQ406" s="14">
        <f t="shared" si="1352"/>
        <v>52700</v>
      </c>
    </row>
    <row r="407" spans="1:44" ht="12" customHeight="1" outlineLevel="1">
      <c r="A407" s="21" t="s">
        <v>91</v>
      </c>
      <c r="C407" s="2">
        <f>ROUND(C57*'T1'!$C$19,0)</f>
        <v>0</v>
      </c>
      <c r="D407" s="2">
        <f>ROUND(D57*'T1'!$C$19,0)</f>
        <v>0</v>
      </c>
      <c r="E407" s="2">
        <f>ROUND(E57*'T1'!$C$19,0)</f>
        <v>0</v>
      </c>
      <c r="F407" s="2">
        <f>ROUND(F57*'T1'!$C$19,0)</f>
        <v>0</v>
      </c>
      <c r="G407" s="2">
        <f>ROUND(G57*'T1'!$C$19,0)</f>
        <v>0</v>
      </c>
      <c r="H407" s="2">
        <f>ROUND(H57*'T1'!$C$19,0)</f>
        <v>1700</v>
      </c>
      <c r="I407" s="2">
        <f>ROUND(I57*'T1'!$C$19,0)</f>
        <v>1700</v>
      </c>
      <c r="J407" s="2">
        <f>ROUND(J57*'T1'!$C$19,0)</f>
        <v>1700</v>
      </c>
      <c r="K407" s="2">
        <f>ROUND(K57*'T1'!$C$19,0)</f>
        <v>1700</v>
      </c>
      <c r="L407" s="2">
        <f>ROUND(L57*'T1'!$C$19,0)</f>
        <v>1700</v>
      </c>
      <c r="M407" s="2">
        <f>ROUND(M57*'T1'!$C$19,0)</f>
        <v>1700</v>
      </c>
      <c r="N407" s="2">
        <f>ROUND(N57*'T1'!$C$19,0)</f>
        <v>1700</v>
      </c>
      <c r="O407" s="6">
        <f t="shared" si="1217"/>
        <v>11900</v>
      </c>
      <c r="P407" s="2">
        <f>ROUND(P57*'T1'!$D$19,0)</f>
        <v>1700</v>
      </c>
      <c r="Q407" s="2">
        <f>ROUND(Q57*'T1'!$D$19,0)</f>
        <v>1700</v>
      </c>
      <c r="R407" s="2">
        <f>ROUND(R57*'T1'!$D$19,0)</f>
        <v>1700</v>
      </c>
      <c r="S407" s="2">
        <f>ROUND(S57*'T1'!$D$19,0)</f>
        <v>1700</v>
      </c>
      <c r="T407" s="2">
        <f>ROUND(T57*'T1'!$D$19,0)</f>
        <v>1700</v>
      </c>
      <c r="U407" s="2">
        <f>ROUND(U57*'T1'!$D$19,0)</f>
        <v>1700</v>
      </c>
      <c r="V407" s="2">
        <f>ROUND(V57*'T1'!$D$19,0)</f>
        <v>1700</v>
      </c>
      <c r="W407" s="2">
        <f>ROUND(W57*'T1'!$D$19,0)</f>
        <v>1700</v>
      </c>
      <c r="X407" s="2">
        <f>ROUND(X57*'T1'!$D$19,0)</f>
        <v>1700</v>
      </c>
      <c r="Y407" s="2">
        <f>ROUND(Y57*'T1'!$D$19,0)</f>
        <v>1700</v>
      </c>
      <c r="Z407" s="2">
        <f>ROUND(Z57*'T1'!$D$19,0)</f>
        <v>1700</v>
      </c>
      <c r="AA407" s="2">
        <f>ROUND(AA57*'T1'!$D$19,0)</f>
        <v>1700</v>
      </c>
      <c r="AB407" s="6">
        <f t="shared" si="1218"/>
        <v>20400</v>
      </c>
      <c r="AC407" s="2">
        <f>ROUND(AC57*'T1'!$E$19,0)</f>
        <v>1700</v>
      </c>
      <c r="AD407" s="2">
        <f>ROUND(AD57*'T1'!$E$19,0)</f>
        <v>1700</v>
      </c>
      <c r="AE407" s="2">
        <f>ROUND(AE57*'T1'!$E$19,0)</f>
        <v>1700</v>
      </c>
      <c r="AF407" s="2">
        <f>ROUND(AF57*'T1'!$E$19,0)</f>
        <v>1700</v>
      </c>
      <c r="AG407" s="2">
        <f>ROUND(AG57*'T1'!$E$19,0)</f>
        <v>1700</v>
      </c>
      <c r="AH407" s="2">
        <f>ROUND(AH57*'T1'!$E$19,0)</f>
        <v>1700</v>
      </c>
      <c r="AI407" s="2">
        <f>ROUND(AI57*'T1'!$E$19,0)</f>
        <v>1700</v>
      </c>
      <c r="AJ407" s="2">
        <f>ROUND(AJ57*'T1'!$E$19,0)</f>
        <v>1700</v>
      </c>
      <c r="AK407" s="2">
        <f>ROUND(AK57*'T1'!$E$19,0)</f>
        <v>1700</v>
      </c>
      <c r="AL407" s="2">
        <f>ROUND(AL57*'T1'!$E$19,0)</f>
        <v>1700</v>
      </c>
      <c r="AM407" s="2">
        <f>ROUND(AM57*'T1'!$E$19,0)</f>
        <v>1700</v>
      </c>
      <c r="AN407" s="2">
        <f>ROUND(AN57*'T1'!$E$19,0)</f>
        <v>1700</v>
      </c>
      <c r="AO407" s="6">
        <f t="shared" si="1219"/>
        <v>20400</v>
      </c>
      <c r="AP407" s="2"/>
      <c r="AQ407" s="6">
        <f t="shared" si="1352"/>
        <v>52700</v>
      </c>
    </row>
    <row r="408" spans="1:44" ht="12" customHeight="1" outlineLevel="1">
      <c r="A408" s="2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6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6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6"/>
      <c r="AP408" s="2"/>
      <c r="AQ408" s="6"/>
    </row>
    <row r="409" spans="1:44" ht="12" customHeight="1" outlineLevel="1">
      <c r="A409" s="4" t="s">
        <v>125</v>
      </c>
      <c r="C409" s="5">
        <f>SUM(C410:C414)</f>
        <v>0</v>
      </c>
      <c r="D409" s="5">
        <f t="shared" ref="D409" si="1386">SUM(D410:D414)</f>
        <v>0</v>
      </c>
      <c r="E409" s="5">
        <f t="shared" ref="E409" si="1387">SUM(E410:E414)</f>
        <v>0</v>
      </c>
      <c r="F409" s="5">
        <f t="shared" ref="F409" si="1388">SUM(F410:F414)</f>
        <v>0</v>
      </c>
      <c r="G409" s="5">
        <f t="shared" ref="G409" si="1389">SUM(G410:G414)</f>
        <v>0</v>
      </c>
      <c r="H409" s="5">
        <f t="shared" ref="H409" si="1390">SUM(H410:H414)</f>
        <v>0</v>
      </c>
      <c r="I409" s="5">
        <f t="shared" ref="I409" si="1391">SUM(I410:I414)</f>
        <v>7700</v>
      </c>
      <c r="J409" s="5">
        <f t="shared" ref="J409" si="1392">SUM(J410:J414)</f>
        <v>27100</v>
      </c>
      <c r="K409" s="5">
        <f t="shared" ref="K409" si="1393">SUM(K410:K414)</f>
        <v>34800</v>
      </c>
      <c r="L409" s="5">
        <f t="shared" ref="L409" si="1394">SUM(L410:L414)</f>
        <v>38500</v>
      </c>
      <c r="M409" s="5">
        <f t="shared" ref="M409" si="1395">SUM(M410:M414)</f>
        <v>38500</v>
      </c>
      <c r="N409" s="5">
        <f t="shared" ref="N409" si="1396">SUM(N410:N414)</f>
        <v>38500</v>
      </c>
      <c r="O409" s="14">
        <f>SUM(C409:N409)</f>
        <v>185100</v>
      </c>
      <c r="P409" s="5">
        <f>SUM(P410:P414)</f>
        <v>40000</v>
      </c>
      <c r="Q409" s="5">
        <f t="shared" ref="Q409" si="1397">SUM(Q410:Q414)</f>
        <v>44000</v>
      </c>
      <c r="R409" s="5">
        <f t="shared" ref="R409" si="1398">SUM(R410:R414)</f>
        <v>45500</v>
      </c>
      <c r="S409" s="5">
        <f t="shared" ref="S409" si="1399">SUM(S410:S414)</f>
        <v>46000</v>
      </c>
      <c r="T409" s="5">
        <f t="shared" ref="T409" si="1400">SUM(T410:T414)</f>
        <v>46000</v>
      </c>
      <c r="U409" s="5">
        <f t="shared" ref="U409" si="1401">SUM(U410:U414)</f>
        <v>46000</v>
      </c>
      <c r="V409" s="5">
        <f t="shared" ref="V409" si="1402">SUM(V410:V414)</f>
        <v>47500</v>
      </c>
      <c r="W409" s="5">
        <f t="shared" ref="W409" si="1403">SUM(W410:W414)</f>
        <v>51500</v>
      </c>
      <c r="X409" s="5">
        <f t="shared" ref="X409" si="1404">SUM(X410:X414)</f>
        <v>53000</v>
      </c>
      <c r="Y409" s="5">
        <f t="shared" ref="Y409" si="1405">SUM(Y410:Y414)</f>
        <v>53500</v>
      </c>
      <c r="Z409" s="5">
        <f t="shared" ref="Z409" si="1406">SUM(Z410:Z414)</f>
        <v>53500</v>
      </c>
      <c r="AA409" s="5">
        <f t="shared" ref="AA409" si="1407">SUM(AA410:AA414)</f>
        <v>53500</v>
      </c>
      <c r="AB409" s="14">
        <f>SUM(P409:AA409)</f>
        <v>580000</v>
      </c>
      <c r="AC409" s="5">
        <f>SUM(AC410:AC414)</f>
        <v>55000</v>
      </c>
      <c r="AD409" s="5">
        <f t="shared" ref="AD409" si="1408">SUM(AD410:AD414)</f>
        <v>59000</v>
      </c>
      <c r="AE409" s="5">
        <f t="shared" ref="AE409" si="1409">SUM(AE410:AE414)</f>
        <v>60500</v>
      </c>
      <c r="AF409" s="5">
        <f t="shared" ref="AF409" si="1410">SUM(AF410:AF414)</f>
        <v>61000</v>
      </c>
      <c r="AG409" s="5">
        <f t="shared" ref="AG409" si="1411">SUM(AG410:AG414)</f>
        <v>61000</v>
      </c>
      <c r="AH409" s="5">
        <f t="shared" ref="AH409" si="1412">SUM(AH410:AH414)</f>
        <v>61000</v>
      </c>
      <c r="AI409" s="5">
        <f t="shared" ref="AI409" si="1413">SUM(AI410:AI414)</f>
        <v>62500</v>
      </c>
      <c r="AJ409" s="5">
        <f t="shared" ref="AJ409" si="1414">SUM(AJ410:AJ414)</f>
        <v>66500</v>
      </c>
      <c r="AK409" s="5">
        <f t="shared" ref="AK409" si="1415">SUM(AK410:AK414)</f>
        <v>68000</v>
      </c>
      <c r="AL409" s="5">
        <f t="shared" ref="AL409" si="1416">SUM(AL410:AL414)</f>
        <v>68500</v>
      </c>
      <c r="AM409" s="5">
        <f t="shared" ref="AM409" si="1417">SUM(AM410:AM414)</f>
        <v>68500</v>
      </c>
      <c r="AN409" s="5">
        <f t="shared" ref="AN409" si="1418">SUM(AN410:AN414)</f>
        <v>68500</v>
      </c>
      <c r="AO409" s="14">
        <f>SUM(AC409:AN409)</f>
        <v>760000</v>
      </c>
      <c r="AP409" s="2"/>
      <c r="AQ409" s="14">
        <f>O409+AB409+AO409</f>
        <v>1525100</v>
      </c>
    </row>
    <row r="410" spans="1:44" ht="12" customHeight="1" outlineLevel="1">
      <c r="A410" s="21" t="s">
        <v>92</v>
      </c>
      <c r="C410" s="2">
        <f>ROUND(C60*'T1'!$C$19,0)</f>
        <v>0</v>
      </c>
      <c r="D410" s="2">
        <f>ROUND(D60*'T1'!$C$19,0)</f>
        <v>0</v>
      </c>
      <c r="E410" s="2">
        <f>ROUND(E60*'T1'!$C$19,0)</f>
        <v>0</v>
      </c>
      <c r="F410" s="2">
        <f>ROUND(F60*'T1'!$C$19,0)</f>
        <v>0</v>
      </c>
      <c r="G410" s="2">
        <f>ROUND(G60*'T1'!$C$19,0)</f>
        <v>0</v>
      </c>
      <c r="H410" s="2">
        <f>ROUND(H60*'T1'!$C$19,0)</f>
        <v>0</v>
      </c>
      <c r="I410" s="2">
        <f>ROUND(I60*'T1'!$C$19,0)</f>
        <v>0</v>
      </c>
      <c r="J410" s="2">
        <f>ROUND(J60*'T1'!$C$19,0)</f>
        <v>11700</v>
      </c>
      <c r="K410" s="2">
        <f>ROUND(K60*'T1'!$C$19,0)</f>
        <v>11700</v>
      </c>
      <c r="L410" s="2">
        <f>ROUND(L60*'T1'!$C$19,0)</f>
        <v>11700</v>
      </c>
      <c r="M410" s="2">
        <f>ROUND(M60*'T1'!$C$19,0)</f>
        <v>11700</v>
      </c>
      <c r="N410" s="2">
        <f>ROUND(N60*'T1'!$C$19,0)</f>
        <v>11700</v>
      </c>
      <c r="O410" s="6">
        <f t="shared" si="1217"/>
        <v>58500</v>
      </c>
      <c r="P410" s="2">
        <f>ROUND(P60*'T1'!$D$19,0)</f>
        <v>11700</v>
      </c>
      <c r="Q410" s="2">
        <f>ROUND(Q60*'T1'!$D$19,0)</f>
        <v>14200</v>
      </c>
      <c r="R410" s="2">
        <f>ROUND(R60*'T1'!$D$19,0)</f>
        <v>14200</v>
      </c>
      <c r="S410" s="2">
        <f>ROUND(S60*'T1'!$D$19,0)</f>
        <v>14200</v>
      </c>
      <c r="T410" s="2">
        <f>ROUND(T60*'T1'!$D$19,0)</f>
        <v>14200</v>
      </c>
      <c r="U410" s="2">
        <f>ROUND(U60*'T1'!$D$19,0)</f>
        <v>14200</v>
      </c>
      <c r="V410" s="2">
        <f>ROUND(V60*'T1'!$D$19,0)</f>
        <v>14200</v>
      </c>
      <c r="W410" s="2">
        <f>ROUND(W60*'T1'!$D$19,0)</f>
        <v>16700</v>
      </c>
      <c r="X410" s="2">
        <f>ROUND(X60*'T1'!$D$19,0)</f>
        <v>16700</v>
      </c>
      <c r="Y410" s="2">
        <f>ROUND(Y60*'T1'!$D$19,0)</f>
        <v>16700</v>
      </c>
      <c r="Z410" s="2">
        <f>ROUND(Z60*'T1'!$D$19,0)</f>
        <v>16700</v>
      </c>
      <c r="AA410" s="2">
        <f>ROUND(AA60*'T1'!$D$19,0)</f>
        <v>16700</v>
      </c>
      <c r="AB410" s="6">
        <f t="shared" si="1218"/>
        <v>180400</v>
      </c>
      <c r="AC410" s="2">
        <f>ROUND(AC60*'T1'!$E$19,0)</f>
        <v>16700</v>
      </c>
      <c r="AD410" s="2">
        <f>ROUND(AD60*'T1'!$E$19,0)</f>
        <v>19200</v>
      </c>
      <c r="AE410" s="2">
        <f>ROUND(AE60*'T1'!$E$19,0)</f>
        <v>19200</v>
      </c>
      <c r="AF410" s="2">
        <f>ROUND(AF60*'T1'!$E$19,0)</f>
        <v>19200</v>
      </c>
      <c r="AG410" s="2">
        <f>ROUND(AG60*'T1'!$E$19,0)</f>
        <v>19200</v>
      </c>
      <c r="AH410" s="2">
        <f>ROUND(AH60*'T1'!$E$19,0)</f>
        <v>19200</v>
      </c>
      <c r="AI410" s="2">
        <f>ROUND(AI60*'T1'!$E$19,0)</f>
        <v>19200</v>
      </c>
      <c r="AJ410" s="2">
        <f>ROUND(AJ60*'T1'!$E$19,0)</f>
        <v>21700</v>
      </c>
      <c r="AK410" s="2">
        <f>ROUND(AK60*'T1'!$E$19,0)</f>
        <v>21700</v>
      </c>
      <c r="AL410" s="2">
        <f>ROUND(AL60*'T1'!$E$19,0)</f>
        <v>21700</v>
      </c>
      <c r="AM410" s="2">
        <f>ROUND(AM60*'T1'!$E$19,0)</f>
        <v>21700</v>
      </c>
      <c r="AN410" s="2">
        <f>ROUND(AN60*'T1'!$E$19,0)</f>
        <v>21700</v>
      </c>
      <c r="AO410" s="6">
        <f t="shared" si="1219"/>
        <v>240400</v>
      </c>
      <c r="AP410" s="2"/>
      <c r="AQ410" s="6">
        <f t="shared" si="1352"/>
        <v>479300</v>
      </c>
    </row>
    <row r="411" spans="1:44" ht="12" customHeight="1" outlineLevel="1">
      <c r="A411" s="21" t="s">
        <v>179</v>
      </c>
      <c r="C411" s="2">
        <f>ROUND(C61*'T1'!$C$19,0)</f>
        <v>0</v>
      </c>
      <c r="D411" s="2">
        <f>ROUND(D61*'T1'!$C$19,0)</f>
        <v>0</v>
      </c>
      <c r="E411" s="2">
        <f>ROUND(E61*'T1'!$C$19,0)</f>
        <v>0</v>
      </c>
      <c r="F411" s="2">
        <f>ROUND(F61*'T1'!$C$19,0)</f>
        <v>0</v>
      </c>
      <c r="G411" s="2">
        <f>ROUND(G61*'T1'!$C$19,0)</f>
        <v>0</v>
      </c>
      <c r="H411" s="2">
        <f>ROUND(H61*'T1'!$C$19,0)</f>
        <v>0</v>
      </c>
      <c r="I411" s="2">
        <f>ROUND(I61*'T1'!$C$19,0)</f>
        <v>7700</v>
      </c>
      <c r="J411" s="2">
        <f>ROUND(J61*'T1'!$C$19,0)</f>
        <v>7700</v>
      </c>
      <c r="K411" s="2">
        <f>ROUND(K61*'T1'!$C$19,0)</f>
        <v>7700</v>
      </c>
      <c r="L411" s="2">
        <f>ROUND(L61*'T1'!$C$19,0)</f>
        <v>7700</v>
      </c>
      <c r="M411" s="2">
        <f>ROUND(M61*'T1'!$C$19,0)</f>
        <v>7700</v>
      </c>
      <c r="N411" s="2">
        <f>ROUND(N61*'T1'!$C$19,0)</f>
        <v>7700</v>
      </c>
      <c r="O411" s="6">
        <f t="shared" si="1217"/>
        <v>46200</v>
      </c>
      <c r="P411" s="2">
        <f>ROUND(P61*'T1'!$D$19,0)</f>
        <v>9200</v>
      </c>
      <c r="Q411" s="2">
        <f>ROUND(Q61*'T1'!$D$19,0)</f>
        <v>9200</v>
      </c>
      <c r="R411" s="2">
        <f>ROUND(R61*'T1'!$D$19,0)</f>
        <v>9200</v>
      </c>
      <c r="S411" s="2">
        <f>ROUND(S61*'T1'!$D$19,0)</f>
        <v>9200</v>
      </c>
      <c r="T411" s="2">
        <f>ROUND(T61*'T1'!$D$19,0)</f>
        <v>9200</v>
      </c>
      <c r="U411" s="2">
        <f>ROUND(U61*'T1'!$D$19,0)</f>
        <v>9200</v>
      </c>
      <c r="V411" s="2">
        <f>ROUND(V61*'T1'!$D$19,0)</f>
        <v>10700</v>
      </c>
      <c r="W411" s="2">
        <f>ROUND(W61*'T1'!$D$19,0)</f>
        <v>10700</v>
      </c>
      <c r="X411" s="2">
        <f>ROUND(X61*'T1'!$D$19,0)</f>
        <v>10700</v>
      </c>
      <c r="Y411" s="2">
        <f>ROUND(Y61*'T1'!$D$19,0)</f>
        <v>10700</v>
      </c>
      <c r="Z411" s="2">
        <f>ROUND(Z61*'T1'!$D$19,0)</f>
        <v>10700</v>
      </c>
      <c r="AA411" s="2">
        <f>ROUND(AA61*'T1'!$D$19,0)</f>
        <v>10700</v>
      </c>
      <c r="AB411" s="6">
        <f t="shared" si="1218"/>
        <v>119400</v>
      </c>
      <c r="AC411" s="2">
        <f>ROUND(AC61*'T1'!$E$19,0)</f>
        <v>12200</v>
      </c>
      <c r="AD411" s="2">
        <f>ROUND(AD61*'T1'!$E$19,0)</f>
        <v>12200</v>
      </c>
      <c r="AE411" s="2">
        <f>ROUND(AE61*'T1'!$E$19,0)</f>
        <v>12200</v>
      </c>
      <c r="AF411" s="2">
        <f>ROUND(AF61*'T1'!$E$19,0)</f>
        <v>12200</v>
      </c>
      <c r="AG411" s="2">
        <f>ROUND(AG61*'T1'!$E$19,0)</f>
        <v>12200</v>
      </c>
      <c r="AH411" s="2">
        <f>ROUND(AH61*'T1'!$E$19,0)</f>
        <v>12200</v>
      </c>
      <c r="AI411" s="2">
        <f>ROUND(AI61*'T1'!$E$19,0)</f>
        <v>13700</v>
      </c>
      <c r="AJ411" s="2">
        <f>ROUND(AJ61*'T1'!$E$19,0)</f>
        <v>13700</v>
      </c>
      <c r="AK411" s="2">
        <f>ROUND(AK61*'T1'!$E$19,0)</f>
        <v>13700</v>
      </c>
      <c r="AL411" s="2">
        <f>ROUND(AL61*'T1'!$E$19,0)</f>
        <v>13700</v>
      </c>
      <c r="AM411" s="2">
        <f>ROUND(AM61*'T1'!$E$19,0)</f>
        <v>13700</v>
      </c>
      <c r="AN411" s="2">
        <f>ROUND(AN61*'T1'!$E$19,0)</f>
        <v>13700</v>
      </c>
      <c r="AO411" s="6">
        <f t="shared" si="1219"/>
        <v>155400</v>
      </c>
      <c r="AP411" s="2"/>
      <c r="AQ411" s="6">
        <f t="shared" si="1352"/>
        <v>321000</v>
      </c>
    </row>
    <row r="412" spans="1:44" ht="12" customHeight="1" outlineLevel="1">
      <c r="A412" s="21" t="s">
        <v>5</v>
      </c>
      <c r="C412" s="2">
        <f>ROUND(C62*'T1'!$C$19,0)</f>
        <v>0</v>
      </c>
      <c r="D412" s="2">
        <f>ROUND(D62*'T1'!$C$19,0)</f>
        <v>0</v>
      </c>
      <c r="E412" s="2">
        <f>ROUND(E62*'T1'!$C$19,0)</f>
        <v>0</v>
      </c>
      <c r="F412" s="2">
        <f>ROUND(F62*'T1'!$C$19,0)</f>
        <v>0</v>
      </c>
      <c r="G412" s="2">
        <f>ROUND(G62*'T1'!$C$19,0)</f>
        <v>0</v>
      </c>
      <c r="H412" s="2">
        <f>ROUND(H62*'T1'!$C$19,0)</f>
        <v>0</v>
      </c>
      <c r="I412" s="2">
        <f>ROUND(I62*'T1'!$C$19,0)</f>
        <v>0</v>
      </c>
      <c r="J412" s="2">
        <f>ROUND(J62*'T1'!$C$19,0)</f>
        <v>0</v>
      </c>
      <c r="K412" s="2">
        <f>ROUND(K62*'T1'!$C$19,0)</f>
        <v>7700</v>
      </c>
      <c r="L412" s="2">
        <f>ROUND(L62*'T1'!$C$19,0)</f>
        <v>7700</v>
      </c>
      <c r="M412" s="2">
        <f>ROUND(M62*'T1'!$C$19,0)</f>
        <v>7700</v>
      </c>
      <c r="N412" s="2">
        <f>ROUND(N62*'T1'!$C$19,0)</f>
        <v>7700</v>
      </c>
      <c r="O412" s="6">
        <f t="shared" si="1217"/>
        <v>30800</v>
      </c>
      <c r="P412" s="2">
        <f>ROUND(P62*'T1'!$D$19,0)</f>
        <v>7700</v>
      </c>
      <c r="Q412" s="2">
        <f>ROUND(Q62*'T1'!$D$19,0)</f>
        <v>7700</v>
      </c>
      <c r="R412" s="2">
        <f>ROUND(R62*'T1'!$D$19,0)</f>
        <v>9200</v>
      </c>
      <c r="S412" s="2">
        <f>ROUND(S62*'T1'!$D$19,0)</f>
        <v>9200</v>
      </c>
      <c r="T412" s="2">
        <f>ROUND(T62*'T1'!$D$19,0)</f>
        <v>9200</v>
      </c>
      <c r="U412" s="2">
        <f>ROUND(U62*'T1'!$D$19,0)</f>
        <v>9200</v>
      </c>
      <c r="V412" s="2">
        <f>ROUND(V62*'T1'!$D$19,0)</f>
        <v>9200</v>
      </c>
      <c r="W412" s="2">
        <f>ROUND(W62*'T1'!$D$19,0)</f>
        <v>9200</v>
      </c>
      <c r="X412" s="2">
        <f>ROUND(X62*'T1'!$D$19,0)</f>
        <v>10700</v>
      </c>
      <c r="Y412" s="2">
        <f>ROUND(Y62*'T1'!$D$19,0)</f>
        <v>10700</v>
      </c>
      <c r="Z412" s="2">
        <f>ROUND(Z62*'T1'!$D$19,0)</f>
        <v>10700</v>
      </c>
      <c r="AA412" s="2">
        <f>ROUND(AA62*'T1'!$D$19,0)</f>
        <v>10700</v>
      </c>
      <c r="AB412" s="6">
        <f t="shared" si="1218"/>
        <v>113400</v>
      </c>
      <c r="AC412" s="2">
        <f>ROUND(AC62*'T1'!$E$19,0)</f>
        <v>10700</v>
      </c>
      <c r="AD412" s="2">
        <f>ROUND(AD62*'T1'!$E$19,0)</f>
        <v>10700</v>
      </c>
      <c r="AE412" s="2">
        <f>ROUND(AE62*'T1'!$E$19,0)</f>
        <v>12200</v>
      </c>
      <c r="AF412" s="2">
        <f>ROUND(AF62*'T1'!$E$19,0)</f>
        <v>12200</v>
      </c>
      <c r="AG412" s="2">
        <f>ROUND(AG62*'T1'!$E$19,0)</f>
        <v>12200</v>
      </c>
      <c r="AH412" s="2">
        <f>ROUND(AH62*'T1'!$E$19,0)</f>
        <v>12200</v>
      </c>
      <c r="AI412" s="2">
        <f>ROUND(AI62*'T1'!$E$19,0)</f>
        <v>12200</v>
      </c>
      <c r="AJ412" s="2">
        <f>ROUND(AJ62*'T1'!$E$19,0)</f>
        <v>12200</v>
      </c>
      <c r="AK412" s="2">
        <f>ROUND(AK62*'T1'!$E$19,0)</f>
        <v>13700</v>
      </c>
      <c r="AL412" s="2">
        <f>ROUND(AL62*'T1'!$E$19,0)</f>
        <v>13700</v>
      </c>
      <c r="AM412" s="2">
        <f>ROUND(AM62*'T1'!$E$19,0)</f>
        <v>13700</v>
      </c>
      <c r="AN412" s="2">
        <f>ROUND(AN62*'T1'!$E$19,0)</f>
        <v>13700</v>
      </c>
      <c r="AO412" s="6">
        <f t="shared" si="1219"/>
        <v>149400</v>
      </c>
      <c r="AP412" s="2"/>
      <c r="AQ412" s="6">
        <f t="shared" si="1352"/>
        <v>293600</v>
      </c>
    </row>
    <row r="413" spans="1:44" ht="12" customHeight="1" outlineLevel="1">
      <c r="A413" s="21" t="s">
        <v>6</v>
      </c>
      <c r="C413" s="2">
        <f>ROUND(C63*'T1'!$C$19,0)</f>
        <v>0</v>
      </c>
      <c r="D413" s="2">
        <f>ROUND(D63*'T1'!$C$19,0)</f>
        <v>0</v>
      </c>
      <c r="E413" s="2">
        <f>ROUND(E63*'T1'!$C$19,0)</f>
        <v>0</v>
      </c>
      <c r="F413" s="2">
        <f>ROUND(F63*'T1'!$C$19,0)</f>
        <v>0</v>
      </c>
      <c r="G413" s="2">
        <f>ROUND(G63*'T1'!$C$19,0)</f>
        <v>0</v>
      </c>
      <c r="H413" s="2">
        <f>ROUND(H63*'T1'!$C$19,0)</f>
        <v>0</v>
      </c>
      <c r="I413" s="2">
        <f>ROUND(I63*'T1'!$C$19,0)</f>
        <v>0</v>
      </c>
      <c r="J413" s="2">
        <f>ROUND(J63*'T1'!$C$19,0)</f>
        <v>7700</v>
      </c>
      <c r="K413" s="2">
        <f>ROUND(K63*'T1'!$C$19,0)</f>
        <v>7700</v>
      </c>
      <c r="L413" s="2">
        <f>ROUND(L63*'T1'!$C$19,0)</f>
        <v>7700</v>
      </c>
      <c r="M413" s="2">
        <f>ROUND(M63*'T1'!$C$19,0)</f>
        <v>7700</v>
      </c>
      <c r="N413" s="2">
        <f>ROUND(N63*'T1'!$C$19,0)</f>
        <v>7700</v>
      </c>
      <c r="O413" s="6">
        <f t="shared" si="1217"/>
        <v>38500</v>
      </c>
      <c r="P413" s="2">
        <f>ROUND(P63*'T1'!$D$19,0)</f>
        <v>7700</v>
      </c>
      <c r="Q413" s="2">
        <f>ROUND(Q63*'T1'!$D$19,0)</f>
        <v>9200</v>
      </c>
      <c r="R413" s="2">
        <f>ROUND(R63*'T1'!$D$19,0)</f>
        <v>9200</v>
      </c>
      <c r="S413" s="2">
        <f>ROUND(S63*'T1'!$D$19,0)</f>
        <v>9200</v>
      </c>
      <c r="T413" s="2">
        <f>ROUND(T63*'T1'!$D$19,0)</f>
        <v>9200</v>
      </c>
      <c r="U413" s="2">
        <f>ROUND(U63*'T1'!$D$19,0)</f>
        <v>9200</v>
      </c>
      <c r="V413" s="2">
        <f>ROUND(V63*'T1'!$D$19,0)</f>
        <v>9200</v>
      </c>
      <c r="W413" s="2">
        <f>ROUND(W63*'T1'!$D$19,0)</f>
        <v>10700</v>
      </c>
      <c r="X413" s="2">
        <f>ROUND(X63*'T1'!$D$19,0)</f>
        <v>10700</v>
      </c>
      <c r="Y413" s="2">
        <f>ROUND(Y63*'T1'!$D$19,0)</f>
        <v>10700</v>
      </c>
      <c r="Z413" s="2">
        <f>ROUND(Z63*'T1'!$D$19,0)</f>
        <v>10700</v>
      </c>
      <c r="AA413" s="2">
        <f>ROUND(AA63*'T1'!$D$19,0)</f>
        <v>10700</v>
      </c>
      <c r="AB413" s="6">
        <f t="shared" si="1218"/>
        <v>116400</v>
      </c>
      <c r="AC413" s="2">
        <f>ROUND(AC63*'T1'!$E$19,0)</f>
        <v>10700</v>
      </c>
      <c r="AD413" s="2">
        <f>ROUND(AD63*'T1'!$E$19,0)</f>
        <v>12200</v>
      </c>
      <c r="AE413" s="2">
        <f>ROUND(AE63*'T1'!$E$19,0)</f>
        <v>12200</v>
      </c>
      <c r="AF413" s="2">
        <f>ROUND(AF63*'T1'!$E$19,0)</f>
        <v>12200</v>
      </c>
      <c r="AG413" s="2">
        <f>ROUND(AG63*'T1'!$E$19,0)</f>
        <v>12200</v>
      </c>
      <c r="AH413" s="2">
        <f>ROUND(AH63*'T1'!$E$19,0)</f>
        <v>12200</v>
      </c>
      <c r="AI413" s="2">
        <f>ROUND(AI63*'T1'!$E$19,0)</f>
        <v>12200</v>
      </c>
      <c r="AJ413" s="2">
        <f>ROUND(AJ63*'T1'!$E$19,0)</f>
        <v>13700</v>
      </c>
      <c r="AK413" s="2">
        <f>ROUND(AK63*'T1'!$E$19,0)</f>
        <v>13700</v>
      </c>
      <c r="AL413" s="2">
        <f>ROUND(AL63*'T1'!$E$19,0)</f>
        <v>13700</v>
      </c>
      <c r="AM413" s="2">
        <f>ROUND(AM63*'T1'!$E$19,0)</f>
        <v>13700</v>
      </c>
      <c r="AN413" s="2">
        <f>ROUND(AN63*'T1'!$E$19,0)</f>
        <v>13700</v>
      </c>
      <c r="AO413" s="6">
        <f t="shared" si="1219"/>
        <v>152400</v>
      </c>
      <c r="AP413" s="2"/>
      <c r="AQ413" s="6">
        <f t="shared" si="1352"/>
        <v>307300</v>
      </c>
    </row>
    <row r="414" spans="1:44" ht="12" customHeight="1" outlineLevel="1">
      <c r="A414" s="21" t="s">
        <v>93</v>
      </c>
      <c r="C414" s="2">
        <f>ROUND(C64*'T1'!$C$19,0)</f>
        <v>0</v>
      </c>
      <c r="D414" s="2">
        <f>ROUND(D64*'T1'!$C$19,0)</f>
        <v>0</v>
      </c>
      <c r="E414" s="2">
        <f>ROUND(E64*'T1'!$C$19,0)</f>
        <v>0</v>
      </c>
      <c r="F414" s="2">
        <f>ROUND(F64*'T1'!$C$19,0)</f>
        <v>0</v>
      </c>
      <c r="G414" s="2">
        <f>ROUND(G64*'T1'!$C$19,0)</f>
        <v>0</v>
      </c>
      <c r="H414" s="2">
        <f>ROUND(H64*'T1'!$C$19,0)</f>
        <v>0</v>
      </c>
      <c r="I414" s="2">
        <f>ROUND(I64*'T1'!$C$19,0)</f>
        <v>0</v>
      </c>
      <c r="J414" s="2">
        <f>ROUND(J64*'T1'!$C$19,0)</f>
        <v>0</v>
      </c>
      <c r="K414" s="2">
        <f>ROUND(K64*'T1'!$C$19,0)</f>
        <v>0</v>
      </c>
      <c r="L414" s="2">
        <f>ROUND(L64*'T1'!$C$19,0)</f>
        <v>3700</v>
      </c>
      <c r="M414" s="2">
        <f>ROUND(M64*'T1'!$C$19,0)</f>
        <v>3700</v>
      </c>
      <c r="N414" s="2">
        <f>ROUND(N64*'T1'!$C$19,0)</f>
        <v>3700</v>
      </c>
      <c r="O414" s="6">
        <f t="shared" si="1217"/>
        <v>11100</v>
      </c>
      <c r="P414" s="2">
        <f>ROUND(P64*'T1'!$D$19,0)</f>
        <v>3700</v>
      </c>
      <c r="Q414" s="2">
        <f>ROUND(Q64*'T1'!$D$19,0)</f>
        <v>3700</v>
      </c>
      <c r="R414" s="2">
        <f>ROUND(R64*'T1'!$D$19,0)</f>
        <v>3700</v>
      </c>
      <c r="S414" s="2">
        <f>ROUND(S64*'T1'!$D$19,0)</f>
        <v>4200</v>
      </c>
      <c r="T414" s="2">
        <f>ROUND(T64*'T1'!$D$19,0)</f>
        <v>4200</v>
      </c>
      <c r="U414" s="2">
        <f>ROUND(U64*'T1'!$D$19,0)</f>
        <v>4200</v>
      </c>
      <c r="V414" s="2">
        <f>ROUND(V64*'T1'!$D$19,0)</f>
        <v>4200</v>
      </c>
      <c r="W414" s="2">
        <f>ROUND(W64*'T1'!$D$19,0)</f>
        <v>4200</v>
      </c>
      <c r="X414" s="2">
        <f>ROUND(X64*'T1'!$D$19,0)</f>
        <v>4200</v>
      </c>
      <c r="Y414" s="2">
        <f>ROUND(Y64*'T1'!$D$19,0)</f>
        <v>4700</v>
      </c>
      <c r="Z414" s="2">
        <f>ROUND(Z64*'T1'!$D$19,0)</f>
        <v>4700</v>
      </c>
      <c r="AA414" s="2">
        <f>ROUND(AA64*'T1'!$D$19,0)</f>
        <v>4700</v>
      </c>
      <c r="AB414" s="6">
        <f t="shared" si="1218"/>
        <v>50400</v>
      </c>
      <c r="AC414" s="2">
        <f>ROUND(AC64*'T1'!$E$19,0)</f>
        <v>4700</v>
      </c>
      <c r="AD414" s="2">
        <f>ROUND(AD64*'T1'!$E$19,0)</f>
        <v>4700</v>
      </c>
      <c r="AE414" s="2">
        <f>ROUND(AE64*'T1'!$E$19,0)</f>
        <v>4700</v>
      </c>
      <c r="AF414" s="2">
        <f>ROUND(AF64*'T1'!$E$19,0)</f>
        <v>5200</v>
      </c>
      <c r="AG414" s="2">
        <f>ROUND(AG64*'T1'!$E$19,0)</f>
        <v>5200</v>
      </c>
      <c r="AH414" s="2">
        <f>ROUND(AH64*'T1'!$E$19,0)</f>
        <v>5200</v>
      </c>
      <c r="AI414" s="2">
        <f>ROUND(AI64*'T1'!$E$19,0)</f>
        <v>5200</v>
      </c>
      <c r="AJ414" s="2">
        <f>ROUND(AJ64*'T1'!$E$19,0)</f>
        <v>5200</v>
      </c>
      <c r="AK414" s="2">
        <f>ROUND(AK64*'T1'!$E$19,0)</f>
        <v>5200</v>
      </c>
      <c r="AL414" s="2">
        <f>ROUND(AL64*'T1'!$E$19,0)</f>
        <v>5700</v>
      </c>
      <c r="AM414" s="2">
        <f>ROUND(AM64*'T1'!$E$19,0)</f>
        <v>5700</v>
      </c>
      <c r="AN414" s="2">
        <f>ROUND(AN64*'T1'!$E$19,0)</f>
        <v>5700</v>
      </c>
      <c r="AO414" s="6">
        <f t="shared" si="1219"/>
        <v>62400</v>
      </c>
      <c r="AP414" s="2"/>
      <c r="AQ414" s="6">
        <f t="shared" si="1352"/>
        <v>123900</v>
      </c>
    </row>
    <row r="415" spans="1:44" ht="12" customHeight="1" outlineLevel="1">
      <c r="A415" s="2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6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6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6"/>
      <c r="AP415" s="2"/>
      <c r="AQ415" s="6"/>
    </row>
    <row r="416" spans="1:44" s="4" customFormat="1" ht="12" customHeight="1" outlineLevel="1">
      <c r="A416" s="4" t="s">
        <v>124</v>
      </c>
      <c r="B416" s="9"/>
      <c r="C416" s="5">
        <f>SUM(C417:C423)</f>
        <v>0</v>
      </c>
      <c r="D416" s="5">
        <f t="shared" ref="D416:N416" si="1419">SUM(D417:D423)</f>
        <v>0</v>
      </c>
      <c r="E416" s="5">
        <f t="shared" si="1419"/>
        <v>0</v>
      </c>
      <c r="F416" s="5">
        <f t="shared" si="1419"/>
        <v>0</v>
      </c>
      <c r="G416" s="5">
        <f t="shared" si="1419"/>
        <v>0</v>
      </c>
      <c r="H416" s="5">
        <f t="shared" si="1419"/>
        <v>11700</v>
      </c>
      <c r="I416" s="5">
        <f t="shared" si="1419"/>
        <v>21400</v>
      </c>
      <c r="J416" s="5">
        <f t="shared" si="1419"/>
        <v>31100</v>
      </c>
      <c r="K416" s="5">
        <f t="shared" si="1419"/>
        <v>31100</v>
      </c>
      <c r="L416" s="5">
        <f t="shared" si="1419"/>
        <v>31100</v>
      </c>
      <c r="M416" s="5">
        <f t="shared" si="1419"/>
        <v>31100</v>
      </c>
      <c r="N416" s="5">
        <f t="shared" si="1419"/>
        <v>33600</v>
      </c>
      <c r="O416" s="14">
        <f t="shared" si="1217"/>
        <v>191100</v>
      </c>
      <c r="P416" s="5">
        <f>SUM(P417:P423)</f>
        <v>64700</v>
      </c>
      <c r="Q416" s="5">
        <f t="shared" ref="Q416:AA416" si="1420">SUM(Q417:Q423)</f>
        <v>66700</v>
      </c>
      <c r="R416" s="5">
        <f t="shared" si="1420"/>
        <v>66700</v>
      </c>
      <c r="S416" s="5">
        <f t="shared" si="1420"/>
        <v>66700</v>
      </c>
      <c r="T416" s="5">
        <f t="shared" si="1420"/>
        <v>66700</v>
      </c>
      <c r="U416" s="5">
        <f t="shared" si="1420"/>
        <v>69200</v>
      </c>
      <c r="V416" s="5">
        <f t="shared" si="1420"/>
        <v>86900</v>
      </c>
      <c r="W416" s="5">
        <f t="shared" si="1420"/>
        <v>88900</v>
      </c>
      <c r="X416" s="5">
        <f t="shared" si="1420"/>
        <v>88900</v>
      </c>
      <c r="Y416" s="5">
        <f t="shared" si="1420"/>
        <v>88900</v>
      </c>
      <c r="Z416" s="5">
        <f t="shared" si="1420"/>
        <v>88900</v>
      </c>
      <c r="AA416" s="5">
        <f t="shared" si="1420"/>
        <v>91400</v>
      </c>
      <c r="AB416" s="14">
        <f t="shared" si="1218"/>
        <v>934600</v>
      </c>
      <c r="AC416" s="5">
        <f>SUM(AC417:AC423)</f>
        <v>101400</v>
      </c>
      <c r="AD416" s="5">
        <f t="shared" ref="AD416:AN416" si="1421">SUM(AD417:AD423)</f>
        <v>103400</v>
      </c>
      <c r="AE416" s="5">
        <f t="shared" si="1421"/>
        <v>103400</v>
      </c>
      <c r="AF416" s="5">
        <f t="shared" si="1421"/>
        <v>103400</v>
      </c>
      <c r="AG416" s="5">
        <f t="shared" si="1421"/>
        <v>103400</v>
      </c>
      <c r="AH416" s="5">
        <f t="shared" si="1421"/>
        <v>105900</v>
      </c>
      <c r="AI416" s="5">
        <f t="shared" si="1421"/>
        <v>115900</v>
      </c>
      <c r="AJ416" s="5">
        <f t="shared" si="1421"/>
        <v>117900</v>
      </c>
      <c r="AK416" s="5">
        <f t="shared" si="1421"/>
        <v>117900</v>
      </c>
      <c r="AL416" s="5">
        <f t="shared" si="1421"/>
        <v>117900</v>
      </c>
      <c r="AM416" s="5">
        <f t="shared" si="1421"/>
        <v>117900</v>
      </c>
      <c r="AN416" s="5">
        <f t="shared" si="1421"/>
        <v>120400</v>
      </c>
      <c r="AO416" s="14">
        <f t="shared" si="1219"/>
        <v>1328800</v>
      </c>
      <c r="AP416" s="5"/>
      <c r="AQ416" s="14">
        <f t="shared" ref="AQ416:AQ423" si="1422">O416+AB416+AO416</f>
        <v>2454500</v>
      </c>
    </row>
    <row r="417" spans="1:44" ht="12" customHeight="1" outlineLevel="1">
      <c r="A417" s="21" t="s">
        <v>94</v>
      </c>
      <c r="C417" s="2">
        <f>ROUND(C67*'T1'!$C$19,0)</f>
        <v>0</v>
      </c>
      <c r="D417" s="2">
        <f>ROUND(D67*'T1'!$C$19,0)</f>
        <v>0</v>
      </c>
      <c r="E417" s="2">
        <f>ROUND(E67*'T1'!$C$19,0)</f>
        <v>0</v>
      </c>
      <c r="F417" s="2">
        <f>ROUND(F67*'T1'!$C$19,0)</f>
        <v>0</v>
      </c>
      <c r="G417" s="2">
        <f>ROUND(G67*'T1'!$C$19,0)</f>
        <v>0</v>
      </c>
      <c r="H417" s="2">
        <f>ROUND(H67*'T1'!$C$19,0)</f>
        <v>11700</v>
      </c>
      <c r="I417" s="2">
        <f>ROUND(I67*'T1'!$C$19,0)</f>
        <v>11700</v>
      </c>
      <c r="J417" s="2">
        <f>ROUND(J67*'T1'!$C$19,0)</f>
        <v>11700</v>
      </c>
      <c r="K417" s="2">
        <f>ROUND(K67*'T1'!$C$19,0)</f>
        <v>11700</v>
      </c>
      <c r="L417" s="2">
        <f>ROUND(L67*'T1'!$C$19,0)</f>
        <v>11700</v>
      </c>
      <c r="M417" s="2">
        <f>ROUND(M67*'T1'!$C$19,0)</f>
        <v>11700</v>
      </c>
      <c r="N417" s="2">
        <f>ROUND(N67*'T1'!$C$19,0)</f>
        <v>14200</v>
      </c>
      <c r="O417" s="6">
        <f t="shared" si="1217"/>
        <v>84400</v>
      </c>
      <c r="P417" s="2">
        <f>ROUND(P67*'T1'!$D$19,0)</f>
        <v>14200</v>
      </c>
      <c r="Q417" s="2">
        <f>ROUND(Q67*'T1'!$D$19,0)</f>
        <v>14200</v>
      </c>
      <c r="R417" s="2">
        <f>ROUND(R67*'T1'!$D$19,0)</f>
        <v>14200</v>
      </c>
      <c r="S417" s="2">
        <f>ROUND(S67*'T1'!$D$19,0)</f>
        <v>14200</v>
      </c>
      <c r="T417" s="2">
        <f>ROUND(T67*'T1'!$D$19,0)</f>
        <v>14200</v>
      </c>
      <c r="U417" s="2">
        <f>ROUND(U67*'T1'!$D$19,0)</f>
        <v>16700</v>
      </c>
      <c r="V417" s="2">
        <f>ROUND(V67*'T1'!$D$19,0)</f>
        <v>16700</v>
      </c>
      <c r="W417" s="2">
        <f>ROUND(W67*'T1'!$D$19,0)</f>
        <v>16700</v>
      </c>
      <c r="X417" s="2">
        <f>ROUND(X67*'T1'!$D$19,0)</f>
        <v>16700</v>
      </c>
      <c r="Y417" s="2">
        <f>ROUND(Y67*'T1'!$D$19,0)</f>
        <v>16700</v>
      </c>
      <c r="Z417" s="2">
        <f>ROUND(Z67*'T1'!$D$19,0)</f>
        <v>16700</v>
      </c>
      <c r="AA417" s="2">
        <f>ROUND(AA67*'T1'!$D$19,0)</f>
        <v>19200</v>
      </c>
      <c r="AB417" s="6">
        <f t="shared" si="1218"/>
        <v>190400</v>
      </c>
      <c r="AC417" s="2">
        <f>ROUND(AC67*'T1'!$E$19,0)</f>
        <v>19200</v>
      </c>
      <c r="AD417" s="2">
        <f>ROUND(AD67*'T1'!$E$19,0)</f>
        <v>19200</v>
      </c>
      <c r="AE417" s="2">
        <f>ROUND(AE67*'T1'!$E$19,0)</f>
        <v>19200</v>
      </c>
      <c r="AF417" s="2">
        <f>ROUND(AF67*'T1'!$E$19,0)</f>
        <v>19200</v>
      </c>
      <c r="AG417" s="2">
        <f>ROUND(AG67*'T1'!$E$19,0)</f>
        <v>19200</v>
      </c>
      <c r="AH417" s="2">
        <f>ROUND(AH67*'T1'!$E$19,0)</f>
        <v>21700</v>
      </c>
      <c r="AI417" s="2">
        <f>ROUND(AI67*'T1'!$E$19,0)</f>
        <v>21700</v>
      </c>
      <c r="AJ417" s="2">
        <f>ROUND(AJ67*'T1'!$E$19,0)</f>
        <v>21700</v>
      </c>
      <c r="AK417" s="2">
        <f>ROUND(AK67*'T1'!$E$19,0)</f>
        <v>21700</v>
      </c>
      <c r="AL417" s="2">
        <f>ROUND(AL67*'T1'!$E$19,0)</f>
        <v>21700</v>
      </c>
      <c r="AM417" s="2">
        <f>ROUND(AM67*'T1'!$E$19,0)</f>
        <v>21700</v>
      </c>
      <c r="AN417" s="2">
        <f>ROUND(AN67*'T1'!$E$19,0)</f>
        <v>24200</v>
      </c>
      <c r="AO417" s="6">
        <f t="shared" si="1219"/>
        <v>250400</v>
      </c>
      <c r="AP417" s="2"/>
      <c r="AQ417" s="6">
        <f t="shared" si="1422"/>
        <v>525200</v>
      </c>
    </row>
    <row r="418" spans="1:44" ht="12" customHeight="1" outlineLevel="1">
      <c r="A418" s="21" t="s">
        <v>7</v>
      </c>
      <c r="C418" s="2">
        <f>ROUND(C68*'T1'!$C$19,0)</f>
        <v>0</v>
      </c>
      <c r="D418" s="2">
        <f>ROUND(D68*'T1'!$C$19,0)</f>
        <v>0</v>
      </c>
      <c r="E418" s="2">
        <f>ROUND(E68*'T1'!$C$19,0)</f>
        <v>0</v>
      </c>
      <c r="F418" s="2">
        <f>ROUND(F68*'T1'!$C$19,0)</f>
        <v>0</v>
      </c>
      <c r="G418" s="2">
        <f>ROUND(G68*'T1'!$C$19,0)</f>
        <v>0</v>
      </c>
      <c r="H418" s="2">
        <f>ROUND(H68*'T1'!$C$19,0)</f>
        <v>0</v>
      </c>
      <c r="I418" s="2">
        <f>ROUND(I68*'T1'!$C$19,0)</f>
        <v>0</v>
      </c>
      <c r="J418" s="2">
        <f>ROUND(J68*'T1'!$C$19,0)</f>
        <v>0</v>
      </c>
      <c r="K418" s="2">
        <f>ROUND(K68*'T1'!$C$19,0)</f>
        <v>0</v>
      </c>
      <c r="L418" s="2">
        <f>ROUND(L68*'T1'!$C$19,0)</f>
        <v>0</v>
      </c>
      <c r="M418" s="2">
        <f>ROUND(M68*'T1'!$C$19,0)</f>
        <v>0</v>
      </c>
      <c r="N418" s="2">
        <f>ROUND(N68*'T1'!$C$19,0)</f>
        <v>0</v>
      </c>
      <c r="O418" s="6">
        <f t="shared" si="1217"/>
        <v>0</v>
      </c>
      <c r="P418" s="2">
        <f>ROUND(P68*'T1'!$D$19,0)</f>
        <v>9700</v>
      </c>
      <c r="Q418" s="2">
        <f>ROUND(Q68*'T1'!$D$19,0)</f>
        <v>9700</v>
      </c>
      <c r="R418" s="2">
        <f>ROUND(R68*'T1'!$D$19,0)</f>
        <v>9700</v>
      </c>
      <c r="S418" s="2">
        <f>ROUND(S68*'T1'!$D$19,0)</f>
        <v>9700</v>
      </c>
      <c r="T418" s="2">
        <f>ROUND(T68*'T1'!$D$19,0)</f>
        <v>9700</v>
      </c>
      <c r="U418" s="2">
        <f>ROUND(U68*'T1'!$D$19,0)</f>
        <v>9700</v>
      </c>
      <c r="V418" s="2">
        <f>ROUND(V68*'T1'!$D$19,0)</f>
        <v>11700</v>
      </c>
      <c r="W418" s="2">
        <f>ROUND(W68*'T1'!$D$19,0)</f>
        <v>11700</v>
      </c>
      <c r="X418" s="2">
        <f>ROUND(X68*'T1'!$D$19,0)</f>
        <v>11700</v>
      </c>
      <c r="Y418" s="2">
        <f>ROUND(Y68*'T1'!$D$19,0)</f>
        <v>11700</v>
      </c>
      <c r="Z418" s="2">
        <f>ROUND(Z68*'T1'!$D$19,0)</f>
        <v>11700</v>
      </c>
      <c r="AA418" s="2">
        <f>ROUND(AA68*'T1'!$D$19,0)</f>
        <v>11700</v>
      </c>
      <c r="AB418" s="6">
        <f t="shared" si="1218"/>
        <v>128400</v>
      </c>
      <c r="AC418" s="2">
        <f>ROUND(AC68*'T1'!$E$19,0)</f>
        <v>13700</v>
      </c>
      <c r="AD418" s="2">
        <f>ROUND(AD68*'T1'!$E$19,0)</f>
        <v>13700</v>
      </c>
      <c r="AE418" s="2">
        <f>ROUND(AE68*'T1'!$E$19,0)</f>
        <v>13700</v>
      </c>
      <c r="AF418" s="2">
        <f>ROUND(AF68*'T1'!$E$19,0)</f>
        <v>13700</v>
      </c>
      <c r="AG418" s="2">
        <f>ROUND(AG68*'T1'!$E$19,0)</f>
        <v>13700</v>
      </c>
      <c r="AH418" s="2">
        <f>ROUND(AH68*'T1'!$E$19,0)</f>
        <v>13700</v>
      </c>
      <c r="AI418" s="2">
        <f>ROUND(AI68*'T1'!$E$19,0)</f>
        <v>15700</v>
      </c>
      <c r="AJ418" s="2">
        <f>ROUND(AJ68*'T1'!$E$19,0)</f>
        <v>15700</v>
      </c>
      <c r="AK418" s="2">
        <f>ROUND(AK68*'T1'!$E$19,0)</f>
        <v>15700</v>
      </c>
      <c r="AL418" s="2">
        <f>ROUND(AL68*'T1'!$E$19,0)</f>
        <v>15700</v>
      </c>
      <c r="AM418" s="2">
        <f>ROUND(AM68*'T1'!$E$19,0)</f>
        <v>15700</v>
      </c>
      <c r="AN418" s="2">
        <f>ROUND(AN68*'T1'!$E$19,0)</f>
        <v>15700</v>
      </c>
      <c r="AO418" s="6">
        <f t="shared" si="1219"/>
        <v>176400</v>
      </c>
      <c r="AP418" s="2"/>
      <c r="AQ418" s="6">
        <f t="shared" si="1422"/>
        <v>304800</v>
      </c>
    </row>
    <row r="419" spans="1:44" ht="12" customHeight="1" outlineLevel="1">
      <c r="A419" s="21" t="s">
        <v>8</v>
      </c>
      <c r="C419" s="2">
        <f>ROUND(C69*'T1'!$C$19,0)</f>
        <v>0</v>
      </c>
      <c r="D419" s="2">
        <f>ROUND(D69*'T1'!$C$19,0)</f>
        <v>0</v>
      </c>
      <c r="E419" s="2">
        <f>ROUND(E69*'T1'!$C$19,0)</f>
        <v>0</v>
      </c>
      <c r="F419" s="2">
        <f>ROUND(F69*'T1'!$C$19,0)</f>
        <v>0</v>
      </c>
      <c r="G419" s="2">
        <f>ROUND(G69*'T1'!$C$19,0)</f>
        <v>0</v>
      </c>
      <c r="H419" s="2">
        <f>ROUND(H69*'T1'!$C$19,0)</f>
        <v>0</v>
      </c>
      <c r="I419" s="2">
        <f>ROUND(I69*'T1'!$C$19,0)</f>
        <v>0</v>
      </c>
      <c r="J419" s="2">
        <f>ROUND(J69*'T1'!$C$19,0)</f>
        <v>0</v>
      </c>
      <c r="K419" s="2">
        <f>ROUND(K69*'T1'!$C$19,0)</f>
        <v>0</v>
      </c>
      <c r="L419" s="2">
        <f>ROUND(L69*'T1'!$C$19,0)</f>
        <v>0</v>
      </c>
      <c r="M419" s="2">
        <f>ROUND(M69*'T1'!$C$19,0)</f>
        <v>0</v>
      </c>
      <c r="N419" s="2">
        <f>ROUND(N69*'T1'!$C$19,0)</f>
        <v>0</v>
      </c>
      <c r="O419" s="6">
        <f t="shared" si="1217"/>
        <v>0</v>
      </c>
      <c r="P419" s="2">
        <f>ROUND(P69*'T1'!$D$19,0)</f>
        <v>9700</v>
      </c>
      <c r="Q419" s="2">
        <f>ROUND(Q69*'T1'!$D$19,0)</f>
        <v>9700</v>
      </c>
      <c r="R419" s="2">
        <f>ROUND(R69*'T1'!$D$19,0)</f>
        <v>9700</v>
      </c>
      <c r="S419" s="2">
        <f>ROUND(S69*'T1'!$D$19,0)</f>
        <v>9700</v>
      </c>
      <c r="T419" s="2">
        <f>ROUND(T69*'T1'!$D$19,0)</f>
        <v>9700</v>
      </c>
      <c r="U419" s="2">
        <f>ROUND(U69*'T1'!$D$19,0)</f>
        <v>9700</v>
      </c>
      <c r="V419" s="2">
        <f>ROUND(V69*'T1'!$D$19,0)</f>
        <v>11700</v>
      </c>
      <c r="W419" s="2">
        <f>ROUND(W69*'T1'!$D$19,0)</f>
        <v>11700</v>
      </c>
      <c r="X419" s="2">
        <f>ROUND(X69*'T1'!$D$19,0)</f>
        <v>11700</v>
      </c>
      <c r="Y419" s="2">
        <f>ROUND(Y69*'T1'!$D$19,0)</f>
        <v>11700</v>
      </c>
      <c r="Z419" s="2">
        <f>ROUND(Z69*'T1'!$D$19,0)</f>
        <v>11700</v>
      </c>
      <c r="AA419" s="2">
        <f>ROUND(AA69*'T1'!$D$19,0)</f>
        <v>11700</v>
      </c>
      <c r="AB419" s="6">
        <f t="shared" si="1218"/>
        <v>128400</v>
      </c>
      <c r="AC419" s="2">
        <f>ROUND(AC69*'T1'!$E$19,0)</f>
        <v>13700</v>
      </c>
      <c r="AD419" s="2">
        <f>ROUND(AD69*'T1'!$E$19,0)</f>
        <v>13700</v>
      </c>
      <c r="AE419" s="2">
        <f>ROUND(AE69*'T1'!$E$19,0)</f>
        <v>13700</v>
      </c>
      <c r="AF419" s="2">
        <f>ROUND(AF69*'T1'!$E$19,0)</f>
        <v>13700</v>
      </c>
      <c r="AG419" s="2">
        <f>ROUND(AG69*'T1'!$E$19,0)</f>
        <v>13700</v>
      </c>
      <c r="AH419" s="2">
        <f>ROUND(AH69*'T1'!$E$19,0)</f>
        <v>13700</v>
      </c>
      <c r="AI419" s="2">
        <f>ROUND(AI69*'T1'!$E$19,0)</f>
        <v>15700</v>
      </c>
      <c r="AJ419" s="2">
        <f>ROUND(AJ69*'T1'!$E$19,0)</f>
        <v>15700</v>
      </c>
      <c r="AK419" s="2">
        <f>ROUND(AK69*'T1'!$E$19,0)</f>
        <v>15700</v>
      </c>
      <c r="AL419" s="2">
        <f>ROUND(AL69*'T1'!$E$19,0)</f>
        <v>15700</v>
      </c>
      <c r="AM419" s="2">
        <f>ROUND(AM69*'T1'!$E$19,0)</f>
        <v>15700</v>
      </c>
      <c r="AN419" s="2">
        <f>ROUND(AN69*'T1'!$E$19,0)</f>
        <v>15700</v>
      </c>
      <c r="AO419" s="6">
        <f t="shared" si="1219"/>
        <v>176400</v>
      </c>
      <c r="AP419" s="2"/>
      <c r="AQ419" s="6">
        <f t="shared" si="1422"/>
        <v>304800</v>
      </c>
    </row>
    <row r="420" spans="1:44" ht="12" customHeight="1" outlineLevel="1">
      <c r="A420" s="21" t="s">
        <v>9</v>
      </c>
      <c r="C420" s="2">
        <f>ROUND(C70*'T1'!$C$19,0)</f>
        <v>0</v>
      </c>
      <c r="D420" s="2">
        <f>ROUND(D70*'T1'!$C$19,0)</f>
        <v>0</v>
      </c>
      <c r="E420" s="2">
        <f>ROUND(E70*'T1'!$C$19,0)</f>
        <v>0</v>
      </c>
      <c r="F420" s="2">
        <f>ROUND(F70*'T1'!$C$19,0)</f>
        <v>0</v>
      </c>
      <c r="G420" s="2">
        <f>ROUND(G70*'T1'!$C$19,0)</f>
        <v>0</v>
      </c>
      <c r="H420" s="2">
        <f>ROUND(H70*'T1'!$C$19,0)</f>
        <v>0</v>
      </c>
      <c r="I420" s="2">
        <f>ROUND(I70*'T1'!$C$19,0)</f>
        <v>0</v>
      </c>
      <c r="J420" s="2">
        <f>ROUND(J70*'T1'!$C$19,0)</f>
        <v>0</v>
      </c>
      <c r="K420" s="2">
        <f>ROUND(K70*'T1'!$C$19,0)</f>
        <v>0</v>
      </c>
      <c r="L420" s="2">
        <f>ROUND(L70*'T1'!$C$19,0)</f>
        <v>0</v>
      </c>
      <c r="M420" s="2">
        <f>ROUND(M70*'T1'!$C$19,0)</f>
        <v>0</v>
      </c>
      <c r="N420" s="2">
        <f>ROUND(N70*'T1'!$C$19,0)</f>
        <v>0</v>
      </c>
      <c r="O420" s="6">
        <f t="shared" si="1217"/>
        <v>0</v>
      </c>
      <c r="P420" s="2">
        <f>ROUND(P70*'T1'!$D$19,0)</f>
        <v>9700</v>
      </c>
      <c r="Q420" s="2">
        <f>ROUND(Q70*'T1'!$D$19,0)</f>
        <v>9700</v>
      </c>
      <c r="R420" s="2">
        <f>ROUND(R70*'T1'!$D$19,0)</f>
        <v>9700</v>
      </c>
      <c r="S420" s="2">
        <f>ROUND(S70*'T1'!$D$19,0)</f>
        <v>9700</v>
      </c>
      <c r="T420" s="2">
        <f>ROUND(T70*'T1'!$D$19,0)</f>
        <v>9700</v>
      </c>
      <c r="U420" s="2">
        <f>ROUND(U70*'T1'!$D$19,0)</f>
        <v>9700</v>
      </c>
      <c r="V420" s="2">
        <f>ROUND(V70*'T1'!$D$19,0)</f>
        <v>11700</v>
      </c>
      <c r="W420" s="2">
        <f>ROUND(W70*'T1'!$D$19,0)</f>
        <v>11700</v>
      </c>
      <c r="X420" s="2">
        <f>ROUND(X70*'T1'!$D$19,0)</f>
        <v>11700</v>
      </c>
      <c r="Y420" s="2">
        <f>ROUND(Y70*'T1'!$D$19,0)</f>
        <v>11700</v>
      </c>
      <c r="Z420" s="2">
        <f>ROUND(Z70*'T1'!$D$19,0)</f>
        <v>11700</v>
      </c>
      <c r="AA420" s="2">
        <f>ROUND(AA70*'T1'!$D$19,0)</f>
        <v>11700</v>
      </c>
      <c r="AB420" s="6">
        <f t="shared" si="1218"/>
        <v>128400</v>
      </c>
      <c r="AC420" s="2">
        <f>ROUND(AC70*'T1'!$E$19,0)</f>
        <v>13700</v>
      </c>
      <c r="AD420" s="2">
        <f>ROUND(AD70*'T1'!$E$19,0)</f>
        <v>13700</v>
      </c>
      <c r="AE420" s="2">
        <f>ROUND(AE70*'T1'!$E$19,0)</f>
        <v>13700</v>
      </c>
      <c r="AF420" s="2">
        <f>ROUND(AF70*'T1'!$E$19,0)</f>
        <v>13700</v>
      </c>
      <c r="AG420" s="2">
        <f>ROUND(AG70*'T1'!$E$19,0)</f>
        <v>13700</v>
      </c>
      <c r="AH420" s="2">
        <f>ROUND(AH70*'T1'!$E$19,0)</f>
        <v>13700</v>
      </c>
      <c r="AI420" s="2">
        <f>ROUND(AI70*'T1'!$E$19,0)</f>
        <v>15700</v>
      </c>
      <c r="AJ420" s="2">
        <f>ROUND(AJ70*'T1'!$E$19,0)</f>
        <v>15700</v>
      </c>
      <c r="AK420" s="2">
        <f>ROUND(AK70*'T1'!$E$19,0)</f>
        <v>15700</v>
      </c>
      <c r="AL420" s="2">
        <f>ROUND(AL70*'T1'!$E$19,0)</f>
        <v>15700</v>
      </c>
      <c r="AM420" s="2">
        <f>ROUND(AM70*'T1'!$E$19,0)</f>
        <v>15700</v>
      </c>
      <c r="AN420" s="2">
        <f>ROUND(AN70*'T1'!$E$19,0)</f>
        <v>15700</v>
      </c>
      <c r="AO420" s="6">
        <f t="shared" si="1219"/>
        <v>176400</v>
      </c>
      <c r="AP420" s="2"/>
      <c r="AQ420" s="6">
        <f t="shared" si="1422"/>
        <v>304800</v>
      </c>
    </row>
    <row r="421" spans="1:44" ht="12" customHeight="1" outlineLevel="1">
      <c r="A421" s="21" t="s">
        <v>95</v>
      </c>
      <c r="C421" s="2">
        <f>ROUND(C71*'T1'!$C$19,0)</f>
        <v>0</v>
      </c>
      <c r="D421" s="2">
        <f>ROUND(D71*'T1'!$C$19,0)</f>
        <v>0</v>
      </c>
      <c r="E421" s="2">
        <f>ROUND(E71*'T1'!$C$19,0)</f>
        <v>0</v>
      </c>
      <c r="F421" s="2">
        <f>ROUND(F71*'T1'!$C$19,0)</f>
        <v>0</v>
      </c>
      <c r="G421" s="2">
        <f>ROUND(G71*'T1'!$C$19,0)</f>
        <v>0</v>
      </c>
      <c r="H421" s="2">
        <f>ROUND(H71*'T1'!$C$19,0)</f>
        <v>0</v>
      </c>
      <c r="I421" s="2">
        <f>ROUND(I71*'T1'!$C$19,0)</f>
        <v>9700</v>
      </c>
      <c r="J421" s="2">
        <f>ROUND(J71*'T1'!$C$19,0)</f>
        <v>9700</v>
      </c>
      <c r="K421" s="2">
        <f>ROUND(K71*'T1'!$C$19,0)</f>
        <v>9700</v>
      </c>
      <c r="L421" s="2">
        <f>ROUND(L71*'T1'!$C$19,0)</f>
        <v>9700</v>
      </c>
      <c r="M421" s="2">
        <f>ROUND(M71*'T1'!$C$19,0)</f>
        <v>9700</v>
      </c>
      <c r="N421" s="2">
        <f>ROUND(N71*'T1'!$C$19,0)</f>
        <v>9700</v>
      </c>
      <c r="O421" s="6">
        <f t="shared" si="1217"/>
        <v>58200</v>
      </c>
      <c r="P421" s="2">
        <f>ROUND(P71*'T1'!$D$19,0)</f>
        <v>11700</v>
      </c>
      <c r="Q421" s="2">
        <f>ROUND(Q71*'T1'!$D$19,0)</f>
        <v>11700</v>
      </c>
      <c r="R421" s="2">
        <f>ROUND(R71*'T1'!$D$19,0)</f>
        <v>11700</v>
      </c>
      <c r="S421" s="2">
        <f>ROUND(S71*'T1'!$D$19,0)</f>
        <v>11700</v>
      </c>
      <c r="T421" s="2">
        <f>ROUND(T71*'T1'!$D$19,0)</f>
        <v>11700</v>
      </c>
      <c r="U421" s="2">
        <f>ROUND(U71*'T1'!$D$19,0)</f>
        <v>11700</v>
      </c>
      <c r="V421" s="2">
        <f>ROUND(V71*'T1'!$D$19,0)</f>
        <v>13700</v>
      </c>
      <c r="W421" s="2">
        <f>ROUND(W71*'T1'!$D$19,0)</f>
        <v>13700</v>
      </c>
      <c r="X421" s="2">
        <f>ROUND(X71*'T1'!$D$19,0)</f>
        <v>13700</v>
      </c>
      <c r="Y421" s="2">
        <f>ROUND(Y71*'T1'!$D$19,0)</f>
        <v>13700</v>
      </c>
      <c r="Z421" s="2">
        <f>ROUND(Z71*'T1'!$D$19,0)</f>
        <v>13700</v>
      </c>
      <c r="AA421" s="2">
        <f>ROUND(AA71*'T1'!$D$19,0)</f>
        <v>13700</v>
      </c>
      <c r="AB421" s="6">
        <f t="shared" si="1218"/>
        <v>152400</v>
      </c>
      <c r="AC421" s="2">
        <f>ROUND(AC71*'T1'!$E$19,0)</f>
        <v>15700</v>
      </c>
      <c r="AD421" s="2">
        <f>ROUND(AD71*'T1'!$E$19,0)</f>
        <v>15700</v>
      </c>
      <c r="AE421" s="2">
        <f>ROUND(AE71*'T1'!$E$19,0)</f>
        <v>15700</v>
      </c>
      <c r="AF421" s="2">
        <f>ROUND(AF71*'T1'!$E$19,0)</f>
        <v>15700</v>
      </c>
      <c r="AG421" s="2">
        <f>ROUND(AG71*'T1'!$E$19,0)</f>
        <v>15700</v>
      </c>
      <c r="AH421" s="2">
        <f>ROUND(AH71*'T1'!$E$19,0)</f>
        <v>15700</v>
      </c>
      <c r="AI421" s="2">
        <f>ROUND(AI71*'T1'!$E$19,0)</f>
        <v>17700</v>
      </c>
      <c r="AJ421" s="2">
        <f>ROUND(AJ71*'T1'!$E$19,0)</f>
        <v>17700</v>
      </c>
      <c r="AK421" s="2">
        <f>ROUND(AK71*'T1'!$E$19,0)</f>
        <v>17700</v>
      </c>
      <c r="AL421" s="2">
        <f>ROUND(AL71*'T1'!$E$19,0)</f>
        <v>17700</v>
      </c>
      <c r="AM421" s="2">
        <f>ROUND(AM71*'T1'!$E$19,0)</f>
        <v>17700</v>
      </c>
      <c r="AN421" s="2">
        <f>ROUND(AN71*'T1'!$E$19,0)</f>
        <v>17700</v>
      </c>
      <c r="AO421" s="6">
        <f t="shared" si="1219"/>
        <v>200400</v>
      </c>
      <c r="AP421" s="2"/>
      <c r="AQ421" s="6">
        <f t="shared" si="1422"/>
        <v>411000</v>
      </c>
    </row>
    <row r="422" spans="1:44" ht="12" customHeight="1" outlineLevel="1">
      <c r="A422" s="21" t="s">
        <v>96</v>
      </c>
      <c r="C422" s="2">
        <f>ROUND(C72*'T1'!$C$19,0)</f>
        <v>0</v>
      </c>
      <c r="D422" s="2">
        <f>ROUND(D72*'T1'!$C$19,0)</f>
        <v>0</v>
      </c>
      <c r="E422" s="2">
        <f>ROUND(E72*'T1'!$C$19,0)</f>
        <v>0</v>
      </c>
      <c r="F422" s="2">
        <f>ROUND(F72*'T1'!$C$19,0)</f>
        <v>0</v>
      </c>
      <c r="G422" s="2">
        <f>ROUND(G72*'T1'!$C$19,0)</f>
        <v>0</v>
      </c>
      <c r="H422" s="2">
        <f>ROUND(H72*'T1'!$C$19,0)</f>
        <v>0</v>
      </c>
      <c r="I422" s="2">
        <f>ROUND(I72*'T1'!$C$19,0)</f>
        <v>0</v>
      </c>
      <c r="J422" s="2">
        <f>ROUND(J72*'T1'!$C$19,0)</f>
        <v>9700</v>
      </c>
      <c r="K422" s="2">
        <f>ROUND(K72*'T1'!$C$19,0)</f>
        <v>9700</v>
      </c>
      <c r="L422" s="2">
        <f>ROUND(L72*'T1'!$C$19,0)</f>
        <v>9700</v>
      </c>
      <c r="M422" s="2">
        <f>ROUND(M72*'T1'!$C$19,0)</f>
        <v>9700</v>
      </c>
      <c r="N422" s="2">
        <f>ROUND(N72*'T1'!$C$19,0)</f>
        <v>9700</v>
      </c>
      <c r="O422" s="6">
        <f t="shared" si="1217"/>
        <v>48500</v>
      </c>
      <c r="P422" s="2">
        <f>ROUND(P72*'T1'!$D$19,0)</f>
        <v>9700</v>
      </c>
      <c r="Q422" s="2">
        <f>ROUND(Q72*'T1'!$D$19,0)</f>
        <v>11700</v>
      </c>
      <c r="R422" s="2">
        <f>ROUND(R72*'T1'!$D$19,0)</f>
        <v>11700</v>
      </c>
      <c r="S422" s="2">
        <f>ROUND(S72*'T1'!$D$19,0)</f>
        <v>11700</v>
      </c>
      <c r="T422" s="2">
        <f>ROUND(T72*'T1'!$D$19,0)</f>
        <v>11700</v>
      </c>
      <c r="U422" s="2">
        <f>ROUND(U72*'T1'!$D$19,0)</f>
        <v>11700</v>
      </c>
      <c r="V422" s="2">
        <f>ROUND(V72*'T1'!$D$19,0)</f>
        <v>11700</v>
      </c>
      <c r="W422" s="2">
        <f>ROUND(W72*'T1'!$D$19,0)</f>
        <v>13700</v>
      </c>
      <c r="X422" s="2">
        <f>ROUND(X72*'T1'!$D$19,0)</f>
        <v>13700</v>
      </c>
      <c r="Y422" s="2">
        <f>ROUND(Y72*'T1'!$D$19,0)</f>
        <v>13700</v>
      </c>
      <c r="Z422" s="2">
        <f>ROUND(Z72*'T1'!$D$19,0)</f>
        <v>13700</v>
      </c>
      <c r="AA422" s="2">
        <f>ROUND(AA72*'T1'!$D$19,0)</f>
        <v>13700</v>
      </c>
      <c r="AB422" s="6">
        <f t="shared" si="1218"/>
        <v>148400</v>
      </c>
      <c r="AC422" s="2">
        <f>ROUND(AC72*'T1'!$E$19,0)</f>
        <v>13700</v>
      </c>
      <c r="AD422" s="2">
        <f>ROUND(AD72*'T1'!$E$19,0)</f>
        <v>15700</v>
      </c>
      <c r="AE422" s="2">
        <f>ROUND(AE72*'T1'!$E$19,0)</f>
        <v>15700</v>
      </c>
      <c r="AF422" s="2">
        <f>ROUND(AF72*'T1'!$E$19,0)</f>
        <v>15700</v>
      </c>
      <c r="AG422" s="2">
        <f>ROUND(AG72*'T1'!$E$19,0)</f>
        <v>15700</v>
      </c>
      <c r="AH422" s="2">
        <f>ROUND(AH72*'T1'!$E$19,0)</f>
        <v>15700</v>
      </c>
      <c r="AI422" s="2">
        <f>ROUND(AI72*'T1'!$E$19,0)</f>
        <v>15700</v>
      </c>
      <c r="AJ422" s="2">
        <f>ROUND(AJ72*'T1'!$E$19,0)</f>
        <v>17700</v>
      </c>
      <c r="AK422" s="2">
        <f>ROUND(AK72*'T1'!$E$19,0)</f>
        <v>17700</v>
      </c>
      <c r="AL422" s="2">
        <f>ROUND(AL72*'T1'!$E$19,0)</f>
        <v>17700</v>
      </c>
      <c r="AM422" s="2">
        <f>ROUND(AM72*'T1'!$E$19,0)</f>
        <v>17700</v>
      </c>
      <c r="AN422" s="2">
        <f>ROUND(AN72*'T1'!$E$19,0)</f>
        <v>17700</v>
      </c>
      <c r="AO422" s="6">
        <f t="shared" si="1219"/>
        <v>196400</v>
      </c>
      <c r="AP422" s="2"/>
      <c r="AQ422" s="6">
        <f t="shared" si="1422"/>
        <v>393300</v>
      </c>
    </row>
    <row r="423" spans="1:44" ht="12" customHeight="1" outlineLevel="1">
      <c r="A423" s="21" t="s">
        <v>10</v>
      </c>
      <c r="C423" s="2">
        <f>ROUND(C73*'T1'!$C$19,0)</f>
        <v>0</v>
      </c>
      <c r="D423" s="2">
        <f>ROUND(D73*'T1'!$C$19,0)</f>
        <v>0</v>
      </c>
      <c r="E423" s="2">
        <f>ROUND(E73*'T1'!$C$19,0)</f>
        <v>0</v>
      </c>
      <c r="F423" s="2">
        <f>ROUND(F73*'T1'!$C$19,0)</f>
        <v>0</v>
      </c>
      <c r="G423" s="2">
        <f>ROUND(G73*'T1'!$C$19,0)</f>
        <v>0</v>
      </c>
      <c r="H423" s="2">
        <f>ROUND(H73*'T1'!$C$19,0)</f>
        <v>0</v>
      </c>
      <c r="I423" s="2">
        <f>ROUND(I73*'T1'!$C$19,0)</f>
        <v>0</v>
      </c>
      <c r="J423" s="2">
        <f>ROUND(J73*'T1'!$C$19,0)</f>
        <v>0</v>
      </c>
      <c r="K423" s="2">
        <f>ROUND(K73*'T1'!$C$19,0)</f>
        <v>0</v>
      </c>
      <c r="L423" s="2">
        <f>ROUND(L73*'T1'!$C$19,0)</f>
        <v>0</v>
      </c>
      <c r="M423" s="2">
        <f>ROUND(M73*'T1'!$C$19,0)</f>
        <v>0</v>
      </c>
      <c r="N423" s="2">
        <f>ROUND(N73*'T1'!$C$19,0)</f>
        <v>0</v>
      </c>
      <c r="O423" s="6">
        <f t="shared" si="1217"/>
        <v>0</v>
      </c>
      <c r="P423" s="2">
        <f>ROUND(P73*'T1'!$D$19,0)</f>
        <v>0</v>
      </c>
      <c r="Q423" s="2">
        <f>ROUND(Q73*'T1'!$D$19,0)</f>
        <v>0</v>
      </c>
      <c r="R423" s="2">
        <f>ROUND(R73*'T1'!$D$19,0)</f>
        <v>0</v>
      </c>
      <c r="S423" s="2">
        <f>ROUND(S73*'T1'!$D$19,0)</f>
        <v>0</v>
      </c>
      <c r="T423" s="2">
        <f>ROUND(T73*'T1'!$D$19,0)</f>
        <v>0</v>
      </c>
      <c r="U423" s="2">
        <f>ROUND(U73*'T1'!$D$19,0)</f>
        <v>0</v>
      </c>
      <c r="V423" s="2">
        <f>ROUND(V73*'T1'!$D$19,0)</f>
        <v>9700</v>
      </c>
      <c r="W423" s="2">
        <f>ROUND(W73*'T1'!$D$19,0)</f>
        <v>9700</v>
      </c>
      <c r="X423" s="2">
        <f>ROUND(X73*'T1'!$D$19,0)</f>
        <v>9700</v>
      </c>
      <c r="Y423" s="2">
        <f>ROUND(Y73*'T1'!$D$19,0)</f>
        <v>9700</v>
      </c>
      <c r="Z423" s="2">
        <f>ROUND(Z73*'T1'!$D$19,0)</f>
        <v>9700</v>
      </c>
      <c r="AA423" s="2">
        <f>ROUND(AA73*'T1'!$D$19,0)</f>
        <v>9700</v>
      </c>
      <c r="AB423" s="6">
        <f t="shared" si="1218"/>
        <v>58200</v>
      </c>
      <c r="AC423" s="2">
        <f>ROUND(AC73*'T1'!$E$19,0)</f>
        <v>11700</v>
      </c>
      <c r="AD423" s="2">
        <f>ROUND(AD73*'T1'!$E$19,0)</f>
        <v>11700</v>
      </c>
      <c r="AE423" s="2">
        <f>ROUND(AE73*'T1'!$E$19,0)</f>
        <v>11700</v>
      </c>
      <c r="AF423" s="2">
        <f>ROUND(AF73*'T1'!$E$19,0)</f>
        <v>11700</v>
      </c>
      <c r="AG423" s="2">
        <f>ROUND(AG73*'T1'!$E$19,0)</f>
        <v>11700</v>
      </c>
      <c r="AH423" s="2">
        <f>ROUND(AH73*'T1'!$E$19,0)</f>
        <v>11700</v>
      </c>
      <c r="AI423" s="2">
        <f>ROUND(AI73*'T1'!$E$19,0)</f>
        <v>13700</v>
      </c>
      <c r="AJ423" s="2">
        <f>ROUND(AJ73*'T1'!$E$19,0)</f>
        <v>13700</v>
      </c>
      <c r="AK423" s="2">
        <f>ROUND(AK73*'T1'!$E$19,0)</f>
        <v>13700</v>
      </c>
      <c r="AL423" s="2">
        <f>ROUND(AL73*'T1'!$E$19,0)</f>
        <v>13700</v>
      </c>
      <c r="AM423" s="2">
        <f>ROUND(AM73*'T1'!$E$19,0)</f>
        <v>13700</v>
      </c>
      <c r="AN423" s="2">
        <f>ROUND(AN73*'T1'!$E$19,0)</f>
        <v>13700</v>
      </c>
      <c r="AO423" s="6">
        <f t="shared" si="1219"/>
        <v>152400</v>
      </c>
      <c r="AP423" s="2"/>
      <c r="AQ423" s="6">
        <f t="shared" si="1422"/>
        <v>210600</v>
      </c>
    </row>
    <row r="424" spans="1:44" ht="12" customHeight="1" outlineLevel="1">
      <c r="A424" s="2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6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6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6"/>
      <c r="AP424" s="2"/>
      <c r="AQ424" s="6"/>
    </row>
    <row r="425" spans="1:44" s="4" customFormat="1" ht="12" customHeight="1" outlineLevel="1">
      <c r="A425" s="4" t="s">
        <v>491</v>
      </c>
      <c r="B425" s="9"/>
      <c r="C425" s="5">
        <f>SUM(C426:C430)</f>
        <v>0</v>
      </c>
      <c r="D425" s="5">
        <f t="shared" ref="D425" si="1423">SUM(D426:D430)</f>
        <v>0</v>
      </c>
      <c r="E425" s="5">
        <f t="shared" ref="E425" si="1424">SUM(E426:E430)</f>
        <v>0</v>
      </c>
      <c r="F425" s="5">
        <f t="shared" ref="F425" si="1425">SUM(F426:F430)</f>
        <v>0</v>
      </c>
      <c r="G425" s="5">
        <f t="shared" ref="G425" si="1426">SUM(G426:G430)</f>
        <v>0</v>
      </c>
      <c r="H425" s="5">
        <f t="shared" ref="H425" si="1427">SUM(H426:H430)</f>
        <v>0</v>
      </c>
      <c r="I425" s="5">
        <f t="shared" ref="I425" si="1428">SUM(I426:I430)</f>
        <v>0</v>
      </c>
      <c r="J425" s="5">
        <f t="shared" ref="J425" si="1429">SUM(J426:J430)</f>
        <v>17400</v>
      </c>
      <c r="K425" s="5">
        <f t="shared" ref="K425" si="1430">SUM(K426:K430)</f>
        <v>17400</v>
      </c>
      <c r="L425" s="5">
        <f t="shared" ref="L425" si="1431">SUM(L426:L430)</f>
        <v>17400</v>
      </c>
      <c r="M425" s="5">
        <f t="shared" ref="M425" si="1432">SUM(M426:M430)</f>
        <v>17400</v>
      </c>
      <c r="N425" s="5">
        <f t="shared" ref="N425" si="1433">SUM(N426:N430)</f>
        <v>23100</v>
      </c>
      <c r="O425" s="14">
        <f t="shared" si="1217"/>
        <v>92700</v>
      </c>
      <c r="P425" s="5">
        <f>SUM(P426:P430)</f>
        <v>23100</v>
      </c>
      <c r="Q425" s="5">
        <f t="shared" ref="Q425:AA425" si="1434">SUM(Q426:Q430)</f>
        <v>34300</v>
      </c>
      <c r="R425" s="5">
        <f t="shared" si="1434"/>
        <v>34300</v>
      </c>
      <c r="S425" s="5">
        <f t="shared" si="1434"/>
        <v>34300</v>
      </c>
      <c r="T425" s="5">
        <f t="shared" si="1434"/>
        <v>34300</v>
      </c>
      <c r="U425" s="5">
        <f t="shared" si="1434"/>
        <v>35300</v>
      </c>
      <c r="V425" s="5">
        <f t="shared" si="1434"/>
        <v>35300</v>
      </c>
      <c r="W425" s="5">
        <f t="shared" si="1434"/>
        <v>48000</v>
      </c>
      <c r="X425" s="5">
        <f t="shared" si="1434"/>
        <v>48000</v>
      </c>
      <c r="Y425" s="5">
        <f t="shared" si="1434"/>
        <v>48000</v>
      </c>
      <c r="Z425" s="5">
        <f t="shared" si="1434"/>
        <v>48000</v>
      </c>
      <c r="AA425" s="5">
        <f t="shared" si="1434"/>
        <v>49000</v>
      </c>
      <c r="AB425" s="14">
        <f t="shared" si="1218"/>
        <v>471900</v>
      </c>
      <c r="AC425" s="5">
        <f>SUM(AC426:AC430)</f>
        <v>49000</v>
      </c>
      <c r="AD425" s="5">
        <f t="shared" ref="AD425:AN425" si="1435">SUM(AD426:AD430)</f>
        <v>55500</v>
      </c>
      <c r="AE425" s="5">
        <f t="shared" si="1435"/>
        <v>55500</v>
      </c>
      <c r="AF425" s="5">
        <f t="shared" si="1435"/>
        <v>55500</v>
      </c>
      <c r="AG425" s="5">
        <f t="shared" si="1435"/>
        <v>55500</v>
      </c>
      <c r="AH425" s="5">
        <f t="shared" si="1435"/>
        <v>56500</v>
      </c>
      <c r="AI425" s="5">
        <f t="shared" si="1435"/>
        <v>56500</v>
      </c>
      <c r="AJ425" s="5">
        <f t="shared" si="1435"/>
        <v>63000</v>
      </c>
      <c r="AK425" s="5">
        <f t="shared" si="1435"/>
        <v>63000</v>
      </c>
      <c r="AL425" s="5">
        <f t="shared" si="1435"/>
        <v>63000</v>
      </c>
      <c r="AM425" s="5">
        <f t="shared" si="1435"/>
        <v>63000</v>
      </c>
      <c r="AN425" s="5">
        <f t="shared" si="1435"/>
        <v>64000</v>
      </c>
      <c r="AO425" s="14">
        <f t="shared" si="1219"/>
        <v>700000</v>
      </c>
      <c r="AP425" s="5"/>
      <c r="AQ425" s="14">
        <f>O425+AB425+AO425</f>
        <v>1264600</v>
      </c>
    </row>
    <row r="426" spans="1:44" ht="12" customHeight="1" outlineLevel="1">
      <c r="A426" s="21" t="s">
        <v>216</v>
      </c>
      <c r="C426" s="2">
        <f>ROUND(C76*'T1'!$C$19,0)</f>
        <v>0</v>
      </c>
      <c r="D426" s="2">
        <f>ROUND(D76*'T1'!$C$19,0)</f>
        <v>0</v>
      </c>
      <c r="E426" s="2">
        <f>ROUND(E76*'T1'!$C$19,0)</f>
        <v>0</v>
      </c>
      <c r="F426" s="2">
        <f>ROUND(F76*'T1'!$C$19,0)</f>
        <v>0</v>
      </c>
      <c r="G426" s="2">
        <f>ROUND(G76*'T1'!$C$19,0)</f>
        <v>0</v>
      </c>
      <c r="H426" s="2">
        <f>ROUND(H76*'T1'!$C$19,0)</f>
        <v>0</v>
      </c>
      <c r="I426" s="2">
        <f>ROUND(I76*'T1'!$C$19,0)</f>
        <v>0</v>
      </c>
      <c r="J426" s="2">
        <f>ROUND(J76*'T1'!$C$19,0)</f>
        <v>9700</v>
      </c>
      <c r="K426" s="2">
        <f>ROUND(K76*'T1'!$C$19,0)</f>
        <v>9700</v>
      </c>
      <c r="L426" s="2">
        <f>ROUND(L76*'T1'!$C$19,0)</f>
        <v>9700</v>
      </c>
      <c r="M426" s="2">
        <f>ROUND(M76*'T1'!$C$19,0)</f>
        <v>9700</v>
      </c>
      <c r="N426" s="2">
        <f>ROUND(N76*'T1'!$C$19,0)</f>
        <v>9700</v>
      </c>
      <c r="O426" s="6">
        <f t="shared" si="1217"/>
        <v>48500</v>
      </c>
      <c r="P426" s="2">
        <f>ROUND(P76*'T1'!$D$19,0)</f>
        <v>9700</v>
      </c>
      <c r="Q426" s="2">
        <f>ROUND(Q76*'T1'!$D$19,0)</f>
        <v>11700</v>
      </c>
      <c r="R426" s="2">
        <f>ROUND(R76*'T1'!$D$19,0)</f>
        <v>11700</v>
      </c>
      <c r="S426" s="2">
        <f>ROUND(S76*'T1'!$D$19,0)</f>
        <v>11700</v>
      </c>
      <c r="T426" s="2">
        <f>ROUND(T76*'T1'!$D$19,0)</f>
        <v>11700</v>
      </c>
      <c r="U426" s="2">
        <f>ROUND(U76*'T1'!$D$19,0)</f>
        <v>11700</v>
      </c>
      <c r="V426" s="2">
        <f>ROUND(V76*'T1'!$D$19,0)</f>
        <v>11700</v>
      </c>
      <c r="W426" s="2">
        <f>ROUND(W76*'T1'!$D$19,0)</f>
        <v>13700</v>
      </c>
      <c r="X426" s="2">
        <f>ROUND(X76*'T1'!$D$19,0)</f>
        <v>13700</v>
      </c>
      <c r="Y426" s="2">
        <f>ROUND(Y76*'T1'!$D$19,0)</f>
        <v>13700</v>
      </c>
      <c r="Z426" s="2">
        <f>ROUND(Z76*'T1'!$D$19,0)</f>
        <v>13700</v>
      </c>
      <c r="AA426" s="2">
        <f>ROUND(AA76*'T1'!$D$19,0)</f>
        <v>13700</v>
      </c>
      <c r="AB426" s="6">
        <f t="shared" si="1218"/>
        <v>148400</v>
      </c>
      <c r="AC426" s="2">
        <f>ROUND(AC76*'T1'!$E$19,0)</f>
        <v>13700</v>
      </c>
      <c r="AD426" s="2">
        <f>ROUND(AD76*'T1'!$E$19,0)</f>
        <v>15700</v>
      </c>
      <c r="AE426" s="2">
        <f>ROUND(AE76*'T1'!$E$19,0)</f>
        <v>15700</v>
      </c>
      <c r="AF426" s="2">
        <f>ROUND(AF76*'T1'!$E$19,0)</f>
        <v>15700</v>
      </c>
      <c r="AG426" s="2">
        <f>ROUND(AG76*'T1'!$E$19,0)</f>
        <v>15700</v>
      </c>
      <c r="AH426" s="2">
        <f>ROUND(AH76*'T1'!$E$19,0)</f>
        <v>15700</v>
      </c>
      <c r="AI426" s="2">
        <f>ROUND(AI76*'T1'!$E$19,0)</f>
        <v>15700</v>
      </c>
      <c r="AJ426" s="2">
        <f>ROUND(AJ76*'T1'!$E$19,0)</f>
        <v>17700</v>
      </c>
      <c r="AK426" s="2">
        <f>ROUND(AK76*'T1'!$E$19,0)</f>
        <v>17700</v>
      </c>
      <c r="AL426" s="2">
        <f>ROUND(AL76*'T1'!$E$19,0)</f>
        <v>17700</v>
      </c>
      <c r="AM426" s="2">
        <f>ROUND(AM76*'T1'!$E$19,0)</f>
        <v>17700</v>
      </c>
      <c r="AN426" s="2">
        <f>ROUND(AN76*'T1'!$E$19,0)</f>
        <v>17700</v>
      </c>
      <c r="AO426" s="6">
        <f t="shared" si="1219"/>
        <v>196400</v>
      </c>
      <c r="AP426" s="2"/>
      <c r="AQ426" s="6">
        <f>O426+AB426+AO426</f>
        <v>393300</v>
      </c>
      <c r="AR426" s="4"/>
    </row>
    <row r="427" spans="1:44" ht="12" customHeight="1" outlineLevel="1">
      <c r="A427" s="21" t="s">
        <v>493</v>
      </c>
      <c r="C427" s="2">
        <f>ROUND(C77*'T1'!$C$19,0)</f>
        <v>0</v>
      </c>
      <c r="D427" s="2">
        <f>ROUND(D77*'T1'!$C$19,0)</f>
        <v>0</v>
      </c>
      <c r="E427" s="2">
        <f>ROUND(E77*'T1'!$C$19,0)</f>
        <v>0</v>
      </c>
      <c r="F427" s="2">
        <f>ROUND(F77*'T1'!$C$19,0)</f>
        <v>0</v>
      </c>
      <c r="G427" s="2">
        <f>ROUND(G77*'T1'!$C$19,0)</f>
        <v>0</v>
      </c>
      <c r="H427" s="2">
        <f>ROUND(H77*'T1'!$C$19,0)</f>
        <v>0</v>
      </c>
      <c r="I427" s="2">
        <f>ROUND(I77*'T1'!$C$19,0)</f>
        <v>0</v>
      </c>
      <c r="J427" s="2">
        <f>ROUND(J77*'T1'!$C$19,0)</f>
        <v>7700</v>
      </c>
      <c r="K427" s="2">
        <f>ROUND(K77*'T1'!$C$19,0)</f>
        <v>7700</v>
      </c>
      <c r="L427" s="2">
        <f>ROUND(L77*'T1'!$C$19,0)</f>
        <v>7700</v>
      </c>
      <c r="M427" s="2">
        <f>ROUND(M77*'T1'!$C$19,0)</f>
        <v>7700</v>
      </c>
      <c r="N427" s="2">
        <f>ROUND(N77*'T1'!$C$19,0)</f>
        <v>7700</v>
      </c>
      <c r="O427" s="6">
        <f t="shared" si="1217"/>
        <v>38500</v>
      </c>
      <c r="P427" s="2">
        <f>ROUND(P77*'T1'!$D$19,0)</f>
        <v>7700</v>
      </c>
      <c r="Q427" s="2">
        <f>ROUND(Q77*'T1'!$D$19,0)</f>
        <v>9200</v>
      </c>
      <c r="R427" s="2">
        <f>ROUND(R77*'T1'!$D$19,0)</f>
        <v>9200</v>
      </c>
      <c r="S427" s="2">
        <f>ROUND(S77*'T1'!$D$19,0)</f>
        <v>9200</v>
      </c>
      <c r="T427" s="2">
        <f>ROUND(T77*'T1'!$D$19,0)</f>
        <v>9200</v>
      </c>
      <c r="U427" s="2">
        <f>ROUND(U77*'T1'!$D$19,0)</f>
        <v>9200</v>
      </c>
      <c r="V427" s="2">
        <f>ROUND(V77*'T1'!$D$19,0)</f>
        <v>9200</v>
      </c>
      <c r="W427" s="2">
        <f>ROUND(W77*'T1'!$D$19,0)</f>
        <v>10700</v>
      </c>
      <c r="X427" s="2">
        <f>ROUND(X77*'T1'!$D$19,0)</f>
        <v>10700</v>
      </c>
      <c r="Y427" s="2">
        <f>ROUND(Y77*'T1'!$D$19,0)</f>
        <v>10700</v>
      </c>
      <c r="Z427" s="2">
        <f>ROUND(Z77*'T1'!$D$19,0)</f>
        <v>10700</v>
      </c>
      <c r="AA427" s="2">
        <f>ROUND(AA77*'T1'!$D$19,0)</f>
        <v>10700</v>
      </c>
      <c r="AB427" s="6">
        <f t="shared" si="1218"/>
        <v>116400</v>
      </c>
      <c r="AC427" s="2">
        <f>ROUND(AC77*'T1'!$E$19,0)</f>
        <v>10700</v>
      </c>
      <c r="AD427" s="2">
        <f>ROUND(AD77*'T1'!$E$19,0)</f>
        <v>12200</v>
      </c>
      <c r="AE427" s="2">
        <f>ROUND(AE77*'T1'!$E$19,0)</f>
        <v>12200</v>
      </c>
      <c r="AF427" s="2">
        <f>ROUND(AF77*'T1'!$E$19,0)</f>
        <v>12200</v>
      </c>
      <c r="AG427" s="2">
        <f>ROUND(AG77*'T1'!$E$19,0)</f>
        <v>12200</v>
      </c>
      <c r="AH427" s="2">
        <f>ROUND(AH77*'T1'!$E$19,0)</f>
        <v>12200</v>
      </c>
      <c r="AI427" s="2">
        <f>ROUND(AI77*'T1'!$E$19,0)</f>
        <v>12200</v>
      </c>
      <c r="AJ427" s="2">
        <f>ROUND(AJ77*'T1'!$E$19,0)</f>
        <v>13700</v>
      </c>
      <c r="AK427" s="2">
        <f>ROUND(AK77*'T1'!$E$19,0)</f>
        <v>13700</v>
      </c>
      <c r="AL427" s="2">
        <f>ROUND(AL77*'T1'!$E$19,0)</f>
        <v>13700</v>
      </c>
      <c r="AM427" s="2">
        <f>ROUND(AM77*'T1'!$E$19,0)</f>
        <v>13700</v>
      </c>
      <c r="AN427" s="2">
        <f>ROUND(AN77*'T1'!$E$19,0)</f>
        <v>13700</v>
      </c>
      <c r="AO427" s="6">
        <f t="shared" si="1219"/>
        <v>152400</v>
      </c>
      <c r="AP427" s="2"/>
      <c r="AQ427" s="6">
        <f t="shared" ref="AQ427:AQ430" si="1436">O427+AB427+AO427</f>
        <v>307300</v>
      </c>
      <c r="AR427" s="4"/>
    </row>
    <row r="428" spans="1:44" ht="12" customHeight="1" outlineLevel="1">
      <c r="A428" s="21" t="s">
        <v>494</v>
      </c>
      <c r="C428" s="2">
        <f>ROUND(C78*'T1'!$C$19,0)</f>
        <v>0</v>
      </c>
      <c r="D428" s="2">
        <f>ROUND(D78*'T1'!$C$19,0)</f>
        <v>0</v>
      </c>
      <c r="E428" s="2">
        <f>ROUND(E78*'T1'!$C$19,0)</f>
        <v>0</v>
      </c>
      <c r="F428" s="2">
        <f>ROUND(F78*'T1'!$C$19,0)</f>
        <v>0</v>
      </c>
      <c r="G428" s="2">
        <f>ROUND(G78*'T1'!$C$19,0)</f>
        <v>0</v>
      </c>
      <c r="H428" s="2">
        <f>ROUND(H78*'T1'!$C$19,0)</f>
        <v>0</v>
      </c>
      <c r="I428" s="2">
        <f>ROUND(I78*'T1'!$C$19,0)</f>
        <v>0</v>
      </c>
      <c r="J428" s="2">
        <f>ROUND(J78*'T1'!$C$19,0)</f>
        <v>0</v>
      </c>
      <c r="K428" s="2">
        <f>ROUND(K78*'T1'!$C$19,0)</f>
        <v>0</v>
      </c>
      <c r="L428" s="2">
        <f>ROUND(L78*'T1'!$C$19,0)</f>
        <v>0</v>
      </c>
      <c r="M428" s="2">
        <f>ROUND(M78*'T1'!$C$19,0)</f>
        <v>0</v>
      </c>
      <c r="N428" s="2">
        <f>ROUND(N78*'T1'!$C$19,0)</f>
        <v>0</v>
      </c>
      <c r="O428" s="6">
        <f t="shared" si="1217"/>
        <v>0</v>
      </c>
      <c r="P428" s="2">
        <f>ROUND(P78*'T1'!$D$19,0)</f>
        <v>0</v>
      </c>
      <c r="Q428" s="2">
        <f>ROUND(Q78*'T1'!$D$19,0)</f>
        <v>7700</v>
      </c>
      <c r="R428" s="2">
        <f>ROUND(R78*'T1'!$D$19,0)</f>
        <v>7700</v>
      </c>
      <c r="S428" s="2">
        <f>ROUND(S78*'T1'!$D$19,0)</f>
        <v>7700</v>
      </c>
      <c r="T428" s="2">
        <f>ROUND(T78*'T1'!$D$19,0)</f>
        <v>7700</v>
      </c>
      <c r="U428" s="2">
        <f>ROUND(U78*'T1'!$D$19,0)</f>
        <v>7700</v>
      </c>
      <c r="V428" s="2">
        <f>ROUND(V78*'T1'!$D$19,0)</f>
        <v>7700</v>
      </c>
      <c r="W428" s="2">
        <f>ROUND(W78*'T1'!$D$19,0)</f>
        <v>9200</v>
      </c>
      <c r="X428" s="2">
        <f>ROUND(X78*'T1'!$D$19,0)</f>
        <v>9200</v>
      </c>
      <c r="Y428" s="2">
        <f>ROUND(Y78*'T1'!$D$19,0)</f>
        <v>9200</v>
      </c>
      <c r="Z428" s="2">
        <f>ROUND(Z78*'T1'!$D$19,0)</f>
        <v>9200</v>
      </c>
      <c r="AA428" s="2">
        <f>ROUND(AA78*'T1'!$D$19,0)</f>
        <v>9200</v>
      </c>
      <c r="AB428" s="6">
        <f t="shared" si="1218"/>
        <v>92200</v>
      </c>
      <c r="AC428" s="2">
        <f>ROUND(AC78*'T1'!$E$19,0)</f>
        <v>9200</v>
      </c>
      <c r="AD428" s="2">
        <f>ROUND(AD78*'T1'!$E$19,0)</f>
        <v>10700</v>
      </c>
      <c r="AE428" s="2">
        <f>ROUND(AE78*'T1'!$E$19,0)</f>
        <v>10700</v>
      </c>
      <c r="AF428" s="2">
        <f>ROUND(AF78*'T1'!$E$19,0)</f>
        <v>10700</v>
      </c>
      <c r="AG428" s="2">
        <f>ROUND(AG78*'T1'!$E$19,0)</f>
        <v>10700</v>
      </c>
      <c r="AH428" s="2">
        <f>ROUND(AH78*'T1'!$E$19,0)</f>
        <v>10700</v>
      </c>
      <c r="AI428" s="2">
        <f>ROUND(AI78*'T1'!$E$19,0)</f>
        <v>10700</v>
      </c>
      <c r="AJ428" s="2">
        <f>ROUND(AJ78*'T1'!$E$19,0)</f>
        <v>12200</v>
      </c>
      <c r="AK428" s="2">
        <f>ROUND(AK78*'T1'!$E$19,0)</f>
        <v>12200</v>
      </c>
      <c r="AL428" s="2">
        <f>ROUND(AL78*'T1'!$E$19,0)</f>
        <v>12200</v>
      </c>
      <c r="AM428" s="2">
        <f>ROUND(AM78*'T1'!$E$19,0)</f>
        <v>12200</v>
      </c>
      <c r="AN428" s="2">
        <f>ROUND(AN78*'T1'!$E$19,0)</f>
        <v>12200</v>
      </c>
      <c r="AO428" s="6">
        <f t="shared" si="1219"/>
        <v>134400</v>
      </c>
      <c r="AP428" s="2"/>
      <c r="AQ428" s="6">
        <f t="shared" si="1436"/>
        <v>226600</v>
      </c>
      <c r="AR428" s="4"/>
    </row>
    <row r="429" spans="1:44" ht="12" customHeight="1" outlineLevel="1">
      <c r="A429" s="21" t="s">
        <v>540</v>
      </c>
      <c r="C429" s="2">
        <f>ROUND(C79*'T1'!$C$19,0)</f>
        <v>0</v>
      </c>
      <c r="D429" s="2">
        <f>ROUND(D79*'T1'!$C$19,0)</f>
        <v>0</v>
      </c>
      <c r="E429" s="2">
        <f>ROUND(E79*'T1'!$C$19,0)</f>
        <v>0</v>
      </c>
      <c r="F429" s="2">
        <f>ROUND(F79*'T1'!$C$19,0)</f>
        <v>0</v>
      </c>
      <c r="G429" s="2">
        <f>ROUND(G79*'T1'!$C$19,0)</f>
        <v>0</v>
      </c>
      <c r="H429" s="2">
        <f>ROUND(H79*'T1'!$C$19,0)</f>
        <v>0</v>
      </c>
      <c r="I429" s="2">
        <f>ROUND(I79*'T1'!$C$19,0)</f>
        <v>0</v>
      </c>
      <c r="J429" s="2">
        <f>ROUND(J79*'T1'!$C$19,0)</f>
        <v>0</v>
      </c>
      <c r="K429" s="2">
        <f>ROUND(K79*'T1'!$C$19,0)</f>
        <v>0</v>
      </c>
      <c r="L429" s="2">
        <f>ROUND(L79*'T1'!$C$19,0)</f>
        <v>0</v>
      </c>
      <c r="M429" s="2">
        <f>ROUND(M79*'T1'!$C$19,0)</f>
        <v>0</v>
      </c>
      <c r="N429" s="2">
        <f>ROUND(N79*'T1'!$C$19,0)</f>
        <v>0</v>
      </c>
      <c r="O429" s="6">
        <f t="shared" si="1217"/>
        <v>0</v>
      </c>
      <c r="P429" s="2">
        <f>ROUND(P79*'T1'!$D$19,0)</f>
        <v>0</v>
      </c>
      <c r="Q429" s="2">
        <f>ROUND(Q79*'T1'!$D$19,0)</f>
        <v>0</v>
      </c>
      <c r="R429" s="2">
        <f>ROUND(R79*'T1'!$D$19,0)</f>
        <v>0</v>
      </c>
      <c r="S429" s="2">
        <f>ROUND(S79*'T1'!$D$19,0)</f>
        <v>0</v>
      </c>
      <c r="T429" s="2">
        <f>ROUND(T79*'T1'!$D$19,0)</f>
        <v>0</v>
      </c>
      <c r="U429" s="2">
        <f>ROUND(U79*'T1'!$D$19,0)</f>
        <v>0</v>
      </c>
      <c r="V429" s="2">
        <f>ROUND(V79*'T1'!$D$19,0)</f>
        <v>0</v>
      </c>
      <c r="W429" s="2">
        <f>ROUND(W79*'T1'!$D$19,0)</f>
        <v>7700</v>
      </c>
      <c r="X429" s="2">
        <f>ROUND(X79*'T1'!$D$19,0)</f>
        <v>7700</v>
      </c>
      <c r="Y429" s="2">
        <f>ROUND(Y79*'T1'!$D$19,0)</f>
        <v>7700</v>
      </c>
      <c r="Z429" s="2">
        <f>ROUND(Z79*'T1'!$D$19,0)</f>
        <v>7700</v>
      </c>
      <c r="AA429" s="2">
        <f>ROUND(AA79*'T1'!$D$19,0)</f>
        <v>7700</v>
      </c>
      <c r="AB429" s="6">
        <f t="shared" si="1218"/>
        <v>38500</v>
      </c>
      <c r="AC429" s="2">
        <f>ROUND(AC79*'T1'!$E$19,0)</f>
        <v>7700</v>
      </c>
      <c r="AD429" s="2">
        <f>ROUND(AD79*'T1'!$E$19,0)</f>
        <v>9200</v>
      </c>
      <c r="AE429" s="2">
        <f>ROUND(AE79*'T1'!$E$19,0)</f>
        <v>9200</v>
      </c>
      <c r="AF429" s="2">
        <f>ROUND(AF79*'T1'!$E$19,0)</f>
        <v>9200</v>
      </c>
      <c r="AG429" s="2">
        <f>ROUND(AG79*'T1'!$E$19,0)</f>
        <v>9200</v>
      </c>
      <c r="AH429" s="2">
        <f>ROUND(AH79*'T1'!$E$19,0)</f>
        <v>9200</v>
      </c>
      <c r="AI429" s="2">
        <f>ROUND(AI79*'T1'!$E$19,0)</f>
        <v>9200</v>
      </c>
      <c r="AJ429" s="2">
        <f>ROUND(AJ79*'T1'!$E$19,0)</f>
        <v>10700</v>
      </c>
      <c r="AK429" s="2">
        <f>ROUND(AK79*'T1'!$E$19,0)</f>
        <v>10700</v>
      </c>
      <c r="AL429" s="2">
        <f>ROUND(AL79*'T1'!$E$19,0)</f>
        <v>10700</v>
      </c>
      <c r="AM429" s="2">
        <f>ROUND(AM79*'T1'!$E$19,0)</f>
        <v>10700</v>
      </c>
      <c r="AN429" s="2">
        <f>ROUND(AN79*'T1'!$E$19,0)</f>
        <v>10700</v>
      </c>
      <c r="AO429" s="6">
        <f t="shared" si="1219"/>
        <v>116400</v>
      </c>
      <c r="AP429" s="2"/>
      <c r="AQ429" s="6">
        <f t="shared" si="1436"/>
        <v>154900</v>
      </c>
      <c r="AR429" s="4"/>
    </row>
    <row r="430" spans="1:44" ht="12" customHeight="1" outlineLevel="1">
      <c r="A430" s="21" t="s">
        <v>498</v>
      </c>
      <c r="C430" s="2">
        <f>ROUND(C80*'T1'!$C$19,0)</f>
        <v>0</v>
      </c>
      <c r="D430" s="2">
        <f>ROUND(D80*'T1'!$C$19,0)</f>
        <v>0</v>
      </c>
      <c r="E430" s="2">
        <f>ROUND(E80*'T1'!$C$19,0)</f>
        <v>0</v>
      </c>
      <c r="F430" s="2">
        <f>ROUND(F80*'T1'!$C$19,0)</f>
        <v>0</v>
      </c>
      <c r="G430" s="2">
        <f>ROUND(G80*'T1'!$C$19,0)</f>
        <v>0</v>
      </c>
      <c r="H430" s="2">
        <f>ROUND(H80*'T1'!$C$19,0)</f>
        <v>0</v>
      </c>
      <c r="I430" s="2">
        <f>ROUND(I80*'T1'!$C$19,0)</f>
        <v>0</v>
      </c>
      <c r="J430" s="2">
        <f>ROUND(J80*'T1'!$C$19,0)</f>
        <v>0</v>
      </c>
      <c r="K430" s="2">
        <f>ROUND(K80*'T1'!$C$19,0)</f>
        <v>0</v>
      </c>
      <c r="L430" s="2">
        <f>ROUND(L80*'T1'!$C$19,0)</f>
        <v>0</v>
      </c>
      <c r="M430" s="2">
        <f>ROUND(M80*'T1'!$C$19,0)</f>
        <v>0</v>
      </c>
      <c r="N430" s="2">
        <f>ROUND(N80*'T1'!$C$19,0)</f>
        <v>5700</v>
      </c>
      <c r="O430" s="6">
        <f t="shared" si="1217"/>
        <v>5700</v>
      </c>
      <c r="P430" s="2">
        <f>ROUND(P80*'T1'!$D$19,0)</f>
        <v>5700</v>
      </c>
      <c r="Q430" s="2">
        <f>ROUND(Q80*'T1'!$D$19,0)</f>
        <v>5700</v>
      </c>
      <c r="R430" s="2">
        <f>ROUND(R80*'T1'!$D$19,0)</f>
        <v>5700</v>
      </c>
      <c r="S430" s="2">
        <f>ROUND(S80*'T1'!$D$19,0)</f>
        <v>5700</v>
      </c>
      <c r="T430" s="2">
        <f>ROUND(T80*'T1'!$D$19,0)</f>
        <v>5700</v>
      </c>
      <c r="U430" s="2">
        <f>ROUND(U80*'T1'!$D$19,0)</f>
        <v>6700</v>
      </c>
      <c r="V430" s="2">
        <f>ROUND(V80*'T1'!$D$19,0)</f>
        <v>6700</v>
      </c>
      <c r="W430" s="2">
        <f>ROUND(W80*'T1'!$D$19,0)</f>
        <v>6700</v>
      </c>
      <c r="X430" s="2">
        <f>ROUND(X80*'T1'!$D$19,0)</f>
        <v>6700</v>
      </c>
      <c r="Y430" s="2">
        <f>ROUND(Y80*'T1'!$D$19,0)</f>
        <v>6700</v>
      </c>
      <c r="Z430" s="2">
        <f>ROUND(Z80*'T1'!$D$19,0)</f>
        <v>6700</v>
      </c>
      <c r="AA430" s="2">
        <f>ROUND(AA80*'T1'!$D$19,0)</f>
        <v>7700</v>
      </c>
      <c r="AB430" s="6">
        <f t="shared" si="1218"/>
        <v>76400</v>
      </c>
      <c r="AC430" s="2">
        <f>ROUND(AC80*'T1'!$E$19,0)</f>
        <v>7700</v>
      </c>
      <c r="AD430" s="2">
        <f>ROUND(AD80*'T1'!$E$19,0)</f>
        <v>7700</v>
      </c>
      <c r="AE430" s="2">
        <f>ROUND(AE80*'T1'!$E$19,0)</f>
        <v>7700</v>
      </c>
      <c r="AF430" s="2">
        <f>ROUND(AF80*'T1'!$E$19,0)</f>
        <v>7700</v>
      </c>
      <c r="AG430" s="2">
        <f>ROUND(AG80*'T1'!$E$19,0)</f>
        <v>7700</v>
      </c>
      <c r="AH430" s="2">
        <f>ROUND(AH80*'T1'!$E$19,0)</f>
        <v>8700</v>
      </c>
      <c r="AI430" s="2">
        <f>ROUND(AI80*'T1'!$E$19,0)</f>
        <v>8700</v>
      </c>
      <c r="AJ430" s="2">
        <f>ROUND(AJ80*'T1'!$E$19,0)</f>
        <v>8700</v>
      </c>
      <c r="AK430" s="2">
        <f>ROUND(AK80*'T1'!$E$19,0)</f>
        <v>8700</v>
      </c>
      <c r="AL430" s="2">
        <f>ROUND(AL80*'T1'!$E$19,0)</f>
        <v>8700</v>
      </c>
      <c r="AM430" s="2">
        <f>ROUND(AM80*'T1'!$E$19,0)</f>
        <v>8700</v>
      </c>
      <c r="AN430" s="2">
        <f>ROUND(AN80*'T1'!$E$19,0)</f>
        <v>9700</v>
      </c>
      <c r="AO430" s="6">
        <f t="shared" si="1219"/>
        <v>100400</v>
      </c>
      <c r="AP430" s="2"/>
      <c r="AQ430" s="6">
        <f t="shared" si="1436"/>
        <v>182500</v>
      </c>
      <c r="AR430" s="4"/>
    </row>
    <row r="431" spans="1:44" ht="12" customHeight="1" outlineLevel="1">
      <c r="A431" s="2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6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6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6"/>
      <c r="AP431" s="2"/>
      <c r="AQ431" s="6"/>
      <c r="AR431" s="4"/>
    </row>
    <row r="432" spans="1:44" s="4" customFormat="1" ht="12" customHeight="1" outlineLevel="1">
      <c r="A432" s="4" t="s">
        <v>492</v>
      </c>
      <c r="B432" s="9"/>
      <c r="C432" s="5">
        <f>SUM(C433:C437)</f>
        <v>0</v>
      </c>
      <c r="D432" s="5">
        <f t="shared" ref="D432" si="1437">SUM(D433:D437)</f>
        <v>0</v>
      </c>
      <c r="E432" s="5">
        <f t="shared" ref="E432" si="1438">SUM(E433:E437)</f>
        <v>0</v>
      </c>
      <c r="F432" s="5">
        <f t="shared" ref="F432" si="1439">SUM(F433:F437)</f>
        <v>0</v>
      </c>
      <c r="G432" s="5">
        <f t="shared" ref="G432" si="1440">SUM(G433:G437)</f>
        <v>0</v>
      </c>
      <c r="H432" s="5">
        <f t="shared" ref="H432" si="1441">SUM(H433:H437)</f>
        <v>0</v>
      </c>
      <c r="I432" s="5">
        <f t="shared" ref="I432" si="1442">SUM(I433:I437)</f>
        <v>0</v>
      </c>
      <c r="J432" s="5">
        <f t="shared" ref="J432" si="1443">SUM(J433:J437)</f>
        <v>17400</v>
      </c>
      <c r="K432" s="5">
        <f t="shared" ref="K432" si="1444">SUM(K433:K437)</f>
        <v>17400</v>
      </c>
      <c r="L432" s="5">
        <f t="shared" ref="L432" si="1445">SUM(L433:L437)</f>
        <v>17400</v>
      </c>
      <c r="M432" s="5">
        <f t="shared" ref="M432" si="1446">SUM(M433:M437)</f>
        <v>17400</v>
      </c>
      <c r="N432" s="5">
        <f t="shared" ref="N432" si="1447">SUM(N433:N437)</f>
        <v>23100</v>
      </c>
      <c r="O432" s="14">
        <f t="shared" si="1217"/>
        <v>92700</v>
      </c>
      <c r="P432" s="5">
        <f>SUM(P433:P437)</f>
        <v>23100</v>
      </c>
      <c r="Q432" s="5">
        <f t="shared" ref="Q432:AA432" si="1448">SUM(Q433:Q437)</f>
        <v>34300</v>
      </c>
      <c r="R432" s="5">
        <f t="shared" si="1448"/>
        <v>34300</v>
      </c>
      <c r="S432" s="5">
        <f t="shared" si="1448"/>
        <v>34300</v>
      </c>
      <c r="T432" s="5">
        <f t="shared" si="1448"/>
        <v>34300</v>
      </c>
      <c r="U432" s="5">
        <f t="shared" si="1448"/>
        <v>35300</v>
      </c>
      <c r="V432" s="5">
        <f t="shared" si="1448"/>
        <v>35300</v>
      </c>
      <c r="W432" s="5">
        <f t="shared" si="1448"/>
        <v>48000</v>
      </c>
      <c r="X432" s="5">
        <f t="shared" si="1448"/>
        <v>48000</v>
      </c>
      <c r="Y432" s="5">
        <f t="shared" si="1448"/>
        <v>48000</v>
      </c>
      <c r="Z432" s="5">
        <f t="shared" si="1448"/>
        <v>48000</v>
      </c>
      <c r="AA432" s="5">
        <f t="shared" si="1448"/>
        <v>49000</v>
      </c>
      <c r="AB432" s="14">
        <f t="shared" si="1218"/>
        <v>471900</v>
      </c>
      <c r="AC432" s="5">
        <f>SUM(AC433:AC437)</f>
        <v>49000</v>
      </c>
      <c r="AD432" s="5">
        <f t="shared" ref="AD432:AN432" si="1449">SUM(AD433:AD437)</f>
        <v>55500</v>
      </c>
      <c r="AE432" s="5">
        <f t="shared" si="1449"/>
        <v>55500</v>
      </c>
      <c r="AF432" s="5">
        <f t="shared" si="1449"/>
        <v>55500</v>
      </c>
      <c r="AG432" s="5">
        <f t="shared" si="1449"/>
        <v>55500</v>
      </c>
      <c r="AH432" s="5">
        <f t="shared" si="1449"/>
        <v>56500</v>
      </c>
      <c r="AI432" s="5">
        <f t="shared" si="1449"/>
        <v>56500</v>
      </c>
      <c r="AJ432" s="5">
        <f t="shared" si="1449"/>
        <v>63000</v>
      </c>
      <c r="AK432" s="5">
        <f t="shared" si="1449"/>
        <v>63000</v>
      </c>
      <c r="AL432" s="5">
        <f t="shared" si="1449"/>
        <v>63000</v>
      </c>
      <c r="AM432" s="5">
        <f t="shared" si="1449"/>
        <v>63000</v>
      </c>
      <c r="AN432" s="5">
        <f t="shared" si="1449"/>
        <v>64000</v>
      </c>
      <c r="AO432" s="14">
        <f t="shared" si="1219"/>
        <v>700000</v>
      </c>
      <c r="AP432" s="5"/>
      <c r="AQ432" s="14">
        <f>O432+AB432+AO432</f>
        <v>1264600</v>
      </c>
    </row>
    <row r="433" spans="1:44" ht="12" customHeight="1" outlineLevel="1">
      <c r="A433" s="21" t="s">
        <v>495</v>
      </c>
      <c r="C433" s="2">
        <f>ROUND(C83*'T1'!$C$19,0)</f>
        <v>0</v>
      </c>
      <c r="D433" s="2">
        <f>ROUND(D83*'T1'!$C$19,0)</f>
        <v>0</v>
      </c>
      <c r="E433" s="2">
        <f>ROUND(E83*'T1'!$C$19,0)</f>
        <v>0</v>
      </c>
      <c r="F433" s="2">
        <f>ROUND(F83*'T1'!$C$19,0)</f>
        <v>0</v>
      </c>
      <c r="G433" s="2">
        <f>ROUND(G83*'T1'!$C$19,0)</f>
        <v>0</v>
      </c>
      <c r="H433" s="2">
        <f>ROUND(H83*'T1'!$C$19,0)</f>
        <v>0</v>
      </c>
      <c r="I433" s="2">
        <f>ROUND(I83*'T1'!$C$19,0)</f>
        <v>0</v>
      </c>
      <c r="J433" s="2">
        <f>ROUND(J83*'T1'!$C$19,0)</f>
        <v>9700</v>
      </c>
      <c r="K433" s="2">
        <f>ROUND(K83*'T1'!$C$19,0)</f>
        <v>9700</v>
      </c>
      <c r="L433" s="2">
        <f>ROUND(L83*'T1'!$C$19,0)</f>
        <v>9700</v>
      </c>
      <c r="M433" s="2">
        <f>ROUND(M83*'T1'!$C$19,0)</f>
        <v>9700</v>
      </c>
      <c r="N433" s="2">
        <f>ROUND(N83*'T1'!$C$19,0)</f>
        <v>9700</v>
      </c>
      <c r="O433" s="6">
        <f t="shared" si="1217"/>
        <v>48500</v>
      </c>
      <c r="P433" s="2">
        <f>ROUND(P83*'T1'!$D$19,0)</f>
        <v>9700</v>
      </c>
      <c r="Q433" s="2">
        <f>ROUND(Q83*'T1'!$D$19,0)</f>
        <v>11700</v>
      </c>
      <c r="R433" s="2">
        <f>ROUND(R83*'T1'!$D$19,0)</f>
        <v>11700</v>
      </c>
      <c r="S433" s="2">
        <f>ROUND(S83*'T1'!$D$19,0)</f>
        <v>11700</v>
      </c>
      <c r="T433" s="2">
        <f>ROUND(T83*'T1'!$D$19,0)</f>
        <v>11700</v>
      </c>
      <c r="U433" s="2">
        <f>ROUND(U83*'T1'!$D$19,0)</f>
        <v>11700</v>
      </c>
      <c r="V433" s="2">
        <f>ROUND(V83*'T1'!$D$19,0)</f>
        <v>11700</v>
      </c>
      <c r="W433" s="2">
        <f>ROUND(W83*'T1'!$D$19,0)</f>
        <v>13700</v>
      </c>
      <c r="X433" s="2">
        <f>ROUND(X83*'T1'!$D$19,0)</f>
        <v>13700</v>
      </c>
      <c r="Y433" s="2">
        <f>ROUND(Y83*'T1'!$D$19,0)</f>
        <v>13700</v>
      </c>
      <c r="Z433" s="2">
        <f>ROUND(Z83*'T1'!$D$19,0)</f>
        <v>13700</v>
      </c>
      <c r="AA433" s="2">
        <f>ROUND(AA83*'T1'!$D$19,0)</f>
        <v>13700</v>
      </c>
      <c r="AB433" s="6">
        <f t="shared" si="1218"/>
        <v>148400</v>
      </c>
      <c r="AC433" s="2">
        <f>ROUND(AC83*'T1'!$E$19,0)</f>
        <v>13700</v>
      </c>
      <c r="AD433" s="2">
        <f>ROUND(AD83*'T1'!$E$19,0)</f>
        <v>15700</v>
      </c>
      <c r="AE433" s="2">
        <f>ROUND(AE83*'T1'!$E$19,0)</f>
        <v>15700</v>
      </c>
      <c r="AF433" s="2">
        <f>ROUND(AF83*'T1'!$E$19,0)</f>
        <v>15700</v>
      </c>
      <c r="AG433" s="2">
        <f>ROUND(AG83*'T1'!$E$19,0)</f>
        <v>15700</v>
      </c>
      <c r="AH433" s="2">
        <f>ROUND(AH83*'T1'!$E$19,0)</f>
        <v>15700</v>
      </c>
      <c r="AI433" s="2">
        <f>ROUND(AI83*'T1'!$E$19,0)</f>
        <v>15700</v>
      </c>
      <c r="AJ433" s="2">
        <f>ROUND(AJ83*'T1'!$E$19,0)</f>
        <v>17700</v>
      </c>
      <c r="AK433" s="2">
        <f>ROUND(AK83*'T1'!$E$19,0)</f>
        <v>17700</v>
      </c>
      <c r="AL433" s="2">
        <f>ROUND(AL83*'T1'!$E$19,0)</f>
        <v>17700</v>
      </c>
      <c r="AM433" s="2">
        <f>ROUND(AM83*'T1'!$E$19,0)</f>
        <v>17700</v>
      </c>
      <c r="AN433" s="2">
        <f>ROUND(AN83*'T1'!$E$19,0)</f>
        <v>17700</v>
      </c>
      <c r="AO433" s="6">
        <f t="shared" si="1219"/>
        <v>196400</v>
      </c>
      <c r="AP433" s="2"/>
      <c r="AQ433" s="6">
        <f>O433+AB433+AO433</f>
        <v>393300</v>
      </c>
    </row>
    <row r="434" spans="1:44" ht="12" customHeight="1" outlineLevel="1">
      <c r="A434" s="21" t="s">
        <v>489</v>
      </c>
      <c r="B434" s="9"/>
      <c r="C434" s="2">
        <f>ROUND(C84*'T1'!$C$19,0)</f>
        <v>0</v>
      </c>
      <c r="D434" s="2">
        <f>ROUND(D84*'T1'!$C$19,0)</f>
        <v>0</v>
      </c>
      <c r="E434" s="2">
        <f>ROUND(E84*'T1'!$C$19,0)</f>
        <v>0</v>
      </c>
      <c r="F434" s="2">
        <f>ROUND(F84*'T1'!$C$19,0)</f>
        <v>0</v>
      </c>
      <c r="G434" s="2">
        <f>ROUND(G84*'T1'!$C$19,0)</f>
        <v>0</v>
      </c>
      <c r="H434" s="2">
        <f>ROUND(H84*'T1'!$C$19,0)</f>
        <v>0</v>
      </c>
      <c r="I434" s="2">
        <f>ROUND(I84*'T1'!$C$19,0)</f>
        <v>0</v>
      </c>
      <c r="J434" s="2">
        <f>ROUND(J84*'T1'!$C$19,0)</f>
        <v>7700</v>
      </c>
      <c r="K434" s="2">
        <f>ROUND(K84*'T1'!$C$19,0)</f>
        <v>7700</v>
      </c>
      <c r="L434" s="2">
        <f>ROUND(L84*'T1'!$C$19,0)</f>
        <v>7700</v>
      </c>
      <c r="M434" s="2">
        <f>ROUND(M84*'T1'!$C$19,0)</f>
        <v>7700</v>
      </c>
      <c r="N434" s="2">
        <f>ROUND(N84*'T1'!$C$19,0)</f>
        <v>7700</v>
      </c>
      <c r="O434" s="6">
        <f t="shared" si="1217"/>
        <v>38500</v>
      </c>
      <c r="P434" s="2">
        <f>ROUND(P84*'T1'!$D$19,0)</f>
        <v>7700</v>
      </c>
      <c r="Q434" s="2">
        <f>ROUND(Q84*'T1'!$D$19,0)</f>
        <v>9200</v>
      </c>
      <c r="R434" s="2">
        <f>ROUND(R84*'T1'!$D$19,0)</f>
        <v>9200</v>
      </c>
      <c r="S434" s="2">
        <f>ROUND(S84*'T1'!$D$19,0)</f>
        <v>9200</v>
      </c>
      <c r="T434" s="2">
        <f>ROUND(T84*'T1'!$D$19,0)</f>
        <v>9200</v>
      </c>
      <c r="U434" s="2">
        <f>ROUND(U84*'T1'!$D$19,0)</f>
        <v>9200</v>
      </c>
      <c r="V434" s="2">
        <f>ROUND(V84*'T1'!$D$19,0)</f>
        <v>9200</v>
      </c>
      <c r="W434" s="2">
        <f>ROUND(W84*'T1'!$D$19,0)</f>
        <v>10700</v>
      </c>
      <c r="X434" s="2">
        <f>ROUND(X84*'T1'!$D$19,0)</f>
        <v>10700</v>
      </c>
      <c r="Y434" s="2">
        <f>ROUND(Y84*'T1'!$D$19,0)</f>
        <v>10700</v>
      </c>
      <c r="Z434" s="2">
        <f>ROUND(Z84*'T1'!$D$19,0)</f>
        <v>10700</v>
      </c>
      <c r="AA434" s="2">
        <f>ROUND(AA84*'T1'!$D$19,0)</f>
        <v>10700</v>
      </c>
      <c r="AB434" s="6">
        <f t="shared" si="1218"/>
        <v>116400</v>
      </c>
      <c r="AC434" s="2">
        <f>ROUND(AC84*'T1'!$E$19,0)</f>
        <v>10700</v>
      </c>
      <c r="AD434" s="2">
        <f>ROUND(AD84*'T1'!$E$19,0)</f>
        <v>12200</v>
      </c>
      <c r="AE434" s="2">
        <f>ROUND(AE84*'T1'!$E$19,0)</f>
        <v>12200</v>
      </c>
      <c r="AF434" s="2">
        <f>ROUND(AF84*'T1'!$E$19,0)</f>
        <v>12200</v>
      </c>
      <c r="AG434" s="2">
        <f>ROUND(AG84*'T1'!$E$19,0)</f>
        <v>12200</v>
      </c>
      <c r="AH434" s="2">
        <f>ROUND(AH84*'T1'!$E$19,0)</f>
        <v>12200</v>
      </c>
      <c r="AI434" s="2">
        <f>ROUND(AI84*'T1'!$E$19,0)</f>
        <v>12200</v>
      </c>
      <c r="AJ434" s="2">
        <f>ROUND(AJ84*'T1'!$E$19,0)</f>
        <v>13700</v>
      </c>
      <c r="AK434" s="2">
        <f>ROUND(AK84*'T1'!$E$19,0)</f>
        <v>13700</v>
      </c>
      <c r="AL434" s="2">
        <f>ROUND(AL84*'T1'!$E$19,0)</f>
        <v>13700</v>
      </c>
      <c r="AM434" s="2">
        <f>ROUND(AM84*'T1'!$E$19,0)</f>
        <v>13700</v>
      </c>
      <c r="AN434" s="2">
        <f>ROUND(AN84*'T1'!$E$19,0)</f>
        <v>13700</v>
      </c>
      <c r="AO434" s="6">
        <f t="shared" si="1219"/>
        <v>152400</v>
      </c>
      <c r="AP434" s="2"/>
      <c r="AQ434" s="6">
        <f t="shared" ref="AQ434:AQ437" si="1450">O434+AB434+AO434</f>
        <v>307300</v>
      </c>
      <c r="AR434" s="4"/>
    </row>
    <row r="435" spans="1:44" ht="12" customHeight="1" outlineLevel="1">
      <c r="A435" s="21" t="s">
        <v>490</v>
      </c>
      <c r="C435" s="2">
        <f>ROUND(C85*'T1'!$C$19,0)</f>
        <v>0</v>
      </c>
      <c r="D435" s="2">
        <f>ROUND(D85*'T1'!$C$19,0)</f>
        <v>0</v>
      </c>
      <c r="E435" s="2">
        <f>ROUND(E85*'T1'!$C$19,0)</f>
        <v>0</v>
      </c>
      <c r="F435" s="2">
        <f>ROUND(F85*'T1'!$C$19,0)</f>
        <v>0</v>
      </c>
      <c r="G435" s="2">
        <f>ROUND(G85*'T1'!$C$19,0)</f>
        <v>0</v>
      </c>
      <c r="H435" s="2">
        <f>ROUND(H85*'T1'!$C$19,0)</f>
        <v>0</v>
      </c>
      <c r="I435" s="2">
        <f>ROUND(I85*'T1'!$C$19,0)</f>
        <v>0</v>
      </c>
      <c r="J435" s="2">
        <f>ROUND(J85*'T1'!$C$19,0)</f>
        <v>0</v>
      </c>
      <c r="K435" s="2">
        <f>ROUND(K85*'T1'!$C$19,0)</f>
        <v>0</v>
      </c>
      <c r="L435" s="2">
        <f>ROUND(L85*'T1'!$C$19,0)</f>
        <v>0</v>
      </c>
      <c r="M435" s="2">
        <f>ROUND(M85*'T1'!$C$19,0)</f>
        <v>0</v>
      </c>
      <c r="N435" s="2">
        <f>ROUND(N85*'T1'!$C$19,0)</f>
        <v>0</v>
      </c>
      <c r="O435" s="6">
        <f t="shared" si="1217"/>
        <v>0</v>
      </c>
      <c r="P435" s="2">
        <f>ROUND(P85*'T1'!$D$19,0)</f>
        <v>0</v>
      </c>
      <c r="Q435" s="2">
        <f>ROUND(Q85*'T1'!$D$19,0)</f>
        <v>7700</v>
      </c>
      <c r="R435" s="2">
        <f>ROUND(R85*'T1'!$D$19,0)</f>
        <v>7700</v>
      </c>
      <c r="S435" s="2">
        <f>ROUND(S85*'T1'!$D$19,0)</f>
        <v>7700</v>
      </c>
      <c r="T435" s="2">
        <f>ROUND(T85*'T1'!$D$19,0)</f>
        <v>7700</v>
      </c>
      <c r="U435" s="2">
        <f>ROUND(U85*'T1'!$D$19,0)</f>
        <v>7700</v>
      </c>
      <c r="V435" s="2">
        <f>ROUND(V85*'T1'!$D$19,0)</f>
        <v>7700</v>
      </c>
      <c r="W435" s="2">
        <f>ROUND(W85*'T1'!$D$19,0)</f>
        <v>9200</v>
      </c>
      <c r="X435" s="2">
        <f>ROUND(X85*'T1'!$D$19,0)</f>
        <v>9200</v>
      </c>
      <c r="Y435" s="2">
        <f>ROUND(Y85*'T1'!$D$19,0)</f>
        <v>9200</v>
      </c>
      <c r="Z435" s="2">
        <f>ROUND(Z85*'T1'!$D$19,0)</f>
        <v>9200</v>
      </c>
      <c r="AA435" s="2">
        <f>ROUND(AA85*'T1'!$D$19,0)</f>
        <v>9200</v>
      </c>
      <c r="AB435" s="6">
        <f t="shared" si="1218"/>
        <v>92200</v>
      </c>
      <c r="AC435" s="2">
        <f>ROUND(AC85*'T1'!$E$19,0)</f>
        <v>9200</v>
      </c>
      <c r="AD435" s="2">
        <f>ROUND(AD85*'T1'!$E$19,0)</f>
        <v>10700</v>
      </c>
      <c r="AE435" s="2">
        <f>ROUND(AE85*'T1'!$E$19,0)</f>
        <v>10700</v>
      </c>
      <c r="AF435" s="2">
        <f>ROUND(AF85*'T1'!$E$19,0)</f>
        <v>10700</v>
      </c>
      <c r="AG435" s="2">
        <f>ROUND(AG85*'T1'!$E$19,0)</f>
        <v>10700</v>
      </c>
      <c r="AH435" s="2">
        <f>ROUND(AH85*'T1'!$E$19,0)</f>
        <v>10700</v>
      </c>
      <c r="AI435" s="2">
        <f>ROUND(AI85*'T1'!$E$19,0)</f>
        <v>10700</v>
      </c>
      <c r="AJ435" s="2">
        <f>ROUND(AJ85*'T1'!$E$19,0)</f>
        <v>12200</v>
      </c>
      <c r="AK435" s="2">
        <f>ROUND(AK85*'T1'!$E$19,0)</f>
        <v>12200</v>
      </c>
      <c r="AL435" s="2">
        <f>ROUND(AL85*'T1'!$E$19,0)</f>
        <v>12200</v>
      </c>
      <c r="AM435" s="2">
        <f>ROUND(AM85*'T1'!$E$19,0)</f>
        <v>12200</v>
      </c>
      <c r="AN435" s="2">
        <f>ROUND(AN85*'T1'!$E$19,0)</f>
        <v>12200</v>
      </c>
      <c r="AO435" s="6">
        <f t="shared" si="1219"/>
        <v>134400</v>
      </c>
      <c r="AP435" s="2"/>
      <c r="AQ435" s="6">
        <f t="shared" si="1450"/>
        <v>226600</v>
      </c>
      <c r="AR435" s="4"/>
    </row>
    <row r="436" spans="1:44" ht="12" customHeight="1" outlineLevel="1">
      <c r="A436" s="21" t="s">
        <v>539</v>
      </c>
      <c r="C436" s="2">
        <f>ROUND(C86*'T1'!$C$19,0)</f>
        <v>0</v>
      </c>
      <c r="D436" s="2">
        <f>ROUND(D86*'T1'!$C$19,0)</f>
        <v>0</v>
      </c>
      <c r="E436" s="2">
        <f>ROUND(E86*'T1'!$C$19,0)</f>
        <v>0</v>
      </c>
      <c r="F436" s="2">
        <f>ROUND(F86*'T1'!$C$19,0)</f>
        <v>0</v>
      </c>
      <c r="G436" s="2">
        <f>ROUND(G86*'T1'!$C$19,0)</f>
        <v>0</v>
      </c>
      <c r="H436" s="2">
        <f>ROUND(H86*'T1'!$C$19,0)</f>
        <v>0</v>
      </c>
      <c r="I436" s="2">
        <f>ROUND(I86*'T1'!$C$19,0)</f>
        <v>0</v>
      </c>
      <c r="J436" s="2">
        <f>ROUND(J86*'T1'!$C$19,0)</f>
        <v>0</v>
      </c>
      <c r="K436" s="2">
        <f>ROUND(K86*'T1'!$C$19,0)</f>
        <v>0</v>
      </c>
      <c r="L436" s="2">
        <f>ROUND(L86*'T1'!$C$19,0)</f>
        <v>0</v>
      </c>
      <c r="M436" s="2">
        <f>ROUND(M86*'T1'!$C$19,0)</f>
        <v>0</v>
      </c>
      <c r="N436" s="2">
        <f>ROUND(N86*'T1'!$C$19,0)</f>
        <v>0</v>
      </c>
      <c r="O436" s="6">
        <f t="shared" si="1217"/>
        <v>0</v>
      </c>
      <c r="P436" s="2">
        <f>ROUND(P86*'T1'!$D$19,0)</f>
        <v>0</v>
      </c>
      <c r="Q436" s="2">
        <f>ROUND(Q86*'T1'!$D$19,0)</f>
        <v>0</v>
      </c>
      <c r="R436" s="2">
        <f>ROUND(R86*'T1'!$D$19,0)</f>
        <v>0</v>
      </c>
      <c r="S436" s="2">
        <f>ROUND(S86*'T1'!$D$19,0)</f>
        <v>0</v>
      </c>
      <c r="T436" s="2">
        <f>ROUND(T86*'T1'!$D$19,0)</f>
        <v>0</v>
      </c>
      <c r="U436" s="2">
        <f>ROUND(U86*'T1'!$D$19,0)</f>
        <v>0</v>
      </c>
      <c r="V436" s="2">
        <f>ROUND(V86*'T1'!$D$19,0)</f>
        <v>0</v>
      </c>
      <c r="W436" s="2">
        <f>ROUND(W86*'T1'!$D$19,0)</f>
        <v>7700</v>
      </c>
      <c r="X436" s="2">
        <f>ROUND(X86*'T1'!$D$19,0)</f>
        <v>7700</v>
      </c>
      <c r="Y436" s="2">
        <f>ROUND(Y86*'T1'!$D$19,0)</f>
        <v>7700</v>
      </c>
      <c r="Z436" s="2">
        <f>ROUND(Z86*'T1'!$D$19,0)</f>
        <v>7700</v>
      </c>
      <c r="AA436" s="2">
        <f>ROUND(AA86*'T1'!$D$19,0)</f>
        <v>7700</v>
      </c>
      <c r="AB436" s="6">
        <f t="shared" si="1218"/>
        <v>38500</v>
      </c>
      <c r="AC436" s="2">
        <f>ROUND(AC86*'T1'!$E$19,0)</f>
        <v>7700</v>
      </c>
      <c r="AD436" s="2">
        <f>ROUND(AD86*'T1'!$E$19,0)</f>
        <v>9200</v>
      </c>
      <c r="AE436" s="2">
        <f>ROUND(AE86*'T1'!$E$19,0)</f>
        <v>9200</v>
      </c>
      <c r="AF436" s="2">
        <f>ROUND(AF86*'T1'!$E$19,0)</f>
        <v>9200</v>
      </c>
      <c r="AG436" s="2">
        <f>ROUND(AG86*'T1'!$E$19,0)</f>
        <v>9200</v>
      </c>
      <c r="AH436" s="2">
        <f>ROUND(AH86*'T1'!$E$19,0)</f>
        <v>9200</v>
      </c>
      <c r="AI436" s="2">
        <f>ROUND(AI86*'T1'!$E$19,0)</f>
        <v>9200</v>
      </c>
      <c r="AJ436" s="2">
        <f>ROUND(AJ86*'T1'!$E$19,0)</f>
        <v>10700</v>
      </c>
      <c r="AK436" s="2">
        <f>ROUND(AK86*'T1'!$E$19,0)</f>
        <v>10700</v>
      </c>
      <c r="AL436" s="2">
        <f>ROUND(AL86*'T1'!$E$19,0)</f>
        <v>10700</v>
      </c>
      <c r="AM436" s="2">
        <f>ROUND(AM86*'T1'!$E$19,0)</f>
        <v>10700</v>
      </c>
      <c r="AN436" s="2">
        <f>ROUND(AN86*'T1'!$E$19,0)</f>
        <v>10700</v>
      </c>
      <c r="AO436" s="6">
        <f t="shared" si="1219"/>
        <v>116400</v>
      </c>
      <c r="AP436" s="2"/>
      <c r="AQ436" s="6">
        <f t="shared" si="1450"/>
        <v>154900</v>
      </c>
      <c r="AR436" s="4"/>
    </row>
    <row r="437" spans="1:44" ht="12" customHeight="1" outlineLevel="1">
      <c r="A437" s="21" t="s">
        <v>497</v>
      </c>
      <c r="C437" s="2">
        <f>ROUND(C87*'T1'!$C$19,0)</f>
        <v>0</v>
      </c>
      <c r="D437" s="2">
        <f>ROUND(D87*'T1'!$C$19,0)</f>
        <v>0</v>
      </c>
      <c r="E437" s="2">
        <f>ROUND(E87*'T1'!$C$19,0)</f>
        <v>0</v>
      </c>
      <c r="F437" s="2">
        <f>ROUND(F87*'T1'!$C$19,0)</f>
        <v>0</v>
      </c>
      <c r="G437" s="2">
        <f>ROUND(G87*'T1'!$C$19,0)</f>
        <v>0</v>
      </c>
      <c r="H437" s="2">
        <f>ROUND(H87*'T1'!$C$19,0)</f>
        <v>0</v>
      </c>
      <c r="I437" s="2">
        <f>ROUND(I87*'T1'!$C$19,0)</f>
        <v>0</v>
      </c>
      <c r="J437" s="2">
        <f>ROUND(J87*'T1'!$C$19,0)</f>
        <v>0</v>
      </c>
      <c r="K437" s="2">
        <f>ROUND(K87*'T1'!$C$19,0)</f>
        <v>0</v>
      </c>
      <c r="L437" s="2">
        <f>ROUND(L87*'T1'!$C$19,0)</f>
        <v>0</v>
      </c>
      <c r="M437" s="2">
        <f>ROUND(M87*'T1'!$C$19,0)</f>
        <v>0</v>
      </c>
      <c r="N437" s="2">
        <f>ROUND(N87*'T1'!$C$19,0)</f>
        <v>5700</v>
      </c>
      <c r="O437" s="6">
        <f t="shared" si="1217"/>
        <v>5700</v>
      </c>
      <c r="P437" s="2">
        <f>ROUND(P87*'T1'!$D$19,0)</f>
        <v>5700</v>
      </c>
      <c r="Q437" s="2">
        <f>ROUND(Q87*'T1'!$D$19,0)</f>
        <v>5700</v>
      </c>
      <c r="R437" s="2">
        <f>ROUND(R87*'T1'!$D$19,0)</f>
        <v>5700</v>
      </c>
      <c r="S437" s="2">
        <f>ROUND(S87*'T1'!$D$19,0)</f>
        <v>5700</v>
      </c>
      <c r="T437" s="2">
        <f>ROUND(T87*'T1'!$D$19,0)</f>
        <v>5700</v>
      </c>
      <c r="U437" s="2">
        <f>ROUND(U87*'T1'!$D$19,0)</f>
        <v>6700</v>
      </c>
      <c r="V437" s="2">
        <f>ROUND(V87*'T1'!$D$19,0)</f>
        <v>6700</v>
      </c>
      <c r="W437" s="2">
        <f>ROUND(W87*'T1'!$D$19,0)</f>
        <v>6700</v>
      </c>
      <c r="X437" s="2">
        <f>ROUND(X87*'T1'!$D$19,0)</f>
        <v>6700</v>
      </c>
      <c r="Y437" s="2">
        <f>ROUND(Y87*'T1'!$D$19,0)</f>
        <v>6700</v>
      </c>
      <c r="Z437" s="2">
        <f>ROUND(Z87*'T1'!$D$19,0)</f>
        <v>6700</v>
      </c>
      <c r="AA437" s="2">
        <f>ROUND(AA87*'T1'!$D$19,0)</f>
        <v>7700</v>
      </c>
      <c r="AB437" s="6">
        <f t="shared" si="1218"/>
        <v>76400</v>
      </c>
      <c r="AC437" s="2">
        <f>ROUND(AC87*'T1'!$E$19,0)</f>
        <v>7700</v>
      </c>
      <c r="AD437" s="2">
        <f>ROUND(AD87*'T1'!$E$19,0)</f>
        <v>7700</v>
      </c>
      <c r="AE437" s="2">
        <f>ROUND(AE87*'T1'!$E$19,0)</f>
        <v>7700</v>
      </c>
      <c r="AF437" s="2">
        <f>ROUND(AF87*'T1'!$E$19,0)</f>
        <v>7700</v>
      </c>
      <c r="AG437" s="2">
        <f>ROUND(AG87*'T1'!$E$19,0)</f>
        <v>7700</v>
      </c>
      <c r="AH437" s="2">
        <f>ROUND(AH87*'T1'!$E$19,0)</f>
        <v>8700</v>
      </c>
      <c r="AI437" s="2">
        <f>ROUND(AI87*'T1'!$E$19,0)</f>
        <v>8700</v>
      </c>
      <c r="AJ437" s="2">
        <f>ROUND(AJ87*'T1'!$E$19,0)</f>
        <v>8700</v>
      </c>
      <c r="AK437" s="2">
        <f>ROUND(AK87*'T1'!$E$19,0)</f>
        <v>8700</v>
      </c>
      <c r="AL437" s="2">
        <f>ROUND(AL87*'T1'!$E$19,0)</f>
        <v>8700</v>
      </c>
      <c r="AM437" s="2">
        <f>ROUND(AM87*'T1'!$E$19,0)</f>
        <v>8700</v>
      </c>
      <c r="AN437" s="2">
        <f>ROUND(AN87*'T1'!$E$19,0)</f>
        <v>9700</v>
      </c>
      <c r="AO437" s="6">
        <f t="shared" si="1219"/>
        <v>100400</v>
      </c>
      <c r="AP437" s="2"/>
      <c r="AQ437" s="6">
        <f t="shared" si="1450"/>
        <v>182500</v>
      </c>
      <c r="AR437" s="4"/>
    </row>
    <row r="438" spans="1:44" ht="12" customHeight="1" outlineLevel="1">
      <c r="A438" s="2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6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6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6"/>
      <c r="AP438" s="2"/>
      <c r="AQ438" s="6"/>
      <c r="AR438" s="4"/>
    </row>
    <row r="439" spans="1:44" s="4" customFormat="1" ht="12" customHeight="1" outlineLevel="1">
      <c r="A439" s="4" t="s">
        <v>496</v>
      </c>
      <c r="B439" s="9"/>
      <c r="C439" s="5">
        <f>SUM(C440:C441)</f>
        <v>0</v>
      </c>
      <c r="D439" s="5">
        <f t="shared" ref="D439" si="1451">SUM(D440:D441)</f>
        <v>0</v>
      </c>
      <c r="E439" s="5">
        <f t="shared" ref="E439" si="1452">SUM(E440:E441)</f>
        <v>0</v>
      </c>
      <c r="F439" s="5">
        <f t="shared" ref="F439" si="1453">SUM(F440:F441)</f>
        <v>0</v>
      </c>
      <c r="G439" s="5">
        <f t="shared" ref="G439" si="1454">SUM(G440:G441)</f>
        <v>0</v>
      </c>
      <c r="H439" s="5">
        <f t="shared" ref="H439" si="1455">SUM(H440:H441)</f>
        <v>0</v>
      </c>
      <c r="I439" s="5">
        <f t="shared" ref="I439" si="1456">SUM(I440:I441)</f>
        <v>0</v>
      </c>
      <c r="J439" s="5">
        <f t="shared" ref="J439" si="1457">SUM(J440:J441)</f>
        <v>0</v>
      </c>
      <c r="K439" s="5">
        <f t="shared" ref="K439" si="1458">SUM(K440:K441)</f>
        <v>3700</v>
      </c>
      <c r="L439" s="5">
        <f t="shared" ref="L439" si="1459">SUM(L440:L441)</f>
        <v>3700</v>
      </c>
      <c r="M439" s="5">
        <f t="shared" ref="M439" si="1460">SUM(M440:M441)</f>
        <v>3700</v>
      </c>
      <c r="N439" s="5">
        <f t="shared" ref="N439" si="1461">SUM(N440:N441)</f>
        <v>3700</v>
      </c>
      <c r="O439" s="14">
        <f t="shared" si="1217"/>
        <v>14800</v>
      </c>
      <c r="P439" s="5">
        <f>SUM(P440:P441)</f>
        <v>3700</v>
      </c>
      <c r="Q439" s="5">
        <f t="shared" ref="Q439" si="1462">SUM(Q440:Q441)</f>
        <v>3700</v>
      </c>
      <c r="R439" s="5">
        <f t="shared" ref="R439" si="1463">SUM(R440:R441)</f>
        <v>7900</v>
      </c>
      <c r="S439" s="5">
        <f t="shared" ref="S439" si="1464">SUM(S440:S441)</f>
        <v>7900</v>
      </c>
      <c r="T439" s="5">
        <f t="shared" ref="T439" si="1465">SUM(T440:T441)</f>
        <v>7900</v>
      </c>
      <c r="U439" s="5">
        <f t="shared" ref="U439" si="1466">SUM(U440:U441)</f>
        <v>7900</v>
      </c>
      <c r="V439" s="5">
        <f t="shared" ref="V439" si="1467">SUM(V440:V441)</f>
        <v>7900</v>
      </c>
      <c r="W439" s="5">
        <f t="shared" ref="W439" si="1468">SUM(W440:W441)</f>
        <v>7900</v>
      </c>
      <c r="X439" s="5">
        <f t="shared" ref="X439" si="1469">SUM(X440:X441)</f>
        <v>8900</v>
      </c>
      <c r="Y439" s="5">
        <f t="shared" ref="Y439" si="1470">SUM(Y440:Y441)</f>
        <v>8900</v>
      </c>
      <c r="Z439" s="5">
        <f t="shared" ref="Z439" si="1471">SUM(Z440:Z441)</f>
        <v>8900</v>
      </c>
      <c r="AA439" s="5">
        <f t="shared" ref="AA439" si="1472">SUM(AA440:AA441)</f>
        <v>8900</v>
      </c>
      <c r="AB439" s="14">
        <f t="shared" si="1218"/>
        <v>90400</v>
      </c>
      <c r="AC439" s="5">
        <f>SUM(AC440:AC441)</f>
        <v>8900</v>
      </c>
      <c r="AD439" s="5">
        <f t="shared" ref="AD439" si="1473">SUM(AD440:AD441)</f>
        <v>8900</v>
      </c>
      <c r="AE439" s="5">
        <f t="shared" ref="AE439" si="1474">SUM(AE440:AE441)</f>
        <v>9900</v>
      </c>
      <c r="AF439" s="5">
        <f t="shared" ref="AF439" si="1475">SUM(AF440:AF441)</f>
        <v>9900</v>
      </c>
      <c r="AG439" s="5">
        <f t="shared" ref="AG439" si="1476">SUM(AG440:AG441)</f>
        <v>9900</v>
      </c>
      <c r="AH439" s="5">
        <f t="shared" ref="AH439" si="1477">SUM(AH440:AH441)</f>
        <v>9900</v>
      </c>
      <c r="AI439" s="5">
        <f t="shared" ref="AI439" si="1478">SUM(AI440:AI441)</f>
        <v>9900</v>
      </c>
      <c r="AJ439" s="5">
        <f t="shared" ref="AJ439" si="1479">SUM(AJ440:AJ441)</f>
        <v>9900</v>
      </c>
      <c r="AK439" s="5">
        <f t="shared" ref="AK439" si="1480">SUM(AK440:AK441)</f>
        <v>10900</v>
      </c>
      <c r="AL439" s="5">
        <f t="shared" ref="AL439" si="1481">SUM(AL440:AL441)</f>
        <v>10900</v>
      </c>
      <c r="AM439" s="5">
        <f t="shared" ref="AM439" si="1482">SUM(AM440:AM441)</f>
        <v>10900</v>
      </c>
      <c r="AN439" s="5">
        <f t="shared" ref="AN439" si="1483">SUM(AN440:AN441)</f>
        <v>10900</v>
      </c>
      <c r="AO439" s="14">
        <f t="shared" si="1219"/>
        <v>120800</v>
      </c>
      <c r="AP439" s="5"/>
      <c r="AQ439" s="14">
        <f>O439+AB439+AO439</f>
        <v>226000</v>
      </c>
    </row>
    <row r="440" spans="1:44" ht="12" customHeight="1" outlineLevel="1">
      <c r="A440" s="21" t="s">
        <v>538</v>
      </c>
      <c r="C440" s="2">
        <f>ROUND(C90*'T1'!$C$19,0)</f>
        <v>0</v>
      </c>
      <c r="D440" s="2">
        <f>ROUND(D90*'T1'!$C$19,0)</f>
        <v>0</v>
      </c>
      <c r="E440" s="2">
        <f>ROUND(E90*'T1'!$C$19,0)</f>
        <v>0</v>
      </c>
      <c r="F440" s="2">
        <f>ROUND(F90*'T1'!$C$19,0)</f>
        <v>0</v>
      </c>
      <c r="G440" s="2">
        <f>ROUND(G90*'T1'!$C$19,0)</f>
        <v>0</v>
      </c>
      <c r="H440" s="2">
        <f>ROUND(H90*'T1'!$C$19,0)</f>
        <v>0</v>
      </c>
      <c r="I440" s="2">
        <f>ROUND(I90*'T1'!$C$19,0)</f>
        <v>0</v>
      </c>
      <c r="J440" s="2">
        <f>ROUND(J90*'T1'!$C$19,0)</f>
        <v>0</v>
      </c>
      <c r="K440" s="2">
        <f>ROUND(K90*'T1'!$C$19,0)</f>
        <v>3700</v>
      </c>
      <c r="L440" s="2">
        <f>ROUND(L90*'T1'!$C$19,0)</f>
        <v>3700</v>
      </c>
      <c r="M440" s="2">
        <f>ROUND(M90*'T1'!$C$19,0)</f>
        <v>3700</v>
      </c>
      <c r="N440" s="2">
        <f>ROUND(N90*'T1'!$C$19,0)</f>
        <v>3700</v>
      </c>
      <c r="O440" s="6">
        <f t="shared" si="1217"/>
        <v>14800</v>
      </c>
      <c r="P440" s="2">
        <f>ROUND(P90*'T1'!$D$19,0)</f>
        <v>3700</v>
      </c>
      <c r="Q440" s="2">
        <f>ROUND(Q90*'T1'!$D$19,0)</f>
        <v>3700</v>
      </c>
      <c r="R440" s="2">
        <f>ROUND(R90*'T1'!$D$19,0)</f>
        <v>4200</v>
      </c>
      <c r="S440" s="2">
        <f>ROUND(S90*'T1'!$D$19,0)</f>
        <v>4200</v>
      </c>
      <c r="T440" s="2">
        <f>ROUND(T90*'T1'!$D$19,0)</f>
        <v>4200</v>
      </c>
      <c r="U440" s="2">
        <f>ROUND(U90*'T1'!$D$19,0)</f>
        <v>4200</v>
      </c>
      <c r="V440" s="2">
        <f>ROUND(V90*'T1'!$D$19,0)</f>
        <v>4200</v>
      </c>
      <c r="W440" s="2">
        <f>ROUND(W90*'T1'!$D$19,0)</f>
        <v>4200</v>
      </c>
      <c r="X440" s="2">
        <f>ROUND(X90*'T1'!$D$19,0)</f>
        <v>4700</v>
      </c>
      <c r="Y440" s="2">
        <f>ROUND(Y90*'T1'!$D$19,0)</f>
        <v>4700</v>
      </c>
      <c r="Z440" s="2">
        <f>ROUND(Z90*'T1'!$D$19,0)</f>
        <v>4700</v>
      </c>
      <c r="AA440" s="2">
        <f>ROUND(AA90*'T1'!$D$19,0)</f>
        <v>4700</v>
      </c>
      <c r="AB440" s="6">
        <f t="shared" si="1218"/>
        <v>51400</v>
      </c>
      <c r="AC440" s="2">
        <f>ROUND(AC90*'T1'!$E$19,0)</f>
        <v>4700</v>
      </c>
      <c r="AD440" s="2">
        <f>ROUND(AD90*'T1'!$E$19,0)</f>
        <v>4700</v>
      </c>
      <c r="AE440" s="2">
        <f>ROUND(AE90*'T1'!$E$19,0)</f>
        <v>5200</v>
      </c>
      <c r="AF440" s="2">
        <f>ROUND(AF90*'T1'!$E$19,0)</f>
        <v>5200</v>
      </c>
      <c r="AG440" s="2">
        <f>ROUND(AG90*'T1'!$E$19,0)</f>
        <v>5200</v>
      </c>
      <c r="AH440" s="2">
        <f>ROUND(AH90*'T1'!$E$19,0)</f>
        <v>5200</v>
      </c>
      <c r="AI440" s="2">
        <f>ROUND(AI90*'T1'!$E$19,0)</f>
        <v>5200</v>
      </c>
      <c r="AJ440" s="2">
        <f>ROUND(AJ90*'T1'!$E$19,0)</f>
        <v>5200</v>
      </c>
      <c r="AK440" s="2">
        <f>ROUND(AK90*'T1'!$E$19,0)</f>
        <v>5700</v>
      </c>
      <c r="AL440" s="2">
        <f>ROUND(AL90*'T1'!$E$19,0)</f>
        <v>5700</v>
      </c>
      <c r="AM440" s="2">
        <f>ROUND(AM90*'T1'!$E$19,0)</f>
        <v>5700</v>
      </c>
      <c r="AN440" s="2">
        <f>ROUND(AN90*'T1'!$E$19,0)</f>
        <v>5700</v>
      </c>
      <c r="AO440" s="6">
        <f t="shared" si="1219"/>
        <v>63400</v>
      </c>
      <c r="AP440" s="2"/>
      <c r="AQ440" s="6">
        <f>O440+AB440+AO440</f>
        <v>129600</v>
      </c>
    </row>
    <row r="441" spans="1:44" ht="12" customHeight="1" outlineLevel="1">
      <c r="A441" s="21" t="s">
        <v>536</v>
      </c>
      <c r="C441" s="2">
        <f>ROUND(C91*'T1'!$C$19,0)</f>
        <v>0</v>
      </c>
      <c r="D441" s="2">
        <f>ROUND(D91*'T1'!$C$19,0)</f>
        <v>0</v>
      </c>
      <c r="E441" s="2">
        <f>ROUND(E91*'T1'!$C$19,0)</f>
        <v>0</v>
      </c>
      <c r="F441" s="2">
        <f>ROUND(F91*'T1'!$C$19,0)</f>
        <v>0</v>
      </c>
      <c r="G441" s="2">
        <f>ROUND(G91*'T1'!$C$19,0)</f>
        <v>0</v>
      </c>
      <c r="H441" s="2">
        <f>ROUND(H91*'T1'!$C$19,0)</f>
        <v>0</v>
      </c>
      <c r="I441" s="2">
        <f>ROUND(I91*'T1'!$C$19,0)</f>
        <v>0</v>
      </c>
      <c r="J441" s="2">
        <f>ROUND(J91*'T1'!$C$19,0)</f>
        <v>0</v>
      </c>
      <c r="K441" s="2">
        <f>ROUND(K91*'T1'!$C$19,0)</f>
        <v>0</v>
      </c>
      <c r="L441" s="2">
        <f>ROUND(L91*'T1'!$C$19,0)</f>
        <v>0</v>
      </c>
      <c r="M441" s="2">
        <f>ROUND(M91*'T1'!$C$19,0)</f>
        <v>0</v>
      </c>
      <c r="N441" s="2">
        <f>ROUND(N91*'T1'!$C$19,0)</f>
        <v>0</v>
      </c>
      <c r="O441" s="6">
        <f t="shared" si="1217"/>
        <v>0</v>
      </c>
      <c r="P441" s="2">
        <f>ROUND(P91*'T1'!$D$19,0)</f>
        <v>0</v>
      </c>
      <c r="Q441" s="2">
        <f>ROUND(Q91*'T1'!$D$19,0)</f>
        <v>0</v>
      </c>
      <c r="R441" s="2">
        <f>ROUND(R91*'T1'!$D$19,0)</f>
        <v>3700</v>
      </c>
      <c r="S441" s="2">
        <f>ROUND(S91*'T1'!$D$19,0)</f>
        <v>3700</v>
      </c>
      <c r="T441" s="2">
        <f>ROUND(T91*'T1'!$D$19,0)</f>
        <v>3700</v>
      </c>
      <c r="U441" s="2">
        <f>ROUND(U91*'T1'!$D$19,0)</f>
        <v>3700</v>
      </c>
      <c r="V441" s="2">
        <f>ROUND(V91*'T1'!$D$19,0)</f>
        <v>3700</v>
      </c>
      <c r="W441" s="2">
        <f>ROUND(W91*'T1'!$D$19,0)</f>
        <v>3700</v>
      </c>
      <c r="X441" s="2">
        <f>ROUND(X91*'T1'!$D$19,0)</f>
        <v>4200</v>
      </c>
      <c r="Y441" s="2">
        <f>ROUND(Y91*'T1'!$D$19,0)</f>
        <v>4200</v>
      </c>
      <c r="Z441" s="2">
        <f>ROUND(Z91*'T1'!$D$19,0)</f>
        <v>4200</v>
      </c>
      <c r="AA441" s="2">
        <f>ROUND(AA91*'T1'!$D$19,0)</f>
        <v>4200</v>
      </c>
      <c r="AB441" s="6">
        <f t="shared" si="1218"/>
        <v>39000</v>
      </c>
      <c r="AC441" s="2">
        <f>ROUND(AC91*'T1'!$E$19,0)</f>
        <v>4200</v>
      </c>
      <c r="AD441" s="2">
        <f>ROUND(AD91*'T1'!$E$19,0)</f>
        <v>4200</v>
      </c>
      <c r="AE441" s="2">
        <f>ROUND(AE91*'T1'!$E$19,0)</f>
        <v>4700</v>
      </c>
      <c r="AF441" s="2">
        <f>ROUND(AF91*'T1'!$E$19,0)</f>
        <v>4700</v>
      </c>
      <c r="AG441" s="2">
        <f>ROUND(AG91*'T1'!$E$19,0)</f>
        <v>4700</v>
      </c>
      <c r="AH441" s="2">
        <f>ROUND(AH91*'T1'!$E$19,0)</f>
        <v>4700</v>
      </c>
      <c r="AI441" s="2">
        <f>ROUND(AI91*'T1'!$E$19,0)</f>
        <v>4700</v>
      </c>
      <c r="AJ441" s="2">
        <f>ROUND(AJ91*'T1'!$E$19,0)</f>
        <v>4700</v>
      </c>
      <c r="AK441" s="2">
        <f>ROUND(AK91*'T1'!$E$19,0)</f>
        <v>5200</v>
      </c>
      <c r="AL441" s="2">
        <f>ROUND(AL91*'T1'!$E$19,0)</f>
        <v>5200</v>
      </c>
      <c r="AM441" s="2">
        <f>ROUND(AM91*'T1'!$E$19,0)</f>
        <v>5200</v>
      </c>
      <c r="AN441" s="2">
        <f>ROUND(AN91*'T1'!$E$19,0)</f>
        <v>5200</v>
      </c>
      <c r="AO441" s="6">
        <f t="shared" si="1219"/>
        <v>57400</v>
      </c>
      <c r="AP441" s="2"/>
      <c r="AQ441" s="6">
        <f t="shared" ref="AQ441:AQ445" si="1484">O441+AB441+AO441</f>
        <v>96400</v>
      </c>
    </row>
    <row r="442" spans="1:44" ht="12" customHeight="1" outlineLevel="1">
      <c r="A442" s="21" t="s">
        <v>541</v>
      </c>
      <c r="C442" s="2">
        <f>ROUND(C92*'T1'!$C$19,0)</f>
        <v>0</v>
      </c>
      <c r="D442" s="2">
        <f>ROUND(D92*'T1'!$C$19,0)</f>
        <v>0</v>
      </c>
      <c r="E442" s="2">
        <f>ROUND(E92*'T1'!$C$19,0)</f>
        <v>0</v>
      </c>
      <c r="F442" s="2">
        <f>ROUND(F92*'T1'!$C$19,0)</f>
        <v>0</v>
      </c>
      <c r="G442" s="2">
        <f>ROUND(G92*'T1'!$C$19,0)</f>
        <v>0</v>
      </c>
      <c r="H442" s="2">
        <f>ROUND(H92*'T1'!$C$19,0)</f>
        <v>0</v>
      </c>
      <c r="I442" s="2">
        <f>ROUND(I92*'T1'!$C$19,0)</f>
        <v>0</v>
      </c>
      <c r="J442" s="2">
        <f>ROUND(J92*'T1'!$C$19,0)</f>
        <v>0</v>
      </c>
      <c r="K442" s="2">
        <f>ROUND(K92*'T1'!$C$19,0)</f>
        <v>0</v>
      </c>
      <c r="L442" s="2">
        <f>ROUND(L92*'T1'!$C$19,0)</f>
        <v>0</v>
      </c>
      <c r="M442" s="2">
        <f>ROUND(M92*'T1'!$C$19,0)</f>
        <v>0</v>
      </c>
      <c r="N442" s="2">
        <f>ROUND(N92*'T1'!$C$19,0)</f>
        <v>0</v>
      </c>
      <c r="O442" s="6">
        <f t="shared" si="1217"/>
        <v>0</v>
      </c>
      <c r="P442" s="2">
        <f>ROUND(P92*'T1'!$D$19,0)</f>
        <v>0</v>
      </c>
      <c r="Q442" s="2">
        <f>ROUND(Q92*'T1'!$D$19,0)</f>
        <v>0</v>
      </c>
      <c r="R442" s="2">
        <f>ROUND(R92*'T1'!$D$19,0)</f>
        <v>3700</v>
      </c>
      <c r="S442" s="2">
        <f>ROUND(S92*'T1'!$D$19,0)</f>
        <v>3700</v>
      </c>
      <c r="T442" s="2">
        <f>ROUND(T92*'T1'!$D$19,0)</f>
        <v>3700</v>
      </c>
      <c r="U442" s="2">
        <f>ROUND(U92*'T1'!$D$19,0)</f>
        <v>3700</v>
      </c>
      <c r="V442" s="2">
        <f>ROUND(V92*'T1'!$D$19,0)</f>
        <v>3700</v>
      </c>
      <c r="W442" s="2">
        <f>ROUND(W92*'T1'!$D$19,0)</f>
        <v>3700</v>
      </c>
      <c r="X442" s="2">
        <f>ROUND(X92*'T1'!$D$19,0)</f>
        <v>4200</v>
      </c>
      <c r="Y442" s="2">
        <f>ROUND(Y92*'T1'!$D$19,0)</f>
        <v>4200</v>
      </c>
      <c r="Z442" s="2">
        <f>ROUND(Z92*'T1'!$D$19,0)</f>
        <v>4200</v>
      </c>
      <c r="AA442" s="2">
        <f>ROUND(AA92*'T1'!$D$19,0)</f>
        <v>4200</v>
      </c>
      <c r="AB442" s="6">
        <f t="shared" si="1218"/>
        <v>39000</v>
      </c>
      <c r="AC442" s="2">
        <f>ROUND(AC92*'T1'!$E$19,0)</f>
        <v>4200</v>
      </c>
      <c r="AD442" s="2">
        <f>ROUND(AD92*'T1'!$E$19,0)</f>
        <v>4200</v>
      </c>
      <c r="AE442" s="2">
        <f>ROUND(AE92*'T1'!$E$19,0)</f>
        <v>4700</v>
      </c>
      <c r="AF442" s="2">
        <f>ROUND(AF92*'T1'!$E$19,0)</f>
        <v>4700</v>
      </c>
      <c r="AG442" s="2">
        <f>ROUND(AG92*'T1'!$E$19,0)</f>
        <v>4700</v>
      </c>
      <c r="AH442" s="2">
        <f>ROUND(AH92*'T1'!$E$19,0)</f>
        <v>4700</v>
      </c>
      <c r="AI442" s="2">
        <f>ROUND(AI92*'T1'!$E$19,0)</f>
        <v>4700</v>
      </c>
      <c r="AJ442" s="2">
        <f>ROUND(AJ92*'T1'!$E$19,0)</f>
        <v>4700</v>
      </c>
      <c r="AK442" s="2">
        <f>ROUND(AK92*'T1'!$E$19,0)</f>
        <v>5200</v>
      </c>
      <c r="AL442" s="2">
        <f>ROUND(AL92*'T1'!$E$19,0)</f>
        <v>5200</v>
      </c>
      <c r="AM442" s="2">
        <f>ROUND(AM92*'T1'!$E$19,0)</f>
        <v>5200</v>
      </c>
      <c r="AN442" s="2">
        <f>ROUND(AN92*'T1'!$E$19,0)</f>
        <v>5200</v>
      </c>
      <c r="AO442" s="6">
        <f t="shared" si="1219"/>
        <v>57400</v>
      </c>
      <c r="AP442" s="2"/>
      <c r="AQ442" s="6">
        <f t="shared" si="1484"/>
        <v>96400</v>
      </c>
    </row>
    <row r="443" spans="1:44" ht="12" customHeight="1" outlineLevel="1">
      <c r="A443" s="21" t="s">
        <v>537</v>
      </c>
      <c r="C443" s="2">
        <f>ROUND(C93*'T1'!$C$19,0)</f>
        <v>0</v>
      </c>
      <c r="D443" s="2">
        <f>ROUND(D93*'T1'!$C$19,0)</f>
        <v>0</v>
      </c>
      <c r="E443" s="2">
        <f>ROUND(E93*'T1'!$C$19,0)</f>
        <v>0</v>
      </c>
      <c r="F443" s="2">
        <f>ROUND(F93*'T1'!$C$19,0)</f>
        <v>0</v>
      </c>
      <c r="G443" s="2">
        <f>ROUND(G93*'T1'!$C$19,0)</f>
        <v>0</v>
      </c>
      <c r="H443" s="2">
        <f>ROUND(H93*'T1'!$C$19,0)</f>
        <v>0</v>
      </c>
      <c r="I443" s="2">
        <f>ROUND(I93*'T1'!$C$19,0)</f>
        <v>0</v>
      </c>
      <c r="J443" s="2">
        <f>ROUND(J93*'T1'!$C$19,0)</f>
        <v>0</v>
      </c>
      <c r="K443" s="2">
        <f>ROUND(K93*'T1'!$C$19,0)</f>
        <v>0</v>
      </c>
      <c r="L443" s="2">
        <f>ROUND(L93*'T1'!$C$19,0)</f>
        <v>0</v>
      </c>
      <c r="M443" s="2">
        <f>ROUND(M93*'T1'!$C$19,0)</f>
        <v>0</v>
      </c>
      <c r="N443" s="2">
        <f>ROUND(N93*'T1'!$C$19,0)</f>
        <v>0</v>
      </c>
      <c r="O443" s="6">
        <f t="shared" si="1217"/>
        <v>0</v>
      </c>
      <c r="P443" s="2">
        <f>ROUND(P93*'T1'!$D$19,0)</f>
        <v>0</v>
      </c>
      <c r="Q443" s="2">
        <f>ROUND(Q93*'T1'!$D$19,0)</f>
        <v>0</v>
      </c>
      <c r="R443" s="2">
        <f>ROUND(R93*'T1'!$D$19,0)</f>
        <v>0</v>
      </c>
      <c r="S443" s="2">
        <f>ROUND(S93*'T1'!$D$19,0)</f>
        <v>0</v>
      </c>
      <c r="T443" s="2">
        <f>ROUND(T93*'T1'!$D$19,0)</f>
        <v>0</v>
      </c>
      <c r="U443" s="2">
        <f>ROUND(U93*'T1'!$D$19,0)</f>
        <v>0</v>
      </c>
      <c r="V443" s="2">
        <f>ROUND(V93*'T1'!$D$19,0)</f>
        <v>0</v>
      </c>
      <c r="W443" s="2">
        <f>ROUND(W93*'T1'!$D$19,0)</f>
        <v>0</v>
      </c>
      <c r="X443" s="2">
        <f>ROUND(X93*'T1'!$D$19,0)</f>
        <v>3700</v>
      </c>
      <c r="Y443" s="2">
        <f>ROUND(Y93*'T1'!$D$19,0)</f>
        <v>3700</v>
      </c>
      <c r="Z443" s="2">
        <f>ROUND(Z93*'T1'!$D$19,0)</f>
        <v>3700</v>
      </c>
      <c r="AA443" s="2">
        <f>ROUND(AA93*'T1'!$D$19,0)</f>
        <v>3700</v>
      </c>
      <c r="AB443" s="6">
        <f t="shared" si="1218"/>
        <v>14800</v>
      </c>
      <c r="AC443" s="2">
        <f>ROUND(AC93*'T1'!$E$19,0)</f>
        <v>3700</v>
      </c>
      <c r="AD443" s="2">
        <f>ROUND(AD93*'T1'!$E$19,0)</f>
        <v>3700</v>
      </c>
      <c r="AE443" s="2">
        <f>ROUND(AE93*'T1'!$E$19,0)</f>
        <v>4200</v>
      </c>
      <c r="AF443" s="2">
        <f>ROUND(AF93*'T1'!$E$19,0)</f>
        <v>4200</v>
      </c>
      <c r="AG443" s="2">
        <f>ROUND(AG93*'T1'!$E$19,0)</f>
        <v>4200</v>
      </c>
      <c r="AH443" s="2">
        <f>ROUND(AH93*'T1'!$E$19,0)</f>
        <v>4200</v>
      </c>
      <c r="AI443" s="2">
        <f>ROUND(AI93*'T1'!$E$19,0)</f>
        <v>4200</v>
      </c>
      <c r="AJ443" s="2">
        <f>ROUND(AJ93*'T1'!$E$19,0)</f>
        <v>4200</v>
      </c>
      <c r="AK443" s="2">
        <f>ROUND(AK93*'T1'!$E$19,0)</f>
        <v>4700</v>
      </c>
      <c r="AL443" s="2">
        <f>ROUND(AL93*'T1'!$E$19,0)</f>
        <v>4700</v>
      </c>
      <c r="AM443" s="2">
        <f>ROUND(AM93*'T1'!$E$19,0)</f>
        <v>4700</v>
      </c>
      <c r="AN443" s="2">
        <f>ROUND(AN93*'T1'!$E$19,0)</f>
        <v>4700</v>
      </c>
      <c r="AO443" s="6">
        <f t="shared" si="1219"/>
        <v>51400</v>
      </c>
      <c r="AP443" s="2"/>
      <c r="AQ443" s="6">
        <f t="shared" si="1484"/>
        <v>66200</v>
      </c>
    </row>
    <row r="444" spans="1:44" ht="12" customHeight="1" outlineLevel="1">
      <c r="A444" s="21" t="s">
        <v>542</v>
      </c>
      <c r="C444" s="2">
        <f>ROUND(C94*'T1'!$C$19,0)</f>
        <v>0</v>
      </c>
      <c r="D444" s="2">
        <f>ROUND(D94*'T1'!$C$19,0)</f>
        <v>0</v>
      </c>
      <c r="E444" s="2">
        <f>ROUND(E94*'T1'!$C$19,0)</f>
        <v>0</v>
      </c>
      <c r="F444" s="2">
        <f>ROUND(F94*'T1'!$C$19,0)</f>
        <v>0</v>
      </c>
      <c r="G444" s="2">
        <f>ROUND(G94*'T1'!$C$19,0)</f>
        <v>0</v>
      </c>
      <c r="H444" s="2">
        <f>ROUND(H94*'T1'!$C$19,0)</f>
        <v>0</v>
      </c>
      <c r="I444" s="2">
        <f>ROUND(I94*'T1'!$C$19,0)</f>
        <v>0</v>
      </c>
      <c r="J444" s="2">
        <f>ROUND(J94*'T1'!$C$19,0)</f>
        <v>0</v>
      </c>
      <c r="K444" s="2">
        <f>ROUND(K94*'T1'!$C$19,0)</f>
        <v>0</v>
      </c>
      <c r="L444" s="2">
        <f>ROUND(L94*'T1'!$C$19,0)</f>
        <v>0</v>
      </c>
      <c r="M444" s="2">
        <f>ROUND(M94*'T1'!$C$19,0)</f>
        <v>0</v>
      </c>
      <c r="N444" s="2">
        <f>ROUND(N94*'T1'!$C$19,0)</f>
        <v>0</v>
      </c>
      <c r="O444" s="6">
        <f t="shared" si="1217"/>
        <v>0</v>
      </c>
      <c r="P444" s="2">
        <f>ROUND(P94*'T1'!$D$19,0)</f>
        <v>0</v>
      </c>
      <c r="Q444" s="2">
        <f>ROUND(Q94*'T1'!$D$19,0)</f>
        <v>0</v>
      </c>
      <c r="R444" s="2">
        <f>ROUND(R94*'T1'!$D$19,0)</f>
        <v>0</v>
      </c>
      <c r="S444" s="2">
        <f>ROUND(S94*'T1'!$D$19,0)</f>
        <v>0</v>
      </c>
      <c r="T444" s="2">
        <f>ROUND(T94*'T1'!$D$19,0)</f>
        <v>0</v>
      </c>
      <c r="U444" s="2">
        <f>ROUND(U94*'T1'!$D$19,0)</f>
        <v>0</v>
      </c>
      <c r="V444" s="2">
        <f>ROUND(V94*'T1'!$D$19,0)</f>
        <v>0</v>
      </c>
      <c r="W444" s="2">
        <f>ROUND(W94*'T1'!$D$19,0)</f>
        <v>0</v>
      </c>
      <c r="X444" s="2">
        <f>ROUND(X94*'T1'!$D$19,0)</f>
        <v>3700</v>
      </c>
      <c r="Y444" s="2">
        <f>ROUND(Y94*'T1'!$D$19,0)</f>
        <v>3700</v>
      </c>
      <c r="Z444" s="2">
        <f>ROUND(Z94*'T1'!$D$19,0)</f>
        <v>3700</v>
      </c>
      <c r="AA444" s="2">
        <f>ROUND(AA94*'T1'!$D$19,0)</f>
        <v>3700</v>
      </c>
      <c r="AB444" s="6">
        <f t="shared" si="1218"/>
        <v>14800</v>
      </c>
      <c r="AC444" s="2">
        <f>ROUND(AC94*'T1'!$E$19,0)</f>
        <v>3700</v>
      </c>
      <c r="AD444" s="2">
        <f>ROUND(AD94*'T1'!$E$19,0)</f>
        <v>3700</v>
      </c>
      <c r="AE444" s="2">
        <f>ROUND(AE94*'T1'!$E$19,0)</f>
        <v>4200</v>
      </c>
      <c r="AF444" s="2">
        <f>ROUND(AF94*'T1'!$E$19,0)</f>
        <v>4200</v>
      </c>
      <c r="AG444" s="2">
        <f>ROUND(AG94*'T1'!$E$19,0)</f>
        <v>4200</v>
      </c>
      <c r="AH444" s="2">
        <f>ROUND(AH94*'T1'!$E$19,0)</f>
        <v>4200</v>
      </c>
      <c r="AI444" s="2">
        <f>ROUND(AI94*'T1'!$E$19,0)</f>
        <v>4200</v>
      </c>
      <c r="AJ444" s="2">
        <f>ROUND(AJ94*'T1'!$E$19,0)</f>
        <v>4200</v>
      </c>
      <c r="AK444" s="2">
        <f>ROUND(AK94*'T1'!$E$19,0)</f>
        <v>4700</v>
      </c>
      <c r="AL444" s="2">
        <f>ROUND(AL94*'T1'!$E$19,0)</f>
        <v>4700</v>
      </c>
      <c r="AM444" s="2">
        <f>ROUND(AM94*'T1'!$E$19,0)</f>
        <v>4700</v>
      </c>
      <c r="AN444" s="2">
        <f>ROUND(AN94*'T1'!$E$19,0)</f>
        <v>4700</v>
      </c>
      <c r="AO444" s="6">
        <f t="shared" si="1219"/>
        <v>51400</v>
      </c>
      <c r="AP444" s="2"/>
      <c r="AQ444" s="6">
        <f t="shared" si="1484"/>
        <v>66200</v>
      </c>
    </row>
    <row r="445" spans="1:44" ht="12" customHeight="1" outlineLevel="1">
      <c r="A445" s="21" t="s">
        <v>543</v>
      </c>
      <c r="C445" s="2">
        <f>ROUND(C95*'T1'!$C$19,0)</f>
        <v>0</v>
      </c>
      <c r="D445" s="2">
        <f>ROUND(D95*'T1'!$C$19,0)</f>
        <v>0</v>
      </c>
      <c r="E445" s="2">
        <f>ROUND(E95*'T1'!$C$19,0)</f>
        <v>0</v>
      </c>
      <c r="F445" s="2">
        <f>ROUND(F95*'T1'!$C$19,0)</f>
        <v>0</v>
      </c>
      <c r="G445" s="2">
        <f>ROUND(G95*'T1'!$C$19,0)</f>
        <v>0</v>
      </c>
      <c r="H445" s="2">
        <f>ROUND(H95*'T1'!$C$19,0)</f>
        <v>0</v>
      </c>
      <c r="I445" s="2">
        <f>ROUND(I95*'T1'!$C$19,0)</f>
        <v>0</v>
      </c>
      <c r="J445" s="2">
        <f>ROUND(J95*'T1'!$C$19,0)</f>
        <v>0</v>
      </c>
      <c r="K445" s="2">
        <f>ROUND(K95*'T1'!$C$19,0)</f>
        <v>0</v>
      </c>
      <c r="L445" s="2">
        <f>ROUND(L95*'T1'!$C$19,0)</f>
        <v>0</v>
      </c>
      <c r="M445" s="2">
        <f>ROUND(M95*'T1'!$C$19,0)</f>
        <v>0</v>
      </c>
      <c r="N445" s="2">
        <f>ROUND(N95*'T1'!$C$19,0)</f>
        <v>0</v>
      </c>
      <c r="O445" s="6">
        <f t="shared" si="1217"/>
        <v>0</v>
      </c>
      <c r="P445" s="2">
        <f>ROUND(P95*'T1'!$D$19,0)</f>
        <v>0</v>
      </c>
      <c r="Q445" s="2">
        <f>ROUND(Q95*'T1'!$D$19,0)</f>
        <v>0</v>
      </c>
      <c r="R445" s="2">
        <f>ROUND(R95*'T1'!$D$19,0)</f>
        <v>0</v>
      </c>
      <c r="S445" s="2">
        <f>ROUND(S95*'T1'!$D$19,0)</f>
        <v>0</v>
      </c>
      <c r="T445" s="2">
        <f>ROUND(T95*'T1'!$D$19,0)</f>
        <v>0</v>
      </c>
      <c r="U445" s="2">
        <f>ROUND(U95*'T1'!$D$19,0)</f>
        <v>0</v>
      </c>
      <c r="V445" s="2">
        <f>ROUND(V95*'T1'!$D$19,0)</f>
        <v>0</v>
      </c>
      <c r="W445" s="2">
        <f>ROUND(W95*'T1'!$D$19,0)</f>
        <v>0</v>
      </c>
      <c r="X445" s="2">
        <f>ROUND(X95*'T1'!$D$19,0)</f>
        <v>0</v>
      </c>
      <c r="Y445" s="2">
        <f>ROUND(Y95*'T1'!$D$19,0)</f>
        <v>0</v>
      </c>
      <c r="Z445" s="2">
        <f>ROUND(Z95*'T1'!$D$19,0)</f>
        <v>0</v>
      </c>
      <c r="AA445" s="2">
        <f>ROUND(AA95*'T1'!$D$19,0)</f>
        <v>0</v>
      </c>
      <c r="AB445" s="6">
        <f t="shared" si="1218"/>
        <v>0</v>
      </c>
      <c r="AC445" s="2">
        <f>ROUND(AC95*'T1'!$E$19,0)</f>
        <v>0</v>
      </c>
      <c r="AD445" s="2">
        <f>ROUND(AD95*'T1'!$E$19,0)</f>
        <v>0</v>
      </c>
      <c r="AE445" s="2">
        <f>ROUND(AE95*'T1'!$E$19,0)</f>
        <v>3700</v>
      </c>
      <c r="AF445" s="2">
        <f>ROUND(AF95*'T1'!$E$19,0)</f>
        <v>3700</v>
      </c>
      <c r="AG445" s="2">
        <f>ROUND(AG95*'T1'!$E$19,0)</f>
        <v>3700</v>
      </c>
      <c r="AH445" s="2">
        <f>ROUND(AH95*'T1'!$E$19,0)</f>
        <v>3700</v>
      </c>
      <c r="AI445" s="2">
        <f>ROUND(AI95*'T1'!$E$19,0)</f>
        <v>3700</v>
      </c>
      <c r="AJ445" s="2">
        <f>ROUND(AJ95*'T1'!$E$19,0)</f>
        <v>3700</v>
      </c>
      <c r="AK445" s="2">
        <f>ROUND(AK95*'T1'!$E$19,0)</f>
        <v>4200</v>
      </c>
      <c r="AL445" s="2">
        <f>ROUND(AL95*'T1'!$E$19,0)</f>
        <v>4200</v>
      </c>
      <c r="AM445" s="2">
        <f>ROUND(AM95*'T1'!$E$19,0)</f>
        <v>4200</v>
      </c>
      <c r="AN445" s="2">
        <f>ROUND(AN95*'T1'!$E$19,0)</f>
        <v>4200</v>
      </c>
      <c r="AO445" s="6">
        <f t="shared" si="1219"/>
        <v>39000</v>
      </c>
      <c r="AP445" s="2"/>
      <c r="AQ445" s="6">
        <f t="shared" si="1484"/>
        <v>39000</v>
      </c>
    </row>
    <row r="446" spans="1:44" ht="12" customHeight="1" outlineLevel="1">
      <c r="A446" s="2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6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6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6"/>
      <c r="AP446" s="2"/>
      <c r="AQ446" s="6"/>
    </row>
    <row r="447" spans="1:44" ht="12" customHeight="1" outlineLevel="1">
      <c r="A447" s="4" t="s">
        <v>132</v>
      </c>
      <c r="C447" s="5">
        <f>SUM(C448:C449)</f>
        <v>0</v>
      </c>
      <c r="D447" s="5">
        <f t="shared" ref="D447" si="1485">SUM(D448:D449)</f>
        <v>0</v>
      </c>
      <c r="E447" s="5">
        <f t="shared" ref="E447" si="1486">SUM(E448:E449)</f>
        <v>0</v>
      </c>
      <c r="F447" s="5">
        <f t="shared" ref="F447" si="1487">SUM(F448:F449)</f>
        <v>0</v>
      </c>
      <c r="G447" s="5">
        <f t="shared" ref="G447" si="1488">SUM(G448:G449)</f>
        <v>0</v>
      </c>
      <c r="H447" s="5">
        <f t="shared" ref="H447" si="1489">SUM(H448:H449)</f>
        <v>0</v>
      </c>
      <c r="I447" s="5">
        <f t="shared" ref="I447" si="1490">SUM(I448:I449)</f>
        <v>0</v>
      </c>
      <c r="J447" s="5">
        <f t="shared" ref="J447" si="1491">SUM(J448:J449)</f>
        <v>0</v>
      </c>
      <c r="K447" s="5">
        <f t="shared" ref="K447" si="1492">SUM(K448:K449)</f>
        <v>3700</v>
      </c>
      <c r="L447" s="5">
        <f t="shared" ref="L447" si="1493">SUM(L448:L449)</f>
        <v>3700</v>
      </c>
      <c r="M447" s="5">
        <f t="shared" ref="M447" si="1494">SUM(M448:M449)</f>
        <v>3700</v>
      </c>
      <c r="N447" s="5">
        <f t="shared" ref="N447" si="1495">SUM(N448:N449)</f>
        <v>3700</v>
      </c>
      <c r="O447" s="14">
        <f t="shared" ref="O447" si="1496">SUM(C447:N447)</f>
        <v>14800</v>
      </c>
      <c r="P447" s="5">
        <f>SUM(P448:P449)</f>
        <v>3700</v>
      </c>
      <c r="Q447" s="5">
        <f t="shared" ref="Q447" si="1497">SUM(Q448:Q449)</f>
        <v>3700</v>
      </c>
      <c r="R447" s="5">
        <f t="shared" ref="R447" si="1498">SUM(R448:R449)</f>
        <v>7900</v>
      </c>
      <c r="S447" s="5">
        <f t="shared" ref="S447" si="1499">SUM(S448:S449)</f>
        <v>7900</v>
      </c>
      <c r="T447" s="5">
        <f t="shared" ref="T447" si="1500">SUM(T448:T449)</f>
        <v>7900</v>
      </c>
      <c r="U447" s="5">
        <f t="shared" ref="U447" si="1501">SUM(U448:U449)</f>
        <v>7900</v>
      </c>
      <c r="V447" s="5">
        <f t="shared" ref="V447" si="1502">SUM(V448:V449)</f>
        <v>7900</v>
      </c>
      <c r="W447" s="5">
        <f t="shared" ref="W447" si="1503">SUM(W448:W449)</f>
        <v>7900</v>
      </c>
      <c r="X447" s="5">
        <f t="shared" ref="X447" si="1504">SUM(X448:X449)</f>
        <v>8900</v>
      </c>
      <c r="Y447" s="5">
        <f t="shared" ref="Y447" si="1505">SUM(Y448:Y449)</f>
        <v>8900</v>
      </c>
      <c r="Z447" s="5">
        <f t="shared" ref="Z447" si="1506">SUM(Z448:Z449)</f>
        <v>8900</v>
      </c>
      <c r="AA447" s="5">
        <f t="shared" ref="AA447" si="1507">SUM(AA448:AA449)</f>
        <v>8900</v>
      </c>
      <c r="AB447" s="14">
        <f t="shared" ref="AB447" si="1508">SUM(P447:AA447)</f>
        <v>90400</v>
      </c>
      <c r="AC447" s="5">
        <f>SUM(AC448:AC449)</f>
        <v>8900</v>
      </c>
      <c r="AD447" s="5">
        <f t="shared" ref="AD447" si="1509">SUM(AD448:AD449)</f>
        <v>8900</v>
      </c>
      <c r="AE447" s="5">
        <f t="shared" ref="AE447" si="1510">SUM(AE448:AE449)</f>
        <v>9900</v>
      </c>
      <c r="AF447" s="5">
        <f t="shared" ref="AF447" si="1511">SUM(AF448:AF449)</f>
        <v>9900</v>
      </c>
      <c r="AG447" s="5">
        <f t="shared" ref="AG447" si="1512">SUM(AG448:AG449)</f>
        <v>9900</v>
      </c>
      <c r="AH447" s="5">
        <f t="shared" ref="AH447" si="1513">SUM(AH448:AH449)</f>
        <v>9900</v>
      </c>
      <c r="AI447" s="5">
        <f t="shared" ref="AI447" si="1514">SUM(AI448:AI449)</f>
        <v>9900</v>
      </c>
      <c r="AJ447" s="5">
        <f t="shared" ref="AJ447" si="1515">SUM(AJ448:AJ449)</f>
        <v>9900</v>
      </c>
      <c r="AK447" s="5">
        <f t="shared" ref="AK447" si="1516">SUM(AK448:AK449)</f>
        <v>10900</v>
      </c>
      <c r="AL447" s="5">
        <f t="shared" ref="AL447" si="1517">SUM(AL448:AL449)</f>
        <v>10900</v>
      </c>
      <c r="AM447" s="5">
        <f t="shared" ref="AM447" si="1518">SUM(AM448:AM449)</f>
        <v>10900</v>
      </c>
      <c r="AN447" s="5">
        <f t="shared" ref="AN447" si="1519">SUM(AN448:AN449)</f>
        <v>10900</v>
      </c>
      <c r="AO447" s="14">
        <f t="shared" ref="AO447" si="1520">SUM(AC447:AN447)</f>
        <v>120800</v>
      </c>
      <c r="AP447" s="2"/>
      <c r="AQ447" s="14">
        <f>O447+AB447+AO447</f>
        <v>226000</v>
      </c>
    </row>
    <row r="448" spans="1:44" ht="12" customHeight="1" outlineLevel="1">
      <c r="A448" s="21" t="s">
        <v>538</v>
      </c>
      <c r="C448" s="2">
        <f>ROUND(C98*'T1'!$C$19,0)</f>
        <v>0</v>
      </c>
      <c r="D448" s="2">
        <f>ROUND(D98*'T1'!$C$19,0)</f>
        <v>0</v>
      </c>
      <c r="E448" s="2">
        <f>ROUND(E98*'T1'!$C$19,0)</f>
        <v>0</v>
      </c>
      <c r="F448" s="2">
        <f>ROUND(F98*'T1'!$C$19,0)</f>
        <v>0</v>
      </c>
      <c r="G448" s="2">
        <f>ROUND(G98*'T1'!$C$19,0)</f>
        <v>0</v>
      </c>
      <c r="H448" s="2">
        <f>ROUND(H98*'T1'!$C$19,0)</f>
        <v>0</v>
      </c>
      <c r="I448" s="2">
        <f>ROUND(I98*'T1'!$C$19,0)</f>
        <v>0</v>
      </c>
      <c r="J448" s="2">
        <f>ROUND(J98*'T1'!$C$19,0)</f>
        <v>0</v>
      </c>
      <c r="K448" s="2">
        <f>ROUND(K98*'T1'!$C$19,0)</f>
        <v>3700</v>
      </c>
      <c r="L448" s="2">
        <f>ROUND(L98*'T1'!$C$19,0)</f>
        <v>3700</v>
      </c>
      <c r="M448" s="2">
        <f>ROUND(M98*'T1'!$C$19,0)</f>
        <v>3700</v>
      </c>
      <c r="N448" s="2">
        <f>ROUND(N98*'T1'!$C$19,0)</f>
        <v>3700</v>
      </c>
      <c r="O448" s="6">
        <f t="shared" si="1217"/>
        <v>14800</v>
      </c>
      <c r="P448" s="2">
        <f>ROUND(P98*'T1'!$D$19,0)</f>
        <v>3700</v>
      </c>
      <c r="Q448" s="2">
        <f>ROUND(Q98*'T1'!$D$19,0)</f>
        <v>3700</v>
      </c>
      <c r="R448" s="2">
        <f>ROUND(R98*'T1'!$D$19,0)</f>
        <v>4200</v>
      </c>
      <c r="S448" s="2">
        <f>ROUND(S98*'T1'!$D$19,0)</f>
        <v>4200</v>
      </c>
      <c r="T448" s="2">
        <f>ROUND(T98*'T1'!$D$19,0)</f>
        <v>4200</v>
      </c>
      <c r="U448" s="2">
        <f>ROUND(U98*'T1'!$D$19,0)</f>
        <v>4200</v>
      </c>
      <c r="V448" s="2">
        <f>ROUND(V98*'T1'!$D$19,0)</f>
        <v>4200</v>
      </c>
      <c r="W448" s="2">
        <f>ROUND(W98*'T1'!$D$19,0)</f>
        <v>4200</v>
      </c>
      <c r="X448" s="2">
        <f>ROUND(X98*'T1'!$D$19,0)</f>
        <v>4700</v>
      </c>
      <c r="Y448" s="2">
        <f>ROUND(Y98*'T1'!$D$19,0)</f>
        <v>4700</v>
      </c>
      <c r="Z448" s="2">
        <f>ROUND(Z98*'T1'!$D$19,0)</f>
        <v>4700</v>
      </c>
      <c r="AA448" s="2">
        <f>ROUND(AA98*'T1'!$D$19,0)</f>
        <v>4700</v>
      </c>
      <c r="AB448" s="6">
        <f t="shared" si="1218"/>
        <v>51400</v>
      </c>
      <c r="AC448" s="2">
        <f>ROUND(AC98*'T1'!$E$19,0)</f>
        <v>4700</v>
      </c>
      <c r="AD448" s="2">
        <f>ROUND(AD98*'T1'!$E$19,0)</f>
        <v>4700</v>
      </c>
      <c r="AE448" s="2">
        <f>ROUND(AE98*'T1'!$E$19,0)</f>
        <v>5200</v>
      </c>
      <c r="AF448" s="2">
        <f>ROUND(AF98*'T1'!$E$19,0)</f>
        <v>5200</v>
      </c>
      <c r="AG448" s="2">
        <f>ROUND(AG98*'T1'!$E$19,0)</f>
        <v>5200</v>
      </c>
      <c r="AH448" s="2">
        <f>ROUND(AH98*'T1'!$E$19,0)</f>
        <v>5200</v>
      </c>
      <c r="AI448" s="2">
        <f>ROUND(AI98*'T1'!$E$19,0)</f>
        <v>5200</v>
      </c>
      <c r="AJ448" s="2">
        <f>ROUND(AJ98*'T1'!$E$19,0)</f>
        <v>5200</v>
      </c>
      <c r="AK448" s="2">
        <f>ROUND(AK98*'T1'!$E$19,0)</f>
        <v>5700</v>
      </c>
      <c r="AL448" s="2">
        <f>ROUND(AL98*'T1'!$E$19,0)</f>
        <v>5700</v>
      </c>
      <c r="AM448" s="2">
        <f>ROUND(AM98*'T1'!$E$19,0)</f>
        <v>5700</v>
      </c>
      <c r="AN448" s="2">
        <f>ROUND(AN98*'T1'!$E$19,0)</f>
        <v>5700</v>
      </c>
      <c r="AO448" s="6">
        <f t="shared" si="1219"/>
        <v>63400</v>
      </c>
      <c r="AP448" s="2"/>
      <c r="AQ448" s="6">
        <f>O448+AB448+AO448</f>
        <v>129600</v>
      </c>
    </row>
    <row r="449" spans="1:44" ht="12" customHeight="1" outlineLevel="1">
      <c r="A449" s="21" t="s">
        <v>536</v>
      </c>
      <c r="C449" s="2">
        <f>ROUND(C99*'T1'!$C$19,0)</f>
        <v>0</v>
      </c>
      <c r="D449" s="2">
        <f>ROUND(D99*'T1'!$C$19,0)</f>
        <v>0</v>
      </c>
      <c r="E449" s="2">
        <f>ROUND(E99*'T1'!$C$19,0)</f>
        <v>0</v>
      </c>
      <c r="F449" s="2">
        <f>ROUND(F99*'T1'!$C$19,0)</f>
        <v>0</v>
      </c>
      <c r="G449" s="2">
        <f>ROUND(G99*'T1'!$C$19,0)</f>
        <v>0</v>
      </c>
      <c r="H449" s="2">
        <f>ROUND(H99*'T1'!$C$19,0)</f>
        <v>0</v>
      </c>
      <c r="I449" s="2">
        <f>ROUND(I99*'T1'!$C$19,0)</f>
        <v>0</v>
      </c>
      <c r="J449" s="2">
        <f>ROUND(J99*'T1'!$C$19,0)</f>
        <v>0</v>
      </c>
      <c r="K449" s="2">
        <f>ROUND(K99*'T1'!$C$19,0)</f>
        <v>0</v>
      </c>
      <c r="L449" s="2">
        <f>ROUND(L99*'T1'!$C$19,0)</f>
        <v>0</v>
      </c>
      <c r="M449" s="2">
        <f>ROUND(M99*'T1'!$C$19,0)</f>
        <v>0</v>
      </c>
      <c r="N449" s="2">
        <f>ROUND(N99*'T1'!$C$19,0)</f>
        <v>0</v>
      </c>
      <c r="O449" s="6">
        <f t="shared" si="1217"/>
        <v>0</v>
      </c>
      <c r="P449" s="2">
        <f>ROUND(P99*'T1'!$D$19,0)</f>
        <v>0</v>
      </c>
      <c r="Q449" s="2">
        <f>ROUND(Q99*'T1'!$D$19,0)</f>
        <v>0</v>
      </c>
      <c r="R449" s="2">
        <f>ROUND(R99*'T1'!$D$19,0)</f>
        <v>3700</v>
      </c>
      <c r="S449" s="2">
        <f>ROUND(S99*'T1'!$D$19,0)</f>
        <v>3700</v>
      </c>
      <c r="T449" s="2">
        <f>ROUND(T99*'T1'!$D$19,0)</f>
        <v>3700</v>
      </c>
      <c r="U449" s="2">
        <f>ROUND(U99*'T1'!$D$19,0)</f>
        <v>3700</v>
      </c>
      <c r="V449" s="2">
        <f>ROUND(V99*'T1'!$D$19,0)</f>
        <v>3700</v>
      </c>
      <c r="W449" s="2">
        <f>ROUND(W99*'T1'!$D$19,0)</f>
        <v>3700</v>
      </c>
      <c r="X449" s="2">
        <f>ROUND(X99*'T1'!$D$19,0)</f>
        <v>4200</v>
      </c>
      <c r="Y449" s="2">
        <f>ROUND(Y99*'T1'!$D$19,0)</f>
        <v>4200</v>
      </c>
      <c r="Z449" s="2">
        <f>ROUND(Z99*'T1'!$D$19,0)</f>
        <v>4200</v>
      </c>
      <c r="AA449" s="2">
        <f>ROUND(AA99*'T1'!$D$19,0)</f>
        <v>4200</v>
      </c>
      <c r="AB449" s="6">
        <f t="shared" si="1218"/>
        <v>39000</v>
      </c>
      <c r="AC449" s="2">
        <f>ROUND(AC99*'T1'!$E$19,0)</f>
        <v>4200</v>
      </c>
      <c r="AD449" s="2">
        <f>ROUND(AD99*'T1'!$E$19,0)</f>
        <v>4200</v>
      </c>
      <c r="AE449" s="2">
        <f>ROUND(AE99*'T1'!$E$19,0)</f>
        <v>4700</v>
      </c>
      <c r="AF449" s="2">
        <f>ROUND(AF99*'T1'!$E$19,0)</f>
        <v>4700</v>
      </c>
      <c r="AG449" s="2">
        <f>ROUND(AG99*'T1'!$E$19,0)</f>
        <v>4700</v>
      </c>
      <c r="AH449" s="2">
        <f>ROUND(AH99*'T1'!$E$19,0)</f>
        <v>4700</v>
      </c>
      <c r="AI449" s="2">
        <f>ROUND(AI99*'T1'!$E$19,0)</f>
        <v>4700</v>
      </c>
      <c r="AJ449" s="2">
        <f>ROUND(AJ99*'T1'!$E$19,0)</f>
        <v>4700</v>
      </c>
      <c r="AK449" s="2">
        <f>ROUND(AK99*'T1'!$E$19,0)</f>
        <v>5200</v>
      </c>
      <c r="AL449" s="2">
        <f>ROUND(AL99*'T1'!$E$19,0)</f>
        <v>5200</v>
      </c>
      <c r="AM449" s="2">
        <f>ROUND(AM99*'T1'!$E$19,0)</f>
        <v>5200</v>
      </c>
      <c r="AN449" s="2">
        <f>ROUND(AN99*'T1'!$E$19,0)</f>
        <v>5200</v>
      </c>
      <c r="AO449" s="6">
        <f t="shared" si="1219"/>
        <v>57400</v>
      </c>
      <c r="AP449" s="2"/>
      <c r="AQ449" s="6">
        <f t="shared" ref="AQ449:AQ453" si="1521">O449+AB449+AO449</f>
        <v>96400</v>
      </c>
    </row>
    <row r="450" spans="1:44" ht="12" customHeight="1" outlineLevel="1">
      <c r="A450" s="21" t="s">
        <v>541</v>
      </c>
      <c r="C450" s="2">
        <f>ROUND(C100*'T1'!$C$19,0)</f>
        <v>0</v>
      </c>
      <c r="D450" s="2">
        <f>ROUND(D100*'T1'!$C$19,0)</f>
        <v>0</v>
      </c>
      <c r="E450" s="2">
        <f>ROUND(E100*'T1'!$C$19,0)</f>
        <v>0</v>
      </c>
      <c r="F450" s="2">
        <f>ROUND(F100*'T1'!$C$19,0)</f>
        <v>0</v>
      </c>
      <c r="G450" s="2">
        <f>ROUND(G100*'T1'!$C$19,0)</f>
        <v>0</v>
      </c>
      <c r="H450" s="2">
        <f>ROUND(H100*'T1'!$C$19,0)</f>
        <v>0</v>
      </c>
      <c r="I450" s="2">
        <f>ROUND(I100*'T1'!$C$19,0)</f>
        <v>0</v>
      </c>
      <c r="J450" s="2">
        <f>ROUND(J100*'T1'!$C$19,0)</f>
        <v>0</v>
      </c>
      <c r="K450" s="2">
        <f>ROUND(K100*'T1'!$C$19,0)</f>
        <v>0</v>
      </c>
      <c r="L450" s="2">
        <f>ROUND(L100*'T1'!$C$19,0)</f>
        <v>0</v>
      </c>
      <c r="M450" s="2">
        <f>ROUND(M100*'T1'!$C$19,0)</f>
        <v>0</v>
      </c>
      <c r="N450" s="2">
        <f>ROUND(N100*'T1'!$C$19,0)</f>
        <v>0</v>
      </c>
      <c r="O450" s="6">
        <f t="shared" si="1217"/>
        <v>0</v>
      </c>
      <c r="P450" s="2">
        <f>ROUND(P100*'T1'!$D$19,0)</f>
        <v>0</v>
      </c>
      <c r="Q450" s="2">
        <f>ROUND(Q100*'T1'!$D$19,0)</f>
        <v>0</v>
      </c>
      <c r="R450" s="2">
        <f>ROUND(R100*'T1'!$D$19,0)</f>
        <v>3700</v>
      </c>
      <c r="S450" s="2">
        <f>ROUND(S100*'T1'!$D$19,0)</f>
        <v>3700</v>
      </c>
      <c r="T450" s="2">
        <f>ROUND(T100*'T1'!$D$19,0)</f>
        <v>3700</v>
      </c>
      <c r="U450" s="2">
        <f>ROUND(U100*'T1'!$D$19,0)</f>
        <v>3700</v>
      </c>
      <c r="V450" s="2">
        <f>ROUND(V100*'T1'!$D$19,0)</f>
        <v>3700</v>
      </c>
      <c r="W450" s="2">
        <f>ROUND(W100*'T1'!$D$19,0)</f>
        <v>3700</v>
      </c>
      <c r="X450" s="2">
        <f>ROUND(X100*'T1'!$D$19,0)</f>
        <v>4200</v>
      </c>
      <c r="Y450" s="2">
        <f>ROUND(Y100*'T1'!$D$19,0)</f>
        <v>4200</v>
      </c>
      <c r="Z450" s="2">
        <f>ROUND(Z100*'T1'!$D$19,0)</f>
        <v>4200</v>
      </c>
      <c r="AA450" s="2">
        <f>ROUND(AA100*'T1'!$D$19,0)</f>
        <v>4200</v>
      </c>
      <c r="AB450" s="6">
        <f t="shared" si="1218"/>
        <v>39000</v>
      </c>
      <c r="AC450" s="2">
        <f>ROUND(AC100*'T1'!$E$19,0)</f>
        <v>4200</v>
      </c>
      <c r="AD450" s="2">
        <f>ROUND(AD100*'T1'!$E$19,0)</f>
        <v>4200</v>
      </c>
      <c r="AE450" s="2">
        <f>ROUND(AE100*'T1'!$E$19,0)</f>
        <v>4700</v>
      </c>
      <c r="AF450" s="2">
        <f>ROUND(AF100*'T1'!$E$19,0)</f>
        <v>4700</v>
      </c>
      <c r="AG450" s="2">
        <f>ROUND(AG100*'T1'!$E$19,0)</f>
        <v>4700</v>
      </c>
      <c r="AH450" s="2">
        <f>ROUND(AH100*'T1'!$E$19,0)</f>
        <v>4700</v>
      </c>
      <c r="AI450" s="2">
        <f>ROUND(AI100*'T1'!$E$19,0)</f>
        <v>4700</v>
      </c>
      <c r="AJ450" s="2">
        <f>ROUND(AJ100*'T1'!$E$19,0)</f>
        <v>4700</v>
      </c>
      <c r="AK450" s="2">
        <f>ROUND(AK100*'T1'!$E$19,0)</f>
        <v>5200</v>
      </c>
      <c r="AL450" s="2">
        <f>ROUND(AL100*'T1'!$E$19,0)</f>
        <v>5200</v>
      </c>
      <c r="AM450" s="2">
        <f>ROUND(AM100*'T1'!$E$19,0)</f>
        <v>5200</v>
      </c>
      <c r="AN450" s="2">
        <f>ROUND(AN100*'T1'!$E$19,0)</f>
        <v>5200</v>
      </c>
      <c r="AO450" s="6">
        <f t="shared" si="1219"/>
        <v>57400</v>
      </c>
      <c r="AP450" s="2"/>
      <c r="AQ450" s="6">
        <f t="shared" si="1521"/>
        <v>96400</v>
      </c>
    </row>
    <row r="451" spans="1:44" ht="12" customHeight="1" outlineLevel="1">
      <c r="A451" s="21" t="s">
        <v>537</v>
      </c>
      <c r="C451" s="2">
        <f>ROUND(C101*'T1'!$C$19,0)</f>
        <v>0</v>
      </c>
      <c r="D451" s="2">
        <f>ROUND(D101*'T1'!$C$19,0)</f>
        <v>0</v>
      </c>
      <c r="E451" s="2">
        <f>ROUND(E101*'T1'!$C$19,0)</f>
        <v>0</v>
      </c>
      <c r="F451" s="2">
        <f>ROUND(F101*'T1'!$C$19,0)</f>
        <v>0</v>
      </c>
      <c r="G451" s="2">
        <f>ROUND(G101*'T1'!$C$19,0)</f>
        <v>0</v>
      </c>
      <c r="H451" s="2">
        <f>ROUND(H101*'T1'!$C$19,0)</f>
        <v>0</v>
      </c>
      <c r="I451" s="2">
        <f>ROUND(I101*'T1'!$C$19,0)</f>
        <v>0</v>
      </c>
      <c r="J451" s="2">
        <f>ROUND(J101*'T1'!$C$19,0)</f>
        <v>0</v>
      </c>
      <c r="K451" s="2">
        <f>ROUND(K101*'T1'!$C$19,0)</f>
        <v>0</v>
      </c>
      <c r="L451" s="2">
        <f>ROUND(L101*'T1'!$C$19,0)</f>
        <v>0</v>
      </c>
      <c r="M451" s="2">
        <f>ROUND(M101*'T1'!$C$19,0)</f>
        <v>0</v>
      </c>
      <c r="N451" s="2">
        <f>ROUND(N101*'T1'!$C$19,0)</f>
        <v>0</v>
      </c>
      <c r="O451" s="6">
        <f t="shared" si="1217"/>
        <v>0</v>
      </c>
      <c r="P451" s="2">
        <f>ROUND(P101*'T1'!$D$19,0)</f>
        <v>0</v>
      </c>
      <c r="Q451" s="2">
        <f>ROUND(Q101*'T1'!$D$19,0)</f>
        <v>0</v>
      </c>
      <c r="R451" s="2">
        <f>ROUND(R101*'T1'!$D$19,0)</f>
        <v>0</v>
      </c>
      <c r="S451" s="2">
        <f>ROUND(S101*'T1'!$D$19,0)</f>
        <v>0</v>
      </c>
      <c r="T451" s="2">
        <f>ROUND(T101*'T1'!$D$19,0)</f>
        <v>0</v>
      </c>
      <c r="U451" s="2">
        <f>ROUND(U101*'T1'!$D$19,0)</f>
        <v>0</v>
      </c>
      <c r="V451" s="2">
        <f>ROUND(V101*'T1'!$D$19,0)</f>
        <v>0</v>
      </c>
      <c r="W451" s="2">
        <f>ROUND(W101*'T1'!$D$19,0)</f>
        <v>0</v>
      </c>
      <c r="X451" s="2">
        <f>ROUND(X101*'T1'!$D$19,0)</f>
        <v>3700</v>
      </c>
      <c r="Y451" s="2">
        <f>ROUND(Y101*'T1'!$D$19,0)</f>
        <v>3700</v>
      </c>
      <c r="Z451" s="2">
        <f>ROUND(Z101*'T1'!$D$19,0)</f>
        <v>3700</v>
      </c>
      <c r="AA451" s="2">
        <f>ROUND(AA101*'T1'!$D$19,0)</f>
        <v>3700</v>
      </c>
      <c r="AB451" s="6">
        <f t="shared" si="1218"/>
        <v>14800</v>
      </c>
      <c r="AC451" s="2">
        <f>ROUND(AC101*'T1'!$E$19,0)</f>
        <v>3700</v>
      </c>
      <c r="AD451" s="2">
        <f>ROUND(AD101*'T1'!$E$19,0)</f>
        <v>3700</v>
      </c>
      <c r="AE451" s="2">
        <f>ROUND(AE101*'T1'!$E$19,0)</f>
        <v>4200</v>
      </c>
      <c r="AF451" s="2">
        <f>ROUND(AF101*'T1'!$E$19,0)</f>
        <v>4200</v>
      </c>
      <c r="AG451" s="2">
        <f>ROUND(AG101*'T1'!$E$19,0)</f>
        <v>4200</v>
      </c>
      <c r="AH451" s="2">
        <f>ROUND(AH101*'T1'!$E$19,0)</f>
        <v>4200</v>
      </c>
      <c r="AI451" s="2">
        <f>ROUND(AI101*'T1'!$E$19,0)</f>
        <v>4200</v>
      </c>
      <c r="AJ451" s="2">
        <f>ROUND(AJ101*'T1'!$E$19,0)</f>
        <v>4200</v>
      </c>
      <c r="AK451" s="2">
        <f>ROUND(AK101*'T1'!$E$19,0)</f>
        <v>4700</v>
      </c>
      <c r="AL451" s="2">
        <f>ROUND(AL101*'T1'!$E$19,0)</f>
        <v>4700</v>
      </c>
      <c r="AM451" s="2">
        <f>ROUND(AM101*'T1'!$E$19,0)</f>
        <v>4700</v>
      </c>
      <c r="AN451" s="2">
        <f>ROUND(AN101*'T1'!$E$19,0)</f>
        <v>4700</v>
      </c>
      <c r="AO451" s="6">
        <f t="shared" si="1219"/>
        <v>51400</v>
      </c>
      <c r="AP451" s="2"/>
      <c r="AQ451" s="6">
        <f t="shared" si="1521"/>
        <v>66200</v>
      </c>
    </row>
    <row r="452" spans="1:44" ht="12" customHeight="1" outlineLevel="1">
      <c r="A452" s="21" t="s">
        <v>542</v>
      </c>
      <c r="C452" s="2">
        <f>ROUND(C102*'T1'!$C$19,0)</f>
        <v>0</v>
      </c>
      <c r="D452" s="2">
        <f>ROUND(D102*'T1'!$C$19,0)</f>
        <v>0</v>
      </c>
      <c r="E452" s="2">
        <f>ROUND(E102*'T1'!$C$19,0)</f>
        <v>0</v>
      </c>
      <c r="F452" s="2">
        <f>ROUND(F102*'T1'!$C$19,0)</f>
        <v>0</v>
      </c>
      <c r="G452" s="2">
        <f>ROUND(G102*'T1'!$C$19,0)</f>
        <v>0</v>
      </c>
      <c r="H452" s="2">
        <f>ROUND(H102*'T1'!$C$19,0)</f>
        <v>0</v>
      </c>
      <c r="I452" s="2">
        <f>ROUND(I102*'T1'!$C$19,0)</f>
        <v>0</v>
      </c>
      <c r="J452" s="2">
        <f>ROUND(J102*'T1'!$C$19,0)</f>
        <v>0</v>
      </c>
      <c r="K452" s="2">
        <f>ROUND(K102*'T1'!$C$19,0)</f>
        <v>0</v>
      </c>
      <c r="L452" s="2">
        <f>ROUND(L102*'T1'!$C$19,0)</f>
        <v>0</v>
      </c>
      <c r="M452" s="2">
        <f>ROUND(M102*'T1'!$C$19,0)</f>
        <v>0</v>
      </c>
      <c r="N452" s="2">
        <f>ROUND(N102*'T1'!$C$19,0)</f>
        <v>0</v>
      </c>
      <c r="O452" s="6">
        <f t="shared" si="1217"/>
        <v>0</v>
      </c>
      <c r="P452" s="2">
        <f>ROUND(P102*'T1'!$D$19,0)</f>
        <v>0</v>
      </c>
      <c r="Q452" s="2">
        <f>ROUND(Q102*'T1'!$D$19,0)</f>
        <v>0</v>
      </c>
      <c r="R452" s="2">
        <f>ROUND(R102*'T1'!$D$19,0)</f>
        <v>0</v>
      </c>
      <c r="S452" s="2">
        <f>ROUND(S102*'T1'!$D$19,0)</f>
        <v>0</v>
      </c>
      <c r="T452" s="2">
        <f>ROUND(T102*'T1'!$D$19,0)</f>
        <v>0</v>
      </c>
      <c r="U452" s="2">
        <f>ROUND(U102*'T1'!$D$19,0)</f>
        <v>0</v>
      </c>
      <c r="V452" s="2">
        <f>ROUND(V102*'T1'!$D$19,0)</f>
        <v>0</v>
      </c>
      <c r="W452" s="2">
        <f>ROUND(W102*'T1'!$D$19,0)</f>
        <v>0</v>
      </c>
      <c r="X452" s="2">
        <f>ROUND(X102*'T1'!$D$19,0)</f>
        <v>3700</v>
      </c>
      <c r="Y452" s="2">
        <f>ROUND(Y102*'T1'!$D$19,0)</f>
        <v>3700</v>
      </c>
      <c r="Z452" s="2">
        <f>ROUND(Z102*'T1'!$D$19,0)</f>
        <v>3700</v>
      </c>
      <c r="AA452" s="2">
        <f>ROUND(AA102*'T1'!$D$19,0)</f>
        <v>3700</v>
      </c>
      <c r="AB452" s="6">
        <f t="shared" si="1218"/>
        <v>14800</v>
      </c>
      <c r="AC452" s="2">
        <f>ROUND(AC102*'T1'!$E$19,0)</f>
        <v>3700</v>
      </c>
      <c r="AD452" s="2">
        <f>ROUND(AD102*'T1'!$E$19,0)</f>
        <v>3700</v>
      </c>
      <c r="AE452" s="2">
        <f>ROUND(AE102*'T1'!$E$19,0)</f>
        <v>4200</v>
      </c>
      <c r="AF452" s="2">
        <f>ROUND(AF102*'T1'!$E$19,0)</f>
        <v>4200</v>
      </c>
      <c r="AG452" s="2">
        <f>ROUND(AG102*'T1'!$E$19,0)</f>
        <v>4200</v>
      </c>
      <c r="AH452" s="2">
        <f>ROUND(AH102*'T1'!$E$19,0)</f>
        <v>4200</v>
      </c>
      <c r="AI452" s="2">
        <f>ROUND(AI102*'T1'!$E$19,0)</f>
        <v>4200</v>
      </c>
      <c r="AJ452" s="2">
        <f>ROUND(AJ102*'T1'!$E$19,0)</f>
        <v>4200</v>
      </c>
      <c r="AK452" s="2">
        <f>ROUND(AK102*'T1'!$E$19,0)</f>
        <v>4700</v>
      </c>
      <c r="AL452" s="2">
        <f>ROUND(AL102*'T1'!$E$19,0)</f>
        <v>4700</v>
      </c>
      <c r="AM452" s="2">
        <f>ROUND(AM102*'T1'!$E$19,0)</f>
        <v>4700</v>
      </c>
      <c r="AN452" s="2">
        <f>ROUND(AN102*'T1'!$E$19,0)</f>
        <v>4700</v>
      </c>
      <c r="AO452" s="6">
        <f t="shared" si="1219"/>
        <v>51400</v>
      </c>
      <c r="AP452" s="2"/>
      <c r="AQ452" s="6">
        <f t="shared" si="1521"/>
        <v>66200</v>
      </c>
    </row>
    <row r="453" spans="1:44" ht="12" customHeight="1" outlineLevel="1">
      <c r="A453" s="21" t="s">
        <v>543</v>
      </c>
      <c r="C453" s="2">
        <f>ROUND(C103*'T1'!$C$19,0)</f>
        <v>0</v>
      </c>
      <c r="D453" s="2">
        <f>ROUND(D103*'T1'!$C$19,0)</f>
        <v>0</v>
      </c>
      <c r="E453" s="2">
        <f>ROUND(E103*'T1'!$C$19,0)</f>
        <v>0</v>
      </c>
      <c r="F453" s="2">
        <f>ROUND(F103*'T1'!$C$19,0)</f>
        <v>0</v>
      </c>
      <c r="G453" s="2">
        <f>ROUND(G103*'T1'!$C$19,0)</f>
        <v>0</v>
      </c>
      <c r="H453" s="2">
        <f>ROUND(H103*'T1'!$C$19,0)</f>
        <v>0</v>
      </c>
      <c r="I453" s="2">
        <f>ROUND(I103*'T1'!$C$19,0)</f>
        <v>0</v>
      </c>
      <c r="J453" s="2">
        <f>ROUND(J103*'T1'!$C$19,0)</f>
        <v>0</v>
      </c>
      <c r="K453" s="2">
        <f>ROUND(K103*'T1'!$C$19,0)</f>
        <v>0</v>
      </c>
      <c r="L453" s="2">
        <f>ROUND(L103*'T1'!$C$19,0)</f>
        <v>0</v>
      </c>
      <c r="M453" s="2">
        <f>ROUND(M103*'T1'!$C$19,0)</f>
        <v>0</v>
      </c>
      <c r="N453" s="2">
        <f>ROUND(N103*'T1'!$C$19,0)</f>
        <v>0</v>
      </c>
      <c r="O453" s="6">
        <f t="shared" si="1217"/>
        <v>0</v>
      </c>
      <c r="P453" s="2">
        <f>ROUND(P103*'T1'!$D$19,0)</f>
        <v>0</v>
      </c>
      <c r="Q453" s="2">
        <f>ROUND(Q103*'T1'!$D$19,0)</f>
        <v>0</v>
      </c>
      <c r="R453" s="2">
        <f>ROUND(R103*'T1'!$D$19,0)</f>
        <v>0</v>
      </c>
      <c r="S453" s="2">
        <f>ROUND(S103*'T1'!$D$19,0)</f>
        <v>0</v>
      </c>
      <c r="T453" s="2">
        <f>ROUND(T103*'T1'!$D$19,0)</f>
        <v>0</v>
      </c>
      <c r="U453" s="2">
        <f>ROUND(U103*'T1'!$D$19,0)</f>
        <v>0</v>
      </c>
      <c r="V453" s="2">
        <f>ROUND(V103*'T1'!$D$19,0)</f>
        <v>0</v>
      </c>
      <c r="W453" s="2">
        <f>ROUND(W103*'T1'!$D$19,0)</f>
        <v>0</v>
      </c>
      <c r="X453" s="2">
        <f>ROUND(X103*'T1'!$D$19,0)</f>
        <v>0</v>
      </c>
      <c r="Y453" s="2">
        <f>ROUND(Y103*'T1'!$D$19,0)</f>
        <v>0</v>
      </c>
      <c r="Z453" s="2">
        <f>ROUND(Z103*'T1'!$D$19,0)</f>
        <v>0</v>
      </c>
      <c r="AA453" s="2">
        <f>ROUND(AA103*'T1'!$D$19,0)</f>
        <v>0</v>
      </c>
      <c r="AB453" s="6">
        <f t="shared" si="1218"/>
        <v>0</v>
      </c>
      <c r="AC453" s="2">
        <f>ROUND(AC103*'T1'!$E$19,0)</f>
        <v>0</v>
      </c>
      <c r="AD453" s="2">
        <f>ROUND(AD103*'T1'!$E$19,0)</f>
        <v>0</v>
      </c>
      <c r="AE453" s="2">
        <f>ROUND(AE103*'T1'!$E$19,0)</f>
        <v>3700</v>
      </c>
      <c r="AF453" s="2">
        <f>ROUND(AF103*'T1'!$E$19,0)</f>
        <v>3700</v>
      </c>
      <c r="AG453" s="2">
        <f>ROUND(AG103*'T1'!$E$19,0)</f>
        <v>3700</v>
      </c>
      <c r="AH453" s="2">
        <f>ROUND(AH103*'T1'!$E$19,0)</f>
        <v>3700</v>
      </c>
      <c r="AI453" s="2">
        <f>ROUND(AI103*'T1'!$E$19,0)</f>
        <v>3700</v>
      </c>
      <c r="AJ453" s="2">
        <f>ROUND(AJ103*'T1'!$E$19,0)</f>
        <v>3700</v>
      </c>
      <c r="AK453" s="2">
        <f>ROUND(AK103*'T1'!$E$19,0)</f>
        <v>4200</v>
      </c>
      <c r="AL453" s="2">
        <f>ROUND(AL103*'T1'!$E$19,0)</f>
        <v>4200</v>
      </c>
      <c r="AM453" s="2">
        <f>ROUND(AM103*'T1'!$E$19,0)</f>
        <v>4200</v>
      </c>
      <c r="AN453" s="2">
        <f>ROUND(AN103*'T1'!$E$19,0)</f>
        <v>4200</v>
      </c>
      <c r="AO453" s="6">
        <f t="shared" si="1219"/>
        <v>39000</v>
      </c>
      <c r="AP453" s="2"/>
      <c r="AQ453" s="6">
        <f t="shared" si="1521"/>
        <v>39000</v>
      </c>
    </row>
    <row r="454" spans="1:44" ht="12" customHeight="1">
      <c r="A454" s="4"/>
      <c r="B454" s="9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6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6"/>
      <c r="AP454" s="2"/>
      <c r="AQ454" s="6"/>
      <c r="AR454" s="4"/>
    </row>
    <row r="455" spans="1:44" s="4" customFormat="1" ht="12" customHeight="1">
      <c r="A455" s="46" t="s">
        <v>37</v>
      </c>
      <c r="B455" s="9"/>
      <c r="C455" s="45">
        <f>C456+C459+C466+C475+C482+C489+C497</f>
        <v>0</v>
      </c>
      <c r="D455" s="45">
        <f t="shared" ref="D455" si="1522">D456+D459+D466+D475+D482+D489+D497</f>
        <v>0</v>
      </c>
      <c r="E455" s="45">
        <f t="shared" ref="E455" si="1523">E456+E459+E466+E475+E482+E489+E497</f>
        <v>0</v>
      </c>
      <c r="F455" s="45">
        <f t="shared" ref="F455" si="1524">F456+F459+F466+F475+F482+F489+F497</f>
        <v>0</v>
      </c>
      <c r="G455" s="45">
        <f t="shared" ref="G455" si="1525">G456+G459+G466+G475+G482+G489+G497</f>
        <v>0</v>
      </c>
      <c r="H455" s="45">
        <f t="shared" ref="H455" si="1526">H456+H459+H466+H475+H482+H489+H497</f>
        <v>543625</v>
      </c>
      <c r="I455" s="45">
        <f t="shared" ref="I455" si="1527">I456+I459+I466+I475+I482+I489+I497</f>
        <v>1243675</v>
      </c>
      <c r="J455" s="45">
        <f t="shared" ref="J455" si="1528">J456+J459+J466+J475+J482+J489+J497</f>
        <v>3812650</v>
      </c>
      <c r="K455" s="45">
        <f t="shared" ref="K455" si="1529">K456+K459+K466+K475+K482+K489+K497</f>
        <v>4427125</v>
      </c>
      <c r="L455" s="45">
        <f t="shared" ref="L455" si="1530">L456+L459+L466+L475+L482+L489+L497</f>
        <v>4579150</v>
      </c>
      <c r="M455" s="45">
        <f t="shared" ref="M455" si="1531">M456+M459+M466+M475+M482+M489+M497</f>
        <v>4579150</v>
      </c>
      <c r="N455" s="45">
        <f t="shared" ref="N455" si="1532">N456+N459+N466+N475+N482+N489+N497</f>
        <v>5140600</v>
      </c>
      <c r="O455" s="89">
        <f t="shared" si="1217"/>
        <v>24325975</v>
      </c>
      <c r="P455" s="45">
        <f>P456+P459+P466+P475+P482+P489+P497</f>
        <v>6463180</v>
      </c>
      <c r="Q455" s="45">
        <f t="shared" ref="Q455" si="1533">Q456+Q459+Q466+Q475+Q482+Q489+Q497</f>
        <v>7600420</v>
      </c>
      <c r="R455" s="45">
        <f t="shared" ref="R455" si="1534">R456+R459+R466+R475+R482+R489+R497</f>
        <v>8005060</v>
      </c>
      <c r="S455" s="45">
        <f t="shared" ref="S455" si="1535">S456+S459+S466+S475+S482+S489+S497</f>
        <v>8024860</v>
      </c>
      <c r="T455" s="45">
        <f t="shared" ref="T455" si="1536">T456+T459+T466+T475+T482+T489+T497</f>
        <v>8024860</v>
      </c>
      <c r="U455" s="45">
        <f t="shared" ref="U455" si="1537">U456+U459+U466+U475+U482+U489+U497</f>
        <v>8203060</v>
      </c>
      <c r="V455" s="45">
        <f t="shared" ref="V455" si="1538">V456+V459+V466+V475+V482+V489+V497</f>
        <v>8969680</v>
      </c>
      <c r="W455" s="45">
        <f t="shared" ref="W455" si="1539">W456+W459+W466+W475+W482+W489+W497</f>
        <v>10225720</v>
      </c>
      <c r="X455" s="45">
        <f t="shared" ref="X455" si="1540">X456+X459+X466+X475+X482+X489+X497</f>
        <v>10364320</v>
      </c>
      <c r="Y455" s="45">
        <f t="shared" ref="Y455" si="1541">Y456+Y459+Y466+Y475+Y482+Y489+Y497</f>
        <v>10384120</v>
      </c>
      <c r="Z455" s="45">
        <f t="shared" ref="Z455" si="1542">Z456+Z459+Z466+Z475+Z482+Z489+Z497</f>
        <v>10384120</v>
      </c>
      <c r="AA455" s="45">
        <f t="shared" ref="AA455" si="1543">AA456+AA459+AA466+AA475+AA482+AA489+AA497</f>
        <v>10562320</v>
      </c>
      <c r="AB455" s="89">
        <f t="shared" si="1218"/>
        <v>107211720</v>
      </c>
      <c r="AC455" s="45">
        <f>AC456+AC459+AC466+AC475+AC482+AC489+AC497</f>
        <v>11035920</v>
      </c>
      <c r="AD455" s="45">
        <f t="shared" ref="AD455" si="1544">AD456+AD459+AD466+AD475+AD482+AD489+AD497</f>
        <v>11788320</v>
      </c>
      <c r="AE455" s="45">
        <f t="shared" ref="AE455" si="1545">AE456+AE459+AE466+AE475+AE482+AE489+AE497</f>
        <v>11926920</v>
      </c>
      <c r="AF455" s="45">
        <f t="shared" ref="AF455" si="1546">AF456+AF459+AF466+AF475+AF482+AF489+AF497</f>
        <v>11946720</v>
      </c>
      <c r="AG455" s="45">
        <f t="shared" ref="AG455" si="1547">AG456+AG459+AG466+AG475+AG482+AG489+AG497</f>
        <v>11946720</v>
      </c>
      <c r="AH455" s="45">
        <f t="shared" ref="AH455" si="1548">AH456+AH459+AH466+AH475+AH482+AH489+AH497</f>
        <v>12124920</v>
      </c>
      <c r="AI455" s="45">
        <f t="shared" ref="AI455" si="1549">AI456+AI459+AI466+AI475+AI482+AI489+AI497</f>
        <v>12580320</v>
      </c>
      <c r="AJ455" s="45">
        <f t="shared" ref="AJ455" si="1550">AJ456+AJ459+AJ466+AJ475+AJ482+AJ489+AJ497</f>
        <v>13332720</v>
      </c>
      <c r="AK455" s="45">
        <f t="shared" ref="AK455" si="1551">AK456+AK459+AK466+AK475+AK482+AK489+AK497</f>
        <v>13471320</v>
      </c>
      <c r="AL455" s="45">
        <f t="shared" ref="AL455" si="1552">AL456+AL459+AL466+AL475+AL482+AL489+AL497</f>
        <v>13491120</v>
      </c>
      <c r="AM455" s="45">
        <f t="shared" ref="AM455" si="1553">AM456+AM459+AM466+AM475+AM482+AM489+AM497</f>
        <v>13491120</v>
      </c>
      <c r="AN455" s="45">
        <f t="shared" ref="AN455" si="1554">AN456+AN459+AN466+AN475+AN482+AN489+AN497</f>
        <v>13669320</v>
      </c>
      <c r="AO455" s="89">
        <f t="shared" si="1219"/>
        <v>150805440</v>
      </c>
      <c r="AP455" s="5"/>
      <c r="AQ455" s="89">
        <f t="shared" ref="AQ455:AQ464" si="1555">O455+AB455+AO455</f>
        <v>282343135</v>
      </c>
    </row>
    <row r="456" spans="1:44" s="4" customFormat="1" ht="12" customHeight="1" outlineLevel="1">
      <c r="A456" s="4" t="s">
        <v>122</v>
      </c>
      <c r="B456" s="9"/>
      <c r="C456" s="5">
        <f>C457</f>
        <v>0</v>
      </c>
      <c r="D456" s="5">
        <f t="shared" ref="D456" si="1556">D457</f>
        <v>0</v>
      </c>
      <c r="E456" s="5">
        <f t="shared" ref="E456" si="1557">E457</f>
        <v>0</v>
      </c>
      <c r="F456" s="5">
        <f t="shared" ref="F456" si="1558">F457</f>
        <v>0</v>
      </c>
      <c r="G456" s="5">
        <f t="shared" ref="G456" si="1559">G457</f>
        <v>0</v>
      </c>
      <c r="H456" s="5">
        <f t="shared" ref="H456" si="1560">H457</f>
        <v>74800</v>
      </c>
      <c r="I456" s="5">
        <f t="shared" ref="I456" si="1561">I457</f>
        <v>74800</v>
      </c>
      <c r="J456" s="5">
        <f t="shared" ref="J456" si="1562">J457</f>
        <v>74800</v>
      </c>
      <c r="K456" s="5">
        <f t="shared" ref="K456" si="1563">K457</f>
        <v>74800</v>
      </c>
      <c r="L456" s="5">
        <f t="shared" ref="L456" si="1564">L457</f>
        <v>74800</v>
      </c>
      <c r="M456" s="5">
        <f t="shared" ref="M456" si="1565">M457</f>
        <v>74800</v>
      </c>
      <c r="N456" s="5">
        <f t="shared" ref="N456" si="1566">N457</f>
        <v>74800</v>
      </c>
      <c r="O456" s="14">
        <f t="shared" si="1217"/>
        <v>523600</v>
      </c>
      <c r="P456" s="5">
        <f>P457</f>
        <v>74800</v>
      </c>
      <c r="Q456" s="5">
        <f t="shared" ref="Q456" si="1567">Q457</f>
        <v>74800</v>
      </c>
      <c r="R456" s="5">
        <f t="shared" ref="R456" si="1568">R457</f>
        <v>74800</v>
      </c>
      <c r="S456" s="5">
        <f t="shared" ref="S456" si="1569">S457</f>
        <v>74800</v>
      </c>
      <c r="T456" s="5">
        <f t="shared" ref="T456" si="1570">T457</f>
        <v>74800</v>
      </c>
      <c r="U456" s="5">
        <f t="shared" ref="U456" si="1571">U457</f>
        <v>74800</v>
      </c>
      <c r="V456" s="5">
        <f t="shared" ref="V456" si="1572">V457</f>
        <v>74800</v>
      </c>
      <c r="W456" s="5">
        <f t="shared" ref="W456" si="1573">W457</f>
        <v>74800</v>
      </c>
      <c r="X456" s="5">
        <f t="shared" ref="X456" si="1574">X457</f>
        <v>74800</v>
      </c>
      <c r="Y456" s="5">
        <f t="shared" ref="Y456" si="1575">Y457</f>
        <v>74800</v>
      </c>
      <c r="Z456" s="5">
        <f t="shared" ref="Z456" si="1576">Z457</f>
        <v>74800</v>
      </c>
      <c r="AA456" s="5">
        <f t="shared" ref="AA456" si="1577">AA457</f>
        <v>74800</v>
      </c>
      <c r="AB456" s="14">
        <f t="shared" si="1218"/>
        <v>897600</v>
      </c>
      <c r="AC456" s="5">
        <f>AC457</f>
        <v>74800</v>
      </c>
      <c r="AD456" s="5">
        <f t="shared" ref="AD456" si="1578">AD457</f>
        <v>74800</v>
      </c>
      <c r="AE456" s="5">
        <f t="shared" ref="AE456" si="1579">AE457</f>
        <v>74800</v>
      </c>
      <c r="AF456" s="5">
        <f t="shared" ref="AF456" si="1580">AF457</f>
        <v>74800</v>
      </c>
      <c r="AG456" s="5">
        <f t="shared" ref="AG456" si="1581">AG457</f>
        <v>74800</v>
      </c>
      <c r="AH456" s="5">
        <f t="shared" ref="AH456" si="1582">AH457</f>
        <v>74800</v>
      </c>
      <c r="AI456" s="5">
        <f t="shared" ref="AI456" si="1583">AI457</f>
        <v>74800</v>
      </c>
      <c r="AJ456" s="5">
        <f t="shared" ref="AJ456" si="1584">AJ457</f>
        <v>74800</v>
      </c>
      <c r="AK456" s="5">
        <f t="shared" ref="AK456" si="1585">AK457</f>
        <v>74800</v>
      </c>
      <c r="AL456" s="5">
        <f t="shared" ref="AL456" si="1586">AL457</f>
        <v>74800</v>
      </c>
      <c r="AM456" s="5">
        <f t="shared" ref="AM456" si="1587">AM457</f>
        <v>74800</v>
      </c>
      <c r="AN456" s="5">
        <f t="shared" ref="AN456" si="1588">AN457</f>
        <v>74800</v>
      </c>
      <c r="AO456" s="14">
        <f t="shared" si="1219"/>
        <v>897600</v>
      </c>
      <c r="AP456" s="5"/>
      <c r="AQ456" s="14">
        <f t="shared" si="1555"/>
        <v>2318800</v>
      </c>
    </row>
    <row r="457" spans="1:44" ht="12" customHeight="1" outlineLevel="1">
      <c r="A457" s="21" t="s">
        <v>91</v>
      </c>
      <c r="C457" s="2">
        <f t="shared" ref="C457:N457" si="1589">C57-C107-C157-C407</f>
        <v>0</v>
      </c>
      <c r="D457" s="2">
        <f t="shared" si="1589"/>
        <v>0</v>
      </c>
      <c r="E457" s="2">
        <f t="shared" si="1589"/>
        <v>0</v>
      </c>
      <c r="F457" s="2">
        <f t="shared" si="1589"/>
        <v>0</v>
      </c>
      <c r="G457" s="2">
        <f t="shared" si="1589"/>
        <v>0</v>
      </c>
      <c r="H457" s="2">
        <f t="shared" si="1589"/>
        <v>74800</v>
      </c>
      <c r="I457" s="2">
        <f t="shared" si="1589"/>
        <v>74800</v>
      </c>
      <c r="J457" s="2">
        <f t="shared" si="1589"/>
        <v>74800</v>
      </c>
      <c r="K457" s="2">
        <f t="shared" si="1589"/>
        <v>74800</v>
      </c>
      <c r="L457" s="2">
        <f t="shared" si="1589"/>
        <v>74800</v>
      </c>
      <c r="M457" s="2">
        <f t="shared" si="1589"/>
        <v>74800</v>
      </c>
      <c r="N457" s="2">
        <f t="shared" si="1589"/>
        <v>74800</v>
      </c>
      <c r="O457" s="6">
        <f>SUM(C457:N457)</f>
        <v>523600</v>
      </c>
      <c r="P457" s="2">
        <f t="shared" ref="P457:AA457" si="1590">P57-P107-P157-P407</f>
        <v>74800</v>
      </c>
      <c r="Q457" s="2">
        <f t="shared" si="1590"/>
        <v>74800</v>
      </c>
      <c r="R457" s="2">
        <f t="shared" si="1590"/>
        <v>74800</v>
      </c>
      <c r="S457" s="2">
        <f t="shared" si="1590"/>
        <v>74800</v>
      </c>
      <c r="T457" s="2">
        <f t="shared" si="1590"/>
        <v>74800</v>
      </c>
      <c r="U457" s="2">
        <f t="shared" si="1590"/>
        <v>74800</v>
      </c>
      <c r="V457" s="2">
        <f t="shared" si="1590"/>
        <v>74800</v>
      </c>
      <c r="W457" s="2">
        <f t="shared" si="1590"/>
        <v>74800</v>
      </c>
      <c r="X457" s="2">
        <f t="shared" si="1590"/>
        <v>74800</v>
      </c>
      <c r="Y457" s="2">
        <f t="shared" si="1590"/>
        <v>74800</v>
      </c>
      <c r="Z457" s="2">
        <f t="shared" si="1590"/>
        <v>74800</v>
      </c>
      <c r="AA457" s="2">
        <f t="shared" si="1590"/>
        <v>74800</v>
      </c>
      <c r="AB457" s="6">
        <f t="shared" si="1218"/>
        <v>897600</v>
      </c>
      <c r="AC457" s="2">
        <f t="shared" ref="AC457:AN457" si="1591">AC57-AC107-AC157-AC407</f>
        <v>74800</v>
      </c>
      <c r="AD457" s="2">
        <f t="shared" si="1591"/>
        <v>74800</v>
      </c>
      <c r="AE457" s="2">
        <f t="shared" si="1591"/>
        <v>74800</v>
      </c>
      <c r="AF457" s="2">
        <f t="shared" si="1591"/>
        <v>74800</v>
      </c>
      <c r="AG457" s="2">
        <f t="shared" si="1591"/>
        <v>74800</v>
      </c>
      <c r="AH457" s="2">
        <f t="shared" si="1591"/>
        <v>74800</v>
      </c>
      <c r="AI457" s="2">
        <f t="shared" si="1591"/>
        <v>74800</v>
      </c>
      <c r="AJ457" s="2">
        <f t="shared" si="1591"/>
        <v>74800</v>
      </c>
      <c r="AK457" s="2">
        <f t="shared" si="1591"/>
        <v>74800</v>
      </c>
      <c r="AL457" s="2">
        <f t="shared" si="1591"/>
        <v>74800</v>
      </c>
      <c r="AM457" s="2">
        <f t="shared" si="1591"/>
        <v>74800</v>
      </c>
      <c r="AN457" s="2">
        <f t="shared" si="1591"/>
        <v>74800</v>
      </c>
      <c r="AO457" s="6">
        <f t="shared" si="1219"/>
        <v>897600</v>
      </c>
      <c r="AP457" s="2"/>
      <c r="AQ457" s="6">
        <f t="shared" si="1555"/>
        <v>2318800</v>
      </c>
    </row>
    <row r="458" spans="1:44" ht="12" customHeight="1" outlineLevel="1">
      <c r="A458" s="2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6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6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6"/>
      <c r="AP458" s="2"/>
      <c r="AQ458" s="6"/>
    </row>
    <row r="459" spans="1:44" ht="12" customHeight="1" outlineLevel="1">
      <c r="A459" s="4" t="s">
        <v>125</v>
      </c>
      <c r="C459" s="5">
        <f>SUM(C460:C464)</f>
        <v>0</v>
      </c>
      <c r="D459" s="5">
        <f t="shared" ref="D459" si="1592">SUM(D460:D464)</f>
        <v>0</v>
      </c>
      <c r="E459" s="5">
        <f t="shared" ref="E459" si="1593">SUM(E460:E464)</f>
        <v>0</v>
      </c>
      <c r="F459" s="5">
        <f t="shared" ref="F459" si="1594">SUM(F460:F464)</f>
        <v>0</v>
      </c>
      <c r="G459" s="5">
        <f t="shared" ref="G459" si="1595">SUM(G460:G464)</f>
        <v>0</v>
      </c>
      <c r="H459" s="5">
        <f t="shared" ref="H459" si="1596">SUM(H460:H464)</f>
        <v>0</v>
      </c>
      <c r="I459" s="5">
        <f t="shared" ref="I459" si="1597">SUM(I460:I464)</f>
        <v>310425</v>
      </c>
      <c r="J459" s="5">
        <f t="shared" ref="J459" si="1598">SUM(J460:J464)</f>
        <v>1089675</v>
      </c>
      <c r="K459" s="5">
        <f t="shared" ref="K459" si="1599">SUM(K460:K464)</f>
        <v>1400100</v>
      </c>
      <c r="L459" s="5">
        <f t="shared" ref="L459" si="1600">SUM(L460:L464)</f>
        <v>1552125</v>
      </c>
      <c r="M459" s="5">
        <f t="shared" ref="M459" si="1601">SUM(M460:M464)</f>
        <v>1552125</v>
      </c>
      <c r="N459" s="5">
        <f t="shared" ref="N459" si="1602">SUM(N460:N464)</f>
        <v>1552125</v>
      </c>
      <c r="O459" s="14">
        <f>SUM(C459:N459)</f>
        <v>7456575</v>
      </c>
      <c r="P459" s="5">
        <f>SUM(P460:P464)</f>
        <v>1615500</v>
      </c>
      <c r="Q459" s="5">
        <f t="shared" ref="Q459" si="1603">SUM(Q460:Q464)</f>
        <v>1773900</v>
      </c>
      <c r="R459" s="5">
        <f t="shared" ref="R459" si="1604">SUM(R460:R464)</f>
        <v>1833300</v>
      </c>
      <c r="S459" s="5">
        <f t="shared" ref="S459" si="1605">SUM(S460:S464)</f>
        <v>1853100</v>
      </c>
      <c r="T459" s="5">
        <f t="shared" ref="T459" si="1606">SUM(T460:T464)</f>
        <v>1853100</v>
      </c>
      <c r="U459" s="5">
        <f t="shared" ref="U459" si="1607">SUM(U460:U464)</f>
        <v>1853100</v>
      </c>
      <c r="V459" s="5">
        <f t="shared" ref="V459" si="1608">SUM(V460:V464)</f>
        <v>1912500</v>
      </c>
      <c r="W459" s="5">
        <f t="shared" ref="W459" si="1609">SUM(W460:W464)</f>
        <v>2070900</v>
      </c>
      <c r="X459" s="5">
        <f t="shared" ref="X459" si="1610">SUM(X460:X464)</f>
        <v>2130300</v>
      </c>
      <c r="Y459" s="5">
        <f t="shared" ref="Y459" si="1611">SUM(Y460:Y464)</f>
        <v>2150100</v>
      </c>
      <c r="Z459" s="5">
        <f t="shared" ref="Z459" si="1612">SUM(Z460:Z464)</f>
        <v>2150100</v>
      </c>
      <c r="AA459" s="5">
        <f t="shared" ref="AA459" si="1613">SUM(AA460:AA464)</f>
        <v>2150100</v>
      </c>
      <c r="AB459" s="14">
        <f>SUM(P459:AA459)</f>
        <v>23346000</v>
      </c>
      <c r="AC459" s="5">
        <f>SUM(AC460:AC464)</f>
        <v>2213000</v>
      </c>
      <c r="AD459" s="5">
        <f t="shared" ref="AD459" si="1614">SUM(AD460:AD464)</f>
        <v>2371400</v>
      </c>
      <c r="AE459" s="5">
        <f t="shared" ref="AE459" si="1615">SUM(AE460:AE464)</f>
        <v>2430800</v>
      </c>
      <c r="AF459" s="5">
        <f t="shared" ref="AF459" si="1616">SUM(AF460:AF464)</f>
        <v>2450600</v>
      </c>
      <c r="AG459" s="5">
        <f t="shared" ref="AG459" si="1617">SUM(AG460:AG464)</f>
        <v>2450600</v>
      </c>
      <c r="AH459" s="5">
        <f t="shared" ref="AH459" si="1618">SUM(AH460:AH464)</f>
        <v>2450600</v>
      </c>
      <c r="AI459" s="5">
        <f t="shared" ref="AI459" si="1619">SUM(AI460:AI464)</f>
        <v>2510000</v>
      </c>
      <c r="AJ459" s="5">
        <f t="shared" ref="AJ459" si="1620">SUM(AJ460:AJ464)</f>
        <v>2668400</v>
      </c>
      <c r="AK459" s="5">
        <f t="shared" ref="AK459" si="1621">SUM(AK460:AK464)</f>
        <v>2727800</v>
      </c>
      <c r="AL459" s="5">
        <f t="shared" ref="AL459" si="1622">SUM(AL460:AL464)</f>
        <v>2747600</v>
      </c>
      <c r="AM459" s="5">
        <f t="shared" ref="AM459" si="1623">SUM(AM460:AM464)</f>
        <v>2747600</v>
      </c>
      <c r="AN459" s="5">
        <f t="shared" ref="AN459" si="1624">SUM(AN460:AN464)</f>
        <v>2747600</v>
      </c>
      <c r="AO459" s="14">
        <f>SUM(AC459:AN459)</f>
        <v>30516000</v>
      </c>
      <c r="AP459" s="2"/>
      <c r="AQ459" s="14">
        <f>O459+AB459+AO459</f>
        <v>61318575</v>
      </c>
    </row>
    <row r="460" spans="1:44" ht="12" customHeight="1" outlineLevel="1">
      <c r="A460" s="21" t="s">
        <v>92</v>
      </c>
      <c r="C460" s="2">
        <f t="shared" ref="C460:N460" si="1625">C60-C110-C160-C410</f>
        <v>0</v>
      </c>
      <c r="D460" s="2">
        <f t="shared" si="1625"/>
        <v>0</v>
      </c>
      <c r="E460" s="2">
        <f t="shared" si="1625"/>
        <v>0</v>
      </c>
      <c r="F460" s="2">
        <f t="shared" si="1625"/>
        <v>0</v>
      </c>
      <c r="G460" s="2">
        <f t="shared" si="1625"/>
        <v>0</v>
      </c>
      <c r="H460" s="2">
        <f t="shared" si="1625"/>
        <v>0</v>
      </c>
      <c r="I460" s="2">
        <f t="shared" si="1625"/>
        <v>0</v>
      </c>
      <c r="J460" s="2">
        <f t="shared" si="1625"/>
        <v>468825</v>
      </c>
      <c r="K460" s="2">
        <f t="shared" si="1625"/>
        <v>468825</v>
      </c>
      <c r="L460" s="2">
        <f t="shared" si="1625"/>
        <v>468825</v>
      </c>
      <c r="M460" s="2">
        <f t="shared" si="1625"/>
        <v>468825</v>
      </c>
      <c r="N460" s="2">
        <f t="shared" si="1625"/>
        <v>468825</v>
      </c>
      <c r="O460" s="6">
        <f t="shared" si="1217"/>
        <v>2344125</v>
      </c>
      <c r="P460" s="2">
        <f t="shared" ref="P460:AA460" si="1626">P60-P110-P160-P410</f>
        <v>469620</v>
      </c>
      <c r="Q460" s="2">
        <f t="shared" si="1626"/>
        <v>568620</v>
      </c>
      <c r="R460" s="2">
        <f t="shared" si="1626"/>
        <v>568620</v>
      </c>
      <c r="S460" s="2">
        <f t="shared" si="1626"/>
        <v>568620</v>
      </c>
      <c r="T460" s="2">
        <f t="shared" si="1626"/>
        <v>568620</v>
      </c>
      <c r="U460" s="2">
        <f t="shared" si="1626"/>
        <v>568620</v>
      </c>
      <c r="V460" s="2">
        <f t="shared" si="1626"/>
        <v>568620</v>
      </c>
      <c r="W460" s="2">
        <f t="shared" si="1626"/>
        <v>667620</v>
      </c>
      <c r="X460" s="2">
        <f t="shared" si="1626"/>
        <v>667620</v>
      </c>
      <c r="Y460" s="2">
        <f t="shared" si="1626"/>
        <v>667620</v>
      </c>
      <c r="Z460" s="2">
        <f t="shared" si="1626"/>
        <v>667620</v>
      </c>
      <c r="AA460" s="2">
        <f t="shared" si="1626"/>
        <v>667620</v>
      </c>
      <c r="AB460" s="6">
        <f t="shared" si="1218"/>
        <v>7219440</v>
      </c>
      <c r="AC460" s="2">
        <f t="shared" ref="AC460:AN460" si="1627">AC60-AC110-AC160-AC410</f>
        <v>668320</v>
      </c>
      <c r="AD460" s="2">
        <f t="shared" si="1627"/>
        <v>767320</v>
      </c>
      <c r="AE460" s="2">
        <f t="shared" si="1627"/>
        <v>767320</v>
      </c>
      <c r="AF460" s="2">
        <f t="shared" si="1627"/>
        <v>767320</v>
      </c>
      <c r="AG460" s="2">
        <f t="shared" si="1627"/>
        <v>767320</v>
      </c>
      <c r="AH460" s="2">
        <f t="shared" si="1627"/>
        <v>767320</v>
      </c>
      <c r="AI460" s="2">
        <f t="shared" si="1627"/>
        <v>767320</v>
      </c>
      <c r="AJ460" s="2">
        <f t="shared" si="1627"/>
        <v>866320</v>
      </c>
      <c r="AK460" s="2">
        <f t="shared" si="1627"/>
        <v>866320</v>
      </c>
      <c r="AL460" s="2">
        <f t="shared" si="1627"/>
        <v>866320</v>
      </c>
      <c r="AM460" s="2">
        <f t="shared" si="1627"/>
        <v>866320</v>
      </c>
      <c r="AN460" s="2">
        <f t="shared" si="1627"/>
        <v>866320</v>
      </c>
      <c r="AO460" s="6">
        <f t="shared" si="1219"/>
        <v>9603840</v>
      </c>
      <c r="AP460" s="2"/>
      <c r="AQ460" s="6">
        <f t="shared" si="1555"/>
        <v>19167405</v>
      </c>
    </row>
    <row r="461" spans="1:44" ht="12" customHeight="1" outlineLevel="1">
      <c r="A461" s="21" t="s">
        <v>179</v>
      </c>
      <c r="C461" s="2">
        <f t="shared" ref="C461:N461" si="1628">C61-C111-C161-C411</f>
        <v>0</v>
      </c>
      <c r="D461" s="2">
        <f t="shared" si="1628"/>
        <v>0</v>
      </c>
      <c r="E461" s="2">
        <f t="shared" si="1628"/>
        <v>0</v>
      </c>
      <c r="F461" s="2">
        <f t="shared" si="1628"/>
        <v>0</v>
      </c>
      <c r="G461" s="2">
        <f t="shared" si="1628"/>
        <v>0</v>
      </c>
      <c r="H461" s="2">
        <f t="shared" si="1628"/>
        <v>0</v>
      </c>
      <c r="I461" s="2">
        <f t="shared" si="1628"/>
        <v>310425</v>
      </c>
      <c r="J461" s="2">
        <f t="shared" si="1628"/>
        <v>310425</v>
      </c>
      <c r="K461" s="2">
        <f t="shared" si="1628"/>
        <v>310425</v>
      </c>
      <c r="L461" s="2">
        <f t="shared" si="1628"/>
        <v>310425</v>
      </c>
      <c r="M461" s="2">
        <f t="shared" si="1628"/>
        <v>310425</v>
      </c>
      <c r="N461" s="2">
        <f t="shared" si="1628"/>
        <v>310425</v>
      </c>
      <c r="O461" s="6">
        <f t="shared" si="1217"/>
        <v>1862550</v>
      </c>
      <c r="P461" s="2">
        <f t="shared" ref="P461:AA461" si="1629">P61-P111-P161-P411</f>
        <v>370620</v>
      </c>
      <c r="Q461" s="2">
        <f t="shared" si="1629"/>
        <v>370620</v>
      </c>
      <c r="R461" s="2">
        <f t="shared" si="1629"/>
        <v>370620</v>
      </c>
      <c r="S461" s="2">
        <f t="shared" si="1629"/>
        <v>370620</v>
      </c>
      <c r="T461" s="2">
        <f t="shared" si="1629"/>
        <v>370620</v>
      </c>
      <c r="U461" s="2">
        <f t="shared" si="1629"/>
        <v>370620</v>
      </c>
      <c r="V461" s="2">
        <f t="shared" si="1629"/>
        <v>430020</v>
      </c>
      <c r="W461" s="2">
        <f t="shared" si="1629"/>
        <v>430020</v>
      </c>
      <c r="X461" s="2">
        <f t="shared" si="1629"/>
        <v>430020</v>
      </c>
      <c r="Y461" s="2">
        <f t="shared" si="1629"/>
        <v>430020</v>
      </c>
      <c r="Z461" s="2">
        <f t="shared" si="1629"/>
        <v>430020</v>
      </c>
      <c r="AA461" s="2">
        <f t="shared" si="1629"/>
        <v>430020</v>
      </c>
      <c r="AB461" s="6">
        <f t="shared" si="1218"/>
        <v>4803840</v>
      </c>
      <c r="AC461" s="2">
        <f t="shared" ref="AC461:AN461" si="1630">AC61-AC111-AC161-AC411</f>
        <v>490120</v>
      </c>
      <c r="AD461" s="2">
        <f t="shared" si="1630"/>
        <v>490120</v>
      </c>
      <c r="AE461" s="2">
        <f t="shared" si="1630"/>
        <v>490120</v>
      </c>
      <c r="AF461" s="2">
        <f t="shared" si="1630"/>
        <v>490120</v>
      </c>
      <c r="AG461" s="2">
        <f t="shared" si="1630"/>
        <v>490120</v>
      </c>
      <c r="AH461" s="2">
        <f t="shared" si="1630"/>
        <v>490120</v>
      </c>
      <c r="AI461" s="2">
        <f t="shared" si="1630"/>
        <v>549520</v>
      </c>
      <c r="AJ461" s="2">
        <f t="shared" si="1630"/>
        <v>549520</v>
      </c>
      <c r="AK461" s="2">
        <f t="shared" si="1630"/>
        <v>549520</v>
      </c>
      <c r="AL461" s="2">
        <f t="shared" si="1630"/>
        <v>549520</v>
      </c>
      <c r="AM461" s="2">
        <f t="shared" si="1630"/>
        <v>549520</v>
      </c>
      <c r="AN461" s="2">
        <f t="shared" si="1630"/>
        <v>549520</v>
      </c>
      <c r="AO461" s="6">
        <f t="shared" si="1219"/>
        <v>6237840</v>
      </c>
      <c r="AP461" s="2"/>
      <c r="AQ461" s="6">
        <f t="shared" si="1555"/>
        <v>12904230</v>
      </c>
    </row>
    <row r="462" spans="1:44" ht="12" customHeight="1" outlineLevel="1">
      <c r="A462" s="21" t="s">
        <v>5</v>
      </c>
      <c r="C462" s="2">
        <f t="shared" ref="C462:N462" si="1631">C62-C112-C162-C412</f>
        <v>0</v>
      </c>
      <c r="D462" s="2">
        <f t="shared" si="1631"/>
        <v>0</v>
      </c>
      <c r="E462" s="2">
        <f t="shared" si="1631"/>
        <v>0</v>
      </c>
      <c r="F462" s="2">
        <f t="shared" si="1631"/>
        <v>0</v>
      </c>
      <c r="G462" s="2">
        <f t="shared" si="1631"/>
        <v>0</v>
      </c>
      <c r="H462" s="2">
        <f t="shared" si="1631"/>
        <v>0</v>
      </c>
      <c r="I462" s="2">
        <f t="shared" si="1631"/>
        <v>0</v>
      </c>
      <c r="J462" s="2">
        <f t="shared" si="1631"/>
        <v>0</v>
      </c>
      <c r="K462" s="2">
        <f t="shared" si="1631"/>
        <v>310425</v>
      </c>
      <c r="L462" s="2">
        <f t="shared" si="1631"/>
        <v>310425</v>
      </c>
      <c r="M462" s="2">
        <f t="shared" si="1631"/>
        <v>310425</v>
      </c>
      <c r="N462" s="2">
        <f t="shared" si="1631"/>
        <v>310425</v>
      </c>
      <c r="O462" s="6">
        <f t="shared" ref="O462:O547" si="1632">SUM(C462:N462)</f>
        <v>1241700</v>
      </c>
      <c r="P462" s="2">
        <f t="shared" ref="P462:AA462" si="1633">P62-P112-P162-P412</f>
        <v>311220</v>
      </c>
      <c r="Q462" s="2">
        <f t="shared" si="1633"/>
        <v>311220</v>
      </c>
      <c r="R462" s="2">
        <f t="shared" si="1633"/>
        <v>370620</v>
      </c>
      <c r="S462" s="2">
        <f t="shared" si="1633"/>
        <v>370620</v>
      </c>
      <c r="T462" s="2">
        <f t="shared" si="1633"/>
        <v>370620</v>
      </c>
      <c r="U462" s="2">
        <f t="shared" si="1633"/>
        <v>370620</v>
      </c>
      <c r="V462" s="2">
        <f t="shared" si="1633"/>
        <v>370620</v>
      </c>
      <c r="W462" s="2">
        <f t="shared" si="1633"/>
        <v>370620</v>
      </c>
      <c r="X462" s="2">
        <f t="shared" si="1633"/>
        <v>430020</v>
      </c>
      <c r="Y462" s="2">
        <f t="shared" si="1633"/>
        <v>430020</v>
      </c>
      <c r="Z462" s="2">
        <f t="shared" si="1633"/>
        <v>430020</v>
      </c>
      <c r="AA462" s="2">
        <f t="shared" si="1633"/>
        <v>430020</v>
      </c>
      <c r="AB462" s="6">
        <f t="shared" ref="AB462:AB541" si="1634">SUM(P462:AA462)</f>
        <v>4566240</v>
      </c>
      <c r="AC462" s="2">
        <f t="shared" ref="AC462:AN462" si="1635">AC62-AC112-AC162-AC412</f>
        <v>430720</v>
      </c>
      <c r="AD462" s="2">
        <f t="shared" si="1635"/>
        <v>430720</v>
      </c>
      <c r="AE462" s="2">
        <f t="shared" si="1635"/>
        <v>490120</v>
      </c>
      <c r="AF462" s="2">
        <f t="shared" si="1635"/>
        <v>490120</v>
      </c>
      <c r="AG462" s="2">
        <f t="shared" si="1635"/>
        <v>490120</v>
      </c>
      <c r="AH462" s="2">
        <f t="shared" si="1635"/>
        <v>490120</v>
      </c>
      <c r="AI462" s="2">
        <f t="shared" si="1635"/>
        <v>490120</v>
      </c>
      <c r="AJ462" s="2">
        <f t="shared" si="1635"/>
        <v>490120</v>
      </c>
      <c r="AK462" s="2">
        <f t="shared" si="1635"/>
        <v>549520</v>
      </c>
      <c r="AL462" s="2">
        <f t="shared" si="1635"/>
        <v>549520</v>
      </c>
      <c r="AM462" s="2">
        <f t="shared" si="1635"/>
        <v>549520</v>
      </c>
      <c r="AN462" s="2">
        <f t="shared" si="1635"/>
        <v>549520</v>
      </c>
      <c r="AO462" s="6">
        <f t="shared" ref="AO462:AO541" si="1636">SUM(AC462:AN462)</f>
        <v>6000240</v>
      </c>
      <c r="AP462" s="2"/>
      <c r="AQ462" s="6">
        <f t="shared" si="1555"/>
        <v>11808180</v>
      </c>
    </row>
    <row r="463" spans="1:44" ht="12" customHeight="1" outlineLevel="1">
      <c r="A463" s="21" t="s">
        <v>6</v>
      </c>
      <c r="C463" s="2">
        <f t="shared" ref="C463:N463" si="1637">C63-C113-C163-C413</f>
        <v>0</v>
      </c>
      <c r="D463" s="2">
        <f t="shared" si="1637"/>
        <v>0</v>
      </c>
      <c r="E463" s="2">
        <f t="shared" si="1637"/>
        <v>0</v>
      </c>
      <c r="F463" s="2">
        <f t="shared" si="1637"/>
        <v>0</v>
      </c>
      <c r="G463" s="2">
        <f t="shared" si="1637"/>
        <v>0</v>
      </c>
      <c r="H463" s="2">
        <f t="shared" si="1637"/>
        <v>0</v>
      </c>
      <c r="I463" s="2">
        <f t="shared" si="1637"/>
        <v>0</v>
      </c>
      <c r="J463" s="2">
        <f t="shared" si="1637"/>
        <v>310425</v>
      </c>
      <c r="K463" s="2">
        <f t="shared" si="1637"/>
        <v>310425</v>
      </c>
      <c r="L463" s="2">
        <f t="shared" si="1637"/>
        <v>310425</v>
      </c>
      <c r="M463" s="2">
        <f t="shared" si="1637"/>
        <v>310425</v>
      </c>
      <c r="N463" s="2">
        <f t="shared" si="1637"/>
        <v>310425</v>
      </c>
      <c r="O463" s="6">
        <f t="shared" si="1632"/>
        <v>1552125</v>
      </c>
      <c r="P463" s="2">
        <f t="shared" ref="P463:AA463" si="1638">P63-P113-P163-P413</f>
        <v>311220</v>
      </c>
      <c r="Q463" s="2">
        <f t="shared" si="1638"/>
        <v>370620</v>
      </c>
      <c r="R463" s="2">
        <f t="shared" si="1638"/>
        <v>370620</v>
      </c>
      <c r="S463" s="2">
        <f t="shared" si="1638"/>
        <v>370620</v>
      </c>
      <c r="T463" s="2">
        <f t="shared" si="1638"/>
        <v>370620</v>
      </c>
      <c r="U463" s="2">
        <f t="shared" si="1638"/>
        <v>370620</v>
      </c>
      <c r="V463" s="2">
        <f t="shared" si="1638"/>
        <v>370620</v>
      </c>
      <c r="W463" s="2">
        <f t="shared" si="1638"/>
        <v>430020</v>
      </c>
      <c r="X463" s="2">
        <f t="shared" si="1638"/>
        <v>430020</v>
      </c>
      <c r="Y463" s="2">
        <f t="shared" si="1638"/>
        <v>430020</v>
      </c>
      <c r="Z463" s="2">
        <f t="shared" si="1638"/>
        <v>430020</v>
      </c>
      <c r="AA463" s="2">
        <f t="shared" si="1638"/>
        <v>430020</v>
      </c>
      <c r="AB463" s="6">
        <f t="shared" si="1634"/>
        <v>4685040</v>
      </c>
      <c r="AC463" s="2">
        <f t="shared" ref="AC463:AN463" si="1639">AC63-AC113-AC163-AC413</f>
        <v>430720</v>
      </c>
      <c r="AD463" s="2">
        <f t="shared" si="1639"/>
        <v>490120</v>
      </c>
      <c r="AE463" s="2">
        <f t="shared" si="1639"/>
        <v>490120</v>
      </c>
      <c r="AF463" s="2">
        <f t="shared" si="1639"/>
        <v>490120</v>
      </c>
      <c r="AG463" s="2">
        <f t="shared" si="1639"/>
        <v>490120</v>
      </c>
      <c r="AH463" s="2">
        <f t="shared" si="1639"/>
        <v>490120</v>
      </c>
      <c r="AI463" s="2">
        <f t="shared" si="1639"/>
        <v>490120</v>
      </c>
      <c r="AJ463" s="2">
        <f t="shared" si="1639"/>
        <v>549520</v>
      </c>
      <c r="AK463" s="2">
        <f t="shared" si="1639"/>
        <v>549520</v>
      </c>
      <c r="AL463" s="2">
        <f t="shared" si="1639"/>
        <v>549520</v>
      </c>
      <c r="AM463" s="2">
        <f t="shared" si="1639"/>
        <v>549520</v>
      </c>
      <c r="AN463" s="2">
        <f t="shared" si="1639"/>
        <v>549520</v>
      </c>
      <c r="AO463" s="6">
        <f t="shared" si="1636"/>
        <v>6119040</v>
      </c>
      <c r="AP463" s="2"/>
      <c r="AQ463" s="6">
        <f t="shared" si="1555"/>
        <v>12356205</v>
      </c>
    </row>
    <row r="464" spans="1:44" ht="12" customHeight="1" outlineLevel="1">
      <c r="A464" s="21" t="s">
        <v>93</v>
      </c>
      <c r="C464" s="2">
        <f t="shared" ref="C464:N464" si="1640">C64-C114-C164-C414</f>
        <v>0</v>
      </c>
      <c r="D464" s="2">
        <f t="shared" si="1640"/>
        <v>0</v>
      </c>
      <c r="E464" s="2">
        <f t="shared" si="1640"/>
        <v>0</v>
      </c>
      <c r="F464" s="2">
        <f t="shared" si="1640"/>
        <v>0</v>
      </c>
      <c r="G464" s="2">
        <f t="shared" si="1640"/>
        <v>0</v>
      </c>
      <c r="H464" s="2">
        <f t="shared" si="1640"/>
        <v>0</v>
      </c>
      <c r="I464" s="2">
        <f t="shared" si="1640"/>
        <v>0</v>
      </c>
      <c r="J464" s="2">
        <f t="shared" si="1640"/>
        <v>0</v>
      </c>
      <c r="K464" s="2">
        <f t="shared" si="1640"/>
        <v>0</v>
      </c>
      <c r="L464" s="2">
        <f t="shared" si="1640"/>
        <v>152025</v>
      </c>
      <c r="M464" s="2">
        <f t="shared" si="1640"/>
        <v>152025</v>
      </c>
      <c r="N464" s="2">
        <f t="shared" si="1640"/>
        <v>152025</v>
      </c>
      <c r="O464" s="6">
        <f t="shared" si="1632"/>
        <v>456075</v>
      </c>
      <c r="P464" s="2">
        <f t="shared" ref="P464:AA464" si="1641">P64-P114-P164-P414</f>
        <v>152820</v>
      </c>
      <c r="Q464" s="2">
        <f t="shared" si="1641"/>
        <v>152820</v>
      </c>
      <c r="R464" s="2">
        <f t="shared" si="1641"/>
        <v>152820</v>
      </c>
      <c r="S464" s="2">
        <f t="shared" si="1641"/>
        <v>172620</v>
      </c>
      <c r="T464" s="2">
        <f t="shared" si="1641"/>
        <v>172620</v>
      </c>
      <c r="U464" s="2">
        <f t="shared" si="1641"/>
        <v>172620</v>
      </c>
      <c r="V464" s="2">
        <f t="shared" si="1641"/>
        <v>172620</v>
      </c>
      <c r="W464" s="2">
        <f t="shared" si="1641"/>
        <v>172620</v>
      </c>
      <c r="X464" s="2">
        <f t="shared" si="1641"/>
        <v>172620</v>
      </c>
      <c r="Y464" s="2">
        <f t="shared" si="1641"/>
        <v>192420</v>
      </c>
      <c r="Z464" s="2">
        <f t="shared" si="1641"/>
        <v>192420</v>
      </c>
      <c r="AA464" s="2">
        <f t="shared" si="1641"/>
        <v>192420</v>
      </c>
      <c r="AB464" s="6">
        <f t="shared" si="1634"/>
        <v>2071440</v>
      </c>
      <c r="AC464" s="2">
        <f t="shared" ref="AC464:AN464" si="1642">AC64-AC114-AC164-AC414</f>
        <v>193120</v>
      </c>
      <c r="AD464" s="2">
        <f t="shared" si="1642"/>
        <v>193120</v>
      </c>
      <c r="AE464" s="2">
        <f t="shared" si="1642"/>
        <v>193120</v>
      </c>
      <c r="AF464" s="2">
        <f t="shared" si="1642"/>
        <v>212920</v>
      </c>
      <c r="AG464" s="2">
        <f t="shared" si="1642"/>
        <v>212920</v>
      </c>
      <c r="AH464" s="2">
        <f t="shared" si="1642"/>
        <v>212920</v>
      </c>
      <c r="AI464" s="2">
        <f t="shared" si="1642"/>
        <v>212920</v>
      </c>
      <c r="AJ464" s="2">
        <f t="shared" si="1642"/>
        <v>212920</v>
      </c>
      <c r="AK464" s="2">
        <f t="shared" si="1642"/>
        <v>212920</v>
      </c>
      <c r="AL464" s="2">
        <f t="shared" si="1642"/>
        <v>232720</v>
      </c>
      <c r="AM464" s="2">
        <f t="shared" si="1642"/>
        <v>232720</v>
      </c>
      <c r="AN464" s="2">
        <f t="shared" si="1642"/>
        <v>232720</v>
      </c>
      <c r="AO464" s="6">
        <f t="shared" si="1636"/>
        <v>2555040</v>
      </c>
      <c r="AP464" s="2"/>
      <c r="AQ464" s="6">
        <f t="shared" si="1555"/>
        <v>5082555</v>
      </c>
    </row>
    <row r="465" spans="1:44" ht="12" customHeight="1" outlineLevel="1">
      <c r="A465" s="2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6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6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6"/>
      <c r="AP465" s="2"/>
      <c r="AQ465" s="6"/>
    </row>
    <row r="466" spans="1:44" s="4" customFormat="1" ht="12" customHeight="1" outlineLevel="1">
      <c r="A466" s="4" t="s">
        <v>124</v>
      </c>
      <c r="B466" s="9"/>
      <c r="C466" s="5">
        <f>SUM(C467:C473)</f>
        <v>0</v>
      </c>
      <c r="D466" s="5">
        <f t="shared" ref="D466:N466" si="1643">SUM(D467:D473)</f>
        <v>0</v>
      </c>
      <c r="E466" s="5">
        <f t="shared" si="1643"/>
        <v>0</v>
      </c>
      <c r="F466" s="5">
        <f t="shared" si="1643"/>
        <v>0</v>
      </c>
      <c r="G466" s="5">
        <f t="shared" si="1643"/>
        <v>0</v>
      </c>
      <c r="H466" s="5">
        <f t="shared" si="1643"/>
        <v>468825</v>
      </c>
      <c r="I466" s="5">
        <f t="shared" si="1643"/>
        <v>858450</v>
      </c>
      <c r="J466" s="5">
        <f t="shared" si="1643"/>
        <v>1248075</v>
      </c>
      <c r="K466" s="5">
        <f t="shared" si="1643"/>
        <v>1248075</v>
      </c>
      <c r="L466" s="5">
        <f t="shared" si="1643"/>
        <v>1248075</v>
      </c>
      <c r="M466" s="5">
        <f t="shared" si="1643"/>
        <v>1248075</v>
      </c>
      <c r="N466" s="5">
        <f t="shared" si="1643"/>
        <v>1347075</v>
      </c>
      <c r="O466" s="14">
        <f t="shared" si="1632"/>
        <v>7666650</v>
      </c>
      <c r="P466" s="5">
        <f>SUM(P467:P473)</f>
        <v>2599920</v>
      </c>
      <c r="Q466" s="5">
        <f t="shared" ref="Q466:AA466" si="1644">SUM(Q467:Q473)</f>
        <v>2679120</v>
      </c>
      <c r="R466" s="5">
        <f t="shared" si="1644"/>
        <v>2679120</v>
      </c>
      <c r="S466" s="5">
        <f t="shared" si="1644"/>
        <v>2679120</v>
      </c>
      <c r="T466" s="5">
        <f t="shared" si="1644"/>
        <v>2679120</v>
      </c>
      <c r="U466" s="5">
        <f t="shared" si="1644"/>
        <v>2778120</v>
      </c>
      <c r="V466" s="5">
        <f t="shared" si="1644"/>
        <v>3485340</v>
      </c>
      <c r="W466" s="5">
        <f t="shared" si="1644"/>
        <v>3564540</v>
      </c>
      <c r="X466" s="5">
        <f t="shared" si="1644"/>
        <v>3564540</v>
      </c>
      <c r="Y466" s="5">
        <f t="shared" si="1644"/>
        <v>3564540</v>
      </c>
      <c r="Z466" s="5">
        <f t="shared" si="1644"/>
        <v>3564540</v>
      </c>
      <c r="AA466" s="5">
        <f t="shared" si="1644"/>
        <v>3663540</v>
      </c>
      <c r="AB466" s="14">
        <f t="shared" si="1634"/>
        <v>37501560</v>
      </c>
      <c r="AC466" s="5">
        <f>SUM(AC467:AC473)</f>
        <v>4064440</v>
      </c>
      <c r="AD466" s="5">
        <f t="shared" ref="AD466:AN466" si="1645">SUM(AD467:AD473)</f>
        <v>4143640</v>
      </c>
      <c r="AE466" s="5">
        <f t="shared" si="1645"/>
        <v>4143640</v>
      </c>
      <c r="AF466" s="5">
        <f t="shared" si="1645"/>
        <v>4143640</v>
      </c>
      <c r="AG466" s="5">
        <f t="shared" si="1645"/>
        <v>4143640</v>
      </c>
      <c r="AH466" s="5">
        <f t="shared" si="1645"/>
        <v>4242640</v>
      </c>
      <c r="AI466" s="5">
        <f t="shared" si="1645"/>
        <v>4638640</v>
      </c>
      <c r="AJ466" s="5">
        <f t="shared" si="1645"/>
        <v>4717840</v>
      </c>
      <c r="AK466" s="5">
        <f t="shared" si="1645"/>
        <v>4717840</v>
      </c>
      <c r="AL466" s="5">
        <f t="shared" si="1645"/>
        <v>4717840</v>
      </c>
      <c r="AM466" s="5">
        <f t="shared" si="1645"/>
        <v>4717840</v>
      </c>
      <c r="AN466" s="5">
        <f t="shared" si="1645"/>
        <v>4816840</v>
      </c>
      <c r="AO466" s="14">
        <f t="shared" si="1636"/>
        <v>53208480</v>
      </c>
      <c r="AP466" s="5"/>
      <c r="AQ466" s="14">
        <f t="shared" ref="AQ466:AQ473" si="1646">O466+AB466+AO466</f>
        <v>98376690</v>
      </c>
    </row>
    <row r="467" spans="1:44" ht="12" customHeight="1" outlineLevel="1">
      <c r="A467" s="21" t="s">
        <v>94</v>
      </c>
      <c r="C467" s="2">
        <f t="shared" ref="C467:N467" si="1647">C67-C117-C167-C417</f>
        <v>0</v>
      </c>
      <c r="D467" s="2">
        <f t="shared" si="1647"/>
        <v>0</v>
      </c>
      <c r="E467" s="2">
        <f t="shared" si="1647"/>
        <v>0</v>
      </c>
      <c r="F467" s="2">
        <f t="shared" si="1647"/>
        <v>0</v>
      </c>
      <c r="G467" s="2">
        <f t="shared" si="1647"/>
        <v>0</v>
      </c>
      <c r="H467" s="2">
        <f t="shared" si="1647"/>
        <v>468825</v>
      </c>
      <c r="I467" s="2">
        <f t="shared" si="1647"/>
        <v>468825</v>
      </c>
      <c r="J467" s="2">
        <f t="shared" si="1647"/>
        <v>468825</v>
      </c>
      <c r="K467" s="2">
        <f t="shared" si="1647"/>
        <v>468825</v>
      </c>
      <c r="L467" s="2">
        <f t="shared" si="1647"/>
        <v>468825</v>
      </c>
      <c r="M467" s="2">
        <f t="shared" si="1647"/>
        <v>468825</v>
      </c>
      <c r="N467" s="2">
        <f t="shared" si="1647"/>
        <v>567825</v>
      </c>
      <c r="O467" s="6">
        <f t="shared" si="1632"/>
        <v>3380775</v>
      </c>
      <c r="P467" s="2">
        <f t="shared" ref="P467:AA467" si="1648">P67-P117-P167-P417</f>
        <v>568620</v>
      </c>
      <c r="Q467" s="2">
        <f t="shared" si="1648"/>
        <v>568620</v>
      </c>
      <c r="R467" s="2">
        <f t="shared" si="1648"/>
        <v>568620</v>
      </c>
      <c r="S467" s="2">
        <f t="shared" si="1648"/>
        <v>568620</v>
      </c>
      <c r="T467" s="2">
        <f t="shared" si="1648"/>
        <v>568620</v>
      </c>
      <c r="U467" s="2">
        <f t="shared" si="1648"/>
        <v>667620</v>
      </c>
      <c r="V467" s="2">
        <f t="shared" si="1648"/>
        <v>667620</v>
      </c>
      <c r="W467" s="2">
        <f t="shared" si="1648"/>
        <v>667620</v>
      </c>
      <c r="X467" s="2">
        <f t="shared" si="1648"/>
        <v>667620</v>
      </c>
      <c r="Y467" s="2">
        <f t="shared" si="1648"/>
        <v>667620</v>
      </c>
      <c r="Z467" s="2">
        <f t="shared" si="1648"/>
        <v>667620</v>
      </c>
      <c r="AA467" s="2">
        <f t="shared" si="1648"/>
        <v>766620</v>
      </c>
      <c r="AB467" s="6">
        <f t="shared" si="1634"/>
        <v>7615440</v>
      </c>
      <c r="AC467" s="2">
        <f t="shared" ref="AC467:AN467" si="1649">AC67-AC117-AC167-AC417</f>
        <v>767320</v>
      </c>
      <c r="AD467" s="2">
        <f t="shared" si="1649"/>
        <v>767320</v>
      </c>
      <c r="AE467" s="2">
        <f t="shared" si="1649"/>
        <v>767320</v>
      </c>
      <c r="AF467" s="2">
        <f t="shared" si="1649"/>
        <v>767320</v>
      </c>
      <c r="AG467" s="2">
        <f t="shared" si="1649"/>
        <v>767320</v>
      </c>
      <c r="AH467" s="2">
        <f t="shared" si="1649"/>
        <v>866320</v>
      </c>
      <c r="AI467" s="2">
        <f t="shared" si="1649"/>
        <v>866320</v>
      </c>
      <c r="AJ467" s="2">
        <f t="shared" si="1649"/>
        <v>866320</v>
      </c>
      <c r="AK467" s="2">
        <f t="shared" si="1649"/>
        <v>866320</v>
      </c>
      <c r="AL467" s="2">
        <f t="shared" si="1649"/>
        <v>866320</v>
      </c>
      <c r="AM467" s="2">
        <f t="shared" si="1649"/>
        <v>866320</v>
      </c>
      <c r="AN467" s="2">
        <f t="shared" si="1649"/>
        <v>965320</v>
      </c>
      <c r="AO467" s="6">
        <f t="shared" si="1636"/>
        <v>9999840</v>
      </c>
      <c r="AP467" s="2"/>
      <c r="AQ467" s="6">
        <f t="shared" si="1646"/>
        <v>20996055</v>
      </c>
    </row>
    <row r="468" spans="1:44" ht="12" customHeight="1" outlineLevel="1">
      <c r="A468" s="21" t="s">
        <v>7</v>
      </c>
      <c r="C468" s="2">
        <f t="shared" ref="C468:N468" si="1650">C68-C118-C168-C418</f>
        <v>0</v>
      </c>
      <c r="D468" s="2">
        <f t="shared" si="1650"/>
        <v>0</v>
      </c>
      <c r="E468" s="2">
        <f t="shared" si="1650"/>
        <v>0</v>
      </c>
      <c r="F468" s="2">
        <f t="shared" si="1650"/>
        <v>0</v>
      </c>
      <c r="G468" s="2">
        <f t="shared" si="1650"/>
        <v>0</v>
      </c>
      <c r="H468" s="2">
        <f t="shared" si="1650"/>
        <v>0</v>
      </c>
      <c r="I468" s="2">
        <f t="shared" si="1650"/>
        <v>0</v>
      </c>
      <c r="J468" s="2">
        <f t="shared" si="1650"/>
        <v>0</v>
      </c>
      <c r="K468" s="2">
        <f t="shared" si="1650"/>
        <v>0</v>
      </c>
      <c r="L468" s="2">
        <f t="shared" si="1650"/>
        <v>0</v>
      </c>
      <c r="M468" s="2">
        <f t="shared" si="1650"/>
        <v>0</v>
      </c>
      <c r="N468" s="2">
        <f t="shared" si="1650"/>
        <v>0</v>
      </c>
      <c r="O468" s="6">
        <f t="shared" si="1632"/>
        <v>0</v>
      </c>
      <c r="P468" s="2">
        <f t="shared" ref="P468:AA468" si="1651">P68-P118-P168-P418</f>
        <v>390420</v>
      </c>
      <c r="Q468" s="2">
        <f t="shared" si="1651"/>
        <v>390420</v>
      </c>
      <c r="R468" s="2">
        <f t="shared" si="1651"/>
        <v>390420</v>
      </c>
      <c r="S468" s="2">
        <f t="shared" si="1651"/>
        <v>390420</v>
      </c>
      <c r="T468" s="2">
        <f t="shared" si="1651"/>
        <v>390420</v>
      </c>
      <c r="U468" s="2">
        <f t="shared" si="1651"/>
        <v>390420</v>
      </c>
      <c r="V468" s="2">
        <f t="shared" si="1651"/>
        <v>469620</v>
      </c>
      <c r="W468" s="2">
        <f t="shared" si="1651"/>
        <v>469620</v>
      </c>
      <c r="X468" s="2">
        <f t="shared" si="1651"/>
        <v>469620</v>
      </c>
      <c r="Y468" s="2">
        <f t="shared" si="1651"/>
        <v>469620</v>
      </c>
      <c r="Z468" s="2">
        <f t="shared" si="1651"/>
        <v>469620</v>
      </c>
      <c r="AA468" s="2">
        <f t="shared" si="1651"/>
        <v>469620</v>
      </c>
      <c r="AB468" s="6">
        <f t="shared" si="1634"/>
        <v>5160240</v>
      </c>
      <c r="AC468" s="2">
        <f t="shared" ref="AC468:AN468" si="1652">AC68-AC118-AC168-AC418</f>
        <v>549520</v>
      </c>
      <c r="AD468" s="2">
        <f t="shared" si="1652"/>
        <v>549520</v>
      </c>
      <c r="AE468" s="2">
        <f t="shared" si="1652"/>
        <v>549520</v>
      </c>
      <c r="AF468" s="2">
        <f t="shared" si="1652"/>
        <v>549520</v>
      </c>
      <c r="AG468" s="2">
        <f t="shared" si="1652"/>
        <v>549520</v>
      </c>
      <c r="AH468" s="2">
        <f t="shared" si="1652"/>
        <v>549520</v>
      </c>
      <c r="AI468" s="2">
        <f t="shared" si="1652"/>
        <v>628720</v>
      </c>
      <c r="AJ468" s="2">
        <f t="shared" si="1652"/>
        <v>628720</v>
      </c>
      <c r="AK468" s="2">
        <f t="shared" si="1652"/>
        <v>628720</v>
      </c>
      <c r="AL468" s="2">
        <f t="shared" si="1652"/>
        <v>628720</v>
      </c>
      <c r="AM468" s="2">
        <f t="shared" si="1652"/>
        <v>628720</v>
      </c>
      <c r="AN468" s="2">
        <f t="shared" si="1652"/>
        <v>628720</v>
      </c>
      <c r="AO468" s="6">
        <f t="shared" si="1636"/>
        <v>7069440</v>
      </c>
      <c r="AP468" s="2"/>
      <c r="AQ468" s="6">
        <f t="shared" si="1646"/>
        <v>12229680</v>
      </c>
    </row>
    <row r="469" spans="1:44" ht="12" customHeight="1" outlineLevel="1">
      <c r="A469" s="21" t="s">
        <v>8</v>
      </c>
      <c r="C469" s="2">
        <f t="shared" ref="C469:N469" si="1653">C69-C119-C169-C419</f>
        <v>0</v>
      </c>
      <c r="D469" s="2">
        <f t="shared" si="1653"/>
        <v>0</v>
      </c>
      <c r="E469" s="2">
        <f t="shared" si="1653"/>
        <v>0</v>
      </c>
      <c r="F469" s="2">
        <f t="shared" si="1653"/>
        <v>0</v>
      </c>
      <c r="G469" s="2">
        <f t="shared" si="1653"/>
        <v>0</v>
      </c>
      <c r="H469" s="2">
        <f t="shared" si="1653"/>
        <v>0</v>
      </c>
      <c r="I469" s="2">
        <f t="shared" si="1653"/>
        <v>0</v>
      </c>
      <c r="J469" s="2">
        <f t="shared" si="1653"/>
        <v>0</v>
      </c>
      <c r="K469" s="2">
        <f t="shared" si="1653"/>
        <v>0</v>
      </c>
      <c r="L469" s="2">
        <f t="shared" si="1653"/>
        <v>0</v>
      </c>
      <c r="M469" s="2">
        <f t="shared" si="1653"/>
        <v>0</v>
      </c>
      <c r="N469" s="2">
        <f t="shared" si="1653"/>
        <v>0</v>
      </c>
      <c r="O469" s="6">
        <f t="shared" si="1632"/>
        <v>0</v>
      </c>
      <c r="P469" s="2">
        <f t="shared" ref="P469:AA469" si="1654">P69-P119-P169-P419</f>
        <v>390420</v>
      </c>
      <c r="Q469" s="2">
        <f t="shared" si="1654"/>
        <v>390420</v>
      </c>
      <c r="R469" s="2">
        <f t="shared" si="1654"/>
        <v>390420</v>
      </c>
      <c r="S469" s="2">
        <f t="shared" si="1654"/>
        <v>390420</v>
      </c>
      <c r="T469" s="2">
        <f t="shared" si="1654"/>
        <v>390420</v>
      </c>
      <c r="U469" s="2">
        <f t="shared" si="1654"/>
        <v>390420</v>
      </c>
      <c r="V469" s="2">
        <f t="shared" si="1654"/>
        <v>469620</v>
      </c>
      <c r="W469" s="2">
        <f t="shared" si="1654"/>
        <v>469620</v>
      </c>
      <c r="X469" s="2">
        <f t="shared" si="1654"/>
        <v>469620</v>
      </c>
      <c r="Y469" s="2">
        <f t="shared" si="1654"/>
        <v>469620</v>
      </c>
      <c r="Z469" s="2">
        <f t="shared" si="1654"/>
        <v>469620</v>
      </c>
      <c r="AA469" s="2">
        <f t="shared" si="1654"/>
        <v>469620</v>
      </c>
      <c r="AB469" s="6">
        <f t="shared" si="1634"/>
        <v>5160240</v>
      </c>
      <c r="AC469" s="2">
        <f t="shared" ref="AC469:AN469" si="1655">AC69-AC119-AC169-AC419</f>
        <v>549520</v>
      </c>
      <c r="AD469" s="2">
        <f t="shared" si="1655"/>
        <v>549520</v>
      </c>
      <c r="AE469" s="2">
        <f t="shared" si="1655"/>
        <v>549520</v>
      </c>
      <c r="AF469" s="2">
        <f t="shared" si="1655"/>
        <v>549520</v>
      </c>
      <c r="AG469" s="2">
        <f t="shared" si="1655"/>
        <v>549520</v>
      </c>
      <c r="AH469" s="2">
        <f t="shared" si="1655"/>
        <v>549520</v>
      </c>
      <c r="AI469" s="2">
        <f t="shared" si="1655"/>
        <v>628720</v>
      </c>
      <c r="AJ469" s="2">
        <f t="shared" si="1655"/>
        <v>628720</v>
      </c>
      <c r="AK469" s="2">
        <f t="shared" si="1655"/>
        <v>628720</v>
      </c>
      <c r="AL469" s="2">
        <f t="shared" si="1655"/>
        <v>628720</v>
      </c>
      <c r="AM469" s="2">
        <f t="shared" si="1655"/>
        <v>628720</v>
      </c>
      <c r="AN469" s="2">
        <f t="shared" si="1655"/>
        <v>628720</v>
      </c>
      <c r="AO469" s="6">
        <f t="shared" si="1636"/>
        <v>7069440</v>
      </c>
      <c r="AP469" s="2"/>
      <c r="AQ469" s="6">
        <f t="shared" si="1646"/>
        <v>12229680</v>
      </c>
    </row>
    <row r="470" spans="1:44" ht="12" customHeight="1" outlineLevel="1">
      <c r="A470" s="21" t="s">
        <v>9</v>
      </c>
      <c r="C470" s="2">
        <f t="shared" ref="C470:N470" si="1656">C70-C120-C170-C420</f>
        <v>0</v>
      </c>
      <c r="D470" s="2">
        <f t="shared" si="1656"/>
        <v>0</v>
      </c>
      <c r="E470" s="2">
        <f t="shared" si="1656"/>
        <v>0</v>
      </c>
      <c r="F470" s="2">
        <f t="shared" si="1656"/>
        <v>0</v>
      </c>
      <c r="G470" s="2">
        <f t="shared" si="1656"/>
        <v>0</v>
      </c>
      <c r="H470" s="2">
        <f t="shared" si="1656"/>
        <v>0</v>
      </c>
      <c r="I470" s="2">
        <f t="shared" si="1656"/>
        <v>0</v>
      </c>
      <c r="J470" s="2">
        <f t="shared" si="1656"/>
        <v>0</v>
      </c>
      <c r="K470" s="2">
        <f t="shared" si="1656"/>
        <v>0</v>
      </c>
      <c r="L470" s="2">
        <f t="shared" si="1656"/>
        <v>0</v>
      </c>
      <c r="M470" s="2">
        <f t="shared" si="1656"/>
        <v>0</v>
      </c>
      <c r="N470" s="2">
        <f t="shared" si="1656"/>
        <v>0</v>
      </c>
      <c r="O470" s="6">
        <f t="shared" si="1632"/>
        <v>0</v>
      </c>
      <c r="P470" s="2">
        <f t="shared" ref="P470:AA470" si="1657">P70-P120-P170-P420</f>
        <v>390420</v>
      </c>
      <c r="Q470" s="2">
        <f t="shared" si="1657"/>
        <v>390420</v>
      </c>
      <c r="R470" s="2">
        <f t="shared" si="1657"/>
        <v>390420</v>
      </c>
      <c r="S470" s="2">
        <f t="shared" si="1657"/>
        <v>390420</v>
      </c>
      <c r="T470" s="2">
        <f t="shared" si="1657"/>
        <v>390420</v>
      </c>
      <c r="U470" s="2">
        <f t="shared" si="1657"/>
        <v>390420</v>
      </c>
      <c r="V470" s="2">
        <f t="shared" si="1657"/>
        <v>469620</v>
      </c>
      <c r="W470" s="2">
        <f t="shared" si="1657"/>
        <v>469620</v>
      </c>
      <c r="X470" s="2">
        <f t="shared" si="1657"/>
        <v>469620</v>
      </c>
      <c r="Y470" s="2">
        <f t="shared" si="1657"/>
        <v>469620</v>
      </c>
      <c r="Z470" s="2">
        <f t="shared" si="1657"/>
        <v>469620</v>
      </c>
      <c r="AA470" s="2">
        <f t="shared" si="1657"/>
        <v>469620</v>
      </c>
      <c r="AB470" s="6">
        <f t="shared" si="1634"/>
        <v>5160240</v>
      </c>
      <c r="AC470" s="2">
        <f t="shared" ref="AC470:AN470" si="1658">AC70-AC120-AC170-AC420</f>
        <v>549520</v>
      </c>
      <c r="AD470" s="2">
        <f t="shared" si="1658"/>
        <v>549520</v>
      </c>
      <c r="AE470" s="2">
        <f t="shared" si="1658"/>
        <v>549520</v>
      </c>
      <c r="AF470" s="2">
        <f t="shared" si="1658"/>
        <v>549520</v>
      </c>
      <c r="AG470" s="2">
        <f t="shared" si="1658"/>
        <v>549520</v>
      </c>
      <c r="AH470" s="2">
        <f t="shared" si="1658"/>
        <v>549520</v>
      </c>
      <c r="AI470" s="2">
        <f t="shared" si="1658"/>
        <v>628720</v>
      </c>
      <c r="AJ470" s="2">
        <f t="shared" si="1658"/>
        <v>628720</v>
      </c>
      <c r="AK470" s="2">
        <f t="shared" si="1658"/>
        <v>628720</v>
      </c>
      <c r="AL470" s="2">
        <f t="shared" si="1658"/>
        <v>628720</v>
      </c>
      <c r="AM470" s="2">
        <f t="shared" si="1658"/>
        <v>628720</v>
      </c>
      <c r="AN470" s="2">
        <f t="shared" si="1658"/>
        <v>628720</v>
      </c>
      <c r="AO470" s="6">
        <f t="shared" si="1636"/>
        <v>7069440</v>
      </c>
      <c r="AP470" s="2"/>
      <c r="AQ470" s="6">
        <f t="shared" si="1646"/>
        <v>12229680</v>
      </c>
    </row>
    <row r="471" spans="1:44" ht="12" customHeight="1" outlineLevel="1">
      <c r="A471" s="21" t="s">
        <v>95</v>
      </c>
      <c r="C471" s="2">
        <f t="shared" ref="C471:N471" si="1659">C71-C121-C171-C421</f>
        <v>0</v>
      </c>
      <c r="D471" s="2">
        <f t="shared" si="1659"/>
        <v>0</v>
      </c>
      <c r="E471" s="2">
        <f t="shared" si="1659"/>
        <v>0</v>
      </c>
      <c r="F471" s="2">
        <f t="shared" si="1659"/>
        <v>0</v>
      </c>
      <c r="G471" s="2">
        <f t="shared" si="1659"/>
        <v>0</v>
      </c>
      <c r="H471" s="2">
        <f t="shared" si="1659"/>
        <v>0</v>
      </c>
      <c r="I471" s="2">
        <f t="shared" si="1659"/>
        <v>389625</v>
      </c>
      <c r="J471" s="2">
        <f t="shared" si="1659"/>
        <v>389625</v>
      </c>
      <c r="K471" s="2">
        <f t="shared" si="1659"/>
        <v>389625</v>
      </c>
      <c r="L471" s="2">
        <f t="shared" si="1659"/>
        <v>389625</v>
      </c>
      <c r="M471" s="2">
        <f t="shared" si="1659"/>
        <v>389625</v>
      </c>
      <c r="N471" s="2">
        <f t="shared" si="1659"/>
        <v>389625</v>
      </c>
      <c r="O471" s="6">
        <f t="shared" si="1632"/>
        <v>2337750</v>
      </c>
      <c r="P471" s="2">
        <f t="shared" ref="P471:AA471" si="1660">P71-P121-P171-P421</f>
        <v>469620</v>
      </c>
      <c r="Q471" s="2">
        <f t="shared" si="1660"/>
        <v>469620</v>
      </c>
      <c r="R471" s="2">
        <f t="shared" si="1660"/>
        <v>469620</v>
      </c>
      <c r="S471" s="2">
        <f t="shared" si="1660"/>
        <v>469620</v>
      </c>
      <c r="T471" s="2">
        <f t="shared" si="1660"/>
        <v>469620</v>
      </c>
      <c r="U471" s="2">
        <f t="shared" si="1660"/>
        <v>469620</v>
      </c>
      <c r="V471" s="2">
        <f t="shared" si="1660"/>
        <v>548820</v>
      </c>
      <c r="W471" s="2">
        <f t="shared" si="1660"/>
        <v>548820</v>
      </c>
      <c r="X471" s="2">
        <f t="shared" si="1660"/>
        <v>548820</v>
      </c>
      <c r="Y471" s="2">
        <f t="shared" si="1660"/>
        <v>548820</v>
      </c>
      <c r="Z471" s="2">
        <f t="shared" si="1660"/>
        <v>548820</v>
      </c>
      <c r="AA471" s="2">
        <f t="shared" si="1660"/>
        <v>548820</v>
      </c>
      <c r="AB471" s="6">
        <f t="shared" si="1634"/>
        <v>6110640</v>
      </c>
      <c r="AC471" s="2">
        <f t="shared" ref="AC471:AN471" si="1661">AC71-AC121-AC171-AC421</f>
        <v>628720</v>
      </c>
      <c r="AD471" s="2">
        <f t="shared" si="1661"/>
        <v>628720</v>
      </c>
      <c r="AE471" s="2">
        <f t="shared" si="1661"/>
        <v>628720</v>
      </c>
      <c r="AF471" s="2">
        <f t="shared" si="1661"/>
        <v>628720</v>
      </c>
      <c r="AG471" s="2">
        <f t="shared" si="1661"/>
        <v>628720</v>
      </c>
      <c r="AH471" s="2">
        <f t="shared" si="1661"/>
        <v>628720</v>
      </c>
      <c r="AI471" s="2">
        <f t="shared" si="1661"/>
        <v>707920</v>
      </c>
      <c r="AJ471" s="2">
        <f t="shared" si="1661"/>
        <v>707920</v>
      </c>
      <c r="AK471" s="2">
        <f t="shared" si="1661"/>
        <v>707920</v>
      </c>
      <c r="AL471" s="2">
        <f t="shared" si="1661"/>
        <v>707920</v>
      </c>
      <c r="AM471" s="2">
        <f t="shared" si="1661"/>
        <v>707920</v>
      </c>
      <c r="AN471" s="2">
        <f t="shared" si="1661"/>
        <v>707920</v>
      </c>
      <c r="AO471" s="6">
        <f t="shared" si="1636"/>
        <v>8019840</v>
      </c>
      <c r="AP471" s="2"/>
      <c r="AQ471" s="6">
        <f t="shared" si="1646"/>
        <v>16468230</v>
      </c>
    </row>
    <row r="472" spans="1:44" ht="12" customHeight="1" outlineLevel="1">
      <c r="A472" s="21" t="s">
        <v>96</v>
      </c>
      <c r="C472" s="2">
        <f t="shared" ref="C472:N472" si="1662">C72-C122-C172-C422</f>
        <v>0</v>
      </c>
      <c r="D472" s="2">
        <f t="shared" si="1662"/>
        <v>0</v>
      </c>
      <c r="E472" s="2">
        <f t="shared" si="1662"/>
        <v>0</v>
      </c>
      <c r="F472" s="2">
        <f t="shared" si="1662"/>
        <v>0</v>
      </c>
      <c r="G472" s="2">
        <f t="shared" si="1662"/>
        <v>0</v>
      </c>
      <c r="H472" s="2">
        <f t="shared" si="1662"/>
        <v>0</v>
      </c>
      <c r="I472" s="2">
        <f t="shared" si="1662"/>
        <v>0</v>
      </c>
      <c r="J472" s="2">
        <f t="shared" si="1662"/>
        <v>389625</v>
      </c>
      <c r="K472" s="2">
        <f t="shared" si="1662"/>
        <v>389625</v>
      </c>
      <c r="L472" s="2">
        <f t="shared" si="1662"/>
        <v>389625</v>
      </c>
      <c r="M472" s="2">
        <f t="shared" si="1662"/>
        <v>389625</v>
      </c>
      <c r="N472" s="2">
        <f t="shared" si="1662"/>
        <v>389625</v>
      </c>
      <c r="O472" s="6">
        <f t="shared" si="1632"/>
        <v>1948125</v>
      </c>
      <c r="P472" s="2">
        <f t="shared" ref="P472:AA472" si="1663">P72-P122-P172-P422</f>
        <v>390420</v>
      </c>
      <c r="Q472" s="2">
        <f t="shared" si="1663"/>
        <v>469620</v>
      </c>
      <c r="R472" s="2">
        <f t="shared" si="1663"/>
        <v>469620</v>
      </c>
      <c r="S472" s="2">
        <f t="shared" si="1663"/>
        <v>469620</v>
      </c>
      <c r="T472" s="2">
        <f t="shared" si="1663"/>
        <v>469620</v>
      </c>
      <c r="U472" s="2">
        <f t="shared" si="1663"/>
        <v>469620</v>
      </c>
      <c r="V472" s="2">
        <f t="shared" si="1663"/>
        <v>469620</v>
      </c>
      <c r="W472" s="2">
        <f t="shared" si="1663"/>
        <v>548820</v>
      </c>
      <c r="X472" s="2">
        <f t="shared" si="1663"/>
        <v>548820</v>
      </c>
      <c r="Y472" s="2">
        <f t="shared" si="1663"/>
        <v>548820</v>
      </c>
      <c r="Z472" s="2">
        <f t="shared" si="1663"/>
        <v>548820</v>
      </c>
      <c r="AA472" s="2">
        <f t="shared" si="1663"/>
        <v>548820</v>
      </c>
      <c r="AB472" s="6">
        <f t="shared" si="1634"/>
        <v>5952240</v>
      </c>
      <c r="AC472" s="2">
        <f t="shared" ref="AC472:AN472" si="1664">AC72-AC122-AC172-AC422</f>
        <v>549520</v>
      </c>
      <c r="AD472" s="2">
        <f t="shared" si="1664"/>
        <v>628720</v>
      </c>
      <c r="AE472" s="2">
        <f t="shared" si="1664"/>
        <v>628720</v>
      </c>
      <c r="AF472" s="2">
        <f t="shared" si="1664"/>
        <v>628720</v>
      </c>
      <c r="AG472" s="2">
        <f t="shared" si="1664"/>
        <v>628720</v>
      </c>
      <c r="AH472" s="2">
        <f t="shared" si="1664"/>
        <v>628720</v>
      </c>
      <c r="AI472" s="2">
        <f t="shared" si="1664"/>
        <v>628720</v>
      </c>
      <c r="AJ472" s="2">
        <f t="shared" si="1664"/>
        <v>707920</v>
      </c>
      <c r="AK472" s="2">
        <f t="shared" si="1664"/>
        <v>707920</v>
      </c>
      <c r="AL472" s="2">
        <f t="shared" si="1664"/>
        <v>707920</v>
      </c>
      <c r="AM472" s="2">
        <f t="shared" si="1664"/>
        <v>707920</v>
      </c>
      <c r="AN472" s="2">
        <f t="shared" si="1664"/>
        <v>707920</v>
      </c>
      <c r="AO472" s="6">
        <f t="shared" si="1636"/>
        <v>7861440</v>
      </c>
      <c r="AP472" s="2"/>
      <c r="AQ472" s="6">
        <f t="shared" si="1646"/>
        <v>15761805</v>
      </c>
    </row>
    <row r="473" spans="1:44" ht="12" customHeight="1" outlineLevel="1">
      <c r="A473" s="21" t="s">
        <v>10</v>
      </c>
      <c r="C473" s="2">
        <f t="shared" ref="C473:N473" si="1665">C73-C123-C173-C423</f>
        <v>0</v>
      </c>
      <c r="D473" s="2">
        <f t="shared" si="1665"/>
        <v>0</v>
      </c>
      <c r="E473" s="2">
        <f t="shared" si="1665"/>
        <v>0</v>
      </c>
      <c r="F473" s="2">
        <f t="shared" si="1665"/>
        <v>0</v>
      </c>
      <c r="G473" s="2">
        <f t="shared" si="1665"/>
        <v>0</v>
      </c>
      <c r="H473" s="2">
        <f t="shared" si="1665"/>
        <v>0</v>
      </c>
      <c r="I473" s="2">
        <f t="shared" si="1665"/>
        <v>0</v>
      </c>
      <c r="J473" s="2">
        <f t="shared" si="1665"/>
        <v>0</v>
      </c>
      <c r="K473" s="2">
        <f t="shared" si="1665"/>
        <v>0</v>
      </c>
      <c r="L473" s="2">
        <f t="shared" si="1665"/>
        <v>0</v>
      </c>
      <c r="M473" s="2">
        <f t="shared" si="1665"/>
        <v>0</v>
      </c>
      <c r="N473" s="2">
        <f t="shared" si="1665"/>
        <v>0</v>
      </c>
      <c r="O473" s="6">
        <f t="shared" si="1632"/>
        <v>0</v>
      </c>
      <c r="P473" s="2">
        <f t="shared" ref="P473:AA473" si="1666">P73-P123-P173-P423</f>
        <v>0</v>
      </c>
      <c r="Q473" s="2">
        <f t="shared" si="1666"/>
        <v>0</v>
      </c>
      <c r="R473" s="2">
        <f t="shared" si="1666"/>
        <v>0</v>
      </c>
      <c r="S473" s="2">
        <f t="shared" si="1666"/>
        <v>0</v>
      </c>
      <c r="T473" s="2">
        <f t="shared" si="1666"/>
        <v>0</v>
      </c>
      <c r="U473" s="2">
        <f t="shared" si="1666"/>
        <v>0</v>
      </c>
      <c r="V473" s="2">
        <f t="shared" si="1666"/>
        <v>390420</v>
      </c>
      <c r="W473" s="2">
        <f t="shared" si="1666"/>
        <v>390420</v>
      </c>
      <c r="X473" s="2">
        <f t="shared" si="1666"/>
        <v>390420</v>
      </c>
      <c r="Y473" s="2">
        <f t="shared" si="1666"/>
        <v>390420</v>
      </c>
      <c r="Z473" s="2">
        <f t="shared" si="1666"/>
        <v>390420</v>
      </c>
      <c r="AA473" s="2">
        <f t="shared" si="1666"/>
        <v>390420</v>
      </c>
      <c r="AB473" s="6">
        <f t="shared" si="1634"/>
        <v>2342520</v>
      </c>
      <c r="AC473" s="2">
        <f t="shared" ref="AC473:AN473" si="1667">AC73-AC123-AC173-AC423</f>
        <v>470320</v>
      </c>
      <c r="AD473" s="2">
        <f t="shared" si="1667"/>
        <v>470320</v>
      </c>
      <c r="AE473" s="2">
        <f t="shared" si="1667"/>
        <v>470320</v>
      </c>
      <c r="AF473" s="2">
        <f t="shared" si="1667"/>
        <v>470320</v>
      </c>
      <c r="AG473" s="2">
        <f t="shared" si="1667"/>
        <v>470320</v>
      </c>
      <c r="AH473" s="2">
        <f t="shared" si="1667"/>
        <v>470320</v>
      </c>
      <c r="AI473" s="2">
        <f t="shared" si="1667"/>
        <v>549520</v>
      </c>
      <c r="AJ473" s="2">
        <f t="shared" si="1667"/>
        <v>549520</v>
      </c>
      <c r="AK473" s="2">
        <f t="shared" si="1667"/>
        <v>549520</v>
      </c>
      <c r="AL473" s="2">
        <f t="shared" si="1667"/>
        <v>549520</v>
      </c>
      <c r="AM473" s="2">
        <f t="shared" si="1667"/>
        <v>549520</v>
      </c>
      <c r="AN473" s="2">
        <f t="shared" si="1667"/>
        <v>549520</v>
      </c>
      <c r="AO473" s="6">
        <f t="shared" si="1636"/>
        <v>6119040</v>
      </c>
      <c r="AP473" s="2"/>
      <c r="AQ473" s="6">
        <f t="shared" si="1646"/>
        <v>8461560</v>
      </c>
    </row>
    <row r="474" spans="1:44" ht="12" customHeight="1" outlineLevel="1">
      <c r="A474" s="2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6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6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6"/>
      <c r="AP474" s="2"/>
      <c r="AQ474" s="6"/>
    </row>
    <row r="475" spans="1:44" s="4" customFormat="1" ht="12" customHeight="1" outlineLevel="1">
      <c r="A475" s="4" t="s">
        <v>491</v>
      </c>
      <c r="B475" s="9"/>
      <c r="C475" s="5">
        <f>SUM(C476:C480)</f>
        <v>0</v>
      </c>
      <c r="D475" s="5">
        <f t="shared" ref="D475" si="1668">SUM(D476:D480)</f>
        <v>0</v>
      </c>
      <c r="E475" s="5">
        <f t="shared" ref="E475" si="1669">SUM(E476:E480)</f>
        <v>0</v>
      </c>
      <c r="F475" s="5">
        <f t="shared" ref="F475" si="1670">SUM(F476:F480)</f>
        <v>0</v>
      </c>
      <c r="G475" s="5">
        <f t="shared" ref="G475" si="1671">SUM(G476:G480)</f>
        <v>0</v>
      </c>
      <c r="H475" s="5">
        <f t="shared" ref="H475" si="1672">SUM(H476:H480)</f>
        <v>0</v>
      </c>
      <c r="I475" s="5">
        <f t="shared" ref="I475" si="1673">SUM(I476:I480)</f>
        <v>0</v>
      </c>
      <c r="J475" s="5">
        <f t="shared" ref="J475" si="1674">SUM(J476:J480)</f>
        <v>700050</v>
      </c>
      <c r="K475" s="5">
        <f t="shared" ref="K475" si="1675">SUM(K476:K480)</f>
        <v>700050</v>
      </c>
      <c r="L475" s="5">
        <f t="shared" ref="L475" si="1676">SUM(L476:L480)</f>
        <v>700050</v>
      </c>
      <c r="M475" s="5">
        <f t="shared" ref="M475" si="1677">SUM(M476:M480)</f>
        <v>700050</v>
      </c>
      <c r="N475" s="5">
        <f t="shared" ref="N475" si="1678">SUM(N476:N480)</f>
        <v>931275</v>
      </c>
      <c r="O475" s="14">
        <f t="shared" si="1632"/>
        <v>3731475</v>
      </c>
      <c r="P475" s="5">
        <f>SUM(P476:P480)</f>
        <v>933660</v>
      </c>
      <c r="Q475" s="5">
        <f t="shared" ref="Q475:AA475" si="1679">SUM(Q476:Q480)</f>
        <v>1383480</v>
      </c>
      <c r="R475" s="5">
        <f t="shared" si="1679"/>
        <v>1383480</v>
      </c>
      <c r="S475" s="5">
        <f t="shared" si="1679"/>
        <v>1383480</v>
      </c>
      <c r="T475" s="5">
        <f t="shared" si="1679"/>
        <v>1383480</v>
      </c>
      <c r="U475" s="5">
        <f t="shared" si="1679"/>
        <v>1423080</v>
      </c>
      <c r="V475" s="5">
        <f t="shared" si="1679"/>
        <v>1423080</v>
      </c>
      <c r="W475" s="5">
        <f t="shared" si="1679"/>
        <v>1932300</v>
      </c>
      <c r="X475" s="5">
        <f t="shared" si="1679"/>
        <v>1932300</v>
      </c>
      <c r="Y475" s="5">
        <f t="shared" si="1679"/>
        <v>1932300</v>
      </c>
      <c r="Z475" s="5">
        <f t="shared" si="1679"/>
        <v>1932300</v>
      </c>
      <c r="AA475" s="5">
        <f t="shared" si="1679"/>
        <v>1971900</v>
      </c>
      <c r="AB475" s="14">
        <f t="shared" si="1634"/>
        <v>19014840</v>
      </c>
      <c r="AC475" s="5">
        <f>SUM(AC476:AC480)</f>
        <v>1975400</v>
      </c>
      <c r="AD475" s="5">
        <f t="shared" ref="AD475:AN475" si="1680">SUM(AD476:AD480)</f>
        <v>2232800</v>
      </c>
      <c r="AE475" s="5">
        <f t="shared" si="1680"/>
        <v>2232800</v>
      </c>
      <c r="AF475" s="5">
        <f t="shared" si="1680"/>
        <v>2232800</v>
      </c>
      <c r="AG475" s="5">
        <f t="shared" si="1680"/>
        <v>2232800</v>
      </c>
      <c r="AH475" s="5">
        <f t="shared" si="1680"/>
        <v>2272400</v>
      </c>
      <c r="AI475" s="5">
        <f t="shared" si="1680"/>
        <v>2272400</v>
      </c>
      <c r="AJ475" s="5">
        <f t="shared" si="1680"/>
        <v>2529800</v>
      </c>
      <c r="AK475" s="5">
        <f t="shared" si="1680"/>
        <v>2529800</v>
      </c>
      <c r="AL475" s="5">
        <f t="shared" si="1680"/>
        <v>2529800</v>
      </c>
      <c r="AM475" s="5">
        <f t="shared" si="1680"/>
        <v>2529800</v>
      </c>
      <c r="AN475" s="5">
        <f t="shared" si="1680"/>
        <v>2569400</v>
      </c>
      <c r="AO475" s="14">
        <f t="shared" si="1636"/>
        <v>28140000</v>
      </c>
      <c r="AP475" s="5"/>
      <c r="AQ475" s="14">
        <f>O475+AB475+AO475</f>
        <v>50886315</v>
      </c>
    </row>
    <row r="476" spans="1:44" ht="12" customHeight="1" outlineLevel="1">
      <c r="A476" s="21" t="s">
        <v>216</v>
      </c>
      <c r="C476" s="2">
        <f t="shared" ref="C476:N476" si="1681">C76-C126-C176-C426</f>
        <v>0</v>
      </c>
      <c r="D476" s="2">
        <f t="shared" si="1681"/>
        <v>0</v>
      </c>
      <c r="E476" s="2">
        <f t="shared" si="1681"/>
        <v>0</v>
      </c>
      <c r="F476" s="2">
        <f t="shared" si="1681"/>
        <v>0</v>
      </c>
      <c r="G476" s="2">
        <f t="shared" si="1681"/>
        <v>0</v>
      </c>
      <c r="H476" s="2">
        <f t="shared" si="1681"/>
        <v>0</v>
      </c>
      <c r="I476" s="2">
        <f t="shared" si="1681"/>
        <v>0</v>
      </c>
      <c r="J476" s="2">
        <f t="shared" si="1681"/>
        <v>389625</v>
      </c>
      <c r="K476" s="2">
        <f t="shared" si="1681"/>
        <v>389625</v>
      </c>
      <c r="L476" s="2">
        <f t="shared" si="1681"/>
        <v>389625</v>
      </c>
      <c r="M476" s="2">
        <f t="shared" si="1681"/>
        <v>389625</v>
      </c>
      <c r="N476" s="2">
        <f t="shared" si="1681"/>
        <v>389625</v>
      </c>
      <c r="O476" s="6">
        <f t="shared" si="1632"/>
        <v>1948125</v>
      </c>
      <c r="P476" s="2">
        <f t="shared" ref="P476:AA476" si="1682">P76-P126-P176-P426</f>
        <v>390420</v>
      </c>
      <c r="Q476" s="2">
        <f t="shared" si="1682"/>
        <v>469620</v>
      </c>
      <c r="R476" s="2">
        <f t="shared" si="1682"/>
        <v>469620</v>
      </c>
      <c r="S476" s="2">
        <f t="shared" si="1682"/>
        <v>469620</v>
      </c>
      <c r="T476" s="2">
        <f t="shared" si="1682"/>
        <v>469620</v>
      </c>
      <c r="U476" s="2">
        <f t="shared" si="1682"/>
        <v>469620</v>
      </c>
      <c r="V476" s="2">
        <f t="shared" si="1682"/>
        <v>469620</v>
      </c>
      <c r="W476" s="2">
        <f t="shared" si="1682"/>
        <v>548820</v>
      </c>
      <c r="X476" s="2">
        <f t="shared" si="1682"/>
        <v>548820</v>
      </c>
      <c r="Y476" s="2">
        <f t="shared" si="1682"/>
        <v>548820</v>
      </c>
      <c r="Z476" s="2">
        <f t="shared" si="1682"/>
        <v>548820</v>
      </c>
      <c r="AA476" s="2">
        <f t="shared" si="1682"/>
        <v>548820</v>
      </c>
      <c r="AB476" s="6">
        <f t="shared" si="1634"/>
        <v>5952240</v>
      </c>
      <c r="AC476" s="2">
        <f t="shared" ref="AC476:AN476" si="1683">AC76-AC126-AC176-AC426</f>
        <v>549520</v>
      </c>
      <c r="AD476" s="2">
        <f t="shared" si="1683"/>
        <v>628720</v>
      </c>
      <c r="AE476" s="2">
        <f t="shared" si="1683"/>
        <v>628720</v>
      </c>
      <c r="AF476" s="2">
        <f t="shared" si="1683"/>
        <v>628720</v>
      </c>
      <c r="AG476" s="2">
        <f t="shared" si="1683"/>
        <v>628720</v>
      </c>
      <c r="AH476" s="2">
        <f t="shared" si="1683"/>
        <v>628720</v>
      </c>
      <c r="AI476" s="2">
        <f t="shared" si="1683"/>
        <v>628720</v>
      </c>
      <c r="AJ476" s="2">
        <f t="shared" si="1683"/>
        <v>707920</v>
      </c>
      <c r="AK476" s="2">
        <f t="shared" si="1683"/>
        <v>707920</v>
      </c>
      <c r="AL476" s="2">
        <f t="shared" si="1683"/>
        <v>707920</v>
      </c>
      <c r="AM476" s="2">
        <f t="shared" si="1683"/>
        <v>707920</v>
      </c>
      <c r="AN476" s="2">
        <f t="shared" si="1683"/>
        <v>707920</v>
      </c>
      <c r="AO476" s="6">
        <f t="shared" si="1636"/>
        <v>7861440</v>
      </c>
      <c r="AP476" s="2"/>
      <c r="AQ476" s="6">
        <f>O476+AB476+AO476</f>
        <v>15761805</v>
      </c>
      <c r="AR476" s="4"/>
    </row>
    <row r="477" spans="1:44" ht="12" customHeight="1" outlineLevel="1">
      <c r="A477" s="21" t="s">
        <v>493</v>
      </c>
      <c r="C477" s="2">
        <f t="shared" ref="C477:N477" si="1684">C77-C127-C177-C427</f>
        <v>0</v>
      </c>
      <c r="D477" s="2">
        <f t="shared" si="1684"/>
        <v>0</v>
      </c>
      <c r="E477" s="2">
        <f t="shared" si="1684"/>
        <v>0</v>
      </c>
      <c r="F477" s="2">
        <f t="shared" si="1684"/>
        <v>0</v>
      </c>
      <c r="G477" s="2">
        <f t="shared" si="1684"/>
        <v>0</v>
      </c>
      <c r="H477" s="2">
        <f t="shared" si="1684"/>
        <v>0</v>
      </c>
      <c r="I477" s="2">
        <f t="shared" si="1684"/>
        <v>0</v>
      </c>
      <c r="J477" s="2">
        <f t="shared" si="1684"/>
        <v>310425</v>
      </c>
      <c r="K477" s="2">
        <f t="shared" si="1684"/>
        <v>310425</v>
      </c>
      <c r="L477" s="2">
        <f t="shared" si="1684"/>
        <v>310425</v>
      </c>
      <c r="M477" s="2">
        <f t="shared" si="1684"/>
        <v>310425</v>
      </c>
      <c r="N477" s="2">
        <f t="shared" si="1684"/>
        <v>310425</v>
      </c>
      <c r="O477" s="6">
        <f t="shared" si="1632"/>
        <v>1552125</v>
      </c>
      <c r="P477" s="2">
        <f t="shared" ref="P477:AA477" si="1685">P77-P127-P177-P427</f>
        <v>311220</v>
      </c>
      <c r="Q477" s="2">
        <f t="shared" si="1685"/>
        <v>370620</v>
      </c>
      <c r="R477" s="2">
        <f t="shared" si="1685"/>
        <v>370620</v>
      </c>
      <c r="S477" s="2">
        <f t="shared" si="1685"/>
        <v>370620</v>
      </c>
      <c r="T477" s="2">
        <f t="shared" si="1685"/>
        <v>370620</v>
      </c>
      <c r="U477" s="2">
        <f t="shared" si="1685"/>
        <v>370620</v>
      </c>
      <c r="V477" s="2">
        <f t="shared" si="1685"/>
        <v>370620</v>
      </c>
      <c r="W477" s="2">
        <f t="shared" si="1685"/>
        <v>430020</v>
      </c>
      <c r="X477" s="2">
        <f t="shared" si="1685"/>
        <v>430020</v>
      </c>
      <c r="Y477" s="2">
        <f t="shared" si="1685"/>
        <v>430020</v>
      </c>
      <c r="Z477" s="2">
        <f t="shared" si="1685"/>
        <v>430020</v>
      </c>
      <c r="AA477" s="2">
        <f t="shared" si="1685"/>
        <v>430020</v>
      </c>
      <c r="AB477" s="6">
        <f t="shared" si="1634"/>
        <v>4685040</v>
      </c>
      <c r="AC477" s="2">
        <f t="shared" ref="AC477:AN477" si="1686">AC77-AC127-AC177-AC427</f>
        <v>430720</v>
      </c>
      <c r="AD477" s="2">
        <f t="shared" si="1686"/>
        <v>490120</v>
      </c>
      <c r="AE477" s="2">
        <f t="shared" si="1686"/>
        <v>490120</v>
      </c>
      <c r="AF477" s="2">
        <f t="shared" si="1686"/>
        <v>490120</v>
      </c>
      <c r="AG477" s="2">
        <f t="shared" si="1686"/>
        <v>490120</v>
      </c>
      <c r="AH477" s="2">
        <f t="shared" si="1686"/>
        <v>490120</v>
      </c>
      <c r="AI477" s="2">
        <f t="shared" si="1686"/>
        <v>490120</v>
      </c>
      <c r="AJ477" s="2">
        <f t="shared" si="1686"/>
        <v>549520</v>
      </c>
      <c r="AK477" s="2">
        <f t="shared" si="1686"/>
        <v>549520</v>
      </c>
      <c r="AL477" s="2">
        <f t="shared" si="1686"/>
        <v>549520</v>
      </c>
      <c r="AM477" s="2">
        <f t="shared" si="1686"/>
        <v>549520</v>
      </c>
      <c r="AN477" s="2">
        <f t="shared" si="1686"/>
        <v>549520</v>
      </c>
      <c r="AO477" s="6">
        <f t="shared" si="1636"/>
        <v>6119040</v>
      </c>
      <c r="AP477" s="2"/>
      <c r="AQ477" s="6">
        <f t="shared" ref="AQ477:AQ480" si="1687">O477+AB477+AO477</f>
        <v>12356205</v>
      </c>
      <c r="AR477" s="4"/>
    </row>
    <row r="478" spans="1:44" ht="12" customHeight="1" outlineLevel="1">
      <c r="A478" s="21" t="s">
        <v>494</v>
      </c>
      <c r="C478" s="2">
        <f t="shared" ref="C478:N478" si="1688">C78-C128-C178-C428</f>
        <v>0</v>
      </c>
      <c r="D478" s="2">
        <f t="shared" si="1688"/>
        <v>0</v>
      </c>
      <c r="E478" s="2">
        <f t="shared" si="1688"/>
        <v>0</v>
      </c>
      <c r="F478" s="2">
        <f t="shared" si="1688"/>
        <v>0</v>
      </c>
      <c r="G478" s="2">
        <f t="shared" si="1688"/>
        <v>0</v>
      </c>
      <c r="H478" s="2">
        <f t="shared" si="1688"/>
        <v>0</v>
      </c>
      <c r="I478" s="2">
        <f t="shared" si="1688"/>
        <v>0</v>
      </c>
      <c r="J478" s="2">
        <f t="shared" si="1688"/>
        <v>0</v>
      </c>
      <c r="K478" s="2">
        <f t="shared" si="1688"/>
        <v>0</v>
      </c>
      <c r="L478" s="2">
        <f t="shared" si="1688"/>
        <v>0</v>
      </c>
      <c r="M478" s="2">
        <f t="shared" si="1688"/>
        <v>0</v>
      </c>
      <c r="N478" s="2">
        <f t="shared" si="1688"/>
        <v>0</v>
      </c>
      <c r="O478" s="6">
        <f t="shared" si="1632"/>
        <v>0</v>
      </c>
      <c r="P478" s="2">
        <f t="shared" ref="P478:AA478" si="1689">P78-P128-P178-P428</f>
        <v>0</v>
      </c>
      <c r="Q478" s="2">
        <f t="shared" si="1689"/>
        <v>311220</v>
      </c>
      <c r="R478" s="2">
        <f t="shared" si="1689"/>
        <v>311220</v>
      </c>
      <c r="S478" s="2">
        <f t="shared" si="1689"/>
        <v>311220</v>
      </c>
      <c r="T478" s="2">
        <f t="shared" si="1689"/>
        <v>311220</v>
      </c>
      <c r="U478" s="2">
        <f t="shared" si="1689"/>
        <v>311220</v>
      </c>
      <c r="V478" s="2">
        <f t="shared" si="1689"/>
        <v>311220</v>
      </c>
      <c r="W478" s="2">
        <f t="shared" si="1689"/>
        <v>370620</v>
      </c>
      <c r="X478" s="2">
        <f t="shared" si="1689"/>
        <v>370620</v>
      </c>
      <c r="Y478" s="2">
        <f t="shared" si="1689"/>
        <v>370620</v>
      </c>
      <c r="Z478" s="2">
        <f t="shared" si="1689"/>
        <v>370620</v>
      </c>
      <c r="AA478" s="2">
        <f t="shared" si="1689"/>
        <v>370620</v>
      </c>
      <c r="AB478" s="6">
        <f t="shared" si="1634"/>
        <v>3720420</v>
      </c>
      <c r="AC478" s="2">
        <f t="shared" ref="AC478:AN478" si="1690">AC78-AC128-AC178-AC428</f>
        <v>371320</v>
      </c>
      <c r="AD478" s="2">
        <f t="shared" si="1690"/>
        <v>430720</v>
      </c>
      <c r="AE478" s="2">
        <f t="shared" si="1690"/>
        <v>430720</v>
      </c>
      <c r="AF478" s="2">
        <f t="shared" si="1690"/>
        <v>430720</v>
      </c>
      <c r="AG478" s="2">
        <f t="shared" si="1690"/>
        <v>430720</v>
      </c>
      <c r="AH478" s="2">
        <f t="shared" si="1690"/>
        <v>430720</v>
      </c>
      <c r="AI478" s="2">
        <f t="shared" si="1690"/>
        <v>430720</v>
      </c>
      <c r="AJ478" s="2">
        <f t="shared" si="1690"/>
        <v>490120</v>
      </c>
      <c r="AK478" s="2">
        <f t="shared" si="1690"/>
        <v>490120</v>
      </c>
      <c r="AL478" s="2">
        <f t="shared" si="1690"/>
        <v>490120</v>
      </c>
      <c r="AM478" s="2">
        <f t="shared" si="1690"/>
        <v>490120</v>
      </c>
      <c r="AN478" s="2">
        <f t="shared" si="1690"/>
        <v>490120</v>
      </c>
      <c r="AO478" s="6">
        <f t="shared" si="1636"/>
        <v>5406240</v>
      </c>
      <c r="AP478" s="2"/>
      <c r="AQ478" s="6">
        <f t="shared" si="1687"/>
        <v>9126660</v>
      </c>
      <c r="AR478" s="4"/>
    </row>
    <row r="479" spans="1:44" ht="12" customHeight="1" outlineLevel="1">
      <c r="A479" s="21" t="s">
        <v>540</v>
      </c>
      <c r="C479" s="2">
        <f t="shared" ref="C479:N479" si="1691">C79-C129-C179-C429</f>
        <v>0</v>
      </c>
      <c r="D479" s="2">
        <f t="shared" si="1691"/>
        <v>0</v>
      </c>
      <c r="E479" s="2">
        <f t="shared" si="1691"/>
        <v>0</v>
      </c>
      <c r="F479" s="2">
        <f t="shared" si="1691"/>
        <v>0</v>
      </c>
      <c r="G479" s="2">
        <f t="shared" si="1691"/>
        <v>0</v>
      </c>
      <c r="H479" s="2">
        <f t="shared" si="1691"/>
        <v>0</v>
      </c>
      <c r="I479" s="2">
        <f t="shared" si="1691"/>
        <v>0</v>
      </c>
      <c r="J479" s="2">
        <f t="shared" si="1691"/>
        <v>0</v>
      </c>
      <c r="K479" s="2">
        <f t="shared" si="1691"/>
        <v>0</v>
      </c>
      <c r="L479" s="2">
        <f t="shared" si="1691"/>
        <v>0</v>
      </c>
      <c r="M479" s="2">
        <f t="shared" si="1691"/>
        <v>0</v>
      </c>
      <c r="N479" s="2">
        <f t="shared" si="1691"/>
        <v>0</v>
      </c>
      <c r="O479" s="6">
        <f t="shared" si="1632"/>
        <v>0</v>
      </c>
      <c r="P479" s="2">
        <f t="shared" ref="P479:AA479" si="1692">P79-P129-P179-P429</f>
        <v>0</v>
      </c>
      <c r="Q479" s="2">
        <f t="shared" si="1692"/>
        <v>0</v>
      </c>
      <c r="R479" s="2">
        <f t="shared" si="1692"/>
        <v>0</v>
      </c>
      <c r="S479" s="2">
        <f t="shared" si="1692"/>
        <v>0</v>
      </c>
      <c r="T479" s="2">
        <f t="shared" si="1692"/>
        <v>0</v>
      </c>
      <c r="U479" s="2">
        <f t="shared" si="1692"/>
        <v>0</v>
      </c>
      <c r="V479" s="2">
        <f t="shared" si="1692"/>
        <v>0</v>
      </c>
      <c r="W479" s="2">
        <f t="shared" si="1692"/>
        <v>311220</v>
      </c>
      <c r="X479" s="2">
        <f t="shared" si="1692"/>
        <v>311220</v>
      </c>
      <c r="Y479" s="2">
        <f t="shared" si="1692"/>
        <v>311220</v>
      </c>
      <c r="Z479" s="2">
        <f t="shared" si="1692"/>
        <v>311220</v>
      </c>
      <c r="AA479" s="2">
        <f t="shared" si="1692"/>
        <v>311220</v>
      </c>
      <c r="AB479" s="6">
        <f t="shared" si="1634"/>
        <v>1556100</v>
      </c>
      <c r="AC479" s="2">
        <f t="shared" ref="AC479:AN479" si="1693">AC79-AC129-AC179-AC429</f>
        <v>311920</v>
      </c>
      <c r="AD479" s="2">
        <f t="shared" si="1693"/>
        <v>371320</v>
      </c>
      <c r="AE479" s="2">
        <f t="shared" si="1693"/>
        <v>371320</v>
      </c>
      <c r="AF479" s="2">
        <f t="shared" si="1693"/>
        <v>371320</v>
      </c>
      <c r="AG479" s="2">
        <f t="shared" si="1693"/>
        <v>371320</v>
      </c>
      <c r="AH479" s="2">
        <f t="shared" si="1693"/>
        <v>371320</v>
      </c>
      <c r="AI479" s="2">
        <f t="shared" si="1693"/>
        <v>371320</v>
      </c>
      <c r="AJ479" s="2">
        <f t="shared" si="1693"/>
        <v>430720</v>
      </c>
      <c r="AK479" s="2">
        <f t="shared" si="1693"/>
        <v>430720</v>
      </c>
      <c r="AL479" s="2">
        <f t="shared" si="1693"/>
        <v>430720</v>
      </c>
      <c r="AM479" s="2">
        <f t="shared" si="1693"/>
        <v>430720</v>
      </c>
      <c r="AN479" s="2">
        <f t="shared" si="1693"/>
        <v>430720</v>
      </c>
      <c r="AO479" s="6">
        <f t="shared" si="1636"/>
        <v>4693440</v>
      </c>
      <c r="AP479" s="2"/>
      <c r="AQ479" s="6">
        <f t="shared" si="1687"/>
        <v>6249540</v>
      </c>
      <c r="AR479" s="4"/>
    </row>
    <row r="480" spans="1:44" ht="12" customHeight="1" outlineLevel="1">
      <c r="A480" s="21" t="s">
        <v>498</v>
      </c>
      <c r="C480" s="2">
        <f t="shared" ref="C480:N480" si="1694">C80-C130-C180-C430</f>
        <v>0</v>
      </c>
      <c r="D480" s="2">
        <f t="shared" si="1694"/>
        <v>0</v>
      </c>
      <c r="E480" s="2">
        <f t="shared" si="1694"/>
        <v>0</v>
      </c>
      <c r="F480" s="2">
        <f t="shared" si="1694"/>
        <v>0</v>
      </c>
      <c r="G480" s="2">
        <f t="shared" si="1694"/>
        <v>0</v>
      </c>
      <c r="H480" s="2">
        <f t="shared" si="1694"/>
        <v>0</v>
      </c>
      <c r="I480" s="2">
        <f t="shared" si="1694"/>
        <v>0</v>
      </c>
      <c r="J480" s="2">
        <f t="shared" si="1694"/>
        <v>0</v>
      </c>
      <c r="K480" s="2">
        <f t="shared" si="1694"/>
        <v>0</v>
      </c>
      <c r="L480" s="2">
        <f t="shared" si="1694"/>
        <v>0</v>
      </c>
      <c r="M480" s="2">
        <f t="shared" si="1694"/>
        <v>0</v>
      </c>
      <c r="N480" s="2">
        <f t="shared" si="1694"/>
        <v>231225</v>
      </c>
      <c r="O480" s="6">
        <f t="shared" si="1632"/>
        <v>231225</v>
      </c>
      <c r="P480" s="2">
        <f t="shared" ref="P480:AA480" si="1695">P80-P130-P180-P430</f>
        <v>232020</v>
      </c>
      <c r="Q480" s="2">
        <f t="shared" si="1695"/>
        <v>232020</v>
      </c>
      <c r="R480" s="2">
        <f t="shared" si="1695"/>
        <v>232020</v>
      </c>
      <c r="S480" s="2">
        <f t="shared" si="1695"/>
        <v>232020</v>
      </c>
      <c r="T480" s="2">
        <f t="shared" si="1695"/>
        <v>232020</v>
      </c>
      <c r="U480" s="2">
        <f t="shared" si="1695"/>
        <v>271620</v>
      </c>
      <c r="V480" s="2">
        <f t="shared" si="1695"/>
        <v>271620</v>
      </c>
      <c r="W480" s="2">
        <f t="shared" si="1695"/>
        <v>271620</v>
      </c>
      <c r="X480" s="2">
        <f t="shared" si="1695"/>
        <v>271620</v>
      </c>
      <c r="Y480" s="2">
        <f t="shared" si="1695"/>
        <v>271620</v>
      </c>
      <c r="Z480" s="2">
        <f t="shared" si="1695"/>
        <v>271620</v>
      </c>
      <c r="AA480" s="2">
        <f t="shared" si="1695"/>
        <v>311220</v>
      </c>
      <c r="AB480" s="6">
        <f t="shared" si="1634"/>
        <v>3101040</v>
      </c>
      <c r="AC480" s="2">
        <f t="shared" ref="AC480:AN480" si="1696">AC80-AC130-AC180-AC430</f>
        <v>311920</v>
      </c>
      <c r="AD480" s="2">
        <f t="shared" si="1696"/>
        <v>311920</v>
      </c>
      <c r="AE480" s="2">
        <f t="shared" si="1696"/>
        <v>311920</v>
      </c>
      <c r="AF480" s="2">
        <f t="shared" si="1696"/>
        <v>311920</v>
      </c>
      <c r="AG480" s="2">
        <f t="shared" si="1696"/>
        <v>311920</v>
      </c>
      <c r="AH480" s="2">
        <f t="shared" si="1696"/>
        <v>351520</v>
      </c>
      <c r="AI480" s="2">
        <f t="shared" si="1696"/>
        <v>351520</v>
      </c>
      <c r="AJ480" s="2">
        <f t="shared" si="1696"/>
        <v>351520</v>
      </c>
      <c r="AK480" s="2">
        <f t="shared" si="1696"/>
        <v>351520</v>
      </c>
      <c r="AL480" s="2">
        <f t="shared" si="1696"/>
        <v>351520</v>
      </c>
      <c r="AM480" s="2">
        <f t="shared" si="1696"/>
        <v>351520</v>
      </c>
      <c r="AN480" s="2">
        <f t="shared" si="1696"/>
        <v>391120</v>
      </c>
      <c r="AO480" s="6">
        <f t="shared" si="1636"/>
        <v>4059840</v>
      </c>
      <c r="AP480" s="2"/>
      <c r="AQ480" s="6">
        <f t="shared" si="1687"/>
        <v>7392105</v>
      </c>
      <c r="AR480" s="4"/>
    </row>
    <row r="481" spans="1:44" ht="12" customHeight="1" outlineLevel="1">
      <c r="A481" s="2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6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6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6"/>
      <c r="AP481" s="2"/>
      <c r="AQ481" s="6"/>
      <c r="AR481" s="4"/>
    </row>
    <row r="482" spans="1:44" s="4" customFormat="1" ht="12" customHeight="1" outlineLevel="1">
      <c r="A482" s="4" t="s">
        <v>492</v>
      </c>
      <c r="B482" s="9"/>
      <c r="C482" s="5">
        <f>SUM(C483:C487)</f>
        <v>0</v>
      </c>
      <c r="D482" s="5">
        <f t="shared" ref="D482" si="1697">SUM(D483:D487)</f>
        <v>0</v>
      </c>
      <c r="E482" s="5">
        <f t="shared" ref="E482" si="1698">SUM(E483:E487)</f>
        <v>0</v>
      </c>
      <c r="F482" s="5">
        <f t="shared" ref="F482" si="1699">SUM(F483:F487)</f>
        <v>0</v>
      </c>
      <c r="G482" s="5">
        <f t="shared" ref="G482" si="1700">SUM(G483:G487)</f>
        <v>0</v>
      </c>
      <c r="H482" s="5">
        <f t="shared" ref="H482" si="1701">SUM(H483:H487)</f>
        <v>0</v>
      </c>
      <c r="I482" s="5">
        <f t="shared" ref="I482" si="1702">SUM(I483:I487)</f>
        <v>0</v>
      </c>
      <c r="J482" s="5">
        <f t="shared" ref="J482" si="1703">SUM(J483:J487)</f>
        <v>700050</v>
      </c>
      <c r="K482" s="5">
        <f t="shared" ref="K482" si="1704">SUM(K483:K487)</f>
        <v>700050</v>
      </c>
      <c r="L482" s="5">
        <f t="shared" ref="L482" si="1705">SUM(L483:L487)</f>
        <v>700050</v>
      </c>
      <c r="M482" s="5">
        <f t="shared" ref="M482" si="1706">SUM(M483:M487)</f>
        <v>700050</v>
      </c>
      <c r="N482" s="5">
        <f t="shared" ref="N482" si="1707">SUM(N483:N487)</f>
        <v>931275</v>
      </c>
      <c r="O482" s="14">
        <f t="shared" si="1632"/>
        <v>3731475</v>
      </c>
      <c r="P482" s="5">
        <f>SUM(P483:P487)</f>
        <v>933660</v>
      </c>
      <c r="Q482" s="5">
        <f t="shared" ref="Q482:AA482" si="1708">SUM(Q483:Q487)</f>
        <v>1383480</v>
      </c>
      <c r="R482" s="5">
        <f t="shared" si="1708"/>
        <v>1383480</v>
      </c>
      <c r="S482" s="5">
        <f t="shared" si="1708"/>
        <v>1383480</v>
      </c>
      <c r="T482" s="5">
        <f t="shared" si="1708"/>
        <v>1383480</v>
      </c>
      <c r="U482" s="5">
        <f t="shared" si="1708"/>
        <v>1423080</v>
      </c>
      <c r="V482" s="5">
        <f t="shared" si="1708"/>
        <v>1423080</v>
      </c>
      <c r="W482" s="5">
        <f t="shared" si="1708"/>
        <v>1932300</v>
      </c>
      <c r="X482" s="5">
        <f t="shared" si="1708"/>
        <v>1932300</v>
      </c>
      <c r="Y482" s="5">
        <f t="shared" si="1708"/>
        <v>1932300</v>
      </c>
      <c r="Z482" s="5">
        <f t="shared" si="1708"/>
        <v>1932300</v>
      </c>
      <c r="AA482" s="5">
        <f t="shared" si="1708"/>
        <v>1971900</v>
      </c>
      <c r="AB482" s="14">
        <f t="shared" si="1634"/>
        <v>19014840</v>
      </c>
      <c r="AC482" s="5">
        <f>SUM(AC483:AC487)</f>
        <v>1975400</v>
      </c>
      <c r="AD482" s="5">
        <f t="shared" ref="AD482:AN482" si="1709">SUM(AD483:AD487)</f>
        <v>2232800</v>
      </c>
      <c r="AE482" s="5">
        <f t="shared" si="1709"/>
        <v>2232800</v>
      </c>
      <c r="AF482" s="5">
        <f t="shared" si="1709"/>
        <v>2232800</v>
      </c>
      <c r="AG482" s="5">
        <f t="shared" si="1709"/>
        <v>2232800</v>
      </c>
      <c r="AH482" s="5">
        <f t="shared" si="1709"/>
        <v>2272400</v>
      </c>
      <c r="AI482" s="5">
        <f t="shared" si="1709"/>
        <v>2272400</v>
      </c>
      <c r="AJ482" s="5">
        <f t="shared" si="1709"/>
        <v>2529800</v>
      </c>
      <c r="AK482" s="5">
        <f t="shared" si="1709"/>
        <v>2529800</v>
      </c>
      <c r="AL482" s="5">
        <f t="shared" si="1709"/>
        <v>2529800</v>
      </c>
      <c r="AM482" s="5">
        <f t="shared" si="1709"/>
        <v>2529800</v>
      </c>
      <c r="AN482" s="5">
        <f t="shared" si="1709"/>
        <v>2569400</v>
      </c>
      <c r="AO482" s="14">
        <f t="shared" si="1636"/>
        <v>28140000</v>
      </c>
      <c r="AP482" s="5"/>
      <c r="AQ482" s="14">
        <f>O482+AB482+AO482</f>
        <v>50886315</v>
      </c>
    </row>
    <row r="483" spans="1:44" ht="12" customHeight="1" outlineLevel="1">
      <c r="A483" s="21" t="s">
        <v>495</v>
      </c>
      <c r="C483" s="2">
        <f t="shared" ref="C483:N483" si="1710">C83-C133-C183-C433</f>
        <v>0</v>
      </c>
      <c r="D483" s="2">
        <f t="shared" si="1710"/>
        <v>0</v>
      </c>
      <c r="E483" s="2">
        <f t="shared" si="1710"/>
        <v>0</v>
      </c>
      <c r="F483" s="2">
        <f t="shared" si="1710"/>
        <v>0</v>
      </c>
      <c r="G483" s="2">
        <f t="shared" si="1710"/>
        <v>0</v>
      </c>
      <c r="H483" s="2">
        <f t="shared" si="1710"/>
        <v>0</v>
      </c>
      <c r="I483" s="2">
        <f t="shared" si="1710"/>
        <v>0</v>
      </c>
      <c r="J483" s="2">
        <f t="shared" si="1710"/>
        <v>389625</v>
      </c>
      <c r="K483" s="2">
        <f t="shared" si="1710"/>
        <v>389625</v>
      </c>
      <c r="L483" s="2">
        <f t="shared" si="1710"/>
        <v>389625</v>
      </c>
      <c r="M483" s="2">
        <f t="shared" si="1710"/>
        <v>389625</v>
      </c>
      <c r="N483" s="2">
        <f t="shared" si="1710"/>
        <v>389625</v>
      </c>
      <c r="O483" s="6">
        <f t="shared" si="1632"/>
        <v>1948125</v>
      </c>
      <c r="P483" s="2">
        <f t="shared" ref="P483:AA483" si="1711">P83-P133-P183-P433</f>
        <v>390420</v>
      </c>
      <c r="Q483" s="2">
        <f t="shared" si="1711"/>
        <v>469620</v>
      </c>
      <c r="R483" s="2">
        <f t="shared" si="1711"/>
        <v>469620</v>
      </c>
      <c r="S483" s="2">
        <f t="shared" si="1711"/>
        <v>469620</v>
      </c>
      <c r="T483" s="2">
        <f t="shared" si="1711"/>
        <v>469620</v>
      </c>
      <c r="U483" s="2">
        <f t="shared" si="1711"/>
        <v>469620</v>
      </c>
      <c r="V483" s="2">
        <f t="shared" si="1711"/>
        <v>469620</v>
      </c>
      <c r="W483" s="2">
        <f t="shared" si="1711"/>
        <v>548820</v>
      </c>
      <c r="X483" s="2">
        <f t="shared" si="1711"/>
        <v>548820</v>
      </c>
      <c r="Y483" s="2">
        <f t="shared" si="1711"/>
        <v>548820</v>
      </c>
      <c r="Z483" s="2">
        <f t="shared" si="1711"/>
        <v>548820</v>
      </c>
      <c r="AA483" s="2">
        <f t="shared" si="1711"/>
        <v>548820</v>
      </c>
      <c r="AB483" s="6">
        <f t="shared" si="1634"/>
        <v>5952240</v>
      </c>
      <c r="AC483" s="2">
        <f t="shared" ref="AC483:AN483" si="1712">AC83-AC133-AC183-AC433</f>
        <v>549520</v>
      </c>
      <c r="AD483" s="2">
        <f t="shared" si="1712"/>
        <v>628720</v>
      </c>
      <c r="AE483" s="2">
        <f t="shared" si="1712"/>
        <v>628720</v>
      </c>
      <c r="AF483" s="2">
        <f t="shared" si="1712"/>
        <v>628720</v>
      </c>
      <c r="AG483" s="2">
        <f t="shared" si="1712"/>
        <v>628720</v>
      </c>
      <c r="AH483" s="2">
        <f t="shared" si="1712"/>
        <v>628720</v>
      </c>
      <c r="AI483" s="2">
        <f t="shared" si="1712"/>
        <v>628720</v>
      </c>
      <c r="AJ483" s="2">
        <f t="shared" si="1712"/>
        <v>707920</v>
      </c>
      <c r="AK483" s="2">
        <f t="shared" si="1712"/>
        <v>707920</v>
      </c>
      <c r="AL483" s="2">
        <f t="shared" si="1712"/>
        <v>707920</v>
      </c>
      <c r="AM483" s="2">
        <f t="shared" si="1712"/>
        <v>707920</v>
      </c>
      <c r="AN483" s="2">
        <f t="shared" si="1712"/>
        <v>707920</v>
      </c>
      <c r="AO483" s="6">
        <f t="shared" si="1636"/>
        <v>7861440</v>
      </c>
      <c r="AP483" s="2"/>
      <c r="AQ483" s="6">
        <f>O483+AB483+AO483</f>
        <v>15761805</v>
      </c>
    </row>
    <row r="484" spans="1:44" ht="12" customHeight="1" outlineLevel="1">
      <c r="A484" s="21" t="s">
        <v>489</v>
      </c>
      <c r="B484" s="9"/>
      <c r="C484" s="2">
        <f t="shared" ref="C484:N484" si="1713">C84-C134-C184-C434</f>
        <v>0</v>
      </c>
      <c r="D484" s="2">
        <f t="shared" si="1713"/>
        <v>0</v>
      </c>
      <c r="E484" s="2">
        <f t="shared" si="1713"/>
        <v>0</v>
      </c>
      <c r="F484" s="2">
        <f t="shared" si="1713"/>
        <v>0</v>
      </c>
      <c r="G484" s="2">
        <f t="shared" si="1713"/>
        <v>0</v>
      </c>
      <c r="H484" s="2">
        <f t="shared" si="1713"/>
        <v>0</v>
      </c>
      <c r="I484" s="2">
        <f t="shared" si="1713"/>
        <v>0</v>
      </c>
      <c r="J484" s="2">
        <f t="shared" si="1713"/>
        <v>310425</v>
      </c>
      <c r="K484" s="2">
        <f t="shared" si="1713"/>
        <v>310425</v>
      </c>
      <c r="L484" s="2">
        <f t="shared" si="1713"/>
        <v>310425</v>
      </c>
      <c r="M484" s="2">
        <f t="shared" si="1713"/>
        <v>310425</v>
      </c>
      <c r="N484" s="2">
        <f t="shared" si="1713"/>
        <v>310425</v>
      </c>
      <c r="O484" s="6">
        <f t="shared" si="1632"/>
        <v>1552125</v>
      </c>
      <c r="P484" s="2">
        <f t="shared" ref="P484:AA484" si="1714">P84-P134-P184-P434</f>
        <v>311220</v>
      </c>
      <c r="Q484" s="2">
        <f t="shared" si="1714"/>
        <v>370620</v>
      </c>
      <c r="R484" s="2">
        <f t="shared" si="1714"/>
        <v>370620</v>
      </c>
      <c r="S484" s="2">
        <f t="shared" si="1714"/>
        <v>370620</v>
      </c>
      <c r="T484" s="2">
        <f t="shared" si="1714"/>
        <v>370620</v>
      </c>
      <c r="U484" s="2">
        <f t="shared" si="1714"/>
        <v>370620</v>
      </c>
      <c r="V484" s="2">
        <f t="shared" si="1714"/>
        <v>370620</v>
      </c>
      <c r="W484" s="2">
        <f t="shared" si="1714"/>
        <v>430020</v>
      </c>
      <c r="X484" s="2">
        <f t="shared" si="1714"/>
        <v>430020</v>
      </c>
      <c r="Y484" s="2">
        <f t="shared" si="1714"/>
        <v>430020</v>
      </c>
      <c r="Z484" s="2">
        <f t="shared" si="1714"/>
        <v>430020</v>
      </c>
      <c r="AA484" s="2">
        <f t="shared" si="1714"/>
        <v>430020</v>
      </c>
      <c r="AB484" s="6">
        <f t="shared" si="1634"/>
        <v>4685040</v>
      </c>
      <c r="AC484" s="2">
        <f t="shared" ref="AC484:AN484" si="1715">AC84-AC134-AC184-AC434</f>
        <v>430720</v>
      </c>
      <c r="AD484" s="2">
        <f t="shared" si="1715"/>
        <v>490120</v>
      </c>
      <c r="AE484" s="2">
        <f t="shared" si="1715"/>
        <v>490120</v>
      </c>
      <c r="AF484" s="2">
        <f t="shared" si="1715"/>
        <v>490120</v>
      </c>
      <c r="AG484" s="2">
        <f t="shared" si="1715"/>
        <v>490120</v>
      </c>
      <c r="AH484" s="2">
        <f t="shared" si="1715"/>
        <v>490120</v>
      </c>
      <c r="AI484" s="2">
        <f t="shared" si="1715"/>
        <v>490120</v>
      </c>
      <c r="AJ484" s="2">
        <f t="shared" si="1715"/>
        <v>549520</v>
      </c>
      <c r="AK484" s="2">
        <f t="shared" si="1715"/>
        <v>549520</v>
      </c>
      <c r="AL484" s="2">
        <f t="shared" si="1715"/>
        <v>549520</v>
      </c>
      <c r="AM484" s="2">
        <f t="shared" si="1715"/>
        <v>549520</v>
      </c>
      <c r="AN484" s="2">
        <f t="shared" si="1715"/>
        <v>549520</v>
      </c>
      <c r="AO484" s="6">
        <f t="shared" si="1636"/>
        <v>6119040</v>
      </c>
      <c r="AP484" s="2"/>
      <c r="AQ484" s="6">
        <f t="shared" ref="AQ484:AQ487" si="1716">O484+AB484+AO484</f>
        <v>12356205</v>
      </c>
      <c r="AR484" s="4"/>
    </row>
    <row r="485" spans="1:44" ht="12" customHeight="1" outlineLevel="1">
      <c r="A485" s="21" t="s">
        <v>490</v>
      </c>
      <c r="C485" s="2">
        <f t="shared" ref="C485:N485" si="1717">C85-C135-C185-C435</f>
        <v>0</v>
      </c>
      <c r="D485" s="2">
        <f t="shared" si="1717"/>
        <v>0</v>
      </c>
      <c r="E485" s="2">
        <f t="shared" si="1717"/>
        <v>0</v>
      </c>
      <c r="F485" s="2">
        <f t="shared" si="1717"/>
        <v>0</v>
      </c>
      <c r="G485" s="2">
        <f t="shared" si="1717"/>
        <v>0</v>
      </c>
      <c r="H485" s="2">
        <f t="shared" si="1717"/>
        <v>0</v>
      </c>
      <c r="I485" s="2">
        <f t="shared" si="1717"/>
        <v>0</v>
      </c>
      <c r="J485" s="2">
        <f t="shared" si="1717"/>
        <v>0</v>
      </c>
      <c r="K485" s="2">
        <f t="shared" si="1717"/>
        <v>0</v>
      </c>
      <c r="L485" s="2">
        <f t="shared" si="1717"/>
        <v>0</v>
      </c>
      <c r="M485" s="2">
        <f t="shared" si="1717"/>
        <v>0</v>
      </c>
      <c r="N485" s="2">
        <f t="shared" si="1717"/>
        <v>0</v>
      </c>
      <c r="O485" s="6">
        <f t="shared" si="1632"/>
        <v>0</v>
      </c>
      <c r="P485" s="2">
        <f t="shared" ref="P485:AA485" si="1718">P85-P135-P185-P435</f>
        <v>0</v>
      </c>
      <c r="Q485" s="2">
        <f t="shared" si="1718"/>
        <v>311220</v>
      </c>
      <c r="R485" s="2">
        <f t="shared" si="1718"/>
        <v>311220</v>
      </c>
      <c r="S485" s="2">
        <f t="shared" si="1718"/>
        <v>311220</v>
      </c>
      <c r="T485" s="2">
        <f t="shared" si="1718"/>
        <v>311220</v>
      </c>
      <c r="U485" s="2">
        <f t="shared" si="1718"/>
        <v>311220</v>
      </c>
      <c r="V485" s="2">
        <f t="shared" si="1718"/>
        <v>311220</v>
      </c>
      <c r="W485" s="2">
        <f t="shared" si="1718"/>
        <v>370620</v>
      </c>
      <c r="X485" s="2">
        <f t="shared" si="1718"/>
        <v>370620</v>
      </c>
      <c r="Y485" s="2">
        <f t="shared" si="1718"/>
        <v>370620</v>
      </c>
      <c r="Z485" s="2">
        <f t="shared" si="1718"/>
        <v>370620</v>
      </c>
      <c r="AA485" s="2">
        <f t="shared" si="1718"/>
        <v>370620</v>
      </c>
      <c r="AB485" s="6">
        <f t="shared" si="1634"/>
        <v>3720420</v>
      </c>
      <c r="AC485" s="2">
        <f t="shared" ref="AC485:AN485" si="1719">AC85-AC135-AC185-AC435</f>
        <v>371320</v>
      </c>
      <c r="AD485" s="2">
        <f t="shared" si="1719"/>
        <v>430720</v>
      </c>
      <c r="AE485" s="2">
        <f t="shared" si="1719"/>
        <v>430720</v>
      </c>
      <c r="AF485" s="2">
        <f t="shared" si="1719"/>
        <v>430720</v>
      </c>
      <c r="AG485" s="2">
        <f t="shared" si="1719"/>
        <v>430720</v>
      </c>
      <c r="AH485" s="2">
        <f t="shared" si="1719"/>
        <v>430720</v>
      </c>
      <c r="AI485" s="2">
        <f t="shared" si="1719"/>
        <v>430720</v>
      </c>
      <c r="AJ485" s="2">
        <f t="shared" si="1719"/>
        <v>490120</v>
      </c>
      <c r="AK485" s="2">
        <f t="shared" si="1719"/>
        <v>490120</v>
      </c>
      <c r="AL485" s="2">
        <f t="shared" si="1719"/>
        <v>490120</v>
      </c>
      <c r="AM485" s="2">
        <f t="shared" si="1719"/>
        <v>490120</v>
      </c>
      <c r="AN485" s="2">
        <f t="shared" si="1719"/>
        <v>490120</v>
      </c>
      <c r="AO485" s="6">
        <f t="shared" si="1636"/>
        <v>5406240</v>
      </c>
      <c r="AP485" s="2"/>
      <c r="AQ485" s="6">
        <f t="shared" si="1716"/>
        <v>9126660</v>
      </c>
      <c r="AR485" s="4"/>
    </row>
    <row r="486" spans="1:44" ht="12" customHeight="1" outlineLevel="1">
      <c r="A486" s="21" t="s">
        <v>539</v>
      </c>
      <c r="C486" s="2">
        <f t="shared" ref="C486:N486" si="1720">C86-C136-C186-C436</f>
        <v>0</v>
      </c>
      <c r="D486" s="2">
        <f t="shared" si="1720"/>
        <v>0</v>
      </c>
      <c r="E486" s="2">
        <f t="shared" si="1720"/>
        <v>0</v>
      </c>
      <c r="F486" s="2">
        <f t="shared" si="1720"/>
        <v>0</v>
      </c>
      <c r="G486" s="2">
        <f t="shared" si="1720"/>
        <v>0</v>
      </c>
      <c r="H486" s="2">
        <f t="shared" si="1720"/>
        <v>0</v>
      </c>
      <c r="I486" s="2">
        <f t="shared" si="1720"/>
        <v>0</v>
      </c>
      <c r="J486" s="2">
        <f t="shared" si="1720"/>
        <v>0</v>
      </c>
      <c r="K486" s="2">
        <f t="shared" si="1720"/>
        <v>0</v>
      </c>
      <c r="L486" s="2">
        <f t="shared" si="1720"/>
        <v>0</v>
      </c>
      <c r="M486" s="2">
        <f t="shared" si="1720"/>
        <v>0</v>
      </c>
      <c r="N486" s="2">
        <f t="shared" si="1720"/>
        <v>0</v>
      </c>
      <c r="O486" s="6">
        <f t="shared" si="1632"/>
        <v>0</v>
      </c>
      <c r="P486" s="2">
        <f t="shared" ref="P486:AA486" si="1721">P86-P136-P186-P436</f>
        <v>0</v>
      </c>
      <c r="Q486" s="2">
        <f t="shared" si="1721"/>
        <v>0</v>
      </c>
      <c r="R486" s="2">
        <f t="shared" si="1721"/>
        <v>0</v>
      </c>
      <c r="S486" s="2">
        <f t="shared" si="1721"/>
        <v>0</v>
      </c>
      <c r="T486" s="2">
        <f t="shared" si="1721"/>
        <v>0</v>
      </c>
      <c r="U486" s="2">
        <f t="shared" si="1721"/>
        <v>0</v>
      </c>
      <c r="V486" s="2">
        <f t="shared" si="1721"/>
        <v>0</v>
      </c>
      <c r="W486" s="2">
        <f t="shared" si="1721"/>
        <v>311220</v>
      </c>
      <c r="X486" s="2">
        <f t="shared" si="1721"/>
        <v>311220</v>
      </c>
      <c r="Y486" s="2">
        <f t="shared" si="1721"/>
        <v>311220</v>
      </c>
      <c r="Z486" s="2">
        <f t="shared" si="1721"/>
        <v>311220</v>
      </c>
      <c r="AA486" s="2">
        <f t="shared" si="1721"/>
        <v>311220</v>
      </c>
      <c r="AB486" s="6">
        <f t="shared" si="1634"/>
        <v>1556100</v>
      </c>
      <c r="AC486" s="2">
        <f t="shared" ref="AC486:AN486" si="1722">AC86-AC136-AC186-AC436</f>
        <v>311920</v>
      </c>
      <c r="AD486" s="2">
        <f t="shared" si="1722"/>
        <v>371320</v>
      </c>
      <c r="AE486" s="2">
        <f t="shared" si="1722"/>
        <v>371320</v>
      </c>
      <c r="AF486" s="2">
        <f t="shared" si="1722"/>
        <v>371320</v>
      </c>
      <c r="AG486" s="2">
        <f t="shared" si="1722"/>
        <v>371320</v>
      </c>
      <c r="AH486" s="2">
        <f t="shared" si="1722"/>
        <v>371320</v>
      </c>
      <c r="AI486" s="2">
        <f t="shared" si="1722"/>
        <v>371320</v>
      </c>
      <c r="AJ486" s="2">
        <f t="shared" si="1722"/>
        <v>430720</v>
      </c>
      <c r="AK486" s="2">
        <f t="shared" si="1722"/>
        <v>430720</v>
      </c>
      <c r="AL486" s="2">
        <f t="shared" si="1722"/>
        <v>430720</v>
      </c>
      <c r="AM486" s="2">
        <f t="shared" si="1722"/>
        <v>430720</v>
      </c>
      <c r="AN486" s="2">
        <f t="shared" si="1722"/>
        <v>430720</v>
      </c>
      <c r="AO486" s="6">
        <f t="shared" si="1636"/>
        <v>4693440</v>
      </c>
      <c r="AP486" s="2"/>
      <c r="AQ486" s="6">
        <f t="shared" si="1716"/>
        <v>6249540</v>
      </c>
      <c r="AR486" s="4"/>
    </row>
    <row r="487" spans="1:44" ht="12" customHeight="1" outlineLevel="1">
      <c r="A487" s="21" t="s">
        <v>497</v>
      </c>
      <c r="C487" s="2">
        <f t="shared" ref="C487:N487" si="1723">C87-C137-C187-C437</f>
        <v>0</v>
      </c>
      <c r="D487" s="2">
        <f t="shared" si="1723"/>
        <v>0</v>
      </c>
      <c r="E487" s="2">
        <f t="shared" si="1723"/>
        <v>0</v>
      </c>
      <c r="F487" s="2">
        <f t="shared" si="1723"/>
        <v>0</v>
      </c>
      <c r="G487" s="2">
        <f t="shared" si="1723"/>
        <v>0</v>
      </c>
      <c r="H487" s="2">
        <f t="shared" si="1723"/>
        <v>0</v>
      </c>
      <c r="I487" s="2">
        <f t="shared" si="1723"/>
        <v>0</v>
      </c>
      <c r="J487" s="2">
        <f t="shared" si="1723"/>
        <v>0</v>
      </c>
      <c r="K487" s="2">
        <f t="shared" si="1723"/>
        <v>0</v>
      </c>
      <c r="L487" s="2">
        <f t="shared" si="1723"/>
        <v>0</v>
      </c>
      <c r="M487" s="2">
        <f t="shared" si="1723"/>
        <v>0</v>
      </c>
      <c r="N487" s="2">
        <f t="shared" si="1723"/>
        <v>231225</v>
      </c>
      <c r="O487" s="6">
        <f t="shared" si="1632"/>
        <v>231225</v>
      </c>
      <c r="P487" s="2">
        <f t="shared" ref="P487:AA487" si="1724">P87-P137-P187-P437</f>
        <v>232020</v>
      </c>
      <c r="Q487" s="2">
        <f t="shared" si="1724"/>
        <v>232020</v>
      </c>
      <c r="R487" s="2">
        <f t="shared" si="1724"/>
        <v>232020</v>
      </c>
      <c r="S487" s="2">
        <f t="shared" si="1724"/>
        <v>232020</v>
      </c>
      <c r="T487" s="2">
        <f t="shared" si="1724"/>
        <v>232020</v>
      </c>
      <c r="U487" s="2">
        <f t="shared" si="1724"/>
        <v>271620</v>
      </c>
      <c r="V487" s="2">
        <f t="shared" si="1724"/>
        <v>271620</v>
      </c>
      <c r="W487" s="2">
        <f t="shared" si="1724"/>
        <v>271620</v>
      </c>
      <c r="X487" s="2">
        <f t="shared" si="1724"/>
        <v>271620</v>
      </c>
      <c r="Y487" s="2">
        <f t="shared" si="1724"/>
        <v>271620</v>
      </c>
      <c r="Z487" s="2">
        <f t="shared" si="1724"/>
        <v>271620</v>
      </c>
      <c r="AA487" s="2">
        <f t="shared" si="1724"/>
        <v>311220</v>
      </c>
      <c r="AB487" s="6">
        <f t="shared" si="1634"/>
        <v>3101040</v>
      </c>
      <c r="AC487" s="2">
        <f t="shared" ref="AC487:AN487" si="1725">AC87-AC137-AC187-AC437</f>
        <v>311920</v>
      </c>
      <c r="AD487" s="2">
        <f t="shared" si="1725"/>
        <v>311920</v>
      </c>
      <c r="AE487" s="2">
        <f t="shared" si="1725"/>
        <v>311920</v>
      </c>
      <c r="AF487" s="2">
        <f t="shared" si="1725"/>
        <v>311920</v>
      </c>
      <c r="AG487" s="2">
        <f t="shared" si="1725"/>
        <v>311920</v>
      </c>
      <c r="AH487" s="2">
        <f t="shared" si="1725"/>
        <v>351520</v>
      </c>
      <c r="AI487" s="2">
        <f t="shared" si="1725"/>
        <v>351520</v>
      </c>
      <c r="AJ487" s="2">
        <f t="shared" si="1725"/>
        <v>351520</v>
      </c>
      <c r="AK487" s="2">
        <f t="shared" si="1725"/>
        <v>351520</v>
      </c>
      <c r="AL487" s="2">
        <f t="shared" si="1725"/>
        <v>351520</v>
      </c>
      <c r="AM487" s="2">
        <f t="shared" si="1725"/>
        <v>351520</v>
      </c>
      <c r="AN487" s="2">
        <f t="shared" si="1725"/>
        <v>391120</v>
      </c>
      <c r="AO487" s="6">
        <f t="shared" si="1636"/>
        <v>4059840</v>
      </c>
      <c r="AP487" s="2"/>
      <c r="AQ487" s="6">
        <f t="shared" si="1716"/>
        <v>7392105</v>
      </c>
      <c r="AR487" s="4"/>
    </row>
    <row r="488" spans="1:44" ht="12" customHeight="1" outlineLevel="1">
      <c r="A488" s="2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6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6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6"/>
      <c r="AP488" s="2"/>
      <c r="AQ488" s="6"/>
      <c r="AR488" s="4"/>
    </row>
    <row r="489" spans="1:44" s="4" customFormat="1" ht="12" customHeight="1" outlineLevel="1">
      <c r="A489" s="4" t="s">
        <v>496</v>
      </c>
      <c r="B489" s="9"/>
      <c r="C489" s="5">
        <f>SUM(C490:C491)</f>
        <v>0</v>
      </c>
      <c r="D489" s="5">
        <f t="shared" ref="D489" si="1726">SUM(D490:D491)</f>
        <v>0</v>
      </c>
      <c r="E489" s="5">
        <f t="shared" ref="E489" si="1727">SUM(E490:E491)</f>
        <v>0</v>
      </c>
      <c r="F489" s="5">
        <f t="shared" ref="F489" si="1728">SUM(F490:F491)</f>
        <v>0</v>
      </c>
      <c r="G489" s="5">
        <f t="shared" ref="G489" si="1729">SUM(G490:G491)</f>
        <v>0</v>
      </c>
      <c r="H489" s="5">
        <f t="shared" ref="H489" si="1730">SUM(H490:H491)</f>
        <v>0</v>
      </c>
      <c r="I489" s="5">
        <f t="shared" ref="I489" si="1731">SUM(I490:I491)</f>
        <v>0</v>
      </c>
      <c r="J489" s="5">
        <f t="shared" ref="J489" si="1732">SUM(J490:J491)</f>
        <v>0</v>
      </c>
      <c r="K489" s="5">
        <f t="shared" ref="K489" si="1733">SUM(K490:K491)</f>
        <v>152025</v>
      </c>
      <c r="L489" s="5">
        <f t="shared" ref="L489" si="1734">SUM(L490:L491)</f>
        <v>152025</v>
      </c>
      <c r="M489" s="5">
        <f t="shared" ref="M489" si="1735">SUM(M490:M491)</f>
        <v>152025</v>
      </c>
      <c r="N489" s="5">
        <f t="shared" ref="N489" si="1736">SUM(N490:N491)</f>
        <v>152025</v>
      </c>
      <c r="O489" s="14">
        <f t="shared" si="1632"/>
        <v>608100</v>
      </c>
      <c r="P489" s="5">
        <f>SUM(P490:P491)</f>
        <v>152820</v>
      </c>
      <c r="Q489" s="5">
        <f t="shared" ref="Q489" si="1737">SUM(Q490:Q491)</f>
        <v>152820</v>
      </c>
      <c r="R489" s="5">
        <f t="shared" ref="R489" si="1738">SUM(R490:R491)</f>
        <v>325440</v>
      </c>
      <c r="S489" s="5">
        <f t="shared" ref="S489" si="1739">SUM(S490:S491)</f>
        <v>325440</v>
      </c>
      <c r="T489" s="5">
        <f t="shared" ref="T489" si="1740">SUM(T490:T491)</f>
        <v>325440</v>
      </c>
      <c r="U489" s="5">
        <f t="shared" ref="U489" si="1741">SUM(U490:U491)</f>
        <v>325440</v>
      </c>
      <c r="V489" s="5">
        <f t="shared" ref="V489" si="1742">SUM(V490:V491)</f>
        <v>325440</v>
      </c>
      <c r="W489" s="5">
        <f t="shared" ref="W489" si="1743">SUM(W490:W491)</f>
        <v>325440</v>
      </c>
      <c r="X489" s="5">
        <f t="shared" ref="X489" si="1744">SUM(X490:X491)</f>
        <v>365040</v>
      </c>
      <c r="Y489" s="5">
        <f t="shared" ref="Y489" si="1745">SUM(Y490:Y491)</f>
        <v>365040</v>
      </c>
      <c r="Z489" s="5">
        <f t="shared" ref="Z489" si="1746">SUM(Z490:Z491)</f>
        <v>365040</v>
      </c>
      <c r="AA489" s="5">
        <f t="shared" ref="AA489" si="1747">SUM(AA490:AA491)</f>
        <v>365040</v>
      </c>
      <c r="AB489" s="14">
        <f t="shared" si="1634"/>
        <v>3718440</v>
      </c>
      <c r="AC489" s="5">
        <f>SUM(AC490:AC491)</f>
        <v>366440</v>
      </c>
      <c r="AD489" s="5">
        <f t="shared" ref="AD489" si="1748">SUM(AD490:AD491)</f>
        <v>366440</v>
      </c>
      <c r="AE489" s="5">
        <f t="shared" ref="AE489" si="1749">SUM(AE490:AE491)</f>
        <v>406040</v>
      </c>
      <c r="AF489" s="5">
        <f t="shared" ref="AF489" si="1750">SUM(AF490:AF491)</f>
        <v>406040</v>
      </c>
      <c r="AG489" s="5">
        <f t="shared" ref="AG489" si="1751">SUM(AG490:AG491)</f>
        <v>406040</v>
      </c>
      <c r="AH489" s="5">
        <f t="shared" ref="AH489" si="1752">SUM(AH490:AH491)</f>
        <v>406040</v>
      </c>
      <c r="AI489" s="5">
        <f t="shared" ref="AI489" si="1753">SUM(AI490:AI491)</f>
        <v>406040</v>
      </c>
      <c r="AJ489" s="5">
        <f t="shared" ref="AJ489" si="1754">SUM(AJ490:AJ491)</f>
        <v>406040</v>
      </c>
      <c r="AK489" s="5">
        <f t="shared" ref="AK489" si="1755">SUM(AK490:AK491)</f>
        <v>445640</v>
      </c>
      <c r="AL489" s="5">
        <f t="shared" ref="AL489" si="1756">SUM(AL490:AL491)</f>
        <v>445640</v>
      </c>
      <c r="AM489" s="5">
        <f t="shared" ref="AM489" si="1757">SUM(AM490:AM491)</f>
        <v>445640</v>
      </c>
      <c r="AN489" s="5">
        <f t="shared" ref="AN489" si="1758">SUM(AN490:AN491)</f>
        <v>445640</v>
      </c>
      <c r="AO489" s="14">
        <f t="shared" si="1636"/>
        <v>4951680</v>
      </c>
      <c r="AP489" s="5"/>
      <c r="AQ489" s="14">
        <f>O489+AB489+AO489</f>
        <v>9278220</v>
      </c>
    </row>
    <row r="490" spans="1:44" ht="12" customHeight="1" outlineLevel="1">
      <c r="A490" s="21" t="s">
        <v>538</v>
      </c>
      <c r="C490" s="2">
        <f t="shared" ref="C490:N490" si="1759">C90-C140-C190-C440</f>
        <v>0</v>
      </c>
      <c r="D490" s="2">
        <f t="shared" si="1759"/>
        <v>0</v>
      </c>
      <c r="E490" s="2">
        <f t="shared" si="1759"/>
        <v>0</v>
      </c>
      <c r="F490" s="2">
        <f t="shared" si="1759"/>
        <v>0</v>
      </c>
      <c r="G490" s="2">
        <f t="shared" si="1759"/>
        <v>0</v>
      </c>
      <c r="H490" s="2">
        <f t="shared" si="1759"/>
        <v>0</v>
      </c>
      <c r="I490" s="2">
        <f t="shared" si="1759"/>
        <v>0</v>
      </c>
      <c r="J490" s="2">
        <f t="shared" si="1759"/>
        <v>0</v>
      </c>
      <c r="K490" s="2">
        <f t="shared" si="1759"/>
        <v>152025</v>
      </c>
      <c r="L490" s="2">
        <f t="shared" si="1759"/>
        <v>152025</v>
      </c>
      <c r="M490" s="2">
        <f t="shared" si="1759"/>
        <v>152025</v>
      </c>
      <c r="N490" s="2">
        <f t="shared" si="1759"/>
        <v>152025</v>
      </c>
      <c r="O490" s="6">
        <f t="shared" si="1632"/>
        <v>608100</v>
      </c>
      <c r="P490" s="2">
        <f t="shared" ref="P490:AA490" si="1760">P90-P140-P190-P440</f>
        <v>152820</v>
      </c>
      <c r="Q490" s="2">
        <f t="shared" si="1760"/>
        <v>152820</v>
      </c>
      <c r="R490" s="2">
        <f t="shared" si="1760"/>
        <v>172620</v>
      </c>
      <c r="S490" s="2">
        <f t="shared" si="1760"/>
        <v>172620</v>
      </c>
      <c r="T490" s="2">
        <f t="shared" si="1760"/>
        <v>172620</v>
      </c>
      <c r="U490" s="2">
        <f t="shared" si="1760"/>
        <v>172620</v>
      </c>
      <c r="V490" s="2">
        <f t="shared" si="1760"/>
        <v>172620</v>
      </c>
      <c r="W490" s="2">
        <f t="shared" si="1760"/>
        <v>172620</v>
      </c>
      <c r="X490" s="2">
        <f t="shared" si="1760"/>
        <v>192420</v>
      </c>
      <c r="Y490" s="2">
        <f t="shared" si="1760"/>
        <v>192420</v>
      </c>
      <c r="Z490" s="2">
        <f t="shared" si="1760"/>
        <v>192420</v>
      </c>
      <c r="AA490" s="2">
        <f t="shared" si="1760"/>
        <v>192420</v>
      </c>
      <c r="AB490" s="6">
        <f t="shared" si="1634"/>
        <v>2111040</v>
      </c>
      <c r="AC490" s="2">
        <f t="shared" ref="AC490:AN490" si="1761">AC90-AC140-AC190-AC440</f>
        <v>193120</v>
      </c>
      <c r="AD490" s="2">
        <f t="shared" si="1761"/>
        <v>193120</v>
      </c>
      <c r="AE490" s="2">
        <f t="shared" si="1761"/>
        <v>212920</v>
      </c>
      <c r="AF490" s="2">
        <f t="shared" si="1761"/>
        <v>212920</v>
      </c>
      <c r="AG490" s="2">
        <f t="shared" si="1761"/>
        <v>212920</v>
      </c>
      <c r="AH490" s="2">
        <f t="shared" si="1761"/>
        <v>212920</v>
      </c>
      <c r="AI490" s="2">
        <f t="shared" si="1761"/>
        <v>212920</v>
      </c>
      <c r="AJ490" s="2">
        <f t="shared" si="1761"/>
        <v>212920</v>
      </c>
      <c r="AK490" s="2">
        <f t="shared" si="1761"/>
        <v>232720</v>
      </c>
      <c r="AL490" s="2">
        <f t="shared" si="1761"/>
        <v>232720</v>
      </c>
      <c r="AM490" s="2">
        <f t="shared" si="1761"/>
        <v>232720</v>
      </c>
      <c r="AN490" s="2">
        <f t="shared" si="1761"/>
        <v>232720</v>
      </c>
      <c r="AO490" s="6">
        <f t="shared" si="1636"/>
        <v>2594640</v>
      </c>
      <c r="AP490" s="2"/>
      <c r="AQ490" s="6">
        <f>O490+AB490+AO490</f>
        <v>5313780</v>
      </c>
    </row>
    <row r="491" spans="1:44" ht="12" customHeight="1" outlineLevel="1">
      <c r="A491" s="21" t="s">
        <v>536</v>
      </c>
      <c r="C491" s="2">
        <f t="shared" ref="C491:N491" si="1762">C91-C141-C191-C441</f>
        <v>0</v>
      </c>
      <c r="D491" s="2">
        <f t="shared" si="1762"/>
        <v>0</v>
      </c>
      <c r="E491" s="2">
        <f t="shared" si="1762"/>
        <v>0</v>
      </c>
      <c r="F491" s="2">
        <f t="shared" si="1762"/>
        <v>0</v>
      </c>
      <c r="G491" s="2">
        <f t="shared" si="1762"/>
        <v>0</v>
      </c>
      <c r="H491" s="2">
        <f t="shared" si="1762"/>
        <v>0</v>
      </c>
      <c r="I491" s="2">
        <f t="shared" si="1762"/>
        <v>0</v>
      </c>
      <c r="J491" s="2">
        <f t="shared" si="1762"/>
        <v>0</v>
      </c>
      <c r="K491" s="2">
        <f t="shared" si="1762"/>
        <v>0</v>
      </c>
      <c r="L491" s="2">
        <f t="shared" si="1762"/>
        <v>0</v>
      </c>
      <c r="M491" s="2">
        <f t="shared" si="1762"/>
        <v>0</v>
      </c>
      <c r="N491" s="2">
        <f t="shared" si="1762"/>
        <v>0</v>
      </c>
      <c r="O491" s="6">
        <f t="shared" si="1632"/>
        <v>0</v>
      </c>
      <c r="P491" s="2">
        <f t="shared" ref="P491:AA491" si="1763">P91-P141-P191-P441</f>
        <v>0</v>
      </c>
      <c r="Q491" s="2">
        <f t="shared" si="1763"/>
        <v>0</v>
      </c>
      <c r="R491" s="2">
        <f t="shared" si="1763"/>
        <v>152820</v>
      </c>
      <c r="S491" s="2">
        <f t="shared" si="1763"/>
        <v>152820</v>
      </c>
      <c r="T491" s="2">
        <f t="shared" si="1763"/>
        <v>152820</v>
      </c>
      <c r="U491" s="2">
        <f t="shared" si="1763"/>
        <v>152820</v>
      </c>
      <c r="V491" s="2">
        <f t="shared" si="1763"/>
        <v>152820</v>
      </c>
      <c r="W491" s="2">
        <f t="shared" si="1763"/>
        <v>152820</v>
      </c>
      <c r="X491" s="2">
        <f t="shared" si="1763"/>
        <v>172620</v>
      </c>
      <c r="Y491" s="2">
        <f t="shared" si="1763"/>
        <v>172620</v>
      </c>
      <c r="Z491" s="2">
        <f t="shared" si="1763"/>
        <v>172620</v>
      </c>
      <c r="AA491" s="2">
        <f t="shared" si="1763"/>
        <v>172620</v>
      </c>
      <c r="AB491" s="6">
        <f t="shared" si="1634"/>
        <v>1607400</v>
      </c>
      <c r="AC491" s="2">
        <f t="shared" ref="AC491:AN491" si="1764">AC91-AC141-AC191-AC441</f>
        <v>173320</v>
      </c>
      <c r="AD491" s="2">
        <f t="shared" si="1764"/>
        <v>173320</v>
      </c>
      <c r="AE491" s="2">
        <f t="shared" si="1764"/>
        <v>193120</v>
      </c>
      <c r="AF491" s="2">
        <f t="shared" si="1764"/>
        <v>193120</v>
      </c>
      <c r="AG491" s="2">
        <f t="shared" si="1764"/>
        <v>193120</v>
      </c>
      <c r="AH491" s="2">
        <f t="shared" si="1764"/>
        <v>193120</v>
      </c>
      <c r="AI491" s="2">
        <f t="shared" si="1764"/>
        <v>193120</v>
      </c>
      <c r="AJ491" s="2">
        <f t="shared" si="1764"/>
        <v>193120</v>
      </c>
      <c r="AK491" s="2">
        <f t="shared" si="1764"/>
        <v>212920</v>
      </c>
      <c r="AL491" s="2">
        <f t="shared" si="1764"/>
        <v>212920</v>
      </c>
      <c r="AM491" s="2">
        <f t="shared" si="1764"/>
        <v>212920</v>
      </c>
      <c r="AN491" s="2">
        <f t="shared" si="1764"/>
        <v>212920</v>
      </c>
      <c r="AO491" s="6">
        <f t="shared" si="1636"/>
        <v>2357040</v>
      </c>
      <c r="AP491" s="2"/>
      <c r="AQ491" s="6">
        <f t="shared" ref="AQ491:AQ495" si="1765">O491+AB491+AO491</f>
        <v>3964440</v>
      </c>
    </row>
    <row r="492" spans="1:44" ht="12" customHeight="1" outlineLevel="1">
      <c r="A492" s="21" t="s">
        <v>541</v>
      </c>
      <c r="C492" s="2">
        <f t="shared" ref="C492:N492" si="1766">C92-C142-C192-C442</f>
        <v>0</v>
      </c>
      <c r="D492" s="2">
        <f t="shared" si="1766"/>
        <v>0</v>
      </c>
      <c r="E492" s="2">
        <f t="shared" si="1766"/>
        <v>0</v>
      </c>
      <c r="F492" s="2">
        <f t="shared" si="1766"/>
        <v>0</v>
      </c>
      <c r="G492" s="2">
        <f t="shared" si="1766"/>
        <v>0</v>
      </c>
      <c r="H492" s="2">
        <f t="shared" si="1766"/>
        <v>0</v>
      </c>
      <c r="I492" s="2">
        <f t="shared" si="1766"/>
        <v>0</v>
      </c>
      <c r="J492" s="2">
        <f t="shared" si="1766"/>
        <v>0</v>
      </c>
      <c r="K492" s="2">
        <f t="shared" si="1766"/>
        <v>0</v>
      </c>
      <c r="L492" s="2">
        <f t="shared" si="1766"/>
        <v>0</v>
      </c>
      <c r="M492" s="2">
        <f t="shared" si="1766"/>
        <v>0</v>
      </c>
      <c r="N492" s="2">
        <f t="shared" si="1766"/>
        <v>0</v>
      </c>
      <c r="O492" s="6">
        <f t="shared" si="1632"/>
        <v>0</v>
      </c>
      <c r="P492" s="2">
        <f t="shared" ref="P492:AA492" si="1767">P92-P142-P192-P442</f>
        <v>0</v>
      </c>
      <c r="Q492" s="2">
        <f t="shared" si="1767"/>
        <v>0</v>
      </c>
      <c r="R492" s="2">
        <f t="shared" si="1767"/>
        <v>152820</v>
      </c>
      <c r="S492" s="2">
        <f t="shared" si="1767"/>
        <v>152820</v>
      </c>
      <c r="T492" s="2">
        <f t="shared" si="1767"/>
        <v>152820</v>
      </c>
      <c r="U492" s="2">
        <f t="shared" si="1767"/>
        <v>152820</v>
      </c>
      <c r="V492" s="2">
        <f t="shared" si="1767"/>
        <v>152820</v>
      </c>
      <c r="W492" s="2">
        <f t="shared" si="1767"/>
        <v>152820</v>
      </c>
      <c r="X492" s="2">
        <f t="shared" si="1767"/>
        <v>172620</v>
      </c>
      <c r="Y492" s="2">
        <f t="shared" si="1767"/>
        <v>172620</v>
      </c>
      <c r="Z492" s="2">
        <f t="shared" si="1767"/>
        <v>172620</v>
      </c>
      <c r="AA492" s="2">
        <f t="shared" si="1767"/>
        <v>172620</v>
      </c>
      <c r="AB492" s="6">
        <f t="shared" si="1634"/>
        <v>1607400</v>
      </c>
      <c r="AC492" s="2">
        <f t="shared" ref="AC492:AN492" si="1768">AC92-AC142-AC192-AC442</f>
        <v>173320</v>
      </c>
      <c r="AD492" s="2">
        <f t="shared" si="1768"/>
        <v>173320</v>
      </c>
      <c r="AE492" s="2">
        <f t="shared" si="1768"/>
        <v>193120</v>
      </c>
      <c r="AF492" s="2">
        <f t="shared" si="1768"/>
        <v>193120</v>
      </c>
      <c r="AG492" s="2">
        <f t="shared" si="1768"/>
        <v>193120</v>
      </c>
      <c r="AH492" s="2">
        <f t="shared" si="1768"/>
        <v>193120</v>
      </c>
      <c r="AI492" s="2">
        <f t="shared" si="1768"/>
        <v>193120</v>
      </c>
      <c r="AJ492" s="2">
        <f t="shared" si="1768"/>
        <v>193120</v>
      </c>
      <c r="AK492" s="2">
        <f t="shared" si="1768"/>
        <v>212920</v>
      </c>
      <c r="AL492" s="2">
        <f t="shared" si="1768"/>
        <v>212920</v>
      </c>
      <c r="AM492" s="2">
        <f t="shared" si="1768"/>
        <v>212920</v>
      </c>
      <c r="AN492" s="2">
        <f t="shared" si="1768"/>
        <v>212920</v>
      </c>
      <c r="AO492" s="6">
        <f t="shared" si="1636"/>
        <v>2357040</v>
      </c>
      <c r="AP492" s="2"/>
      <c r="AQ492" s="6">
        <f t="shared" si="1765"/>
        <v>3964440</v>
      </c>
    </row>
    <row r="493" spans="1:44" ht="12" customHeight="1" outlineLevel="1">
      <c r="A493" s="21" t="s">
        <v>537</v>
      </c>
      <c r="C493" s="2">
        <f t="shared" ref="C493:N493" si="1769">C93-C143-C193-C443</f>
        <v>0</v>
      </c>
      <c r="D493" s="2">
        <f t="shared" si="1769"/>
        <v>0</v>
      </c>
      <c r="E493" s="2">
        <f t="shared" si="1769"/>
        <v>0</v>
      </c>
      <c r="F493" s="2">
        <f t="shared" si="1769"/>
        <v>0</v>
      </c>
      <c r="G493" s="2">
        <f t="shared" si="1769"/>
        <v>0</v>
      </c>
      <c r="H493" s="2">
        <f t="shared" si="1769"/>
        <v>0</v>
      </c>
      <c r="I493" s="2">
        <f t="shared" si="1769"/>
        <v>0</v>
      </c>
      <c r="J493" s="2">
        <f t="shared" si="1769"/>
        <v>0</v>
      </c>
      <c r="K493" s="2">
        <f t="shared" si="1769"/>
        <v>0</v>
      </c>
      <c r="L493" s="2">
        <f t="shared" si="1769"/>
        <v>0</v>
      </c>
      <c r="M493" s="2">
        <f t="shared" si="1769"/>
        <v>0</v>
      </c>
      <c r="N493" s="2">
        <f t="shared" si="1769"/>
        <v>0</v>
      </c>
      <c r="O493" s="6">
        <f t="shared" si="1632"/>
        <v>0</v>
      </c>
      <c r="P493" s="2">
        <f t="shared" ref="P493:AA493" si="1770">P93-P143-P193-P443</f>
        <v>0</v>
      </c>
      <c r="Q493" s="2">
        <f t="shared" si="1770"/>
        <v>0</v>
      </c>
      <c r="R493" s="2">
        <f t="shared" si="1770"/>
        <v>0</v>
      </c>
      <c r="S493" s="2">
        <f t="shared" si="1770"/>
        <v>0</v>
      </c>
      <c r="T493" s="2">
        <f t="shared" si="1770"/>
        <v>0</v>
      </c>
      <c r="U493" s="2">
        <f t="shared" si="1770"/>
        <v>0</v>
      </c>
      <c r="V493" s="2">
        <f t="shared" si="1770"/>
        <v>0</v>
      </c>
      <c r="W493" s="2">
        <f t="shared" si="1770"/>
        <v>0</v>
      </c>
      <c r="X493" s="2">
        <f t="shared" si="1770"/>
        <v>152820</v>
      </c>
      <c r="Y493" s="2">
        <f t="shared" si="1770"/>
        <v>152820</v>
      </c>
      <c r="Z493" s="2">
        <f t="shared" si="1770"/>
        <v>152820</v>
      </c>
      <c r="AA493" s="2">
        <f t="shared" si="1770"/>
        <v>152820</v>
      </c>
      <c r="AB493" s="6">
        <f t="shared" si="1634"/>
        <v>611280</v>
      </c>
      <c r="AC493" s="2">
        <f t="shared" ref="AC493:AN493" si="1771">AC93-AC143-AC193-AC443</f>
        <v>153520</v>
      </c>
      <c r="AD493" s="2">
        <f t="shared" si="1771"/>
        <v>153520</v>
      </c>
      <c r="AE493" s="2">
        <f t="shared" si="1771"/>
        <v>173320</v>
      </c>
      <c r="AF493" s="2">
        <f t="shared" si="1771"/>
        <v>173320</v>
      </c>
      <c r="AG493" s="2">
        <f t="shared" si="1771"/>
        <v>173320</v>
      </c>
      <c r="AH493" s="2">
        <f t="shared" si="1771"/>
        <v>173320</v>
      </c>
      <c r="AI493" s="2">
        <f t="shared" si="1771"/>
        <v>173320</v>
      </c>
      <c r="AJ493" s="2">
        <f t="shared" si="1771"/>
        <v>173320</v>
      </c>
      <c r="AK493" s="2">
        <f t="shared" si="1771"/>
        <v>193120</v>
      </c>
      <c r="AL493" s="2">
        <f t="shared" si="1771"/>
        <v>193120</v>
      </c>
      <c r="AM493" s="2">
        <f t="shared" si="1771"/>
        <v>193120</v>
      </c>
      <c r="AN493" s="2">
        <f t="shared" si="1771"/>
        <v>193120</v>
      </c>
      <c r="AO493" s="6">
        <f t="shared" si="1636"/>
        <v>2119440</v>
      </c>
      <c r="AP493" s="2"/>
      <c r="AQ493" s="6">
        <f t="shared" si="1765"/>
        <v>2730720</v>
      </c>
    </row>
    <row r="494" spans="1:44" ht="12" customHeight="1" outlineLevel="1">
      <c r="A494" s="21" t="s">
        <v>542</v>
      </c>
      <c r="C494" s="2">
        <f t="shared" ref="C494:N494" si="1772">C94-C144-C194-C444</f>
        <v>0</v>
      </c>
      <c r="D494" s="2">
        <f t="shared" si="1772"/>
        <v>0</v>
      </c>
      <c r="E494" s="2">
        <f t="shared" si="1772"/>
        <v>0</v>
      </c>
      <c r="F494" s="2">
        <f t="shared" si="1772"/>
        <v>0</v>
      </c>
      <c r="G494" s="2">
        <f t="shared" si="1772"/>
        <v>0</v>
      </c>
      <c r="H494" s="2">
        <f t="shared" si="1772"/>
        <v>0</v>
      </c>
      <c r="I494" s="2">
        <f t="shared" si="1772"/>
        <v>0</v>
      </c>
      <c r="J494" s="2">
        <f t="shared" si="1772"/>
        <v>0</v>
      </c>
      <c r="K494" s="2">
        <f t="shared" si="1772"/>
        <v>0</v>
      </c>
      <c r="L494" s="2">
        <f t="shared" si="1772"/>
        <v>0</v>
      </c>
      <c r="M494" s="2">
        <f t="shared" si="1772"/>
        <v>0</v>
      </c>
      <c r="N494" s="2">
        <f t="shared" si="1772"/>
        <v>0</v>
      </c>
      <c r="O494" s="6">
        <f t="shared" si="1632"/>
        <v>0</v>
      </c>
      <c r="P494" s="2">
        <f t="shared" ref="P494:AA494" si="1773">P94-P144-P194-P444</f>
        <v>0</v>
      </c>
      <c r="Q494" s="2">
        <f t="shared" si="1773"/>
        <v>0</v>
      </c>
      <c r="R494" s="2">
        <f t="shared" si="1773"/>
        <v>0</v>
      </c>
      <c r="S494" s="2">
        <f t="shared" si="1773"/>
        <v>0</v>
      </c>
      <c r="T494" s="2">
        <f t="shared" si="1773"/>
        <v>0</v>
      </c>
      <c r="U494" s="2">
        <f t="shared" si="1773"/>
        <v>0</v>
      </c>
      <c r="V494" s="2">
        <f t="shared" si="1773"/>
        <v>0</v>
      </c>
      <c r="W494" s="2">
        <f t="shared" si="1773"/>
        <v>0</v>
      </c>
      <c r="X494" s="2">
        <f t="shared" si="1773"/>
        <v>152820</v>
      </c>
      <c r="Y494" s="2">
        <f t="shared" si="1773"/>
        <v>152820</v>
      </c>
      <c r="Z494" s="2">
        <f t="shared" si="1773"/>
        <v>152820</v>
      </c>
      <c r="AA494" s="2">
        <f t="shared" si="1773"/>
        <v>152820</v>
      </c>
      <c r="AB494" s="6">
        <f t="shared" si="1634"/>
        <v>611280</v>
      </c>
      <c r="AC494" s="2">
        <f t="shared" ref="AC494:AN494" si="1774">AC94-AC144-AC194-AC444</f>
        <v>153520</v>
      </c>
      <c r="AD494" s="2">
        <f t="shared" si="1774"/>
        <v>153520</v>
      </c>
      <c r="AE494" s="2">
        <f t="shared" si="1774"/>
        <v>173320</v>
      </c>
      <c r="AF494" s="2">
        <f t="shared" si="1774"/>
        <v>173320</v>
      </c>
      <c r="AG494" s="2">
        <f t="shared" si="1774"/>
        <v>173320</v>
      </c>
      <c r="AH494" s="2">
        <f t="shared" si="1774"/>
        <v>173320</v>
      </c>
      <c r="AI494" s="2">
        <f t="shared" si="1774"/>
        <v>173320</v>
      </c>
      <c r="AJ494" s="2">
        <f t="shared" si="1774"/>
        <v>173320</v>
      </c>
      <c r="AK494" s="2">
        <f t="shared" si="1774"/>
        <v>193120</v>
      </c>
      <c r="AL494" s="2">
        <f t="shared" si="1774"/>
        <v>193120</v>
      </c>
      <c r="AM494" s="2">
        <f t="shared" si="1774"/>
        <v>193120</v>
      </c>
      <c r="AN494" s="2">
        <f t="shared" si="1774"/>
        <v>193120</v>
      </c>
      <c r="AO494" s="6">
        <f t="shared" si="1636"/>
        <v>2119440</v>
      </c>
      <c r="AP494" s="2"/>
      <c r="AQ494" s="6">
        <f t="shared" si="1765"/>
        <v>2730720</v>
      </c>
    </row>
    <row r="495" spans="1:44" ht="12" customHeight="1" outlineLevel="1">
      <c r="A495" s="21" t="s">
        <v>543</v>
      </c>
      <c r="C495" s="2">
        <f t="shared" ref="C495:N495" si="1775">C95-C145-C195-C445</f>
        <v>0</v>
      </c>
      <c r="D495" s="2">
        <f t="shared" si="1775"/>
        <v>0</v>
      </c>
      <c r="E495" s="2">
        <f t="shared" si="1775"/>
        <v>0</v>
      </c>
      <c r="F495" s="2">
        <f t="shared" si="1775"/>
        <v>0</v>
      </c>
      <c r="G495" s="2">
        <f t="shared" si="1775"/>
        <v>0</v>
      </c>
      <c r="H495" s="2">
        <f t="shared" si="1775"/>
        <v>0</v>
      </c>
      <c r="I495" s="2">
        <f t="shared" si="1775"/>
        <v>0</v>
      </c>
      <c r="J495" s="2">
        <f t="shared" si="1775"/>
        <v>0</v>
      </c>
      <c r="K495" s="2">
        <f t="shared" si="1775"/>
        <v>0</v>
      </c>
      <c r="L495" s="2">
        <f t="shared" si="1775"/>
        <v>0</v>
      </c>
      <c r="M495" s="2">
        <f t="shared" si="1775"/>
        <v>0</v>
      </c>
      <c r="N495" s="2">
        <f t="shared" si="1775"/>
        <v>0</v>
      </c>
      <c r="O495" s="6">
        <f t="shared" si="1632"/>
        <v>0</v>
      </c>
      <c r="P495" s="2">
        <f t="shared" ref="P495:AA495" si="1776">P95-P145-P195-P445</f>
        <v>0</v>
      </c>
      <c r="Q495" s="2">
        <f t="shared" si="1776"/>
        <v>0</v>
      </c>
      <c r="R495" s="2">
        <f t="shared" si="1776"/>
        <v>0</v>
      </c>
      <c r="S495" s="2">
        <f t="shared" si="1776"/>
        <v>0</v>
      </c>
      <c r="T495" s="2">
        <f t="shared" si="1776"/>
        <v>0</v>
      </c>
      <c r="U495" s="2">
        <f t="shared" si="1776"/>
        <v>0</v>
      </c>
      <c r="V495" s="2">
        <f t="shared" si="1776"/>
        <v>0</v>
      </c>
      <c r="W495" s="2">
        <f t="shared" si="1776"/>
        <v>0</v>
      </c>
      <c r="X495" s="2">
        <f t="shared" si="1776"/>
        <v>0</v>
      </c>
      <c r="Y495" s="2">
        <f t="shared" si="1776"/>
        <v>0</v>
      </c>
      <c r="Z495" s="2">
        <f t="shared" si="1776"/>
        <v>0</v>
      </c>
      <c r="AA495" s="2">
        <f t="shared" si="1776"/>
        <v>0</v>
      </c>
      <c r="AB495" s="6">
        <f t="shared" si="1634"/>
        <v>0</v>
      </c>
      <c r="AC495" s="2">
        <f t="shared" ref="AC495:AN495" si="1777">AC95-AC145-AC195-AC445</f>
        <v>0</v>
      </c>
      <c r="AD495" s="2">
        <f t="shared" si="1777"/>
        <v>0</v>
      </c>
      <c r="AE495" s="2">
        <f t="shared" si="1777"/>
        <v>153520</v>
      </c>
      <c r="AF495" s="2">
        <f t="shared" si="1777"/>
        <v>153520</v>
      </c>
      <c r="AG495" s="2">
        <f t="shared" si="1777"/>
        <v>153520</v>
      </c>
      <c r="AH495" s="2">
        <f t="shared" si="1777"/>
        <v>153520</v>
      </c>
      <c r="AI495" s="2">
        <f t="shared" si="1777"/>
        <v>153520</v>
      </c>
      <c r="AJ495" s="2">
        <f t="shared" si="1777"/>
        <v>153520</v>
      </c>
      <c r="AK495" s="2">
        <f t="shared" si="1777"/>
        <v>173320</v>
      </c>
      <c r="AL495" s="2">
        <f t="shared" si="1777"/>
        <v>173320</v>
      </c>
      <c r="AM495" s="2">
        <f t="shared" si="1777"/>
        <v>173320</v>
      </c>
      <c r="AN495" s="2">
        <f t="shared" si="1777"/>
        <v>173320</v>
      </c>
      <c r="AO495" s="6">
        <f t="shared" si="1636"/>
        <v>1614400</v>
      </c>
      <c r="AP495" s="2"/>
      <c r="AQ495" s="6">
        <f t="shared" si="1765"/>
        <v>1614400</v>
      </c>
    </row>
    <row r="496" spans="1:44" ht="12" customHeight="1" outlineLevel="1">
      <c r="A496" s="2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6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6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6"/>
      <c r="AP496" s="2"/>
      <c r="AQ496" s="6"/>
    </row>
    <row r="497" spans="1:44" ht="12" customHeight="1" outlineLevel="1">
      <c r="A497" s="4" t="s">
        <v>132</v>
      </c>
      <c r="C497" s="5">
        <f>SUM(C498:C499)</f>
        <v>0</v>
      </c>
      <c r="D497" s="5">
        <f t="shared" ref="D497" si="1778">SUM(D498:D499)</f>
        <v>0</v>
      </c>
      <c r="E497" s="5">
        <f t="shared" ref="E497" si="1779">SUM(E498:E499)</f>
        <v>0</v>
      </c>
      <c r="F497" s="5">
        <f t="shared" ref="F497" si="1780">SUM(F498:F499)</f>
        <v>0</v>
      </c>
      <c r="G497" s="5">
        <f t="shared" ref="G497" si="1781">SUM(G498:G499)</f>
        <v>0</v>
      </c>
      <c r="H497" s="5">
        <f t="shared" ref="H497" si="1782">SUM(H498:H499)</f>
        <v>0</v>
      </c>
      <c r="I497" s="5">
        <f t="shared" ref="I497" si="1783">SUM(I498:I499)</f>
        <v>0</v>
      </c>
      <c r="J497" s="5">
        <f t="shared" ref="J497" si="1784">SUM(J498:J499)</f>
        <v>0</v>
      </c>
      <c r="K497" s="5">
        <f t="shared" ref="K497" si="1785">SUM(K498:K499)</f>
        <v>152025</v>
      </c>
      <c r="L497" s="5">
        <f t="shared" ref="L497" si="1786">SUM(L498:L499)</f>
        <v>152025</v>
      </c>
      <c r="M497" s="5">
        <f t="shared" ref="M497" si="1787">SUM(M498:M499)</f>
        <v>152025</v>
      </c>
      <c r="N497" s="5">
        <f t="shared" ref="N497" si="1788">SUM(N498:N499)</f>
        <v>152025</v>
      </c>
      <c r="O497" s="14">
        <f t="shared" si="1632"/>
        <v>608100</v>
      </c>
      <c r="P497" s="5">
        <f>SUM(P498:P499)</f>
        <v>152820</v>
      </c>
      <c r="Q497" s="5">
        <f t="shared" ref="Q497" si="1789">SUM(Q498:Q499)</f>
        <v>152820</v>
      </c>
      <c r="R497" s="5">
        <f t="shared" ref="R497" si="1790">SUM(R498:R499)</f>
        <v>325440</v>
      </c>
      <c r="S497" s="5">
        <f t="shared" ref="S497" si="1791">SUM(S498:S499)</f>
        <v>325440</v>
      </c>
      <c r="T497" s="5">
        <f t="shared" ref="T497" si="1792">SUM(T498:T499)</f>
        <v>325440</v>
      </c>
      <c r="U497" s="5">
        <f t="shared" ref="U497" si="1793">SUM(U498:U499)</f>
        <v>325440</v>
      </c>
      <c r="V497" s="5">
        <f t="shared" ref="V497" si="1794">SUM(V498:V499)</f>
        <v>325440</v>
      </c>
      <c r="W497" s="5">
        <f t="shared" ref="W497" si="1795">SUM(W498:W499)</f>
        <v>325440</v>
      </c>
      <c r="X497" s="5">
        <f t="shared" ref="X497" si="1796">SUM(X498:X499)</f>
        <v>365040</v>
      </c>
      <c r="Y497" s="5">
        <f t="shared" ref="Y497" si="1797">SUM(Y498:Y499)</f>
        <v>365040</v>
      </c>
      <c r="Z497" s="5">
        <f t="shared" ref="Z497" si="1798">SUM(Z498:Z499)</f>
        <v>365040</v>
      </c>
      <c r="AA497" s="5">
        <f t="shared" ref="AA497" si="1799">SUM(AA498:AA499)</f>
        <v>365040</v>
      </c>
      <c r="AB497" s="14">
        <f t="shared" ref="AB497" si="1800">SUM(P497:AA497)</f>
        <v>3718440</v>
      </c>
      <c r="AC497" s="5">
        <f>SUM(AC498:AC499)</f>
        <v>366440</v>
      </c>
      <c r="AD497" s="5">
        <f t="shared" ref="AD497" si="1801">SUM(AD498:AD499)</f>
        <v>366440</v>
      </c>
      <c r="AE497" s="5">
        <f t="shared" ref="AE497" si="1802">SUM(AE498:AE499)</f>
        <v>406040</v>
      </c>
      <c r="AF497" s="5">
        <f t="shared" ref="AF497" si="1803">SUM(AF498:AF499)</f>
        <v>406040</v>
      </c>
      <c r="AG497" s="5">
        <f t="shared" ref="AG497" si="1804">SUM(AG498:AG499)</f>
        <v>406040</v>
      </c>
      <c r="AH497" s="5">
        <f t="shared" ref="AH497" si="1805">SUM(AH498:AH499)</f>
        <v>406040</v>
      </c>
      <c r="AI497" s="5">
        <f t="shared" ref="AI497" si="1806">SUM(AI498:AI499)</f>
        <v>406040</v>
      </c>
      <c r="AJ497" s="5">
        <f t="shared" ref="AJ497" si="1807">SUM(AJ498:AJ499)</f>
        <v>406040</v>
      </c>
      <c r="AK497" s="5">
        <f t="shared" ref="AK497" si="1808">SUM(AK498:AK499)</f>
        <v>445640</v>
      </c>
      <c r="AL497" s="5">
        <f t="shared" ref="AL497" si="1809">SUM(AL498:AL499)</f>
        <v>445640</v>
      </c>
      <c r="AM497" s="5">
        <f t="shared" ref="AM497" si="1810">SUM(AM498:AM499)</f>
        <v>445640</v>
      </c>
      <c r="AN497" s="5">
        <f t="shared" ref="AN497" si="1811">SUM(AN498:AN499)</f>
        <v>445640</v>
      </c>
      <c r="AO497" s="14">
        <f t="shared" ref="AO497" si="1812">SUM(AC497:AN497)</f>
        <v>4951680</v>
      </c>
      <c r="AP497" s="2"/>
      <c r="AQ497" s="14">
        <f>O497+AB497+AO497</f>
        <v>9278220</v>
      </c>
    </row>
    <row r="498" spans="1:44" ht="12" customHeight="1" outlineLevel="1">
      <c r="A498" s="21" t="s">
        <v>538</v>
      </c>
      <c r="C498" s="2">
        <f t="shared" ref="C498:N498" si="1813">C98-C148-C198-C448</f>
        <v>0</v>
      </c>
      <c r="D498" s="2">
        <f t="shared" si="1813"/>
        <v>0</v>
      </c>
      <c r="E498" s="2">
        <f t="shared" si="1813"/>
        <v>0</v>
      </c>
      <c r="F498" s="2">
        <f t="shared" si="1813"/>
        <v>0</v>
      </c>
      <c r="G498" s="2">
        <f t="shared" si="1813"/>
        <v>0</v>
      </c>
      <c r="H498" s="2">
        <f t="shared" si="1813"/>
        <v>0</v>
      </c>
      <c r="I498" s="2">
        <f t="shared" si="1813"/>
        <v>0</v>
      </c>
      <c r="J498" s="2">
        <f t="shared" si="1813"/>
        <v>0</v>
      </c>
      <c r="K498" s="2">
        <f t="shared" si="1813"/>
        <v>152025</v>
      </c>
      <c r="L498" s="2">
        <f t="shared" si="1813"/>
        <v>152025</v>
      </c>
      <c r="M498" s="2">
        <f t="shared" si="1813"/>
        <v>152025</v>
      </c>
      <c r="N498" s="2">
        <f t="shared" si="1813"/>
        <v>152025</v>
      </c>
      <c r="O498" s="6">
        <f t="shared" si="1632"/>
        <v>608100</v>
      </c>
      <c r="P498" s="2">
        <f t="shared" ref="P498:AA498" si="1814">P98-P148-P198-P448</f>
        <v>152820</v>
      </c>
      <c r="Q498" s="2">
        <f t="shared" si="1814"/>
        <v>152820</v>
      </c>
      <c r="R498" s="2">
        <f t="shared" si="1814"/>
        <v>172620</v>
      </c>
      <c r="S498" s="2">
        <f t="shared" si="1814"/>
        <v>172620</v>
      </c>
      <c r="T498" s="2">
        <f t="shared" si="1814"/>
        <v>172620</v>
      </c>
      <c r="U498" s="2">
        <f t="shared" si="1814"/>
        <v>172620</v>
      </c>
      <c r="V498" s="2">
        <f t="shared" si="1814"/>
        <v>172620</v>
      </c>
      <c r="W498" s="2">
        <f t="shared" si="1814"/>
        <v>172620</v>
      </c>
      <c r="X498" s="2">
        <f t="shared" si="1814"/>
        <v>192420</v>
      </c>
      <c r="Y498" s="2">
        <f t="shared" si="1814"/>
        <v>192420</v>
      </c>
      <c r="Z498" s="2">
        <f t="shared" si="1814"/>
        <v>192420</v>
      </c>
      <c r="AA498" s="2">
        <f t="shared" si="1814"/>
        <v>192420</v>
      </c>
      <c r="AB498" s="6">
        <f t="shared" si="1634"/>
        <v>2111040</v>
      </c>
      <c r="AC498" s="2">
        <f t="shared" ref="AC498:AN498" si="1815">AC98-AC148-AC198-AC448</f>
        <v>193120</v>
      </c>
      <c r="AD498" s="2">
        <f t="shared" si="1815"/>
        <v>193120</v>
      </c>
      <c r="AE498" s="2">
        <f t="shared" si="1815"/>
        <v>212920</v>
      </c>
      <c r="AF498" s="2">
        <f t="shared" si="1815"/>
        <v>212920</v>
      </c>
      <c r="AG498" s="2">
        <f t="shared" si="1815"/>
        <v>212920</v>
      </c>
      <c r="AH498" s="2">
        <f t="shared" si="1815"/>
        <v>212920</v>
      </c>
      <c r="AI498" s="2">
        <f t="shared" si="1815"/>
        <v>212920</v>
      </c>
      <c r="AJ498" s="2">
        <f t="shared" si="1815"/>
        <v>212920</v>
      </c>
      <c r="AK498" s="2">
        <f t="shared" si="1815"/>
        <v>232720</v>
      </c>
      <c r="AL498" s="2">
        <f t="shared" si="1815"/>
        <v>232720</v>
      </c>
      <c r="AM498" s="2">
        <f t="shared" si="1815"/>
        <v>232720</v>
      </c>
      <c r="AN498" s="2">
        <f t="shared" si="1815"/>
        <v>232720</v>
      </c>
      <c r="AO498" s="6">
        <f t="shared" si="1636"/>
        <v>2594640</v>
      </c>
      <c r="AP498" s="2"/>
      <c r="AQ498" s="6">
        <f>O498+AB498+AO498</f>
        <v>5313780</v>
      </c>
    </row>
    <row r="499" spans="1:44" ht="12" customHeight="1" outlineLevel="1">
      <c r="A499" s="21" t="s">
        <v>536</v>
      </c>
      <c r="C499" s="2">
        <f t="shared" ref="C499:N499" si="1816">C99-C149-C199-C449</f>
        <v>0</v>
      </c>
      <c r="D499" s="2">
        <f t="shared" si="1816"/>
        <v>0</v>
      </c>
      <c r="E499" s="2">
        <f t="shared" si="1816"/>
        <v>0</v>
      </c>
      <c r="F499" s="2">
        <f t="shared" si="1816"/>
        <v>0</v>
      </c>
      <c r="G499" s="2">
        <f t="shared" si="1816"/>
        <v>0</v>
      </c>
      <c r="H499" s="2">
        <f t="shared" si="1816"/>
        <v>0</v>
      </c>
      <c r="I499" s="2">
        <f t="shared" si="1816"/>
        <v>0</v>
      </c>
      <c r="J499" s="2">
        <f t="shared" si="1816"/>
        <v>0</v>
      </c>
      <c r="K499" s="2">
        <f t="shared" si="1816"/>
        <v>0</v>
      </c>
      <c r="L499" s="2">
        <f t="shared" si="1816"/>
        <v>0</v>
      </c>
      <c r="M499" s="2">
        <f t="shared" si="1816"/>
        <v>0</v>
      </c>
      <c r="N499" s="2">
        <f t="shared" si="1816"/>
        <v>0</v>
      </c>
      <c r="O499" s="6">
        <f t="shared" si="1632"/>
        <v>0</v>
      </c>
      <c r="P499" s="2">
        <f t="shared" ref="P499:AA499" si="1817">P99-P149-P199-P449</f>
        <v>0</v>
      </c>
      <c r="Q499" s="2">
        <f t="shared" si="1817"/>
        <v>0</v>
      </c>
      <c r="R499" s="2">
        <f t="shared" si="1817"/>
        <v>152820</v>
      </c>
      <c r="S499" s="2">
        <f t="shared" si="1817"/>
        <v>152820</v>
      </c>
      <c r="T499" s="2">
        <f t="shared" si="1817"/>
        <v>152820</v>
      </c>
      <c r="U499" s="2">
        <f t="shared" si="1817"/>
        <v>152820</v>
      </c>
      <c r="V499" s="2">
        <f t="shared" si="1817"/>
        <v>152820</v>
      </c>
      <c r="W499" s="2">
        <f t="shared" si="1817"/>
        <v>152820</v>
      </c>
      <c r="X499" s="2">
        <f t="shared" si="1817"/>
        <v>172620</v>
      </c>
      <c r="Y499" s="2">
        <f t="shared" si="1817"/>
        <v>172620</v>
      </c>
      <c r="Z499" s="2">
        <f t="shared" si="1817"/>
        <v>172620</v>
      </c>
      <c r="AA499" s="2">
        <f t="shared" si="1817"/>
        <v>172620</v>
      </c>
      <c r="AB499" s="6">
        <f t="shared" si="1634"/>
        <v>1607400</v>
      </c>
      <c r="AC499" s="2">
        <f t="shared" ref="AC499:AN499" si="1818">AC99-AC149-AC199-AC449</f>
        <v>173320</v>
      </c>
      <c r="AD499" s="2">
        <f t="shared" si="1818"/>
        <v>173320</v>
      </c>
      <c r="AE499" s="2">
        <f t="shared" si="1818"/>
        <v>193120</v>
      </c>
      <c r="AF499" s="2">
        <f t="shared" si="1818"/>
        <v>193120</v>
      </c>
      <c r="AG499" s="2">
        <f t="shared" si="1818"/>
        <v>193120</v>
      </c>
      <c r="AH499" s="2">
        <f t="shared" si="1818"/>
        <v>193120</v>
      </c>
      <c r="AI499" s="2">
        <f t="shared" si="1818"/>
        <v>193120</v>
      </c>
      <c r="AJ499" s="2">
        <f t="shared" si="1818"/>
        <v>193120</v>
      </c>
      <c r="AK499" s="2">
        <f t="shared" si="1818"/>
        <v>212920</v>
      </c>
      <c r="AL499" s="2">
        <f t="shared" si="1818"/>
        <v>212920</v>
      </c>
      <c r="AM499" s="2">
        <f t="shared" si="1818"/>
        <v>212920</v>
      </c>
      <c r="AN499" s="2">
        <f t="shared" si="1818"/>
        <v>212920</v>
      </c>
      <c r="AO499" s="6">
        <f t="shared" si="1636"/>
        <v>2357040</v>
      </c>
      <c r="AP499" s="2"/>
      <c r="AQ499" s="6">
        <f t="shared" ref="AQ499:AQ503" si="1819">O499+AB499+AO499</f>
        <v>3964440</v>
      </c>
    </row>
    <row r="500" spans="1:44" ht="12" customHeight="1" outlineLevel="1">
      <c r="A500" s="21" t="s">
        <v>541</v>
      </c>
      <c r="C500" s="2">
        <f t="shared" ref="C500:N500" si="1820">C100-C150-C200-C450</f>
        <v>0</v>
      </c>
      <c r="D500" s="2">
        <f t="shared" si="1820"/>
        <v>0</v>
      </c>
      <c r="E500" s="2">
        <f t="shared" si="1820"/>
        <v>0</v>
      </c>
      <c r="F500" s="2">
        <f t="shared" si="1820"/>
        <v>0</v>
      </c>
      <c r="G500" s="2">
        <f t="shared" si="1820"/>
        <v>0</v>
      </c>
      <c r="H500" s="2">
        <f t="shared" si="1820"/>
        <v>0</v>
      </c>
      <c r="I500" s="2">
        <f t="shared" si="1820"/>
        <v>0</v>
      </c>
      <c r="J500" s="2">
        <f t="shared" si="1820"/>
        <v>0</v>
      </c>
      <c r="K500" s="2">
        <f t="shared" si="1820"/>
        <v>0</v>
      </c>
      <c r="L500" s="2">
        <f t="shared" si="1820"/>
        <v>0</v>
      </c>
      <c r="M500" s="2">
        <f t="shared" si="1820"/>
        <v>0</v>
      </c>
      <c r="N500" s="2">
        <f t="shared" si="1820"/>
        <v>0</v>
      </c>
      <c r="O500" s="6">
        <f t="shared" si="1632"/>
        <v>0</v>
      </c>
      <c r="P500" s="2">
        <f t="shared" ref="P500:AA500" si="1821">P100-P150-P200-P450</f>
        <v>0</v>
      </c>
      <c r="Q500" s="2">
        <f t="shared" si="1821"/>
        <v>0</v>
      </c>
      <c r="R500" s="2">
        <f t="shared" si="1821"/>
        <v>152820</v>
      </c>
      <c r="S500" s="2">
        <f t="shared" si="1821"/>
        <v>152820</v>
      </c>
      <c r="T500" s="2">
        <f t="shared" si="1821"/>
        <v>152820</v>
      </c>
      <c r="U500" s="2">
        <f t="shared" si="1821"/>
        <v>152820</v>
      </c>
      <c r="V500" s="2">
        <f t="shared" si="1821"/>
        <v>152820</v>
      </c>
      <c r="W500" s="2">
        <f t="shared" si="1821"/>
        <v>152820</v>
      </c>
      <c r="X500" s="2">
        <f t="shared" si="1821"/>
        <v>172620</v>
      </c>
      <c r="Y500" s="2">
        <f t="shared" si="1821"/>
        <v>172620</v>
      </c>
      <c r="Z500" s="2">
        <f t="shared" si="1821"/>
        <v>172620</v>
      </c>
      <c r="AA500" s="2">
        <f t="shared" si="1821"/>
        <v>172620</v>
      </c>
      <c r="AB500" s="6">
        <f t="shared" si="1634"/>
        <v>1607400</v>
      </c>
      <c r="AC500" s="2">
        <f t="shared" ref="AC500:AN500" si="1822">AC100-AC150-AC200-AC450</f>
        <v>173320</v>
      </c>
      <c r="AD500" s="2">
        <f t="shared" si="1822"/>
        <v>173320</v>
      </c>
      <c r="AE500" s="2">
        <f t="shared" si="1822"/>
        <v>193120</v>
      </c>
      <c r="AF500" s="2">
        <f t="shared" si="1822"/>
        <v>193120</v>
      </c>
      <c r="AG500" s="2">
        <f t="shared" si="1822"/>
        <v>193120</v>
      </c>
      <c r="AH500" s="2">
        <f t="shared" si="1822"/>
        <v>193120</v>
      </c>
      <c r="AI500" s="2">
        <f t="shared" si="1822"/>
        <v>193120</v>
      </c>
      <c r="AJ500" s="2">
        <f t="shared" si="1822"/>
        <v>193120</v>
      </c>
      <c r="AK500" s="2">
        <f t="shared" si="1822"/>
        <v>212920</v>
      </c>
      <c r="AL500" s="2">
        <f t="shared" si="1822"/>
        <v>212920</v>
      </c>
      <c r="AM500" s="2">
        <f t="shared" si="1822"/>
        <v>212920</v>
      </c>
      <c r="AN500" s="2">
        <f t="shared" si="1822"/>
        <v>212920</v>
      </c>
      <c r="AO500" s="6">
        <f t="shared" si="1636"/>
        <v>2357040</v>
      </c>
      <c r="AP500" s="2"/>
      <c r="AQ500" s="6">
        <f t="shared" si="1819"/>
        <v>3964440</v>
      </c>
    </row>
    <row r="501" spans="1:44" ht="12" customHeight="1" outlineLevel="1">
      <c r="A501" s="21" t="s">
        <v>537</v>
      </c>
      <c r="C501" s="2">
        <f t="shared" ref="C501:N501" si="1823">C101-C151-C201-C451</f>
        <v>0</v>
      </c>
      <c r="D501" s="2">
        <f t="shared" si="1823"/>
        <v>0</v>
      </c>
      <c r="E501" s="2">
        <f t="shared" si="1823"/>
        <v>0</v>
      </c>
      <c r="F501" s="2">
        <f t="shared" si="1823"/>
        <v>0</v>
      </c>
      <c r="G501" s="2">
        <f t="shared" si="1823"/>
        <v>0</v>
      </c>
      <c r="H501" s="2">
        <f t="shared" si="1823"/>
        <v>0</v>
      </c>
      <c r="I501" s="2">
        <f t="shared" si="1823"/>
        <v>0</v>
      </c>
      <c r="J501" s="2">
        <f t="shared" si="1823"/>
        <v>0</v>
      </c>
      <c r="K501" s="2">
        <f t="shared" si="1823"/>
        <v>0</v>
      </c>
      <c r="L501" s="2">
        <f t="shared" si="1823"/>
        <v>0</v>
      </c>
      <c r="M501" s="2">
        <f t="shared" si="1823"/>
        <v>0</v>
      </c>
      <c r="N501" s="2">
        <f t="shared" si="1823"/>
        <v>0</v>
      </c>
      <c r="O501" s="6">
        <f t="shared" si="1632"/>
        <v>0</v>
      </c>
      <c r="P501" s="2">
        <f t="shared" ref="P501:AA501" si="1824">P101-P151-P201-P451</f>
        <v>0</v>
      </c>
      <c r="Q501" s="2">
        <f t="shared" si="1824"/>
        <v>0</v>
      </c>
      <c r="R501" s="2">
        <f t="shared" si="1824"/>
        <v>0</v>
      </c>
      <c r="S501" s="2">
        <f t="shared" si="1824"/>
        <v>0</v>
      </c>
      <c r="T501" s="2">
        <f t="shared" si="1824"/>
        <v>0</v>
      </c>
      <c r="U501" s="2">
        <f t="shared" si="1824"/>
        <v>0</v>
      </c>
      <c r="V501" s="2">
        <f t="shared" si="1824"/>
        <v>0</v>
      </c>
      <c r="W501" s="2">
        <f t="shared" si="1824"/>
        <v>0</v>
      </c>
      <c r="X501" s="2">
        <f t="shared" si="1824"/>
        <v>152820</v>
      </c>
      <c r="Y501" s="2">
        <f t="shared" si="1824"/>
        <v>152820</v>
      </c>
      <c r="Z501" s="2">
        <f t="shared" si="1824"/>
        <v>152820</v>
      </c>
      <c r="AA501" s="2">
        <f t="shared" si="1824"/>
        <v>152820</v>
      </c>
      <c r="AB501" s="6">
        <f t="shared" si="1634"/>
        <v>611280</v>
      </c>
      <c r="AC501" s="2">
        <f t="shared" ref="AC501:AN501" si="1825">AC101-AC151-AC201-AC451</f>
        <v>153520</v>
      </c>
      <c r="AD501" s="2">
        <f t="shared" si="1825"/>
        <v>153520</v>
      </c>
      <c r="AE501" s="2">
        <f t="shared" si="1825"/>
        <v>173320</v>
      </c>
      <c r="AF501" s="2">
        <f t="shared" si="1825"/>
        <v>173320</v>
      </c>
      <c r="AG501" s="2">
        <f t="shared" si="1825"/>
        <v>173320</v>
      </c>
      <c r="AH501" s="2">
        <f t="shared" si="1825"/>
        <v>173320</v>
      </c>
      <c r="AI501" s="2">
        <f t="shared" si="1825"/>
        <v>173320</v>
      </c>
      <c r="AJ501" s="2">
        <f t="shared" si="1825"/>
        <v>173320</v>
      </c>
      <c r="AK501" s="2">
        <f t="shared" si="1825"/>
        <v>193120</v>
      </c>
      <c r="AL501" s="2">
        <f t="shared" si="1825"/>
        <v>193120</v>
      </c>
      <c r="AM501" s="2">
        <f t="shared" si="1825"/>
        <v>193120</v>
      </c>
      <c r="AN501" s="2">
        <f t="shared" si="1825"/>
        <v>193120</v>
      </c>
      <c r="AO501" s="6">
        <f t="shared" si="1636"/>
        <v>2119440</v>
      </c>
      <c r="AP501" s="2"/>
      <c r="AQ501" s="6">
        <f t="shared" si="1819"/>
        <v>2730720</v>
      </c>
    </row>
    <row r="502" spans="1:44" ht="12" customHeight="1" outlineLevel="1">
      <c r="A502" s="21" t="s">
        <v>542</v>
      </c>
      <c r="C502" s="2">
        <f t="shared" ref="C502:N502" si="1826">C102-C152-C202-C452</f>
        <v>0</v>
      </c>
      <c r="D502" s="2">
        <f t="shared" si="1826"/>
        <v>0</v>
      </c>
      <c r="E502" s="2">
        <f t="shared" si="1826"/>
        <v>0</v>
      </c>
      <c r="F502" s="2">
        <f t="shared" si="1826"/>
        <v>0</v>
      </c>
      <c r="G502" s="2">
        <f t="shared" si="1826"/>
        <v>0</v>
      </c>
      <c r="H502" s="2">
        <f t="shared" si="1826"/>
        <v>0</v>
      </c>
      <c r="I502" s="2">
        <f t="shared" si="1826"/>
        <v>0</v>
      </c>
      <c r="J502" s="2">
        <f t="shared" si="1826"/>
        <v>0</v>
      </c>
      <c r="K502" s="2">
        <f t="shared" si="1826"/>
        <v>0</v>
      </c>
      <c r="L502" s="2">
        <f t="shared" si="1826"/>
        <v>0</v>
      </c>
      <c r="M502" s="2">
        <f t="shared" si="1826"/>
        <v>0</v>
      </c>
      <c r="N502" s="2">
        <f t="shared" si="1826"/>
        <v>0</v>
      </c>
      <c r="O502" s="6">
        <f t="shared" si="1632"/>
        <v>0</v>
      </c>
      <c r="P502" s="2">
        <f t="shared" ref="P502:AA502" si="1827">P102-P152-P202-P452</f>
        <v>0</v>
      </c>
      <c r="Q502" s="2">
        <f t="shared" si="1827"/>
        <v>0</v>
      </c>
      <c r="R502" s="2">
        <f t="shared" si="1827"/>
        <v>0</v>
      </c>
      <c r="S502" s="2">
        <f t="shared" si="1827"/>
        <v>0</v>
      </c>
      <c r="T502" s="2">
        <f t="shared" si="1827"/>
        <v>0</v>
      </c>
      <c r="U502" s="2">
        <f t="shared" si="1827"/>
        <v>0</v>
      </c>
      <c r="V502" s="2">
        <f t="shared" si="1827"/>
        <v>0</v>
      </c>
      <c r="W502" s="2">
        <f t="shared" si="1827"/>
        <v>0</v>
      </c>
      <c r="X502" s="2">
        <f t="shared" si="1827"/>
        <v>152820</v>
      </c>
      <c r="Y502" s="2">
        <f t="shared" si="1827"/>
        <v>152820</v>
      </c>
      <c r="Z502" s="2">
        <f t="shared" si="1827"/>
        <v>152820</v>
      </c>
      <c r="AA502" s="2">
        <f t="shared" si="1827"/>
        <v>152820</v>
      </c>
      <c r="AB502" s="6">
        <f t="shared" si="1634"/>
        <v>611280</v>
      </c>
      <c r="AC502" s="2">
        <f t="shared" ref="AC502:AN502" si="1828">AC102-AC152-AC202-AC452</f>
        <v>153520</v>
      </c>
      <c r="AD502" s="2">
        <f t="shared" si="1828"/>
        <v>153520</v>
      </c>
      <c r="AE502" s="2">
        <f t="shared" si="1828"/>
        <v>173320</v>
      </c>
      <c r="AF502" s="2">
        <f t="shared" si="1828"/>
        <v>173320</v>
      </c>
      <c r="AG502" s="2">
        <f t="shared" si="1828"/>
        <v>173320</v>
      </c>
      <c r="AH502" s="2">
        <f t="shared" si="1828"/>
        <v>173320</v>
      </c>
      <c r="AI502" s="2">
        <f t="shared" si="1828"/>
        <v>173320</v>
      </c>
      <c r="AJ502" s="2">
        <f t="shared" si="1828"/>
        <v>173320</v>
      </c>
      <c r="AK502" s="2">
        <f t="shared" si="1828"/>
        <v>193120</v>
      </c>
      <c r="AL502" s="2">
        <f t="shared" si="1828"/>
        <v>193120</v>
      </c>
      <c r="AM502" s="2">
        <f t="shared" si="1828"/>
        <v>193120</v>
      </c>
      <c r="AN502" s="2">
        <f t="shared" si="1828"/>
        <v>193120</v>
      </c>
      <c r="AO502" s="6">
        <f t="shared" si="1636"/>
        <v>2119440</v>
      </c>
      <c r="AP502" s="2"/>
      <c r="AQ502" s="6">
        <f t="shared" si="1819"/>
        <v>2730720</v>
      </c>
    </row>
    <row r="503" spans="1:44" ht="12" customHeight="1" outlineLevel="1">
      <c r="A503" s="21" t="s">
        <v>543</v>
      </c>
      <c r="C503" s="2">
        <f t="shared" ref="C503:N503" si="1829">C103-C153-C203-C453</f>
        <v>0</v>
      </c>
      <c r="D503" s="2">
        <f t="shared" si="1829"/>
        <v>0</v>
      </c>
      <c r="E503" s="2">
        <f t="shared" si="1829"/>
        <v>0</v>
      </c>
      <c r="F503" s="2">
        <f t="shared" si="1829"/>
        <v>0</v>
      </c>
      <c r="G503" s="2">
        <f t="shared" si="1829"/>
        <v>0</v>
      </c>
      <c r="H503" s="2">
        <f t="shared" si="1829"/>
        <v>0</v>
      </c>
      <c r="I503" s="2">
        <f t="shared" si="1829"/>
        <v>0</v>
      </c>
      <c r="J503" s="2">
        <f t="shared" si="1829"/>
        <v>0</v>
      </c>
      <c r="K503" s="2">
        <f t="shared" si="1829"/>
        <v>0</v>
      </c>
      <c r="L503" s="2">
        <f t="shared" si="1829"/>
        <v>0</v>
      </c>
      <c r="M503" s="2">
        <f t="shared" si="1829"/>
        <v>0</v>
      </c>
      <c r="N503" s="2">
        <f t="shared" si="1829"/>
        <v>0</v>
      </c>
      <c r="O503" s="6">
        <f t="shared" si="1632"/>
        <v>0</v>
      </c>
      <c r="P503" s="2">
        <f t="shared" ref="P503:AA503" si="1830">P103-P153-P203-P453</f>
        <v>0</v>
      </c>
      <c r="Q503" s="2">
        <f t="shared" si="1830"/>
        <v>0</v>
      </c>
      <c r="R503" s="2">
        <f t="shared" si="1830"/>
        <v>0</v>
      </c>
      <c r="S503" s="2">
        <f t="shared" si="1830"/>
        <v>0</v>
      </c>
      <c r="T503" s="2">
        <f t="shared" si="1830"/>
        <v>0</v>
      </c>
      <c r="U503" s="2">
        <f t="shared" si="1830"/>
        <v>0</v>
      </c>
      <c r="V503" s="2">
        <f t="shared" si="1830"/>
        <v>0</v>
      </c>
      <c r="W503" s="2">
        <f t="shared" si="1830"/>
        <v>0</v>
      </c>
      <c r="X503" s="2">
        <f t="shared" si="1830"/>
        <v>0</v>
      </c>
      <c r="Y503" s="2">
        <f t="shared" si="1830"/>
        <v>0</v>
      </c>
      <c r="Z503" s="2">
        <f t="shared" si="1830"/>
        <v>0</v>
      </c>
      <c r="AA503" s="2">
        <f t="shared" si="1830"/>
        <v>0</v>
      </c>
      <c r="AB503" s="6">
        <f t="shared" si="1634"/>
        <v>0</v>
      </c>
      <c r="AC503" s="2">
        <f t="shared" ref="AC503:AN503" si="1831">AC103-AC153-AC203-AC453</f>
        <v>0</v>
      </c>
      <c r="AD503" s="2">
        <f t="shared" si="1831"/>
        <v>0</v>
      </c>
      <c r="AE503" s="2">
        <f t="shared" si="1831"/>
        <v>153520</v>
      </c>
      <c r="AF503" s="2">
        <f t="shared" si="1831"/>
        <v>153520</v>
      </c>
      <c r="AG503" s="2">
        <f t="shared" si="1831"/>
        <v>153520</v>
      </c>
      <c r="AH503" s="2">
        <f t="shared" si="1831"/>
        <v>153520</v>
      </c>
      <c r="AI503" s="2">
        <f t="shared" si="1831"/>
        <v>153520</v>
      </c>
      <c r="AJ503" s="2">
        <f t="shared" si="1831"/>
        <v>153520</v>
      </c>
      <c r="AK503" s="2">
        <f t="shared" si="1831"/>
        <v>173320</v>
      </c>
      <c r="AL503" s="2">
        <f t="shared" si="1831"/>
        <v>173320</v>
      </c>
      <c r="AM503" s="2">
        <f t="shared" si="1831"/>
        <v>173320</v>
      </c>
      <c r="AN503" s="2">
        <f t="shared" si="1831"/>
        <v>173320</v>
      </c>
      <c r="AO503" s="6">
        <f t="shared" si="1636"/>
        <v>1614400</v>
      </c>
      <c r="AP503" s="2"/>
      <c r="AQ503" s="6">
        <f t="shared" si="1819"/>
        <v>1614400</v>
      </c>
    </row>
    <row r="504" spans="1:44" ht="12" customHeight="1" outlineLevel="1">
      <c r="A504" s="4"/>
      <c r="B504" s="9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6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6"/>
      <c r="AP504" s="2"/>
      <c r="AQ504" s="6"/>
      <c r="AR504" s="4"/>
    </row>
    <row r="505" spans="1:44" ht="12" customHeight="1">
      <c r="A505" s="47" t="s">
        <v>97</v>
      </c>
      <c r="C505" s="43">
        <f>C506+C509+C516+C525+C532+C539+C547</f>
        <v>0</v>
      </c>
      <c r="D505" s="43">
        <f t="shared" ref="D505" si="1832">D506+D509+D516+D525+D532+D539+D547</f>
        <v>0</v>
      </c>
      <c r="E505" s="43">
        <f t="shared" ref="E505" si="1833">E506+E509+E516+E525+E532+E539+E547</f>
        <v>0</v>
      </c>
      <c r="F505" s="43">
        <f t="shared" ref="F505" si="1834">F506+F509+F516+F525+F532+F539+F547</f>
        <v>0</v>
      </c>
      <c r="G505" s="43">
        <f t="shared" ref="G505" si="1835">G506+G509+G516+G525+G532+G539+G547</f>
        <v>0</v>
      </c>
      <c r="H505" s="43">
        <f t="shared" ref="H505" si="1836">H506+H509+H516+H525+H532+H539+H547</f>
        <v>126375</v>
      </c>
      <c r="I505" s="43">
        <f t="shared" ref="I505" si="1837">I506+I509+I516+I525+I532+I539+I547</f>
        <v>296325</v>
      </c>
      <c r="J505" s="43">
        <f t="shared" ref="J505" si="1838">J506+J509+J516+J525+J532+J539+J547</f>
        <v>922350</v>
      </c>
      <c r="K505" s="43">
        <f t="shared" ref="K505" si="1839">K506+K509+K516+K525+K532+K539+K547</f>
        <v>1062875</v>
      </c>
      <c r="L505" s="43">
        <f t="shared" ref="L505" si="1840">L506+L509+L516+L525+L532+L539+L547</f>
        <v>1095850</v>
      </c>
      <c r="M505" s="43">
        <f t="shared" ref="M505" si="1841">M506+M509+M516+M525+M532+M539+M547</f>
        <v>1095850</v>
      </c>
      <c r="N505" s="43">
        <f t="shared" ref="N505" si="1842">N506+N509+N516+N525+N532+N539+N547</f>
        <v>1229400</v>
      </c>
      <c r="O505" s="88">
        <f t="shared" si="1632"/>
        <v>5829025</v>
      </c>
      <c r="P505" s="43">
        <f>P506+P509+P516+P525+P532+P539+P547</f>
        <v>1536820</v>
      </c>
      <c r="Q505" s="43">
        <f t="shared" ref="Q505" si="1843">Q506+Q509+Q516+Q525+Q532+Q539+Q547</f>
        <v>1819580</v>
      </c>
      <c r="R505" s="43">
        <f t="shared" ref="R505" si="1844">R506+R509+R516+R525+R532+R539+R547</f>
        <v>1909940</v>
      </c>
      <c r="S505" s="43">
        <f t="shared" ref="S505" si="1845">S506+S509+S516+S525+S532+S539+S547</f>
        <v>1915140</v>
      </c>
      <c r="T505" s="43">
        <f t="shared" ref="T505" si="1846">T506+T509+T516+T525+T532+T539+T547</f>
        <v>1915140</v>
      </c>
      <c r="U505" s="43">
        <f t="shared" ref="U505" si="1847">U506+U509+U516+U525+U532+U539+U547</f>
        <v>1961940</v>
      </c>
      <c r="V505" s="43">
        <f t="shared" ref="V505" si="1848">V506+V509+V516+V525+V532+V539+V547</f>
        <v>2155320</v>
      </c>
      <c r="W505" s="43">
        <f t="shared" ref="W505" si="1849">W506+W509+W516+W525+W532+W539+W547</f>
        <v>2469280</v>
      </c>
      <c r="X505" s="43">
        <f t="shared" ref="X505" si="1850">X506+X509+X516+X525+X532+X539+X547</f>
        <v>2505680</v>
      </c>
      <c r="Y505" s="43">
        <f t="shared" ref="Y505" si="1851">Y506+Y509+Y516+Y525+Y532+Y539+Y547</f>
        <v>2510880</v>
      </c>
      <c r="Z505" s="43">
        <f t="shared" ref="Z505" si="1852">Z506+Z509+Z516+Z525+Z532+Z539+Z547</f>
        <v>2510880</v>
      </c>
      <c r="AA505" s="43">
        <f t="shared" ref="AA505" si="1853">AA506+AA509+AA516+AA525+AA532+AA539+AA547</f>
        <v>2557680</v>
      </c>
      <c r="AB505" s="88">
        <f t="shared" si="1634"/>
        <v>25768280</v>
      </c>
      <c r="AC505" s="43">
        <f>AC506+AC509+AC516+AC525+AC532+AC539+AC547</f>
        <v>2659080</v>
      </c>
      <c r="AD505" s="43">
        <f t="shared" ref="AD505" si="1854">AD506+AD509+AD516+AD525+AD532+AD539+AD547</f>
        <v>2856680</v>
      </c>
      <c r="AE505" s="43">
        <f t="shared" ref="AE505" si="1855">AE506+AE509+AE516+AE525+AE532+AE539+AE547</f>
        <v>2893080</v>
      </c>
      <c r="AF505" s="43">
        <f t="shared" ref="AF505" si="1856">AF506+AF509+AF516+AF525+AF532+AF539+AF547</f>
        <v>2898280</v>
      </c>
      <c r="AG505" s="43">
        <f t="shared" ref="AG505" si="1857">AG506+AG509+AG516+AG525+AG532+AG539+AG547</f>
        <v>2898280</v>
      </c>
      <c r="AH505" s="43">
        <f t="shared" ref="AH505" si="1858">AH506+AH509+AH516+AH525+AH532+AH539+AH547</f>
        <v>2945080</v>
      </c>
      <c r="AI505" s="43">
        <f t="shared" ref="AI505" si="1859">AI506+AI509+AI516+AI525+AI532+AI539+AI547</f>
        <v>3064680</v>
      </c>
      <c r="AJ505" s="43">
        <f t="shared" ref="AJ505" si="1860">AJ506+AJ509+AJ516+AJ525+AJ532+AJ539+AJ547</f>
        <v>3262280</v>
      </c>
      <c r="AK505" s="43">
        <f t="shared" ref="AK505" si="1861">AK506+AK509+AK516+AK525+AK532+AK539+AK547</f>
        <v>3298680</v>
      </c>
      <c r="AL505" s="43">
        <f t="shared" ref="AL505" si="1862">AL506+AL509+AL516+AL525+AL532+AL539+AL547</f>
        <v>3303880</v>
      </c>
      <c r="AM505" s="43">
        <f t="shared" ref="AM505" si="1863">AM506+AM509+AM516+AM525+AM532+AM539+AM547</f>
        <v>3303880</v>
      </c>
      <c r="AN505" s="43">
        <f t="shared" ref="AN505" si="1864">AN506+AN509+AN516+AN525+AN532+AN539+AN547</f>
        <v>3350680</v>
      </c>
      <c r="AO505" s="88">
        <f t="shared" si="1636"/>
        <v>36734560</v>
      </c>
      <c r="AP505" s="2"/>
      <c r="AQ505" s="88">
        <f t="shared" ref="AQ505:AQ514" si="1865">O505+AB505+AO505</f>
        <v>68331865</v>
      </c>
    </row>
    <row r="506" spans="1:44" s="4" customFormat="1" ht="12" customHeight="1" outlineLevel="1">
      <c r="A506" s="4" t="s">
        <v>122</v>
      </c>
      <c r="B506" s="9"/>
      <c r="C506" s="5">
        <f>C507</f>
        <v>0</v>
      </c>
      <c r="D506" s="5">
        <f t="shared" ref="D506" si="1866">D507</f>
        <v>0</v>
      </c>
      <c r="E506" s="5">
        <f t="shared" ref="E506" si="1867">E507</f>
        <v>0</v>
      </c>
      <c r="F506" s="5">
        <f t="shared" ref="F506" si="1868">F507</f>
        <v>0</v>
      </c>
      <c r="G506" s="5">
        <f t="shared" ref="G506" si="1869">G507</f>
        <v>0</v>
      </c>
      <c r="H506" s="5">
        <f t="shared" ref="H506" si="1870">H507</f>
        <v>10200</v>
      </c>
      <c r="I506" s="5">
        <f t="shared" ref="I506" si="1871">I507</f>
        <v>10200</v>
      </c>
      <c r="J506" s="5">
        <f t="shared" ref="J506" si="1872">J507</f>
        <v>10200</v>
      </c>
      <c r="K506" s="5">
        <f t="shared" ref="K506" si="1873">K507</f>
        <v>10200</v>
      </c>
      <c r="L506" s="5">
        <f t="shared" ref="L506" si="1874">L507</f>
        <v>10200</v>
      </c>
      <c r="M506" s="5">
        <f t="shared" ref="M506" si="1875">M507</f>
        <v>10200</v>
      </c>
      <c r="N506" s="5">
        <f t="shared" ref="N506" si="1876">N507</f>
        <v>10200</v>
      </c>
      <c r="O506" s="14">
        <f t="shared" si="1632"/>
        <v>71400</v>
      </c>
      <c r="P506" s="5">
        <f>P507</f>
        <v>10200</v>
      </c>
      <c r="Q506" s="5">
        <f t="shared" ref="Q506" si="1877">Q507</f>
        <v>10200</v>
      </c>
      <c r="R506" s="5">
        <f t="shared" ref="R506" si="1878">R507</f>
        <v>10200</v>
      </c>
      <c r="S506" s="5">
        <f t="shared" ref="S506" si="1879">S507</f>
        <v>10200</v>
      </c>
      <c r="T506" s="5">
        <f t="shared" ref="T506" si="1880">T507</f>
        <v>10200</v>
      </c>
      <c r="U506" s="5">
        <f t="shared" ref="U506" si="1881">U507</f>
        <v>10200</v>
      </c>
      <c r="V506" s="5">
        <f t="shared" ref="V506" si="1882">V507</f>
        <v>10200</v>
      </c>
      <c r="W506" s="5">
        <f t="shared" ref="W506" si="1883">W507</f>
        <v>10200</v>
      </c>
      <c r="X506" s="5">
        <f t="shared" ref="X506" si="1884">X507</f>
        <v>10200</v>
      </c>
      <c r="Y506" s="5">
        <f t="shared" ref="Y506" si="1885">Y507</f>
        <v>10200</v>
      </c>
      <c r="Z506" s="5">
        <f t="shared" ref="Z506" si="1886">Z507</f>
        <v>10200</v>
      </c>
      <c r="AA506" s="5">
        <f t="shared" ref="AA506" si="1887">AA507</f>
        <v>10200</v>
      </c>
      <c r="AB506" s="14">
        <f t="shared" si="1634"/>
        <v>122400</v>
      </c>
      <c r="AC506" s="5">
        <f>AC507</f>
        <v>10200</v>
      </c>
      <c r="AD506" s="5">
        <f t="shared" ref="AD506" si="1888">AD507</f>
        <v>10200</v>
      </c>
      <c r="AE506" s="5">
        <f t="shared" ref="AE506" si="1889">AE507</f>
        <v>10200</v>
      </c>
      <c r="AF506" s="5">
        <f t="shared" ref="AF506" si="1890">AF507</f>
        <v>10200</v>
      </c>
      <c r="AG506" s="5">
        <f t="shared" ref="AG506" si="1891">AG507</f>
        <v>10200</v>
      </c>
      <c r="AH506" s="5">
        <f t="shared" ref="AH506" si="1892">AH507</f>
        <v>10200</v>
      </c>
      <c r="AI506" s="5">
        <f t="shared" ref="AI506" si="1893">AI507</f>
        <v>10200</v>
      </c>
      <c r="AJ506" s="5">
        <f t="shared" ref="AJ506" si="1894">AJ507</f>
        <v>10200</v>
      </c>
      <c r="AK506" s="5">
        <f t="shared" ref="AK506" si="1895">AK507</f>
        <v>10200</v>
      </c>
      <c r="AL506" s="5">
        <f t="shared" ref="AL506" si="1896">AL507</f>
        <v>10200</v>
      </c>
      <c r="AM506" s="5">
        <f t="shared" ref="AM506" si="1897">AM507</f>
        <v>10200</v>
      </c>
      <c r="AN506" s="5">
        <f t="shared" ref="AN506" si="1898">AN507</f>
        <v>10200</v>
      </c>
      <c r="AO506" s="14">
        <f t="shared" si="1636"/>
        <v>122400</v>
      </c>
      <c r="AP506" s="5"/>
      <c r="AQ506" s="14">
        <f t="shared" si="1865"/>
        <v>316200</v>
      </c>
    </row>
    <row r="507" spans="1:44" ht="12" customHeight="1" outlineLevel="1">
      <c r="A507" s="21" t="s">
        <v>91</v>
      </c>
      <c r="C507" s="2">
        <f t="shared" ref="C507:N507" si="1899">C107+C157+C407</f>
        <v>0</v>
      </c>
      <c r="D507" s="2">
        <f t="shared" si="1899"/>
        <v>0</v>
      </c>
      <c r="E507" s="2">
        <f t="shared" si="1899"/>
        <v>0</v>
      </c>
      <c r="F507" s="2">
        <f t="shared" si="1899"/>
        <v>0</v>
      </c>
      <c r="G507" s="2">
        <f t="shared" si="1899"/>
        <v>0</v>
      </c>
      <c r="H507" s="2">
        <f t="shared" si="1899"/>
        <v>10200</v>
      </c>
      <c r="I507" s="2">
        <f t="shared" si="1899"/>
        <v>10200</v>
      </c>
      <c r="J507" s="2">
        <f t="shared" si="1899"/>
        <v>10200</v>
      </c>
      <c r="K507" s="2">
        <f t="shared" si="1899"/>
        <v>10200</v>
      </c>
      <c r="L507" s="2">
        <f t="shared" si="1899"/>
        <v>10200</v>
      </c>
      <c r="M507" s="2">
        <f t="shared" si="1899"/>
        <v>10200</v>
      </c>
      <c r="N507" s="2">
        <f t="shared" si="1899"/>
        <v>10200</v>
      </c>
      <c r="O507" s="6">
        <f t="shared" si="1632"/>
        <v>71400</v>
      </c>
      <c r="P507" s="2">
        <f t="shared" ref="P507:AA507" si="1900">P107+P157+P407</f>
        <v>10200</v>
      </c>
      <c r="Q507" s="2">
        <f t="shared" si="1900"/>
        <v>10200</v>
      </c>
      <c r="R507" s="2">
        <f t="shared" si="1900"/>
        <v>10200</v>
      </c>
      <c r="S507" s="2">
        <f t="shared" si="1900"/>
        <v>10200</v>
      </c>
      <c r="T507" s="2">
        <f t="shared" si="1900"/>
        <v>10200</v>
      </c>
      <c r="U507" s="2">
        <f t="shared" si="1900"/>
        <v>10200</v>
      </c>
      <c r="V507" s="2">
        <f t="shared" si="1900"/>
        <v>10200</v>
      </c>
      <c r="W507" s="2">
        <f t="shared" si="1900"/>
        <v>10200</v>
      </c>
      <c r="X507" s="2">
        <f t="shared" si="1900"/>
        <v>10200</v>
      </c>
      <c r="Y507" s="2">
        <f t="shared" si="1900"/>
        <v>10200</v>
      </c>
      <c r="Z507" s="2">
        <f t="shared" si="1900"/>
        <v>10200</v>
      </c>
      <c r="AA507" s="2">
        <f t="shared" si="1900"/>
        <v>10200</v>
      </c>
      <c r="AB507" s="6">
        <f t="shared" si="1634"/>
        <v>122400</v>
      </c>
      <c r="AC507" s="2">
        <f t="shared" ref="AC507:AN507" si="1901">AC107+AC157+AC407</f>
        <v>10200</v>
      </c>
      <c r="AD507" s="2">
        <f t="shared" si="1901"/>
        <v>10200</v>
      </c>
      <c r="AE507" s="2">
        <f t="shared" si="1901"/>
        <v>10200</v>
      </c>
      <c r="AF507" s="2">
        <f t="shared" si="1901"/>
        <v>10200</v>
      </c>
      <c r="AG507" s="2">
        <f t="shared" si="1901"/>
        <v>10200</v>
      </c>
      <c r="AH507" s="2">
        <f t="shared" si="1901"/>
        <v>10200</v>
      </c>
      <c r="AI507" s="2">
        <f t="shared" si="1901"/>
        <v>10200</v>
      </c>
      <c r="AJ507" s="2">
        <f t="shared" si="1901"/>
        <v>10200</v>
      </c>
      <c r="AK507" s="2">
        <f t="shared" si="1901"/>
        <v>10200</v>
      </c>
      <c r="AL507" s="2">
        <f t="shared" si="1901"/>
        <v>10200</v>
      </c>
      <c r="AM507" s="2">
        <f t="shared" si="1901"/>
        <v>10200</v>
      </c>
      <c r="AN507" s="2">
        <f t="shared" si="1901"/>
        <v>10200</v>
      </c>
      <c r="AO507" s="6">
        <f t="shared" si="1636"/>
        <v>122400</v>
      </c>
      <c r="AP507" s="2"/>
      <c r="AQ507" s="6">
        <f t="shared" si="1865"/>
        <v>316200</v>
      </c>
    </row>
    <row r="508" spans="1:44" ht="12" customHeight="1" outlineLevel="1">
      <c r="A508" s="2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6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6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6"/>
      <c r="AP508" s="2"/>
      <c r="AQ508" s="6"/>
    </row>
    <row r="509" spans="1:44" ht="12" customHeight="1" outlineLevel="1">
      <c r="A509" s="4" t="s">
        <v>125</v>
      </c>
      <c r="C509" s="5">
        <f>SUM(C510:C514)</f>
        <v>0</v>
      </c>
      <c r="D509" s="5">
        <f t="shared" ref="D509" si="1902">SUM(D510:D514)</f>
        <v>0</v>
      </c>
      <c r="E509" s="5">
        <f t="shared" ref="E509" si="1903">SUM(E510:E514)</f>
        <v>0</v>
      </c>
      <c r="F509" s="5">
        <f t="shared" ref="F509" si="1904">SUM(F510:F514)</f>
        <v>0</v>
      </c>
      <c r="G509" s="5">
        <f t="shared" ref="G509" si="1905">SUM(G510:G514)</f>
        <v>0</v>
      </c>
      <c r="H509" s="5">
        <f t="shared" ref="H509" si="1906">SUM(H510:H514)</f>
        <v>0</v>
      </c>
      <c r="I509" s="5">
        <f t="shared" ref="I509" si="1907">SUM(I510:I514)</f>
        <v>74575</v>
      </c>
      <c r="J509" s="5">
        <f t="shared" ref="J509" si="1908">SUM(J510:J514)</f>
        <v>265325</v>
      </c>
      <c r="K509" s="5">
        <f t="shared" ref="K509" si="1909">SUM(K510:K514)</f>
        <v>339900</v>
      </c>
      <c r="L509" s="5">
        <f t="shared" ref="L509" si="1910">SUM(L510:L514)</f>
        <v>372875</v>
      </c>
      <c r="M509" s="5">
        <f t="shared" ref="M509" si="1911">SUM(M510:M514)</f>
        <v>372875</v>
      </c>
      <c r="N509" s="5">
        <f t="shared" ref="N509" si="1912">SUM(N510:N514)</f>
        <v>372875</v>
      </c>
      <c r="O509" s="14">
        <f>SUM(C509:N509)</f>
        <v>1798425</v>
      </c>
      <c r="P509" s="5">
        <f>SUM(P510:P514)</f>
        <v>384500</v>
      </c>
      <c r="Q509" s="5">
        <f t="shared" ref="Q509" si="1913">SUM(Q510:Q514)</f>
        <v>426100</v>
      </c>
      <c r="R509" s="5">
        <f t="shared" ref="R509" si="1914">SUM(R510:R514)</f>
        <v>441700</v>
      </c>
      <c r="S509" s="5">
        <f t="shared" ref="S509" si="1915">SUM(S510:S514)</f>
        <v>446900</v>
      </c>
      <c r="T509" s="5">
        <f t="shared" ref="T509" si="1916">SUM(T510:T514)</f>
        <v>446900</v>
      </c>
      <c r="U509" s="5">
        <f t="shared" ref="U509" si="1917">SUM(U510:U514)</f>
        <v>446900</v>
      </c>
      <c r="V509" s="5">
        <f t="shared" ref="V509" si="1918">SUM(V510:V514)</f>
        <v>462500</v>
      </c>
      <c r="W509" s="5">
        <f t="shared" ref="W509" si="1919">SUM(W510:W514)</f>
        <v>504100</v>
      </c>
      <c r="X509" s="5">
        <f t="shared" ref="X509" si="1920">SUM(X510:X514)</f>
        <v>519700</v>
      </c>
      <c r="Y509" s="5">
        <f t="shared" ref="Y509" si="1921">SUM(Y510:Y514)</f>
        <v>524900</v>
      </c>
      <c r="Z509" s="5">
        <f t="shared" ref="Z509" si="1922">SUM(Z510:Z514)</f>
        <v>524900</v>
      </c>
      <c r="AA509" s="5">
        <f t="shared" ref="AA509" si="1923">SUM(AA510:AA514)</f>
        <v>524900</v>
      </c>
      <c r="AB509" s="14">
        <f>SUM(P509:AA509)</f>
        <v>5654000</v>
      </c>
      <c r="AC509" s="5">
        <f>SUM(AC510:AC514)</f>
        <v>537000</v>
      </c>
      <c r="AD509" s="5">
        <f t="shared" ref="AD509" si="1924">SUM(AD510:AD514)</f>
        <v>578600</v>
      </c>
      <c r="AE509" s="5">
        <f t="shared" ref="AE509" si="1925">SUM(AE510:AE514)</f>
        <v>594200</v>
      </c>
      <c r="AF509" s="5">
        <f t="shared" ref="AF509" si="1926">SUM(AF510:AF514)</f>
        <v>599400</v>
      </c>
      <c r="AG509" s="5">
        <f t="shared" ref="AG509" si="1927">SUM(AG510:AG514)</f>
        <v>599400</v>
      </c>
      <c r="AH509" s="5">
        <f t="shared" ref="AH509" si="1928">SUM(AH510:AH514)</f>
        <v>599400</v>
      </c>
      <c r="AI509" s="5">
        <f t="shared" ref="AI509" si="1929">SUM(AI510:AI514)</f>
        <v>615000</v>
      </c>
      <c r="AJ509" s="5">
        <f t="shared" ref="AJ509" si="1930">SUM(AJ510:AJ514)</f>
        <v>656600</v>
      </c>
      <c r="AK509" s="5">
        <f t="shared" ref="AK509" si="1931">SUM(AK510:AK514)</f>
        <v>672200</v>
      </c>
      <c r="AL509" s="5">
        <f t="shared" ref="AL509" si="1932">SUM(AL510:AL514)</f>
        <v>677400</v>
      </c>
      <c r="AM509" s="5">
        <f t="shared" ref="AM509" si="1933">SUM(AM510:AM514)</f>
        <v>677400</v>
      </c>
      <c r="AN509" s="5">
        <f t="shared" ref="AN509" si="1934">SUM(AN510:AN514)</f>
        <v>677400</v>
      </c>
      <c r="AO509" s="14">
        <f>SUM(AC509:AN509)</f>
        <v>7484000</v>
      </c>
      <c r="AP509" s="2"/>
      <c r="AQ509" s="14">
        <f>O509+AB509+AO509</f>
        <v>14936425</v>
      </c>
    </row>
    <row r="510" spans="1:44" ht="12" customHeight="1" outlineLevel="1">
      <c r="A510" s="21" t="s">
        <v>92</v>
      </c>
      <c r="C510" s="2">
        <f t="shared" ref="C510:N510" si="1935">C110+C160+C410</f>
        <v>0</v>
      </c>
      <c r="D510" s="2">
        <f t="shared" si="1935"/>
        <v>0</v>
      </c>
      <c r="E510" s="2">
        <f t="shared" si="1935"/>
        <v>0</v>
      </c>
      <c r="F510" s="2">
        <f t="shared" si="1935"/>
        <v>0</v>
      </c>
      <c r="G510" s="2">
        <f t="shared" si="1935"/>
        <v>0</v>
      </c>
      <c r="H510" s="2">
        <f t="shared" si="1935"/>
        <v>0</v>
      </c>
      <c r="I510" s="2">
        <f t="shared" si="1935"/>
        <v>0</v>
      </c>
      <c r="J510" s="2">
        <f t="shared" si="1935"/>
        <v>116175</v>
      </c>
      <c r="K510" s="2">
        <f t="shared" si="1935"/>
        <v>116175</v>
      </c>
      <c r="L510" s="2">
        <f t="shared" si="1935"/>
        <v>116175</v>
      </c>
      <c r="M510" s="2">
        <f t="shared" si="1935"/>
        <v>116175</v>
      </c>
      <c r="N510" s="2">
        <f t="shared" si="1935"/>
        <v>116175</v>
      </c>
      <c r="O510" s="6">
        <f t="shared" si="1632"/>
        <v>580875</v>
      </c>
      <c r="P510" s="2">
        <f t="shared" ref="P510:AA510" si="1936">P110+P160+P410</f>
        <v>115380</v>
      </c>
      <c r="Q510" s="2">
        <f t="shared" si="1936"/>
        <v>141380</v>
      </c>
      <c r="R510" s="2">
        <f t="shared" si="1936"/>
        <v>141380</v>
      </c>
      <c r="S510" s="2">
        <f t="shared" si="1936"/>
        <v>141380</v>
      </c>
      <c r="T510" s="2">
        <f t="shared" si="1936"/>
        <v>141380</v>
      </c>
      <c r="U510" s="2">
        <f t="shared" si="1936"/>
        <v>141380</v>
      </c>
      <c r="V510" s="2">
        <f t="shared" si="1936"/>
        <v>141380</v>
      </c>
      <c r="W510" s="2">
        <f t="shared" si="1936"/>
        <v>167380</v>
      </c>
      <c r="X510" s="2">
        <f t="shared" si="1936"/>
        <v>167380</v>
      </c>
      <c r="Y510" s="2">
        <f t="shared" si="1936"/>
        <v>167380</v>
      </c>
      <c r="Z510" s="2">
        <f t="shared" si="1936"/>
        <v>167380</v>
      </c>
      <c r="AA510" s="2">
        <f t="shared" si="1936"/>
        <v>167380</v>
      </c>
      <c r="AB510" s="6">
        <f t="shared" si="1634"/>
        <v>1800560</v>
      </c>
      <c r="AC510" s="2">
        <f t="shared" ref="AC510:AN510" si="1937">AC110+AC160+AC410</f>
        <v>166680</v>
      </c>
      <c r="AD510" s="2">
        <f t="shared" si="1937"/>
        <v>192680</v>
      </c>
      <c r="AE510" s="2">
        <f t="shared" si="1937"/>
        <v>192680</v>
      </c>
      <c r="AF510" s="2">
        <f t="shared" si="1937"/>
        <v>192680</v>
      </c>
      <c r="AG510" s="2">
        <f t="shared" si="1937"/>
        <v>192680</v>
      </c>
      <c r="AH510" s="2">
        <f t="shared" si="1937"/>
        <v>192680</v>
      </c>
      <c r="AI510" s="2">
        <f t="shared" si="1937"/>
        <v>192680</v>
      </c>
      <c r="AJ510" s="2">
        <f t="shared" si="1937"/>
        <v>218680</v>
      </c>
      <c r="AK510" s="2">
        <f t="shared" si="1937"/>
        <v>218680</v>
      </c>
      <c r="AL510" s="2">
        <f t="shared" si="1937"/>
        <v>218680</v>
      </c>
      <c r="AM510" s="2">
        <f t="shared" si="1937"/>
        <v>218680</v>
      </c>
      <c r="AN510" s="2">
        <f t="shared" si="1937"/>
        <v>218680</v>
      </c>
      <c r="AO510" s="6">
        <f t="shared" si="1636"/>
        <v>2416160</v>
      </c>
      <c r="AP510" s="2"/>
      <c r="AQ510" s="6">
        <f t="shared" si="1865"/>
        <v>4797595</v>
      </c>
    </row>
    <row r="511" spans="1:44" ht="12" customHeight="1" outlineLevel="1">
      <c r="A511" s="21" t="s">
        <v>179</v>
      </c>
      <c r="C511" s="2">
        <f t="shared" ref="C511:N511" si="1938">C111+C161+C411</f>
        <v>0</v>
      </c>
      <c r="D511" s="2">
        <f t="shared" si="1938"/>
        <v>0</v>
      </c>
      <c r="E511" s="2">
        <f t="shared" si="1938"/>
        <v>0</v>
      </c>
      <c r="F511" s="2">
        <f t="shared" si="1938"/>
        <v>0</v>
      </c>
      <c r="G511" s="2">
        <f t="shared" si="1938"/>
        <v>0</v>
      </c>
      <c r="H511" s="2">
        <f t="shared" si="1938"/>
        <v>0</v>
      </c>
      <c r="I511" s="2">
        <f t="shared" si="1938"/>
        <v>74575</v>
      </c>
      <c r="J511" s="2">
        <f t="shared" si="1938"/>
        <v>74575</v>
      </c>
      <c r="K511" s="2">
        <f t="shared" si="1938"/>
        <v>74575</v>
      </c>
      <c r="L511" s="2">
        <f t="shared" si="1938"/>
        <v>74575</v>
      </c>
      <c r="M511" s="2">
        <f t="shared" si="1938"/>
        <v>74575</v>
      </c>
      <c r="N511" s="2">
        <f t="shared" si="1938"/>
        <v>74575</v>
      </c>
      <c r="O511" s="6">
        <f t="shared" si="1632"/>
        <v>447450</v>
      </c>
      <c r="P511" s="2">
        <f t="shared" ref="P511:AA511" si="1939">P111+P161+P411</f>
        <v>89380</v>
      </c>
      <c r="Q511" s="2">
        <f t="shared" si="1939"/>
        <v>89380</v>
      </c>
      <c r="R511" s="2">
        <f t="shared" si="1939"/>
        <v>89380</v>
      </c>
      <c r="S511" s="2">
        <f t="shared" si="1939"/>
        <v>89380</v>
      </c>
      <c r="T511" s="2">
        <f t="shared" si="1939"/>
        <v>89380</v>
      </c>
      <c r="U511" s="2">
        <f t="shared" si="1939"/>
        <v>89380</v>
      </c>
      <c r="V511" s="2">
        <f t="shared" si="1939"/>
        <v>104980</v>
      </c>
      <c r="W511" s="2">
        <f t="shared" si="1939"/>
        <v>104980</v>
      </c>
      <c r="X511" s="2">
        <f t="shared" si="1939"/>
        <v>104980</v>
      </c>
      <c r="Y511" s="2">
        <f t="shared" si="1939"/>
        <v>104980</v>
      </c>
      <c r="Z511" s="2">
        <f t="shared" si="1939"/>
        <v>104980</v>
      </c>
      <c r="AA511" s="2">
        <f t="shared" si="1939"/>
        <v>104980</v>
      </c>
      <c r="AB511" s="6">
        <f t="shared" si="1634"/>
        <v>1166160</v>
      </c>
      <c r="AC511" s="2">
        <f t="shared" ref="AC511:AN511" si="1940">AC111+AC161+AC411</f>
        <v>119880</v>
      </c>
      <c r="AD511" s="2">
        <f t="shared" si="1940"/>
        <v>119880</v>
      </c>
      <c r="AE511" s="2">
        <f t="shared" si="1940"/>
        <v>119880</v>
      </c>
      <c r="AF511" s="2">
        <f t="shared" si="1940"/>
        <v>119880</v>
      </c>
      <c r="AG511" s="2">
        <f t="shared" si="1940"/>
        <v>119880</v>
      </c>
      <c r="AH511" s="2">
        <f t="shared" si="1940"/>
        <v>119880</v>
      </c>
      <c r="AI511" s="2">
        <f t="shared" si="1940"/>
        <v>135480</v>
      </c>
      <c r="AJ511" s="2">
        <f t="shared" si="1940"/>
        <v>135480</v>
      </c>
      <c r="AK511" s="2">
        <f t="shared" si="1940"/>
        <v>135480</v>
      </c>
      <c r="AL511" s="2">
        <f t="shared" si="1940"/>
        <v>135480</v>
      </c>
      <c r="AM511" s="2">
        <f t="shared" si="1940"/>
        <v>135480</v>
      </c>
      <c r="AN511" s="2">
        <f t="shared" si="1940"/>
        <v>135480</v>
      </c>
      <c r="AO511" s="6">
        <f t="shared" si="1636"/>
        <v>1532160</v>
      </c>
      <c r="AP511" s="2"/>
      <c r="AQ511" s="6">
        <f t="shared" si="1865"/>
        <v>3145770</v>
      </c>
    </row>
    <row r="512" spans="1:44" ht="12" customHeight="1" outlineLevel="1">
      <c r="A512" s="21" t="s">
        <v>5</v>
      </c>
      <c r="C512" s="2">
        <f t="shared" ref="C512:N512" si="1941">C112+C162+C412</f>
        <v>0</v>
      </c>
      <c r="D512" s="2">
        <f t="shared" si="1941"/>
        <v>0</v>
      </c>
      <c r="E512" s="2">
        <f t="shared" si="1941"/>
        <v>0</v>
      </c>
      <c r="F512" s="2">
        <f t="shared" si="1941"/>
        <v>0</v>
      </c>
      <c r="G512" s="2">
        <f t="shared" si="1941"/>
        <v>0</v>
      </c>
      <c r="H512" s="2">
        <f t="shared" si="1941"/>
        <v>0</v>
      </c>
      <c r="I512" s="2">
        <f t="shared" si="1941"/>
        <v>0</v>
      </c>
      <c r="J512" s="2">
        <f t="shared" si="1941"/>
        <v>0</v>
      </c>
      <c r="K512" s="2">
        <f t="shared" si="1941"/>
        <v>74575</v>
      </c>
      <c r="L512" s="2">
        <f t="shared" si="1941"/>
        <v>74575</v>
      </c>
      <c r="M512" s="2">
        <f t="shared" si="1941"/>
        <v>74575</v>
      </c>
      <c r="N512" s="2">
        <f t="shared" si="1941"/>
        <v>74575</v>
      </c>
      <c r="O512" s="6">
        <f t="shared" si="1632"/>
        <v>298300</v>
      </c>
      <c r="P512" s="2">
        <f t="shared" ref="P512:AA512" si="1942">P112+P162+P412</f>
        <v>73780</v>
      </c>
      <c r="Q512" s="2">
        <f t="shared" si="1942"/>
        <v>73780</v>
      </c>
      <c r="R512" s="2">
        <f t="shared" si="1942"/>
        <v>89380</v>
      </c>
      <c r="S512" s="2">
        <f t="shared" si="1942"/>
        <v>89380</v>
      </c>
      <c r="T512" s="2">
        <f t="shared" si="1942"/>
        <v>89380</v>
      </c>
      <c r="U512" s="2">
        <f t="shared" si="1942"/>
        <v>89380</v>
      </c>
      <c r="V512" s="2">
        <f t="shared" si="1942"/>
        <v>89380</v>
      </c>
      <c r="W512" s="2">
        <f t="shared" si="1942"/>
        <v>89380</v>
      </c>
      <c r="X512" s="2">
        <f t="shared" si="1942"/>
        <v>104980</v>
      </c>
      <c r="Y512" s="2">
        <f t="shared" si="1942"/>
        <v>104980</v>
      </c>
      <c r="Z512" s="2">
        <f t="shared" si="1942"/>
        <v>104980</v>
      </c>
      <c r="AA512" s="2">
        <f t="shared" si="1942"/>
        <v>104980</v>
      </c>
      <c r="AB512" s="6">
        <f t="shared" si="1634"/>
        <v>1103760</v>
      </c>
      <c r="AC512" s="2">
        <f t="shared" ref="AC512:AN512" si="1943">AC112+AC162+AC412</f>
        <v>104280</v>
      </c>
      <c r="AD512" s="2">
        <f t="shared" si="1943"/>
        <v>104280</v>
      </c>
      <c r="AE512" s="2">
        <f t="shared" si="1943"/>
        <v>119880</v>
      </c>
      <c r="AF512" s="2">
        <f t="shared" si="1943"/>
        <v>119880</v>
      </c>
      <c r="AG512" s="2">
        <f t="shared" si="1943"/>
        <v>119880</v>
      </c>
      <c r="AH512" s="2">
        <f t="shared" si="1943"/>
        <v>119880</v>
      </c>
      <c r="AI512" s="2">
        <f t="shared" si="1943"/>
        <v>119880</v>
      </c>
      <c r="AJ512" s="2">
        <f t="shared" si="1943"/>
        <v>119880</v>
      </c>
      <c r="AK512" s="2">
        <f t="shared" si="1943"/>
        <v>135480</v>
      </c>
      <c r="AL512" s="2">
        <f t="shared" si="1943"/>
        <v>135480</v>
      </c>
      <c r="AM512" s="2">
        <f t="shared" si="1943"/>
        <v>135480</v>
      </c>
      <c r="AN512" s="2">
        <f t="shared" si="1943"/>
        <v>135480</v>
      </c>
      <c r="AO512" s="6">
        <f t="shared" si="1636"/>
        <v>1469760</v>
      </c>
      <c r="AP512" s="2"/>
      <c r="AQ512" s="6">
        <f t="shared" si="1865"/>
        <v>2871820</v>
      </c>
    </row>
    <row r="513" spans="1:44" ht="12" customHeight="1" outlineLevel="1">
      <c r="A513" s="21" t="s">
        <v>6</v>
      </c>
      <c r="C513" s="2">
        <f t="shared" ref="C513:N513" si="1944">C113+C163+C413</f>
        <v>0</v>
      </c>
      <c r="D513" s="2">
        <f t="shared" si="1944"/>
        <v>0</v>
      </c>
      <c r="E513" s="2">
        <f t="shared" si="1944"/>
        <v>0</v>
      </c>
      <c r="F513" s="2">
        <f t="shared" si="1944"/>
        <v>0</v>
      </c>
      <c r="G513" s="2">
        <f t="shared" si="1944"/>
        <v>0</v>
      </c>
      <c r="H513" s="2">
        <f t="shared" si="1944"/>
        <v>0</v>
      </c>
      <c r="I513" s="2">
        <f t="shared" si="1944"/>
        <v>0</v>
      </c>
      <c r="J513" s="2">
        <f t="shared" si="1944"/>
        <v>74575</v>
      </c>
      <c r="K513" s="2">
        <f t="shared" si="1944"/>
        <v>74575</v>
      </c>
      <c r="L513" s="2">
        <f t="shared" si="1944"/>
        <v>74575</v>
      </c>
      <c r="M513" s="2">
        <f t="shared" si="1944"/>
        <v>74575</v>
      </c>
      <c r="N513" s="2">
        <f t="shared" si="1944"/>
        <v>74575</v>
      </c>
      <c r="O513" s="6">
        <f t="shared" si="1632"/>
        <v>372875</v>
      </c>
      <c r="P513" s="2">
        <f t="shared" ref="P513:AA513" si="1945">P113+P163+P413</f>
        <v>73780</v>
      </c>
      <c r="Q513" s="2">
        <f t="shared" si="1945"/>
        <v>89380</v>
      </c>
      <c r="R513" s="2">
        <f t="shared" si="1945"/>
        <v>89380</v>
      </c>
      <c r="S513" s="2">
        <f t="shared" si="1945"/>
        <v>89380</v>
      </c>
      <c r="T513" s="2">
        <f t="shared" si="1945"/>
        <v>89380</v>
      </c>
      <c r="U513" s="2">
        <f t="shared" si="1945"/>
        <v>89380</v>
      </c>
      <c r="V513" s="2">
        <f t="shared" si="1945"/>
        <v>89380</v>
      </c>
      <c r="W513" s="2">
        <f t="shared" si="1945"/>
        <v>104980</v>
      </c>
      <c r="X513" s="2">
        <f t="shared" si="1945"/>
        <v>104980</v>
      </c>
      <c r="Y513" s="2">
        <f t="shared" si="1945"/>
        <v>104980</v>
      </c>
      <c r="Z513" s="2">
        <f t="shared" si="1945"/>
        <v>104980</v>
      </c>
      <c r="AA513" s="2">
        <f t="shared" si="1945"/>
        <v>104980</v>
      </c>
      <c r="AB513" s="6">
        <f t="shared" si="1634"/>
        <v>1134960</v>
      </c>
      <c r="AC513" s="2">
        <f t="shared" ref="AC513:AN513" si="1946">AC113+AC163+AC413</f>
        <v>104280</v>
      </c>
      <c r="AD513" s="2">
        <f t="shared" si="1946"/>
        <v>119880</v>
      </c>
      <c r="AE513" s="2">
        <f t="shared" si="1946"/>
        <v>119880</v>
      </c>
      <c r="AF513" s="2">
        <f t="shared" si="1946"/>
        <v>119880</v>
      </c>
      <c r="AG513" s="2">
        <f t="shared" si="1946"/>
        <v>119880</v>
      </c>
      <c r="AH513" s="2">
        <f t="shared" si="1946"/>
        <v>119880</v>
      </c>
      <c r="AI513" s="2">
        <f t="shared" si="1946"/>
        <v>119880</v>
      </c>
      <c r="AJ513" s="2">
        <f t="shared" si="1946"/>
        <v>135480</v>
      </c>
      <c r="AK513" s="2">
        <f t="shared" si="1946"/>
        <v>135480</v>
      </c>
      <c r="AL513" s="2">
        <f t="shared" si="1946"/>
        <v>135480</v>
      </c>
      <c r="AM513" s="2">
        <f t="shared" si="1946"/>
        <v>135480</v>
      </c>
      <c r="AN513" s="2">
        <f t="shared" si="1946"/>
        <v>135480</v>
      </c>
      <c r="AO513" s="6">
        <f t="shared" si="1636"/>
        <v>1500960</v>
      </c>
      <c r="AP513" s="2"/>
      <c r="AQ513" s="6">
        <f t="shared" si="1865"/>
        <v>3008795</v>
      </c>
    </row>
    <row r="514" spans="1:44" ht="12" customHeight="1" outlineLevel="1">
      <c r="A514" s="21" t="s">
        <v>93</v>
      </c>
      <c r="C514" s="2">
        <f t="shared" ref="C514:N514" si="1947">C114+C164+C414</f>
        <v>0</v>
      </c>
      <c r="D514" s="2">
        <f t="shared" si="1947"/>
        <v>0</v>
      </c>
      <c r="E514" s="2">
        <f t="shared" si="1947"/>
        <v>0</v>
      </c>
      <c r="F514" s="2">
        <f t="shared" si="1947"/>
        <v>0</v>
      </c>
      <c r="G514" s="2">
        <f t="shared" si="1947"/>
        <v>0</v>
      </c>
      <c r="H514" s="2">
        <f t="shared" si="1947"/>
        <v>0</v>
      </c>
      <c r="I514" s="2">
        <f t="shared" si="1947"/>
        <v>0</v>
      </c>
      <c r="J514" s="2">
        <f t="shared" si="1947"/>
        <v>0</v>
      </c>
      <c r="K514" s="2">
        <f t="shared" si="1947"/>
        <v>0</v>
      </c>
      <c r="L514" s="2">
        <f t="shared" si="1947"/>
        <v>32975</v>
      </c>
      <c r="M514" s="2">
        <f t="shared" si="1947"/>
        <v>32975</v>
      </c>
      <c r="N514" s="2">
        <f t="shared" si="1947"/>
        <v>32975</v>
      </c>
      <c r="O514" s="6">
        <f t="shared" si="1632"/>
        <v>98925</v>
      </c>
      <c r="P514" s="2">
        <f t="shared" ref="P514:AA514" si="1948">P114+P164+P414</f>
        <v>32180</v>
      </c>
      <c r="Q514" s="2">
        <f t="shared" si="1948"/>
        <v>32180</v>
      </c>
      <c r="R514" s="2">
        <f t="shared" si="1948"/>
        <v>32180</v>
      </c>
      <c r="S514" s="2">
        <f t="shared" si="1948"/>
        <v>37380</v>
      </c>
      <c r="T514" s="2">
        <f t="shared" si="1948"/>
        <v>37380</v>
      </c>
      <c r="U514" s="2">
        <f t="shared" si="1948"/>
        <v>37380</v>
      </c>
      <c r="V514" s="2">
        <f t="shared" si="1948"/>
        <v>37380</v>
      </c>
      <c r="W514" s="2">
        <f t="shared" si="1948"/>
        <v>37380</v>
      </c>
      <c r="X514" s="2">
        <f t="shared" si="1948"/>
        <v>37380</v>
      </c>
      <c r="Y514" s="2">
        <f t="shared" si="1948"/>
        <v>42580</v>
      </c>
      <c r="Z514" s="2">
        <f t="shared" si="1948"/>
        <v>42580</v>
      </c>
      <c r="AA514" s="2">
        <f t="shared" si="1948"/>
        <v>42580</v>
      </c>
      <c r="AB514" s="6">
        <f t="shared" si="1634"/>
        <v>448560</v>
      </c>
      <c r="AC514" s="2">
        <f t="shared" ref="AC514:AN514" si="1949">AC114+AC164+AC414</f>
        <v>41880</v>
      </c>
      <c r="AD514" s="2">
        <f t="shared" si="1949"/>
        <v>41880</v>
      </c>
      <c r="AE514" s="2">
        <f t="shared" si="1949"/>
        <v>41880</v>
      </c>
      <c r="AF514" s="2">
        <f t="shared" si="1949"/>
        <v>47080</v>
      </c>
      <c r="AG514" s="2">
        <f t="shared" si="1949"/>
        <v>47080</v>
      </c>
      <c r="AH514" s="2">
        <f t="shared" si="1949"/>
        <v>47080</v>
      </c>
      <c r="AI514" s="2">
        <f t="shared" si="1949"/>
        <v>47080</v>
      </c>
      <c r="AJ514" s="2">
        <f t="shared" si="1949"/>
        <v>47080</v>
      </c>
      <c r="AK514" s="2">
        <f t="shared" si="1949"/>
        <v>47080</v>
      </c>
      <c r="AL514" s="2">
        <f t="shared" si="1949"/>
        <v>52280</v>
      </c>
      <c r="AM514" s="2">
        <f t="shared" si="1949"/>
        <v>52280</v>
      </c>
      <c r="AN514" s="2">
        <f t="shared" si="1949"/>
        <v>52280</v>
      </c>
      <c r="AO514" s="6">
        <f t="shared" si="1636"/>
        <v>564960</v>
      </c>
      <c r="AP514" s="2"/>
      <c r="AQ514" s="6">
        <f t="shared" si="1865"/>
        <v>1112445</v>
      </c>
    </row>
    <row r="515" spans="1:44" ht="12" customHeight="1" outlineLevel="1">
      <c r="A515" s="2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6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6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6"/>
      <c r="AP515" s="2"/>
      <c r="AQ515" s="6"/>
    </row>
    <row r="516" spans="1:44" s="4" customFormat="1" ht="12" customHeight="1" outlineLevel="1">
      <c r="A516" s="4" t="s">
        <v>124</v>
      </c>
      <c r="B516" s="9"/>
      <c r="C516" s="5">
        <f>SUM(C517:C523)</f>
        <v>0</v>
      </c>
      <c r="D516" s="5">
        <f t="shared" ref="D516:N516" si="1950">SUM(D517:D523)</f>
        <v>0</v>
      </c>
      <c r="E516" s="5">
        <f t="shared" si="1950"/>
        <v>0</v>
      </c>
      <c r="F516" s="5">
        <f t="shared" si="1950"/>
        <v>0</v>
      </c>
      <c r="G516" s="5">
        <f t="shared" si="1950"/>
        <v>0</v>
      </c>
      <c r="H516" s="5">
        <f t="shared" si="1950"/>
        <v>116175</v>
      </c>
      <c r="I516" s="5">
        <f t="shared" si="1950"/>
        <v>211550</v>
      </c>
      <c r="J516" s="5">
        <f t="shared" si="1950"/>
        <v>306925</v>
      </c>
      <c r="K516" s="5">
        <f t="shared" si="1950"/>
        <v>306925</v>
      </c>
      <c r="L516" s="5">
        <f t="shared" si="1950"/>
        <v>306925</v>
      </c>
      <c r="M516" s="5">
        <f t="shared" si="1950"/>
        <v>306925</v>
      </c>
      <c r="N516" s="5">
        <f t="shared" si="1950"/>
        <v>332925</v>
      </c>
      <c r="O516" s="14">
        <f t="shared" si="1632"/>
        <v>1888350</v>
      </c>
      <c r="P516" s="5">
        <f>SUM(P517:P523)</f>
        <v>635080</v>
      </c>
      <c r="Q516" s="5">
        <f t="shared" ref="Q516:AA516" si="1951">SUM(Q517:Q523)</f>
        <v>655880</v>
      </c>
      <c r="R516" s="5">
        <f t="shared" si="1951"/>
        <v>655880</v>
      </c>
      <c r="S516" s="5">
        <f t="shared" si="1951"/>
        <v>655880</v>
      </c>
      <c r="T516" s="5">
        <f t="shared" si="1951"/>
        <v>655880</v>
      </c>
      <c r="U516" s="5">
        <f t="shared" si="1951"/>
        <v>681880</v>
      </c>
      <c r="V516" s="5">
        <f t="shared" si="1951"/>
        <v>859660</v>
      </c>
      <c r="W516" s="5">
        <f t="shared" si="1951"/>
        <v>880460</v>
      </c>
      <c r="X516" s="5">
        <f t="shared" si="1951"/>
        <v>880460</v>
      </c>
      <c r="Y516" s="5">
        <f t="shared" si="1951"/>
        <v>880460</v>
      </c>
      <c r="Z516" s="5">
        <f t="shared" si="1951"/>
        <v>880460</v>
      </c>
      <c r="AA516" s="5">
        <f t="shared" si="1951"/>
        <v>906460</v>
      </c>
      <c r="AB516" s="14">
        <f t="shared" si="1634"/>
        <v>9228440</v>
      </c>
      <c r="AC516" s="5">
        <f>SUM(AC517:AC523)</f>
        <v>1005560</v>
      </c>
      <c r="AD516" s="5">
        <f t="shared" ref="AD516:AN516" si="1952">SUM(AD517:AD523)</f>
        <v>1026360</v>
      </c>
      <c r="AE516" s="5">
        <f t="shared" si="1952"/>
        <v>1026360</v>
      </c>
      <c r="AF516" s="5">
        <f t="shared" si="1952"/>
        <v>1026360</v>
      </c>
      <c r="AG516" s="5">
        <f t="shared" si="1952"/>
        <v>1026360</v>
      </c>
      <c r="AH516" s="5">
        <f t="shared" si="1952"/>
        <v>1052360</v>
      </c>
      <c r="AI516" s="5">
        <f t="shared" si="1952"/>
        <v>1156360</v>
      </c>
      <c r="AJ516" s="5">
        <f t="shared" si="1952"/>
        <v>1177160</v>
      </c>
      <c r="AK516" s="5">
        <f t="shared" si="1952"/>
        <v>1177160</v>
      </c>
      <c r="AL516" s="5">
        <f t="shared" si="1952"/>
        <v>1177160</v>
      </c>
      <c r="AM516" s="5">
        <f t="shared" si="1952"/>
        <v>1177160</v>
      </c>
      <c r="AN516" s="5">
        <f t="shared" si="1952"/>
        <v>1203160</v>
      </c>
      <c r="AO516" s="14">
        <f t="shared" si="1636"/>
        <v>13231520</v>
      </c>
      <c r="AP516" s="5"/>
      <c r="AQ516" s="14">
        <f t="shared" ref="AQ516:AQ523" si="1953">O516+AB516+AO516</f>
        <v>24348310</v>
      </c>
    </row>
    <row r="517" spans="1:44" ht="12" customHeight="1" outlineLevel="1">
      <c r="A517" s="21" t="s">
        <v>94</v>
      </c>
      <c r="C517" s="2">
        <f t="shared" ref="C517:N517" si="1954">C117+C167+C417</f>
        <v>0</v>
      </c>
      <c r="D517" s="2">
        <f t="shared" si="1954"/>
        <v>0</v>
      </c>
      <c r="E517" s="2">
        <f t="shared" si="1954"/>
        <v>0</v>
      </c>
      <c r="F517" s="2">
        <f t="shared" si="1954"/>
        <v>0</v>
      </c>
      <c r="G517" s="2">
        <f t="shared" si="1954"/>
        <v>0</v>
      </c>
      <c r="H517" s="2">
        <f t="shared" si="1954"/>
        <v>116175</v>
      </c>
      <c r="I517" s="2">
        <f t="shared" si="1954"/>
        <v>116175</v>
      </c>
      <c r="J517" s="2">
        <f t="shared" si="1954"/>
        <v>116175</v>
      </c>
      <c r="K517" s="2">
        <f t="shared" si="1954"/>
        <v>116175</v>
      </c>
      <c r="L517" s="2">
        <f t="shared" si="1954"/>
        <v>116175</v>
      </c>
      <c r="M517" s="2">
        <f t="shared" si="1954"/>
        <v>116175</v>
      </c>
      <c r="N517" s="2">
        <f t="shared" si="1954"/>
        <v>142175</v>
      </c>
      <c r="O517" s="6">
        <f t="shared" si="1632"/>
        <v>839225</v>
      </c>
      <c r="P517" s="2">
        <f t="shared" ref="P517:AA517" si="1955">P117+P167+P417</f>
        <v>141380</v>
      </c>
      <c r="Q517" s="2">
        <f t="shared" si="1955"/>
        <v>141380</v>
      </c>
      <c r="R517" s="2">
        <f t="shared" si="1955"/>
        <v>141380</v>
      </c>
      <c r="S517" s="2">
        <f t="shared" si="1955"/>
        <v>141380</v>
      </c>
      <c r="T517" s="2">
        <f t="shared" si="1955"/>
        <v>141380</v>
      </c>
      <c r="U517" s="2">
        <f t="shared" si="1955"/>
        <v>167380</v>
      </c>
      <c r="V517" s="2">
        <f t="shared" si="1955"/>
        <v>167380</v>
      </c>
      <c r="W517" s="2">
        <f t="shared" si="1955"/>
        <v>167380</v>
      </c>
      <c r="X517" s="2">
        <f t="shared" si="1955"/>
        <v>167380</v>
      </c>
      <c r="Y517" s="2">
        <f t="shared" si="1955"/>
        <v>167380</v>
      </c>
      <c r="Z517" s="2">
        <f t="shared" si="1955"/>
        <v>167380</v>
      </c>
      <c r="AA517" s="2">
        <f t="shared" si="1955"/>
        <v>193380</v>
      </c>
      <c r="AB517" s="6">
        <f t="shared" si="1634"/>
        <v>1904560</v>
      </c>
      <c r="AC517" s="2">
        <f t="shared" ref="AC517:AN517" si="1956">AC117+AC167+AC417</f>
        <v>192680</v>
      </c>
      <c r="AD517" s="2">
        <f t="shared" si="1956"/>
        <v>192680</v>
      </c>
      <c r="AE517" s="2">
        <f t="shared" si="1956"/>
        <v>192680</v>
      </c>
      <c r="AF517" s="2">
        <f t="shared" si="1956"/>
        <v>192680</v>
      </c>
      <c r="AG517" s="2">
        <f t="shared" si="1956"/>
        <v>192680</v>
      </c>
      <c r="AH517" s="2">
        <f t="shared" si="1956"/>
        <v>218680</v>
      </c>
      <c r="AI517" s="2">
        <f t="shared" si="1956"/>
        <v>218680</v>
      </c>
      <c r="AJ517" s="2">
        <f t="shared" si="1956"/>
        <v>218680</v>
      </c>
      <c r="AK517" s="2">
        <f t="shared" si="1956"/>
        <v>218680</v>
      </c>
      <c r="AL517" s="2">
        <f t="shared" si="1956"/>
        <v>218680</v>
      </c>
      <c r="AM517" s="2">
        <f t="shared" si="1956"/>
        <v>218680</v>
      </c>
      <c r="AN517" s="2">
        <f t="shared" si="1956"/>
        <v>244680</v>
      </c>
      <c r="AO517" s="6">
        <f t="shared" si="1636"/>
        <v>2520160</v>
      </c>
      <c r="AP517" s="2"/>
      <c r="AQ517" s="6">
        <f t="shared" si="1953"/>
        <v>5263945</v>
      </c>
    </row>
    <row r="518" spans="1:44" ht="12" customHeight="1" outlineLevel="1">
      <c r="A518" s="21" t="s">
        <v>7</v>
      </c>
      <c r="C518" s="2">
        <f t="shared" ref="C518:N518" si="1957">C118+C168+C418</f>
        <v>0</v>
      </c>
      <c r="D518" s="2">
        <f t="shared" si="1957"/>
        <v>0</v>
      </c>
      <c r="E518" s="2">
        <f t="shared" si="1957"/>
        <v>0</v>
      </c>
      <c r="F518" s="2">
        <f t="shared" si="1957"/>
        <v>0</v>
      </c>
      <c r="G518" s="2">
        <f t="shared" si="1957"/>
        <v>0</v>
      </c>
      <c r="H518" s="2">
        <f t="shared" si="1957"/>
        <v>0</v>
      </c>
      <c r="I518" s="2">
        <f t="shared" si="1957"/>
        <v>0</v>
      </c>
      <c r="J518" s="2">
        <f t="shared" si="1957"/>
        <v>0</v>
      </c>
      <c r="K518" s="2">
        <f t="shared" si="1957"/>
        <v>0</v>
      </c>
      <c r="L518" s="2">
        <f t="shared" si="1957"/>
        <v>0</v>
      </c>
      <c r="M518" s="2">
        <f t="shared" si="1957"/>
        <v>0</v>
      </c>
      <c r="N518" s="2">
        <f t="shared" si="1957"/>
        <v>0</v>
      </c>
      <c r="O518" s="6">
        <f t="shared" si="1632"/>
        <v>0</v>
      </c>
      <c r="P518" s="2">
        <f t="shared" ref="P518:AA518" si="1958">P118+P168+P418</f>
        <v>94580</v>
      </c>
      <c r="Q518" s="2">
        <f t="shared" si="1958"/>
        <v>94580</v>
      </c>
      <c r="R518" s="2">
        <f t="shared" si="1958"/>
        <v>94580</v>
      </c>
      <c r="S518" s="2">
        <f t="shared" si="1958"/>
        <v>94580</v>
      </c>
      <c r="T518" s="2">
        <f t="shared" si="1958"/>
        <v>94580</v>
      </c>
      <c r="U518" s="2">
        <f t="shared" si="1958"/>
        <v>94580</v>
      </c>
      <c r="V518" s="2">
        <f t="shared" si="1958"/>
        <v>115380</v>
      </c>
      <c r="W518" s="2">
        <f t="shared" si="1958"/>
        <v>115380</v>
      </c>
      <c r="X518" s="2">
        <f t="shared" si="1958"/>
        <v>115380</v>
      </c>
      <c r="Y518" s="2">
        <f t="shared" si="1958"/>
        <v>115380</v>
      </c>
      <c r="Z518" s="2">
        <f t="shared" si="1958"/>
        <v>115380</v>
      </c>
      <c r="AA518" s="2">
        <f t="shared" si="1958"/>
        <v>115380</v>
      </c>
      <c r="AB518" s="6">
        <f t="shared" si="1634"/>
        <v>1259760</v>
      </c>
      <c r="AC518" s="2">
        <f t="shared" ref="AC518:AN518" si="1959">AC118+AC168+AC418</f>
        <v>135480</v>
      </c>
      <c r="AD518" s="2">
        <f t="shared" si="1959"/>
        <v>135480</v>
      </c>
      <c r="AE518" s="2">
        <f t="shared" si="1959"/>
        <v>135480</v>
      </c>
      <c r="AF518" s="2">
        <f t="shared" si="1959"/>
        <v>135480</v>
      </c>
      <c r="AG518" s="2">
        <f t="shared" si="1959"/>
        <v>135480</v>
      </c>
      <c r="AH518" s="2">
        <f t="shared" si="1959"/>
        <v>135480</v>
      </c>
      <c r="AI518" s="2">
        <f t="shared" si="1959"/>
        <v>156280</v>
      </c>
      <c r="AJ518" s="2">
        <f t="shared" si="1959"/>
        <v>156280</v>
      </c>
      <c r="AK518" s="2">
        <f t="shared" si="1959"/>
        <v>156280</v>
      </c>
      <c r="AL518" s="2">
        <f t="shared" si="1959"/>
        <v>156280</v>
      </c>
      <c r="AM518" s="2">
        <f t="shared" si="1959"/>
        <v>156280</v>
      </c>
      <c r="AN518" s="2">
        <f t="shared" si="1959"/>
        <v>156280</v>
      </c>
      <c r="AO518" s="6">
        <f t="shared" si="1636"/>
        <v>1750560</v>
      </c>
      <c r="AP518" s="2"/>
      <c r="AQ518" s="6">
        <f t="shared" si="1953"/>
        <v>3010320</v>
      </c>
    </row>
    <row r="519" spans="1:44" ht="12" customHeight="1" outlineLevel="1">
      <c r="A519" s="21" t="s">
        <v>8</v>
      </c>
      <c r="C519" s="2">
        <f t="shared" ref="C519:N519" si="1960">C119+C169+C419</f>
        <v>0</v>
      </c>
      <c r="D519" s="2">
        <f t="shared" si="1960"/>
        <v>0</v>
      </c>
      <c r="E519" s="2">
        <f t="shared" si="1960"/>
        <v>0</v>
      </c>
      <c r="F519" s="2">
        <f t="shared" si="1960"/>
        <v>0</v>
      </c>
      <c r="G519" s="2">
        <f t="shared" si="1960"/>
        <v>0</v>
      </c>
      <c r="H519" s="2">
        <f t="shared" si="1960"/>
        <v>0</v>
      </c>
      <c r="I519" s="2">
        <f t="shared" si="1960"/>
        <v>0</v>
      </c>
      <c r="J519" s="2">
        <f t="shared" si="1960"/>
        <v>0</v>
      </c>
      <c r="K519" s="2">
        <f t="shared" si="1960"/>
        <v>0</v>
      </c>
      <c r="L519" s="2">
        <f t="shared" si="1960"/>
        <v>0</v>
      </c>
      <c r="M519" s="2">
        <f t="shared" si="1960"/>
        <v>0</v>
      </c>
      <c r="N519" s="2">
        <f t="shared" si="1960"/>
        <v>0</v>
      </c>
      <c r="O519" s="6">
        <f t="shared" si="1632"/>
        <v>0</v>
      </c>
      <c r="P519" s="2">
        <f t="shared" ref="P519:AA519" si="1961">P119+P169+P419</f>
        <v>94580</v>
      </c>
      <c r="Q519" s="2">
        <f t="shared" si="1961"/>
        <v>94580</v>
      </c>
      <c r="R519" s="2">
        <f t="shared" si="1961"/>
        <v>94580</v>
      </c>
      <c r="S519" s="2">
        <f t="shared" si="1961"/>
        <v>94580</v>
      </c>
      <c r="T519" s="2">
        <f t="shared" si="1961"/>
        <v>94580</v>
      </c>
      <c r="U519" s="2">
        <f t="shared" si="1961"/>
        <v>94580</v>
      </c>
      <c r="V519" s="2">
        <f t="shared" si="1961"/>
        <v>115380</v>
      </c>
      <c r="W519" s="2">
        <f t="shared" si="1961"/>
        <v>115380</v>
      </c>
      <c r="X519" s="2">
        <f t="shared" si="1961"/>
        <v>115380</v>
      </c>
      <c r="Y519" s="2">
        <f t="shared" si="1961"/>
        <v>115380</v>
      </c>
      <c r="Z519" s="2">
        <f t="shared" si="1961"/>
        <v>115380</v>
      </c>
      <c r="AA519" s="2">
        <f t="shared" si="1961"/>
        <v>115380</v>
      </c>
      <c r="AB519" s="6">
        <f t="shared" si="1634"/>
        <v>1259760</v>
      </c>
      <c r="AC519" s="2">
        <f t="shared" ref="AC519:AN519" si="1962">AC119+AC169+AC419</f>
        <v>135480</v>
      </c>
      <c r="AD519" s="2">
        <f t="shared" si="1962"/>
        <v>135480</v>
      </c>
      <c r="AE519" s="2">
        <f t="shared" si="1962"/>
        <v>135480</v>
      </c>
      <c r="AF519" s="2">
        <f t="shared" si="1962"/>
        <v>135480</v>
      </c>
      <c r="AG519" s="2">
        <f t="shared" si="1962"/>
        <v>135480</v>
      </c>
      <c r="AH519" s="2">
        <f t="shared" si="1962"/>
        <v>135480</v>
      </c>
      <c r="AI519" s="2">
        <f t="shared" si="1962"/>
        <v>156280</v>
      </c>
      <c r="AJ519" s="2">
        <f t="shared" si="1962"/>
        <v>156280</v>
      </c>
      <c r="AK519" s="2">
        <f t="shared" si="1962"/>
        <v>156280</v>
      </c>
      <c r="AL519" s="2">
        <f t="shared" si="1962"/>
        <v>156280</v>
      </c>
      <c r="AM519" s="2">
        <f t="shared" si="1962"/>
        <v>156280</v>
      </c>
      <c r="AN519" s="2">
        <f t="shared" si="1962"/>
        <v>156280</v>
      </c>
      <c r="AO519" s="6">
        <f t="shared" si="1636"/>
        <v>1750560</v>
      </c>
      <c r="AP519" s="2"/>
      <c r="AQ519" s="6">
        <f t="shared" si="1953"/>
        <v>3010320</v>
      </c>
    </row>
    <row r="520" spans="1:44" ht="12" customHeight="1" outlineLevel="1">
      <c r="A520" s="21" t="s">
        <v>9</v>
      </c>
      <c r="C520" s="2">
        <f t="shared" ref="C520:N520" si="1963">C120+C170+C420</f>
        <v>0</v>
      </c>
      <c r="D520" s="2">
        <f t="shared" si="1963"/>
        <v>0</v>
      </c>
      <c r="E520" s="2">
        <f t="shared" si="1963"/>
        <v>0</v>
      </c>
      <c r="F520" s="2">
        <f t="shared" si="1963"/>
        <v>0</v>
      </c>
      <c r="G520" s="2">
        <f t="shared" si="1963"/>
        <v>0</v>
      </c>
      <c r="H520" s="2">
        <f t="shared" si="1963"/>
        <v>0</v>
      </c>
      <c r="I520" s="2">
        <f t="shared" si="1963"/>
        <v>0</v>
      </c>
      <c r="J520" s="2">
        <f t="shared" si="1963"/>
        <v>0</v>
      </c>
      <c r="K520" s="2">
        <f t="shared" si="1963"/>
        <v>0</v>
      </c>
      <c r="L520" s="2">
        <f t="shared" si="1963"/>
        <v>0</v>
      </c>
      <c r="M520" s="2">
        <f t="shared" si="1963"/>
        <v>0</v>
      </c>
      <c r="N520" s="2">
        <f t="shared" si="1963"/>
        <v>0</v>
      </c>
      <c r="O520" s="6">
        <f t="shared" si="1632"/>
        <v>0</v>
      </c>
      <c r="P520" s="2">
        <f t="shared" ref="P520:AA520" si="1964">P120+P170+P420</f>
        <v>94580</v>
      </c>
      <c r="Q520" s="2">
        <f t="shared" si="1964"/>
        <v>94580</v>
      </c>
      <c r="R520" s="2">
        <f t="shared" si="1964"/>
        <v>94580</v>
      </c>
      <c r="S520" s="2">
        <f t="shared" si="1964"/>
        <v>94580</v>
      </c>
      <c r="T520" s="2">
        <f t="shared" si="1964"/>
        <v>94580</v>
      </c>
      <c r="U520" s="2">
        <f t="shared" si="1964"/>
        <v>94580</v>
      </c>
      <c r="V520" s="2">
        <f t="shared" si="1964"/>
        <v>115380</v>
      </c>
      <c r="W520" s="2">
        <f t="shared" si="1964"/>
        <v>115380</v>
      </c>
      <c r="X520" s="2">
        <f t="shared" si="1964"/>
        <v>115380</v>
      </c>
      <c r="Y520" s="2">
        <f t="shared" si="1964"/>
        <v>115380</v>
      </c>
      <c r="Z520" s="2">
        <f t="shared" si="1964"/>
        <v>115380</v>
      </c>
      <c r="AA520" s="2">
        <f t="shared" si="1964"/>
        <v>115380</v>
      </c>
      <c r="AB520" s="6">
        <f t="shared" si="1634"/>
        <v>1259760</v>
      </c>
      <c r="AC520" s="2">
        <f t="shared" ref="AC520:AN520" si="1965">AC120+AC170+AC420</f>
        <v>135480</v>
      </c>
      <c r="AD520" s="2">
        <f t="shared" si="1965"/>
        <v>135480</v>
      </c>
      <c r="AE520" s="2">
        <f t="shared" si="1965"/>
        <v>135480</v>
      </c>
      <c r="AF520" s="2">
        <f t="shared" si="1965"/>
        <v>135480</v>
      </c>
      <c r="AG520" s="2">
        <f t="shared" si="1965"/>
        <v>135480</v>
      </c>
      <c r="AH520" s="2">
        <f t="shared" si="1965"/>
        <v>135480</v>
      </c>
      <c r="AI520" s="2">
        <f t="shared" si="1965"/>
        <v>156280</v>
      </c>
      <c r="AJ520" s="2">
        <f t="shared" si="1965"/>
        <v>156280</v>
      </c>
      <c r="AK520" s="2">
        <f t="shared" si="1965"/>
        <v>156280</v>
      </c>
      <c r="AL520" s="2">
        <f t="shared" si="1965"/>
        <v>156280</v>
      </c>
      <c r="AM520" s="2">
        <f t="shared" si="1965"/>
        <v>156280</v>
      </c>
      <c r="AN520" s="2">
        <f t="shared" si="1965"/>
        <v>156280</v>
      </c>
      <c r="AO520" s="6">
        <f t="shared" si="1636"/>
        <v>1750560</v>
      </c>
      <c r="AP520" s="2"/>
      <c r="AQ520" s="6">
        <f t="shared" si="1953"/>
        <v>3010320</v>
      </c>
    </row>
    <row r="521" spans="1:44" ht="12" customHeight="1" outlineLevel="1">
      <c r="A521" s="21" t="s">
        <v>95</v>
      </c>
      <c r="C521" s="2">
        <f t="shared" ref="C521:N521" si="1966">C121+C171+C421</f>
        <v>0</v>
      </c>
      <c r="D521" s="2">
        <f t="shared" si="1966"/>
        <v>0</v>
      </c>
      <c r="E521" s="2">
        <f t="shared" si="1966"/>
        <v>0</v>
      </c>
      <c r="F521" s="2">
        <f t="shared" si="1966"/>
        <v>0</v>
      </c>
      <c r="G521" s="2">
        <f t="shared" si="1966"/>
        <v>0</v>
      </c>
      <c r="H521" s="2">
        <f t="shared" si="1966"/>
        <v>0</v>
      </c>
      <c r="I521" s="2">
        <f t="shared" si="1966"/>
        <v>95375</v>
      </c>
      <c r="J521" s="2">
        <f t="shared" si="1966"/>
        <v>95375</v>
      </c>
      <c r="K521" s="2">
        <f t="shared" si="1966"/>
        <v>95375</v>
      </c>
      <c r="L521" s="2">
        <f t="shared" si="1966"/>
        <v>95375</v>
      </c>
      <c r="M521" s="2">
        <f t="shared" si="1966"/>
        <v>95375</v>
      </c>
      <c r="N521" s="2">
        <f t="shared" si="1966"/>
        <v>95375</v>
      </c>
      <c r="O521" s="6">
        <f t="shared" si="1632"/>
        <v>572250</v>
      </c>
      <c r="P521" s="2">
        <f t="shared" ref="P521:AA521" si="1967">P121+P171+P421</f>
        <v>115380</v>
      </c>
      <c r="Q521" s="2">
        <f t="shared" si="1967"/>
        <v>115380</v>
      </c>
      <c r="R521" s="2">
        <f t="shared" si="1967"/>
        <v>115380</v>
      </c>
      <c r="S521" s="2">
        <f t="shared" si="1967"/>
        <v>115380</v>
      </c>
      <c r="T521" s="2">
        <f t="shared" si="1967"/>
        <v>115380</v>
      </c>
      <c r="U521" s="2">
        <f t="shared" si="1967"/>
        <v>115380</v>
      </c>
      <c r="V521" s="2">
        <f t="shared" si="1967"/>
        <v>136180</v>
      </c>
      <c r="W521" s="2">
        <f t="shared" si="1967"/>
        <v>136180</v>
      </c>
      <c r="X521" s="2">
        <f t="shared" si="1967"/>
        <v>136180</v>
      </c>
      <c r="Y521" s="2">
        <f t="shared" si="1967"/>
        <v>136180</v>
      </c>
      <c r="Z521" s="2">
        <f t="shared" si="1967"/>
        <v>136180</v>
      </c>
      <c r="AA521" s="2">
        <f t="shared" si="1967"/>
        <v>136180</v>
      </c>
      <c r="AB521" s="6">
        <f t="shared" si="1634"/>
        <v>1509360</v>
      </c>
      <c r="AC521" s="2">
        <f t="shared" ref="AC521:AN521" si="1968">AC121+AC171+AC421</f>
        <v>156280</v>
      </c>
      <c r="AD521" s="2">
        <f t="shared" si="1968"/>
        <v>156280</v>
      </c>
      <c r="AE521" s="2">
        <f t="shared" si="1968"/>
        <v>156280</v>
      </c>
      <c r="AF521" s="2">
        <f t="shared" si="1968"/>
        <v>156280</v>
      </c>
      <c r="AG521" s="2">
        <f t="shared" si="1968"/>
        <v>156280</v>
      </c>
      <c r="AH521" s="2">
        <f t="shared" si="1968"/>
        <v>156280</v>
      </c>
      <c r="AI521" s="2">
        <f t="shared" si="1968"/>
        <v>177080</v>
      </c>
      <c r="AJ521" s="2">
        <f t="shared" si="1968"/>
        <v>177080</v>
      </c>
      <c r="AK521" s="2">
        <f t="shared" si="1968"/>
        <v>177080</v>
      </c>
      <c r="AL521" s="2">
        <f t="shared" si="1968"/>
        <v>177080</v>
      </c>
      <c r="AM521" s="2">
        <f t="shared" si="1968"/>
        <v>177080</v>
      </c>
      <c r="AN521" s="2">
        <f t="shared" si="1968"/>
        <v>177080</v>
      </c>
      <c r="AO521" s="6">
        <f t="shared" si="1636"/>
        <v>2000160</v>
      </c>
      <c r="AP521" s="2"/>
      <c r="AQ521" s="6">
        <f t="shared" si="1953"/>
        <v>4081770</v>
      </c>
    </row>
    <row r="522" spans="1:44" ht="12" customHeight="1" outlineLevel="1">
      <c r="A522" s="21" t="s">
        <v>96</v>
      </c>
      <c r="C522" s="2">
        <f t="shared" ref="C522:N522" si="1969">C122+C172+C422</f>
        <v>0</v>
      </c>
      <c r="D522" s="2">
        <f t="shared" si="1969"/>
        <v>0</v>
      </c>
      <c r="E522" s="2">
        <f t="shared" si="1969"/>
        <v>0</v>
      </c>
      <c r="F522" s="2">
        <f t="shared" si="1969"/>
        <v>0</v>
      </c>
      <c r="G522" s="2">
        <f t="shared" si="1969"/>
        <v>0</v>
      </c>
      <c r="H522" s="2">
        <f t="shared" si="1969"/>
        <v>0</v>
      </c>
      <c r="I522" s="2">
        <f t="shared" si="1969"/>
        <v>0</v>
      </c>
      <c r="J522" s="2">
        <f t="shared" si="1969"/>
        <v>95375</v>
      </c>
      <c r="K522" s="2">
        <f t="shared" si="1969"/>
        <v>95375</v>
      </c>
      <c r="L522" s="2">
        <f t="shared" si="1969"/>
        <v>95375</v>
      </c>
      <c r="M522" s="2">
        <f t="shared" si="1969"/>
        <v>95375</v>
      </c>
      <c r="N522" s="2">
        <f t="shared" si="1969"/>
        <v>95375</v>
      </c>
      <c r="O522" s="6">
        <f t="shared" si="1632"/>
        <v>476875</v>
      </c>
      <c r="P522" s="2">
        <f t="shared" ref="P522:AA522" si="1970">P122+P172+P422</f>
        <v>94580</v>
      </c>
      <c r="Q522" s="2">
        <f t="shared" si="1970"/>
        <v>115380</v>
      </c>
      <c r="R522" s="2">
        <f t="shared" si="1970"/>
        <v>115380</v>
      </c>
      <c r="S522" s="2">
        <f t="shared" si="1970"/>
        <v>115380</v>
      </c>
      <c r="T522" s="2">
        <f t="shared" si="1970"/>
        <v>115380</v>
      </c>
      <c r="U522" s="2">
        <f t="shared" si="1970"/>
        <v>115380</v>
      </c>
      <c r="V522" s="2">
        <f t="shared" si="1970"/>
        <v>115380</v>
      </c>
      <c r="W522" s="2">
        <f t="shared" si="1970"/>
        <v>136180</v>
      </c>
      <c r="X522" s="2">
        <f t="shared" si="1970"/>
        <v>136180</v>
      </c>
      <c r="Y522" s="2">
        <f t="shared" si="1970"/>
        <v>136180</v>
      </c>
      <c r="Z522" s="2">
        <f t="shared" si="1970"/>
        <v>136180</v>
      </c>
      <c r="AA522" s="2">
        <f t="shared" si="1970"/>
        <v>136180</v>
      </c>
      <c r="AB522" s="6">
        <f t="shared" si="1634"/>
        <v>1467760</v>
      </c>
      <c r="AC522" s="2">
        <f t="shared" ref="AC522:AN522" si="1971">AC122+AC172+AC422</f>
        <v>135480</v>
      </c>
      <c r="AD522" s="2">
        <f t="shared" si="1971"/>
        <v>156280</v>
      </c>
      <c r="AE522" s="2">
        <f t="shared" si="1971"/>
        <v>156280</v>
      </c>
      <c r="AF522" s="2">
        <f t="shared" si="1971"/>
        <v>156280</v>
      </c>
      <c r="AG522" s="2">
        <f t="shared" si="1971"/>
        <v>156280</v>
      </c>
      <c r="AH522" s="2">
        <f t="shared" si="1971"/>
        <v>156280</v>
      </c>
      <c r="AI522" s="2">
        <f t="shared" si="1971"/>
        <v>156280</v>
      </c>
      <c r="AJ522" s="2">
        <f t="shared" si="1971"/>
        <v>177080</v>
      </c>
      <c r="AK522" s="2">
        <f t="shared" si="1971"/>
        <v>177080</v>
      </c>
      <c r="AL522" s="2">
        <f t="shared" si="1971"/>
        <v>177080</v>
      </c>
      <c r="AM522" s="2">
        <f t="shared" si="1971"/>
        <v>177080</v>
      </c>
      <c r="AN522" s="2">
        <f t="shared" si="1971"/>
        <v>177080</v>
      </c>
      <c r="AO522" s="6">
        <f t="shared" si="1636"/>
        <v>1958560</v>
      </c>
      <c r="AP522" s="2"/>
      <c r="AQ522" s="6">
        <f t="shared" si="1953"/>
        <v>3903195</v>
      </c>
    </row>
    <row r="523" spans="1:44" ht="12" customHeight="1" outlineLevel="1">
      <c r="A523" s="21" t="s">
        <v>10</v>
      </c>
      <c r="C523" s="2">
        <f t="shared" ref="C523:N523" si="1972">C123+C173+C423</f>
        <v>0</v>
      </c>
      <c r="D523" s="2">
        <f t="shared" si="1972"/>
        <v>0</v>
      </c>
      <c r="E523" s="2">
        <f t="shared" si="1972"/>
        <v>0</v>
      </c>
      <c r="F523" s="2">
        <f t="shared" si="1972"/>
        <v>0</v>
      </c>
      <c r="G523" s="2">
        <f t="shared" si="1972"/>
        <v>0</v>
      </c>
      <c r="H523" s="2">
        <f t="shared" si="1972"/>
        <v>0</v>
      </c>
      <c r="I523" s="2">
        <f t="shared" si="1972"/>
        <v>0</v>
      </c>
      <c r="J523" s="2">
        <f t="shared" si="1972"/>
        <v>0</v>
      </c>
      <c r="K523" s="2">
        <f t="shared" si="1972"/>
        <v>0</v>
      </c>
      <c r="L523" s="2">
        <f t="shared" si="1972"/>
        <v>0</v>
      </c>
      <c r="M523" s="2">
        <f t="shared" si="1972"/>
        <v>0</v>
      </c>
      <c r="N523" s="2">
        <f t="shared" si="1972"/>
        <v>0</v>
      </c>
      <c r="O523" s="6">
        <f t="shared" si="1632"/>
        <v>0</v>
      </c>
      <c r="P523" s="2">
        <f t="shared" ref="P523:AA523" si="1973">P123+P173+P423</f>
        <v>0</v>
      </c>
      <c r="Q523" s="2">
        <f t="shared" si="1973"/>
        <v>0</v>
      </c>
      <c r="R523" s="2">
        <f t="shared" si="1973"/>
        <v>0</v>
      </c>
      <c r="S523" s="2">
        <f t="shared" si="1973"/>
        <v>0</v>
      </c>
      <c r="T523" s="2">
        <f t="shared" si="1973"/>
        <v>0</v>
      </c>
      <c r="U523" s="2">
        <f t="shared" si="1973"/>
        <v>0</v>
      </c>
      <c r="V523" s="2">
        <f t="shared" si="1973"/>
        <v>94580</v>
      </c>
      <c r="W523" s="2">
        <f t="shared" si="1973"/>
        <v>94580</v>
      </c>
      <c r="X523" s="2">
        <f t="shared" si="1973"/>
        <v>94580</v>
      </c>
      <c r="Y523" s="2">
        <f t="shared" si="1973"/>
        <v>94580</v>
      </c>
      <c r="Z523" s="2">
        <f t="shared" si="1973"/>
        <v>94580</v>
      </c>
      <c r="AA523" s="2">
        <f t="shared" si="1973"/>
        <v>94580</v>
      </c>
      <c r="AB523" s="6">
        <f t="shared" si="1634"/>
        <v>567480</v>
      </c>
      <c r="AC523" s="2">
        <f t="shared" ref="AC523:AN523" si="1974">AC123+AC173+AC423</f>
        <v>114680</v>
      </c>
      <c r="AD523" s="2">
        <f t="shared" si="1974"/>
        <v>114680</v>
      </c>
      <c r="AE523" s="2">
        <f t="shared" si="1974"/>
        <v>114680</v>
      </c>
      <c r="AF523" s="2">
        <f t="shared" si="1974"/>
        <v>114680</v>
      </c>
      <c r="AG523" s="2">
        <f t="shared" si="1974"/>
        <v>114680</v>
      </c>
      <c r="AH523" s="2">
        <f t="shared" si="1974"/>
        <v>114680</v>
      </c>
      <c r="AI523" s="2">
        <f t="shared" si="1974"/>
        <v>135480</v>
      </c>
      <c r="AJ523" s="2">
        <f t="shared" si="1974"/>
        <v>135480</v>
      </c>
      <c r="AK523" s="2">
        <f t="shared" si="1974"/>
        <v>135480</v>
      </c>
      <c r="AL523" s="2">
        <f t="shared" si="1974"/>
        <v>135480</v>
      </c>
      <c r="AM523" s="2">
        <f t="shared" si="1974"/>
        <v>135480</v>
      </c>
      <c r="AN523" s="2">
        <f t="shared" si="1974"/>
        <v>135480</v>
      </c>
      <c r="AO523" s="6">
        <f t="shared" si="1636"/>
        <v>1500960</v>
      </c>
      <c r="AP523" s="2"/>
      <c r="AQ523" s="6">
        <f t="shared" si="1953"/>
        <v>2068440</v>
      </c>
    </row>
    <row r="524" spans="1:44" ht="12" customHeight="1" outlineLevel="1">
      <c r="A524" s="2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6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6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6"/>
      <c r="AP524" s="2"/>
      <c r="AQ524" s="6"/>
    </row>
    <row r="525" spans="1:44" s="4" customFormat="1" ht="12" customHeight="1" outlineLevel="1">
      <c r="A525" s="4" t="s">
        <v>491</v>
      </c>
      <c r="B525" s="9"/>
      <c r="C525" s="5">
        <f>SUM(C526:C530)</f>
        <v>0</v>
      </c>
      <c r="D525" s="5">
        <f t="shared" ref="D525" si="1975">SUM(D526:D530)</f>
        <v>0</v>
      </c>
      <c r="E525" s="5">
        <f t="shared" ref="E525" si="1976">SUM(E526:E530)</f>
        <v>0</v>
      </c>
      <c r="F525" s="5">
        <f t="shared" ref="F525" si="1977">SUM(F526:F530)</f>
        <v>0</v>
      </c>
      <c r="G525" s="5">
        <f t="shared" ref="G525" si="1978">SUM(G526:G530)</f>
        <v>0</v>
      </c>
      <c r="H525" s="5">
        <f t="shared" ref="H525" si="1979">SUM(H526:H530)</f>
        <v>0</v>
      </c>
      <c r="I525" s="5">
        <f t="shared" ref="I525" si="1980">SUM(I526:I530)</f>
        <v>0</v>
      </c>
      <c r="J525" s="5">
        <f t="shared" ref="J525" si="1981">SUM(J526:J530)</f>
        <v>169950</v>
      </c>
      <c r="K525" s="5">
        <f t="shared" ref="K525" si="1982">SUM(K526:K530)</f>
        <v>169950</v>
      </c>
      <c r="L525" s="5">
        <f t="shared" ref="L525" si="1983">SUM(L526:L530)</f>
        <v>169950</v>
      </c>
      <c r="M525" s="5">
        <f t="shared" ref="M525" si="1984">SUM(M526:M530)</f>
        <v>169950</v>
      </c>
      <c r="N525" s="5">
        <f t="shared" ref="N525" si="1985">SUM(N526:N530)</f>
        <v>223725</v>
      </c>
      <c r="O525" s="14">
        <f t="shared" si="1632"/>
        <v>903525</v>
      </c>
      <c r="P525" s="5">
        <f>SUM(P526:P530)</f>
        <v>221340</v>
      </c>
      <c r="Q525" s="5">
        <f t="shared" ref="Q525:AA525" si="1986">SUM(Q526:Q530)</f>
        <v>331520</v>
      </c>
      <c r="R525" s="5">
        <f t="shared" si="1986"/>
        <v>331520</v>
      </c>
      <c r="S525" s="5">
        <f t="shared" si="1986"/>
        <v>331520</v>
      </c>
      <c r="T525" s="5">
        <f t="shared" si="1986"/>
        <v>331520</v>
      </c>
      <c r="U525" s="5">
        <f t="shared" si="1986"/>
        <v>341920</v>
      </c>
      <c r="V525" s="5">
        <f t="shared" si="1986"/>
        <v>341920</v>
      </c>
      <c r="W525" s="5">
        <f t="shared" si="1986"/>
        <v>467700</v>
      </c>
      <c r="X525" s="5">
        <f t="shared" si="1986"/>
        <v>467700</v>
      </c>
      <c r="Y525" s="5">
        <f t="shared" si="1986"/>
        <v>467700</v>
      </c>
      <c r="Z525" s="5">
        <f t="shared" si="1986"/>
        <v>467700</v>
      </c>
      <c r="AA525" s="5">
        <f t="shared" si="1986"/>
        <v>478100</v>
      </c>
      <c r="AB525" s="14">
        <f t="shared" si="1634"/>
        <v>4580160</v>
      </c>
      <c r="AC525" s="5">
        <f>SUM(AC526:AC530)</f>
        <v>474600</v>
      </c>
      <c r="AD525" s="5">
        <f t="shared" ref="AD525:AN525" si="1987">SUM(AD526:AD530)</f>
        <v>542200</v>
      </c>
      <c r="AE525" s="5">
        <f t="shared" si="1987"/>
        <v>542200</v>
      </c>
      <c r="AF525" s="5">
        <f t="shared" si="1987"/>
        <v>542200</v>
      </c>
      <c r="AG525" s="5">
        <f t="shared" si="1987"/>
        <v>542200</v>
      </c>
      <c r="AH525" s="5">
        <f t="shared" si="1987"/>
        <v>552600</v>
      </c>
      <c r="AI525" s="5">
        <f t="shared" si="1987"/>
        <v>552600</v>
      </c>
      <c r="AJ525" s="5">
        <f t="shared" si="1987"/>
        <v>620200</v>
      </c>
      <c r="AK525" s="5">
        <f t="shared" si="1987"/>
        <v>620200</v>
      </c>
      <c r="AL525" s="5">
        <f t="shared" si="1987"/>
        <v>620200</v>
      </c>
      <c r="AM525" s="5">
        <f t="shared" si="1987"/>
        <v>620200</v>
      </c>
      <c r="AN525" s="5">
        <f t="shared" si="1987"/>
        <v>630600</v>
      </c>
      <c r="AO525" s="14">
        <f t="shared" si="1636"/>
        <v>6860000</v>
      </c>
      <c r="AP525" s="5"/>
      <c r="AQ525" s="14">
        <f>O525+AB525+AO525</f>
        <v>12343685</v>
      </c>
    </row>
    <row r="526" spans="1:44" ht="12" customHeight="1" outlineLevel="1">
      <c r="A526" s="21" t="s">
        <v>216</v>
      </c>
      <c r="C526" s="2">
        <f t="shared" ref="C526:N526" si="1988">C126+C176+C426</f>
        <v>0</v>
      </c>
      <c r="D526" s="2">
        <f t="shared" si="1988"/>
        <v>0</v>
      </c>
      <c r="E526" s="2">
        <f t="shared" si="1988"/>
        <v>0</v>
      </c>
      <c r="F526" s="2">
        <f t="shared" si="1988"/>
        <v>0</v>
      </c>
      <c r="G526" s="2">
        <f t="shared" si="1988"/>
        <v>0</v>
      </c>
      <c r="H526" s="2">
        <f t="shared" si="1988"/>
        <v>0</v>
      </c>
      <c r="I526" s="2">
        <f t="shared" si="1988"/>
        <v>0</v>
      </c>
      <c r="J526" s="2">
        <f t="shared" si="1988"/>
        <v>95375</v>
      </c>
      <c r="K526" s="2">
        <f t="shared" si="1988"/>
        <v>95375</v>
      </c>
      <c r="L526" s="2">
        <f t="shared" si="1988"/>
        <v>95375</v>
      </c>
      <c r="M526" s="2">
        <f t="shared" si="1988"/>
        <v>95375</v>
      </c>
      <c r="N526" s="2">
        <f t="shared" si="1988"/>
        <v>95375</v>
      </c>
      <c r="O526" s="6">
        <f t="shared" si="1632"/>
        <v>476875</v>
      </c>
      <c r="P526" s="2">
        <f t="shared" ref="P526:AA526" si="1989">P126+P176+P426</f>
        <v>94580</v>
      </c>
      <c r="Q526" s="2">
        <f t="shared" si="1989"/>
        <v>115380</v>
      </c>
      <c r="R526" s="2">
        <f t="shared" si="1989"/>
        <v>115380</v>
      </c>
      <c r="S526" s="2">
        <f t="shared" si="1989"/>
        <v>115380</v>
      </c>
      <c r="T526" s="2">
        <f t="shared" si="1989"/>
        <v>115380</v>
      </c>
      <c r="U526" s="2">
        <f t="shared" si="1989"/>
        <v>115380</v>
      </c>
      <c r="V526" s="2">
        <f t="shared" si="1989"/>
        <v>115380</v>
      </c>
      <c r="W526" s="2">
        <f t="shared" si="1989"/>
        <v>136180</v>
      </c>
      <c r="X526" s="2">
        <f t="shared" si="1989"/>
        <v>136180</v>
      </c>
      <c r="Y526" s="2">
        <f t="shared" si="1989"/>
        <v>136180</v>
      </c>
      <c r="Z526" s="2">
        <f t="shared" si="1989"/>
        <v>136180</v>
      </c>
      <c r="AA526" s="2">
        <f t="shared" si="1989"/>
        <v>136180</v>
      </c>
      <c r="AB526" s="6">
        <f t="shared" si="1634"/>
        <v>1467760</v>
      </c>
      <c r="AC526" s="2">
        <f t="shared" ref="AC526:AN526" si="1990">AC126+AC176+AC426</f>
        <v>135480</v>
      </c>
      <c r="AD526" s="2">
        <f t="shared" si="1990"/>
        <v>156280</v>
      </c>
      <c r="AE526" s="2">
        <f t="shared" si="1990"/>
        <v>156280</v>
      </c>
      <c r="AF526" s="2">
        <f t="shared" si="1990"/>
        <v>156280</v>
      </c>
      <c r="AG526" s="2">
        <f t="shared" si="1990"/>
        <v>156280</v>
      </c>
      <c r="AH526" s="2">
        <f t="shared" si="1990"/>
        <v>156280</v>
      </c>
      <c r="AI526" s="2">
        <f t="shared" si="1990"/>
        <v>156280</v>
      </c>
      <c r="AJ526" s="2">
        <f t="shared" si="1990"/>
        <v>177080</v>
      </c>
      <c r="AK526" s="2">
        <f t="shared" si="1990"/>
        <v>177080</v>
      </c>
      <c r="AL526" s="2">
        <f t="shared" si="1990"/>
        <v>177080</v>
      </c>
      <c r="AM526" s="2">
        <f t="shared" si="1990"/>
        <v>177080</v>
      </c>
      <c r="AN526" s="2">
        <f t="shared" si="1990"/>
        <v>177080</v>
      </c>
      <c r="AO526" s="6">
        <f t="shared" si="1636"/>
        <v>1958560</v>
      </c>
      <c r="AP526" s="2"/>
      <c r="AQ526" s="6">
        <f>O526+AB526+AO526</f>
        <v>3903195</v>
      </c>
      <c r="AR526" s="4"/>
    </row>
    <row r="527" spans="1:44" ht="12" customHeight="1" outlineLevel="1">
      <c r="A527" s="21" t="s">
        <v>493</v>
      </c>
      <c r="C527" s="2">
        <f t="shared" ref="C527:N527" si="1991">C127+C177+C427</f>
        <v>0</v>
      </c>
      <c r="D527" s="2">
        <f t="shared" si="1991"/>
        <v>0</v>
      </c>
      <c r="E527" s="2">
        <f t="shared" si="1991"/>
        <v>0</v>
      </c>
      <c r="F527" s="2">
        <f t="shared" si="1991"/>
        <v>0</v>
      </c>
      <c r="G527" s="2">
        <f t="shared" si="1991"/>
        <v>0</v>
      </c>
      <c r="H527" s="2">
        <f t="shared" si="1991"/>
        <v>0</v>
      </c>
      <c r="I527" s="2">
        <f t="shared" si="1991"/>
        <v>0</v>
      </c>
      <c r="J527" s="2">
        <f t="shared" si="1991"/>
        <v>74575</v>
      </c>
      <c r="K527" s="2">
        <f t="shared" si="1991"/>
        <v>74575</v>
      </c>
      <c r="L527" s="2">
        <f t="shared" si="1991"/>
        <v>74575</v>
      </c>
      <c r="M527" s="2">
        <f t="shared" si="1991"/>
        <v>74575</v>
      </c>
      <c r="N527" s="2">
        <f t="shared" si="1991"/>
        <v>74575</v>
      </c>
      <c r="O527" s="6">
        <f t="shared" si="1632"/>
        <v>372875</v>
      </c>
      <c r="P527" s="2">
        <f t="shared" ref="P527:AA527" si="1992">P127+P177+P427</f>
        <v>73780</v>
      </c>
      <c r="Q527" s="2">
        <f t="shared" si="1992"/>
        <v>89380</v>
      </c>
      <c r="R527" s="2">
        <f t="shared" si="1992"/>
        <v>89380</v>
      </c>
      <c r="S527" s="2">
        <f t="shared" si="1992"/>
        <v>89380</v>
      </c>
      <c r="T527" s="2">
        <f t="shared" si="1992"/>
        <v>89380</v>
      </c>
      <c r="U527" s="2">
        <f t="shared" si="1992"/>
        <v>89380</v>
      </c>
      <c r="V527" s="2">
        <f t="shared" si="1992"/>
        <v>89380</v>
      </c>
      <c r="W527" s="2">
        <f t="shared" si="1992"/>
        <v>104980</v>
      </c>
      <c r="X527" s="2">
        <f t="shared" si="1992"/>
        <v>104980</v>
      </c>
      <c r="Y527" s="2">
        <f t="shared" si="1992"/>
        <v>104980</v>
      </c>
      <c r="Z527" s="2">
        <f t="shared" si="1992"/>
        <v>104980</v>
      </c>
      <c r="AA527" s="2">
        <f t="shared" si="1992"/>
        <v>104980</v>
      </c>
      <c r="AB527" s="6">
        <f t="shared" si="1634"/>
        <v>1134960</v>
      </c>
      <c r="AC527" s="2">
        <f t="shared" ref="AC527:AN527" si="1993">AC127+AC177+AC427</f>
        <v>104280</v>
      </c>
      <c r="AD527" s="2">
        <f t="shared" si="1993"/>
        <v>119880</v>
      </c>
      <c r="AE527" s="2">
        <f t="shared" si="1993"/>
        <v>119880</v>
      </c>
      <c r="AF527" s="2">
        <f t="shared" si="1993"/>
        <v>119880</v>
      </c>
      <c r="AG527" s="2">
        <f t="shared" si="1993"/>
        <v>119880</v>
      </c>
      <c r="AH527" s="2">
        <f t="shared" si="1993"/>
        <v>119880</v>
      </c>
      <c r="AI527" s="2">
        <f t="shared" si="1993"/>
        <v>119880</v>
      </c>
      <c r="AJ527" s="2">
        <f t="shared" si="1993"/>
        <v>135480</v>
      </c>
      <c r="AK527" s="2">
        <f t="shared" si="1993"/>
        <v>135480</v>
      </c>
      <c r="AL527" s="2">
        <f t="shared" si="1993"/>
        <v>135480</v>
      </c>
      <c r="AM527" s="2">
        <f t="shared" si="1993"/>
        <v>135480</v>
      </c>
      <c r="AN527" s="2">
        <f t="shared" si="1993"/>
        <v>135480</v>
      </c>
      <c r="AO527" s="6">
        <f t="shared" si="1636"/>
        <v>1500960</v>
      </c>
      <c r="AP527" s="2"/>
      <c r="AQ527" s="6">
        <f t="shared" ref="AQ527:AQ530" si="1994">O527+AB527+AO527</f>
        <v>3008795</v>
      </c>
      <c r="AR527" s="4"/>
    </row>
    <row r="528" spans="1:44" ht="12" customHeight="1" outlineLevel="1">
      <c r="A528" s="21" t="s">
        <v>494</v>
      </c>
      <c r="C528" s="2">
        <f t="shared" ref="C528:N528" si="1995">C128+C178+C428</f>
        <v>0</v>
      </c>
      <c r="D528" s="2">
        <f t="shared" si="1995"/>
        <v>0</v>
      </c>
      <c r="E528" s="2">
        <f t="shared" si="1995"/>
        <v>0</v>
      </c>
      <c r="F528" s="2">
        <f t="shared" si="1995"/>
        <v>0</v>
      </c>
      <c r="G528" s="2">
        <f t="shared" si="1995"/>
        <v>0</v>
      </c>
      <c r="H528" s="2">
        <f t="shared" si="1995"/>
        <v>0</v>
      </c>
      <c r="I528" s="2">
        <f t="shared" si="1995"/>
        <v>0</v>
      </c>
      <c r="J528" s="2">
        <f t="shared" si="1995"/>
        <v>0</v>
      </c>
      <c r="K528" s="2">
        <f t="shared" si="1995"/>
        <v>0</v>
      </c>
      <c r="L528" s="2">
        <f t="shared" si="1995"/>
        <v>0</v>
      </c>
      <c r="M528" s="2">
        <f t="shared" si="1995"/>
        <v>0</v>
      </c>
      <c r="N528" s="2">
        <f t="shared" si="1995"/>
        <v>0</v>
      </c>
      <c r="O528" s="6">
        <f t="shared" si="1632"/>
        <v>0</v>
      </c>
      <c r="P528" s="2">
        <f t="shared" ref="P528:AA528" si="1996">P128+P178+P428</f>
        <v>0</v>
      </c>
      <c r="Q528" s="2">
        <f t="shared" si="1996"/>
        <v>73780</v>
      </c>
      <c r="R528" s="2">
        <f t="shared" si="1996"/>
        <v>73780</v>
      </c>
      <c r="S528" s="2">
        <f t="shared" si="1996"/>
        <v>73780</v>
      </c>
      <c r="T528" s="2">
        <f t="shared" si="1996"/>
        <v>73780</v>
      </c>
      <c r="U528" s="2">
        <f t="shared" si="1996"/>
        <v>73780</v>
      </c>
      <c r="V528" s="2">
        <f t="shared" si="1996"/>
        <v>73780</v>
      </c>
      <c r="W528" s="2">
        <f t="shared" si="1996"/>
        <v>89380</v>
      </c>
      <c r="X528" s="2">
        <f t="shared" si="1996"/>
        <v>89380</v>
      </c>
      <c r="Y528" s="2">
        <f t="shared" si="1996"/>
        <v>89380</v>
      </c>
      <c r="Z528" s="2">
        <f t="shared" si="1996"/>
        <v>89380</v>
      </c>
      <c r="AA528" s="2">
        <f t="shared" si="1996"/>
        <v>89380</v>
      </c>
      <c r="AB528" s="6">
        <f t="shared" si="1634"/>
        <v>889580</v>
      </c>
      <c r="AC528" s="2">
        <f t="shared" ref="AC528:AN528" si="1997">AC128+AC178+AC428</f>
        <v>88680</v>
      </c>
      <c r="AD528" s="2">
        <f t="shared" si="1997"/>
        <v>104280</v>
      </c>
      <c r="AE528" s="2">
        <f t="shared" si="1997"/>
        <v>104280</v>
      </c>
      <c r="AF528" s="2">
        <f t="shared" si="1997"/>
        <v>104280</v>
      </c>
      <c r="AG528" s="2">
        <f t="shared" si="1997"/>
        <v>104280</v>
      </c>
      <c r="AH528" s="2">
        <f t="shared" si="1997"/>
        <v>104280</v>
      </c>
      <c r="AI528" s="2">
        <f t="shared" si="1997"/>
        <v>104280</v>
      </c>
      <c r="AJ528" s="2">
        <f t="shared" si="1997"/>
        <v>119880</v>
      </c>
      <c r="AK528" s="2">
        <f t="shared" si="1997"/>
        <v>119880</v>
      </c>
      <c r="AL528" s="2">
        <f t="shared" si="1997"/>
        <v>119880</v>
      </c>
      <c r="AM528" s="2">
        <f t="shared" si="1997"/>
        <v>119880</v>
      </c>
      <c r="AN528" s="2">
        <f t="shared" si="1997"/>
        <v>119880</v>
      </c>
      <c r="AO528" s="6">
        <f t="shared" si="1636"/>
        <v>1313760</v>
      </c>
      <c r="AP528" s="2"/>
      <c r="AQ528" s="6">
        <f t="shared" si="1994"/>
        <v>2203340</v>
      </c>
      <c r="AR528" s="4"/>
    </row>
    <row r="529" spans="1:44" ht="12" customHeight="1" outlineLevel="1">
      <c r="A529" s="21" t="s">
        <v>540</v>
      </c>
      <c r="C529" s="2">
        <f t="shared" ref="C529:N529" si="1998">C129+C179+C429</f>
        <v>0</v>
      </c>
      <c r="D529" s="2">
        <f t="shared" si="1998"/>
        <v>0</v>
      </c>
      <c r="E529" s="2">
        <f t="shared" si="1998"/>
        <v>0</v>
      </c>
      <c r="F529" s="2">
        <f t="shared" si="1998"/>
        <v>0</v>
      </c>
      <c r="G529" s="2">
        <f t="shared" si="1998"/>
        <v>0</v>
      </c>
      <c r="H529" s="2">
        <f t="shared" si="1998"/>
        <v>0</v>
      </c>
      <c r="I529" s="2">
        <f t="shared" si="1998"/>
        <v>0</v>
      </c>
      <c r="J529" s="2">
        <f t="shared" si="1998"/>
        <v>0</v>
      </c>
      <c r="K529" s="2">
        <f t="shared" si="1998"/>
        <v>0</v>
      </c>
      <c r="L529" s="2">
        <f t="shared" si="1998"/>
        <v>0</v>
      </c>
      <c r="M529" s="2">
        <f t="shared" si="1998"/>
        <v>0</v>
      </c>
      <c r="N529" s="2">
        <f t="shared" si="1998"/>
        <v>0</v>
      </c>
      <c r="O529" s="6">
        <f t="shared" si="1632"/>
        <v>0</v>
      </c>
      <c r="P529" s="2">
        <f t="shared" ref="P529:AA529" si="1999">P129+P179+P429</f>
        <v>0</v>
      </c>
      <c r="Q529" s="2">
        <f t="shared" si="1999"/>
        <v>0</v>
      </c>
      <c r="R529" s="2">
        <f t="shared" si="1999"/>
        <v>0</v>
      </c>
      <c r="S529" s="2">
        <f t="shared" si="1999"/>
        <v>0</v>
      </c>
      <c r="T529" s="2">
        <f t="shared" si="1999"/>
        <v>0</v>
      </c>
      <c r="U529" s="2">
        <f t="shared" si="1999"/>
        <v>0</v>
      </c>
      <c r="V529" s="2">
        <f t="shared" si="1999"/>
        <v>0</v>
      </c>
      <c r="W529" s="2">
        <f t="shared" si="1999"/>
        <v>73780</v>
      </c>
      <c r="X529" s="2">
        <f t="shared" si="1999"/>
        <v>73780</v>
      </c>
      <c r="Y529" s="2">
        <f t="shared" si="1999"/>
        <v>73780</v>
      </c>
      <c r="Z529" s="2">
        <f t="shared" si="1999"/>
        <v>73780</v>
      </c>
      <c r="AA529" s="2">
        <f t="shared" si="1999"/>
        <v>73780</v>
      </c>
      <c r="AB529" s="6">
        <f t="shared" si="1634"/>
        <v>368900</v>
      </c>
      <c r="AC529" s="2">
        <f t="shared" ref="AC529:AN529" si="2000">AC129+AC179+AC429</f>
        <v>73080</v>
      </c>
      <c r="AD529" s="2">
        <f t="shared" si="2000"/>
        <v>88680</v>
      </c>
      <c r="AE529" s="2">
        <f t="shared" si="2000"/>
        <v>88680</v>
      </c>
      <c r="AF529" s="2">
        <f t="shared" si="2000"/>
        <v>88680</v>
      </c>
      <c r="AG529" s="2">
        <f t="shared" si="2000"/>
        <v>88680</v>
      </c>
      <c r="AH529" s="2">
        <f t="shared" si="2000"/>
        <v>88680</v>
      </c>
      <c r="AI529" s="2">
        <f t="shared" si="2000"/>
        <v>88680</v>
      </c>
      <c r="AJ529" s="2">
        <f t="shared" si="2000"/>
        <v>104280</v>
      </c>
      <c r="AK529" s="2">
        <f t="shared" si="2000"/>
        <v>104280</v>
      </c>
      <c r="AL529" s="2">
        <f t="shared" si="2000"/>
        <v>104280</v>
      </c>
      <c r="AM529" s="2">
        <f t="shared" si="2000"/>
        <v>104280</v>
      </c>
      <c r="AN529" s="2">
        <f t="shared" si="2000"/>
        <v>104280</v>
      </c>
      <c r="AO529" s="6">
        <f t="shared" si="1636"/>
        <v>1126560</v>
      </c>
      <c r="AP529" s="2"/>
      <c r="AQ529" s="6">
        <f t="shared" si="1994"/>
        <v>1495460</v>
      </c>
      <c r="AR529" s="4"/>
    </row>
    <row r="530" spans="1:44" ht="12" customHeight="1" outlineLevel="1">
      <c r="A530" s="21" t="s">
        <v>498</v>
      </c>
      <c r="C530" s="2">
        <f t="shared" ref="C530:N530" si="2001">C130+C180+C430</f>
        <v>0</v>
      </c>
      <c r="D530" s="2">
        <f t="shared" si="2001"/>
        <v>0</v>
      </c>
      <c r="E530" s="2">
        <f t="shared" si="2001"/>
        <v>0</v>
      </c>
      <c r="F530" s="2">
        <f t="shared" si="2001"/>
        <v>0</v>
      </c>
      <c r="G530" s="2">
        <f t="shared" si="2001"/>
        <v>0</v>
      </c>
      <c r="H530" s="2">
        <f t="shared" si="2001"/>
        <v>0</v>
      </c>
      <c r="I530" s="2">
        <f t="shared" si="2001"/>
        <v>0</v>
      </c>
      <c r="J530" s="2">
        <f t="shared" si="2001"/>
        <v>0</v>
      </c>
      <c r="K530" s="2">
        <f t="shared" si="2001"/>
        <v>0</v>
      </c>
      <c r="L530" s="2">
        <f t="shared" si="2001"/>
        <v>0</v>
      </c>
      <c r="M530" s="2">
        <f t="shared" si="2001"/>
        <v>0</v>
      </c>
      <c r="N530" s="2">
        <f t="shared" si="2001"/>
        <v>53775</v>
      </c>
      <c r="O530" s="6">
        <f t="shared" si="1632"/>
        <v>53775</v>
      </c>
      <c r="P530" s="2">
        <f t="shared" ref="P530:AA530" si="2002">P130+P180+P430</f>
        <v>52980</v>
      </c>
      <c r="Q530" s="2">
        <f t="shared" si="2002"/>
        <v>52980</v>
      </c>
      <c r="R530" s="2">
        <f t="shared" si="2002"/>
        <v>52980</v>
      </c>
      <c r="S530" s="2">
        <f t="shared" si="2002"/>
        <v>52980</v>
      </c>
      <c r="T530" s="2">
        <f t="shared" si="2002"/>
        <v>52980</v>
      </c>
      <c r="U530" s="2">
        <f t="shared" si="2002"/>
        <v>63380</v>
      </c>
      <c r="V530" s="2">
        <f t="shared" si="2002"/>
        <v>63380</v>
      </c>
      <c r="W530" s="2">
        <f t="shared" si="2002"/>
        <v>63380</v>
      </c>
      <c r="X530" s="2">
        <f t="shared" si="2002"/>
        <v>63380</v>
      </c>
      <c r="Y530" s="2">
        <f t="shared" si="2002"/>
        <v>63380</v>
      </c>
      <c r="Z530" s="2">
        <f t="shared" si="2002"/>
        <v>63380</v>
      </c>
      <c r="AA530" s="2">
        <f t="shared" si="2002"/>
        <v>73780</v>
      </c>
      <c r="AB530" s="6">
        <f t="shared" si="1634"/>
        <v>718960</v>
      </c>
      <c r="AC530" s="2">
        <f t="shared" ref="AC530:AN530" si="2003">AC130+AC180+AC430</f>
        <v>73080</v>
      </c>
      <c r="AD530" s="2">
        <f t="shared" si="2003"/>
        <v>73080</v>
      </c>
      <c r="AE530" s="2">
        <f t="shared" si="2003"/>
        <v>73080</v>
      </c>
      <c r="AF530" s="2">
        <f t="shared" si="2003"/>
        <v>73080</v>
      </c>
      <c r="AG530" s="2">
        <f t="shared" si="2003"/>
        <v>73080</v>
      </c>
      <c r="AH530" s="2">
        <f t="shared" si="2003"/>
        <v>83480</v>
      </c>
      <c r="AI530" s="2">
        <f t="shared" si="2003"/>
        <v>83480</v>
      </c>
      <c r="AJ530" s="2">
        <f t="shared" si="2003"/>
        <v>83480</v>
      </c>
      <c r="AK530" s="2">
        <f t="shared" si="2003"/>
        <v>83480</v>
      </c>
      <c r="AL530" s="2">
        <f t="shared" si="2003"/>
        <v>83480</v>
      </c>
      <c r="AM530" s="2">
        <f t="shared" si="2003"/>
        <v>83480</v>
      </c>
      <c r="AN530" s="2">
        <f t="shared" si="2003"/>
        <v>93880</v>
      </c>
      <c r="AO530" s="6">
        <f t="shared" si="1636"/>
        <v>960160</v>
      </c>
      <c r="AP530" s="2"/>
      <c r="AQ530" s="6">
        <f t="shared" si="1994"/>
        <v>1732895</v>
      </c>
      <c r="AR530" s="4"/>
    </row>
    <row r="531" spans="1:44" ht="12" customHeight="1" outlineLevel="1">
      <c r="A531" s="2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6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6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6"/>
      <c r="AP531" s="2"/>
      <c r="AQ531" s="6"/>
      <c r="AR531" s="4"/>
    </row>
    <row r="532" spans="1:44" s="4" customFormat="1" ht="12" customHeight="1" outlineLevel="1">
      <c r="A532" s="4" t="s">
        <v>492</v>
      </c>
      <c r="B532" s="9"/>
      <c r="C532" s="5">
        <f>SUM(C533:C537)</f>
        <v>0</v>
      </c>
      <c r="D532" s="5">
        <f t="shared" ref="D532" si="2004">SUM(D533:D537)</f>
        <v>0</v>
      </c>
      <c r="E532" s="5">
        <f t="shared" ref="E532" si="2005">SUM(E533:E537)</f>
        <v>0</v>
      </c>
      <c r="F532" s="5">
        <f t="shared" ref="F532" si="2006">SUM(F533:F537)</f>
        <v>0</v>
      </c>
      <c r="G532" s="5">
        <f t="shared" ref="G532" si="2007">SUM(G533:G537)</f>
        <v>0</v>
      </c>
      <c r="H532" s="5">
        <f t="shared" ref="H532" si="2008">SUM(H533:H537)</f>
        <v>0</v>
      </c>
      <c r="I532" s="5">
        <f t="shared" ref="I532" si="2009">SUM(I533:I537)</f>
        <v>0</v>
      </c>
      <c r="J532" s="5">
        <f t="shared" ref="J532" si="2010">SUM(J533:J537)</f>
        <v>169950</v>
      </c>
      <c r="K532" s="5">
        <f t="shared" ref="K532" si="2011">SUM(K533:K537)</f>
        <v>169950</v>
      </c>
      <c r="L532" s="5">
        <f t="shared" ref="L532" si="2012">SUM(L533:L537)</f>
        <v>169950</v>
      </c>
      <c r="M532" s="5">
        <f t="shared" ref="M532" si="2013">SUM(M533:M537)</f>
        <v>169950</v>
      </c>
      <c r="N532" s="5">
        <f t="shared" ref="N532" si="2014">SUM(N533:N537)</f>
        <v>223725</v>
      </c>
      <c r="O532" s="14">
        <f t="shared" si="1632"/>
        <v>903525</v>
      </c>
      <c r="P532" s="5">
        <f>SUM(P533:P537)</f>
        <v>221340</v>
      </c>
      <c r="Q532" s="5">
        <f t="shared" ref="Q532:AA532" si="2015">SUM(Q533:Q537)</f>
        <v>331520</v>
      </c>
      <c r="R532" s="5">
        <f t="shared" si="2015"/>
        <v>331520</v>
      </c>
      <c r="S532" s="5">
        <f t="shared" si="2015"/>
        <v>331520</v>
      </c>
      <c r="T532" s="5">
        <f t="shared" si="2015"/>
        <v>331520</v>
      </c>
      <c r="U532" s="5">
        <f t="shared" si="2015"/>
        <v>341920</v>
      </c>
      <c r="V532" s="5">
        <f t="shared" si="2015"/>
        <v>341920</v>
      </c>
      <c r="W532" s="5">
        <f t="shared" si="2015"/>
        <v>467700</v>
      </c>
      <c r="X532" s="5">
        <f t="shared" si="2015"/>
        <v>467700</v>
      </c>
      <c r="Y532" s="5">
        <f t="shared" si="2015"/>
        <v>467700</v>
      </c>
      <c r="Z532" s="5">
        <f t="shared" si="2015"/>
        <v>467700</v>
      </c>
      <c r="AA532" s="5">
        <f t="shared" si="2015"/>
        <v>478100</v>
      </c>
      <c r="AB532" s="14">
        <f t="shared" si="1634"/>
        <v>4580160</v>
      </c>
      <c r="AC532" s="5">
        <f>SUM(AC533:AC537)</f>
        <v>474600</v>
      </c>
      <c r="AD532" s="5">
        <f t="shared" ref="AD532:AN532" si="2016">SUM(AD533:AD537)</f>
        <v>542200</v>
      </c>
      <c r="AE532" s="5">
        <f t="shared" si="2016"/>
        <v>542200</v>
      </c>
      <c r="AF532" s="5">
        <f t="shared" si="2016"/>
        <v>542200</v>
      </c>
      <c r="AG532" s="5">
        <f t="shared" si="2016"/>
        <v>542200</v>
      </c>
      <c r="AH532" s="5">
        <f t="shared" si="2016"/>
        <v>552600</v>
      </c>
      <c r="AI532" s="5">
        <f t="shared" si="2016"/>
        <v>552600</v>
      </c>
      <c r="AJ532" s="5">
        <f t="shared" si="2016"/>
        <v>620200</v>
      </c>
      <c r="AK532" s="5">
        <f t="shared" si="2016"/>
        <v>620200</v>
      </c>
      <c r="AL532" s="5">
        <f t="shared" si="2016"/>
        <v>620200</v>
      </c>
      <c r="AM532" s="5">
        <f t="shared" si="2016"/>
        <v>620200</v>
      </c>
      <c r="AN532" s="5">
        <f t="shared" si="2016"/>
        <v>630600</v>
      </c>
      <c r="AO532" s="14">
        <f t="shared" si="1636"/>
        <v>6860000</v>
      </c>
      <c r="AP532" s="5"/>
      <c r="AQ532" s="14">
        <f>O532+AB532+AO532</f>
        <v>12343685</v>
      </c>
    </row>
    <row r="533" spans="1:44" ht="12" customHeight="1" outlineLevel="1">
      <c r="A533" s="21" t="s">
        <v>495</v>
      </c>
      <c r="C533" s="2">
        <f t="shared" ref="C533:N533" si="2017">C133+C183+C433</f>
        <v>0</v>
      </c>
      <c r="D533" s="2">
        <f t="shared" si="2017"/>
        <v>0</v>
      </c>
      <c r="E533" s="2">
        <f t="shared" si="2017"/>
        <v>0</v>
      </c>
      <c r="F533" s="2">
        <f t="shared" si="2017"/>
        <v>0</v>
      </c>
      <c r="G533" s="2">
        <f t="shared" si="2017"/>
        <v>0</v>
      </c>
      <c r="H533" s="2">
        <f t="shared" si="2017"/>
        <v>0</v>
      </c>
      <c r="I533" s="2">
        <f t="shared" si="2017"/>
        <v>0</v>
      </c>
      <c r="J533" s="2">
        <f t="shared" si="2017"/>
        <v>95375</v>
      </c>
      <c r="K533" s="2">
        <f t="shared" si="2017"/>
        <v>95375</v>
      </c>
      <c r="L533" s="2">
        <f t="shared" si="2017"/>
        <v>95375</v>
      </c>
      <c r="M533" s="2">
        <f t="shared" si="2017"/>
        <v>95375</v>
      </c>
      <c r="N533" s="2">
        <f t="shared" si="2017"/>
        <v>95375</v>
      </c>
      <c r="O533" s="6">
        <f t="shared" si="1632"/>
        <v>476875</v>
      </c>
      <c r="P533" s="2">
        <f t="shared" ref="P533:AA533" si="2018">P133+P183+P433</f>
        <v>94580</v>
      </c>
      <c r="Q533" s="2">
        <f t="shared" si="2018"/>
        <v>115380</v>
      </c>
      <c r="R533" s="2">
        <f t="shared" si="2018"/>
        <v>115380</v>
      </c>
      <c r="S533" s="2">
        <f t="shared" si="2018"/>
        <v>115380</v>
      </c>
      <c r="T533" s="2">
        <f t="shared" si="2018"/>
        <v>115380</v>
      </c>
      <c r="U533" s="2">
        <f t="shared" si="2018"/>
        <v>115380</v>
      </c>
      <c r="V533" s="2">
        <f t="shared" si="2018"/>
        <v>115380</v>
      </c>
      <c r="W533" s="2">
        <f t="shared" si="2018"/>
        <v>136180</v>
      </c>
      <c r="X533" s="2">
        <f t="shared" si="2018"/>
        <v>136180</v>
      </c>
      <c r="Y533" s="2">
        <f t="shared" si="2018"/>
        <v>136180</v>
      </c>
      <c r="Z533" s="2">
        <f t="shared" si="2018"/>
        <v>136180</v>
      </c>
      <c r="AA533" s="2">
        <f t="shared" si="2018"/>
        <v>136180</v>
      </c>
      <c r="AB533" s="6">
        <f t="shared" si="1634"/>
        <v>1467760</v>
      </c>
      <c r="AC533" s="2">
        <f t="shared" ref="AC533:AN533" si="2019">AC133+AC183+AC433</f>
        <v>135480</v>
      </c>
      <c r="AD533" s="2">
        <f t="shared" si="2019"/>
        <v>156280</v>
      </c>
      <c r="AE533" s="2">
        <f t="shared" si="2019"/>
        <v>156280</v>
      </c>
      <c r="AF533" s="2">
        <f t="shared" si="2019"/>
        <v>156280</v>
      </c>
      <c r="AG533" s="2">
        <f t="shared" si="2019"/>
        <v>156280</v>
      </c>
      <c r="AH533" s="2">
        <f t="shared" si="2019"/>
        <v>156280</v>
      </c>
      <c r="AI533" s="2">
        <f t="shared" si="2019"/>
        <v>156280</v>
      </c>
      <c r="AJ533" s="2">
        <f t="shared" si="2019"/>
        <v>177080</v>
      </c>
      <c r="AK533" s="2">
        <f t="shared" si="2019"/>
        <v>177080</v>
      </c>
      <c r="AL533" s="2">
        <f t="shared" si="2019"/>
        <v>177080</v>
      </c>
      <c r="AM533" s="2">
        <f t="shared" si="2019"/>
        <v>177080</v>
      </c>
      <c r="AN533" s="2">
        <f t="shared" si="2019"/>
        <v>177080</v>
      </c>
      <c r="AO533" s="6">
        <f t="shared" si="1636"/>
        <v>1958560</v>
      </c>
      <c r="AP533" s="2"/>
      <c r="AQ533" s="6">
        <f>O533+AB533+AO533</f>
        <v>3903195</v>
      </c>
    </row>
    <row r="534" spans="1:44" ht="12" customHeight="1" outlineLevel="1">
      <c r="A534" s="21" t="s">
        <v>489</v>
      </c>
      <c r="B534" s="9"/>
      <c r="C534" s="2">
        <f t="shared" ref="C534:N534" si="2020">C134+C184+C434</f>
        <v>0</v>
      </c>
      <c r="D534" s="2">
        <f t="shared" si="2020"/>
        <v>0</v>
      </c>
      <c r="E534" s="2">
        <f t="shared" si="2020"/>
        <v>0</v>
      </c>
      <c r="F534" s="2">
        <f t="shared" si="2020"/>
        <v>0</v>
      </c>
      <c r="G534" s="2">
        <f t="shared" si="2020"/>
        <v>0</v>
      </c>
      <c r="H534" s="2">
        <f t="shared" si="2020"/>
        <v>0</v>
      </c>
      <c r="I534" s="2">
        <f t="shared" si="2020"/>
        <v>0</v>
      </c>
      <c r="J534" s="2">
        <f t="shared" si="2020"/>
        <v>74575</v>
      </c>
      <c r="K534" s="2">
        <f t="shared" si="2020"/>
        <v>74575</v>
      </c>
      <c r="L534" s="2">
        <f t="shared" si="2020"/>
        <v>74575</v>
      </c>
      <c r="M534" s="2">
        <f t="shared" si="2020"/>
        <v>74575</v>
      </c>
      <c r="N534" s="2">
        <f t="shared" si="2020"/>
        <v>74575</v>
      </c>
      <c r="O534" s="6">
        <f t="shared" si="1632"/>
        <v>372875</v>
      </c>
      <c r="P534" s="2">
        <f t="shared" ref="P534:AA534" si="2021">P134+P184+P434</f>
        <v>73780</v>
      </c>
      <c r="Q534" s="2">
        <f t="shared" si="2021"/>
        <v>89380</v>
      </c>
      <c r="R534" s="2">
        <f t="shared" si="2021"/>
        <v>89380</v>
      </c>
      <c r="S534" s="2">
        <f t="shared" si="2021"/>
        <v>89380</v>
      </c>
      <c r="T534" s="2">
        <f t="shared" si="2021"/>
        <v>89380</v>
      </c>
      <c r="U534" s="2">
        <f t="shared" si="2021"/>
        <v>89380</v>
      </c>
      <c r="V534" s="2">
        <f t="shared" si="2021"/>
        <v>89380</v>
      </c>
      <c r="W534" s="2">
        <f t="shared" si="2021"/>
        <v>104980</v>
      </c>
      <c r="X534" s="2">
        <f t="shared" si="2021"/>
        <v>104980</v>
      </c>
      <c r="Y534" s="2">
        <f t="shared" si="2021"/>
        <v>104980</v>
      </c>
      <c r="Z534" s="2">
        <f t="shared" si="2021"/>
        <v>104980</v>
      </c>
      <c r="AA534" s="2">
        <f t="shared" si="2021"/>
        <v>104980</v>
      </c>
      <c r="AB534" s="6">
        <f t="shared" si="1634"/>
        <v>1134960</v>
      </c>
      <c r="AC534" s="2">
        <f t="shared" ref="AC534:AN534" si="2022">AC134+AC184+AC434</f>
        <v>104280</v>
      </c>
      <c r="AD534" s="2">
        <f t="shared" si="2022"/>
        <v>119880</v>
      </c>
      <c r="AE534" s="2">
        <f t="shared" si="2022"/>
        <v>119880</v>
      </c>
      <c r="AF534" s="2">
        <f t="shared" si="2022"/>
        <v>119880</v>
      </c>
      <c r="AG534" s="2">
        <f t="shared" si="2022"/>
        <v>119880</v>
      </c>
      <c r="AH534" s="2">
        <f t="shared" si="2022"/>
        <v>119880</v>
      </c>
      <c r="AI534" s="2">
        <f t="shared" si="2022"/>
        <v>119880</v>
      </c>
      <c r="AJ534" s="2">
        <f t="shared" si="2022"/>
        <v>135480</v>
      </c>
      <c r="AK534" s="2">
        <f t="shared" si="2022"/>
        <v>135480</v>
      </c>
      <c r="AL534" s="2">
        <f t="shared" si="2022"/>
        <v>135480</v>
      </c>
      <c r="AM534" s="2">
        <f t="shared" si="2022"/>
        <v>135480</v>
      </c>
      <c r="AN534" s="2">
        <f t="shared" si="2022"/>
        <v>135480</v>
      </c>
      <c r="AO534" s="6">
        <f t="shared" si="1636"/>
        <v>1500960</v>
      </c>
      <c r="AP534" s="2"/>
      <c r="AQ534" s="6">
        <f t="shared" ref="AQ534:AQ537" si="2023">O534+AB534+AO534</f>
        <v>3008795</v>
      </c>
      <c r="AR534" s="4"/>
    </row>
    <row r="535" spans="1:44" ht="12" customHeight="1" outlineLevel="1">
      <c r="A535" s="21" t="s">
        <v>490</v>
      </c>
      <c r="C535" s="2">
        <f t="shared" ref="C535:N535" si="2024">C135+C185+C435</f>
        <v>0</v>
      </c>
      <c r="D535" s="2">
        <f t="shared" si="2024"/>
        <v>0</v>
      </c>
      <c r="E535" s="2">
        <f t="shared" si="2024"/>
        <v>0</v>
      </c>
      <c r="F535" s="2">
        <f t="shared" si="2024"/>
        <v>0</v>
      </c>
      <c r="G535" s="2">
        <f t="shared" si="2024"/>
        <v>0</v>
      </c>
      <c r="H535" s="2">
        <f t="shared" si="2024"/>
        <v>0</v>
      </c>
      <c r="I535" s="2">
        <f t="shared" si="2024"/>
        <v>0</v>
      </c>
      <c r="J535" s="2">
        <f t="shared" si="2024"/>
        <v>0</v>
      </c>
      <c r="K535" s="2">
        <f t="shared" si="2024"/>
        <v>0</v>
      </c>
      <c r="L535" s="2">
        <f t="shared" si="2024"/>
        <v>0</v>
      </c>
      <c r="M535" s="2">
        <f t="shared" si="2024"/>
        <v>0</v>
      </c>
      <c r="N535" s="2">
        <f t="shared" si="2024"/>
        <v>0</v>
      </c>
      <c r="O535" s="6">
        <f t="shared" si="1632"/>
        <v>0</v>
      </c>
      <c r="P535" s="2">
        <f t="shared" ref="P535:AA535" si="2025">P135+P185+P435</f>
        <v>0</v>
      </c>
      <c r="Q535" s="2">
        <f t="shared" si="2025"/>
        <v>73780</v>
      </c>
      <c r="R535" s="2">
        <f t="shared" si="2025"/>
        <v>73780</v>
      </c>
      <c r="S535" s="2">
        <f t="shared" si="2025"/>
        <v>73780</v>
      </c>
      <c r="T535" s="2">
        <f t="shared" si="2025"/>
        <v>73780</v>
      </c>
      <c r="U535" s="2">
        <f t="shared" si="2025"/>
        <v>73780</v>
      </c>
      <c r="V535" s="2">
        <f t="shared" si="2025"/>
        <v>73780</v>
      </c>
      <c r="W535" s="2">
        <f t="shared" si="2025"/>
        <v>89380</v>
      </c>
      <c r="X535" s="2">
        <f t="shared" si="2025"/>
        <v>89380</v>
      </c>
      <c r="Y535" s="2">
        <f t="shared" si="2025"/>
        <v>89380</v>
      </c>
      <c r="Z535" s="2">
        <f t="shared" si="2025"/>
        <v>89380</v>
      </c>
      <c r="AA535" s="2">
        <f t="shared" si="2025"/>
        <v>89380</v>
      </c>
      <c r="AB535" s="6">
        <f t="shared" si="1634"/>
        <v>889580</v>
      </c>
      <c r="AC535" s="2">
        <f t="shared" ref="AC535:AN535" si="2026">AC135+AC185+AC435</f>
        <v>88680</v>
      </c>
      <c r="AD535" s="2">
        <f t="shared" si="2026"/>
        <v>104280</v>
      </c>
      <c r="AE535" s="2">
        <f t="shared" si="2026"/>
        <v>104280</v>
      </c>
      <c r="AF535" s="2">
        <f t="shared" si="2026"/>
        <v>104280</v>
      </c>
      <c r="AG535" s="2">
        <f t="shared" si="2026"/>
        <v>104280</v>
      </c>
      <c r="AH535" s="2">
        <f t="shared" si="2026"/>
        <v>104280</v>
      </c>
      <c r="AI535" s="2">
        <f t="shared" si="2026"/>
        <v>104280</v>
      </c>
      <c r="AJ535" s="2">
        <f t="shared" si="2026"/>
        <v>119880</v>
      </c>
      <c r="AK535" s="2">
        <f t="shared" si="2026"/>
        <v>119880</v>
      </c>
      <c r="AL535" s="2">
        <f t="shared" si="2026"/>
        <v>119880</v>
      </c>
      <c r="AM535" s="2">
        <f t="shared" si="2026"/>
        <v>119880</v>
      </c>
      <c r="AN535" s="2">
        <f t="shared" si="2026"/>
        <v>119880</v>
      </c>
      <c r="AO535" s="6">
        <f t="shared" si="1636"/>
        <v>1313760</v>
      </c>
      <c r="AP535" s="2"/>
      <c r="AQ535" s="6">
        <f t="shared" si="2023"/>
        <v>2203340</v>
      </c>
      <c r="AR535" s="4"/>
    </row>
    <row r="536" spans="1:44" ht="12" customHeight="1" outlineLevel="1">
      <c r="A536" s="21" t="s">
        <v>539</v>
      </c>
      <c r="C536" s="2">
        <f t="shared" ref="C536:N536" si="2027">C136+C186+C436</f>
        <v>0</v>
      </c>
      <c r="D536" s="2">
        <f t="shared" si="2027"/>
        <v>0</v>
      </c>
      <c r="E536" s="2">
        <f t="shared" si="2027"/>
        <v>0</v>
      </c>
      <c r="F536" s="2">
        <f t="shared" si="2027"/>
        <v>0</v>
      </c>
      <c r="G536" s="2">
        <f t="shared" si="2027"/>
        <v>0</v>
      </c>
      <c r="H536" s="2">
        <f t="shared" si="2027"/>
        <v>0</v>
      </c>
      <c r="I536" s="2">
        <f t="shared" si="2027"/>
        <v>0</v>
      </c>
      <c r="J536" s="2">
        <f t="shared" si="2027"/>
        <v>0</v>
      </c>
      <c r="K536" s="2">
        <f t="shared" si="2027"/>
        <v>0</v>
      </c>
      <c r="L536" s="2">
        <f t="shared" si="2027"/>
        <v>0</v>
      </c>
      <c r="M536" s="2">
        <f t="shared" si="2027"/>
        <v>0</v>
      </c>
      <c r="N536" s="2">
        <f t="shared" si="2027"/>
        <v>0</v>
      </c>
      <c r="O536" s="6">
        <f t="shared" si="1632"/>
        <v>0</v>
      </c>
      <c r="P536" s="2">
        <f t="shared" ref="P536:AA536" si="2028">P136+P186+P436</f>
        <v>0</v>
      </c>
      <c r="Q536" s="2">
        <f t="shared" si="2028"/>
        <v>0</v>
      </c>
      <c r="R536" s="2">
        <f t="shared" si="2028"/>
        <v>0</v>
      </c>
      <c r="S536" s="2">
        <f t="shared" si="2028"/>
        <v>0</v>
      </c>
      <c r="T536" s="2">
        <f t="shared" si="2028"/>
        <v>0</v>
      </c>
      <c r="U536" s="2">
        <f t="shared" si="2028"/>
        <v>0</v>
      </c>
      <c r="V536" s="2">
        <f t="shared" si="2028"/>
        <v>0</v>
      </c>
      <c r="W536" s="2">
        <f t="shared" si="2028"/>
        <v>73780</v>
      </c>
      <c r="X536" s="2">
        <f t="shared" si="2028"/>
        <v>73780</v>
      </c>
      <c r="Y536" s="2">
        <f t="shared" si="2028"/>
        <v>73780</v>
      </c>
      <c r="Z536" s="2">
        <f t="shared" si="2028"/>
        <v>73780</v>
      </c>
      <c r="AA536" s="2">
        <f t="shared" si="2028"/>
        <v>73780</v>
      </c>
      <c r="AB536" s="6">
        <f t="shared" si="1634"/>
        <v>368900</v>
      </c>
      <c r="AC536" s="2">
        <f t="shared" ref="AC536:AN536" si="2029">AC136+AC186+AC436</f>
        <v>73080</v>
      </c>
      <c r="AD536" s="2">
        <f t="shared" si="2029"/>
        <v>88680</v>
      </c>
      <c r="AE536" s="2">
        <f t="shared" si="2029"/>
        <v>88680</v>
      </c>
      <c r="AF536" s="2">
        <f t="shared" si="2029"/>
        <v>88680</v>
      </c>
      <c r="AG536" s="2">
        <f t="shared" si="2029"/>
        <v>88680</v>
      </c>
      <c r="AH536" s="2">
        <f t="shared" si="2029"/>
        <v>88680</v>
      </c>
      <c r="AI536" s="2">
        <f t="shared" si="2029"/>
        <v>88680</v>
      </c>
      <c r="AJ536" s="2">
        <f t="shared" si="2029"/>
        <v>104280</v>
      </c>
      <c r="AK536" s="2">
        <f t="shared" si="2029"/>
        <v>104280</v>
      </c>
      <c r="AL536" s="2">
        <f t="shared" si="2029"/>
        <v>104280</v>
      </c>
      <c r="AM536" s="2">
        <f t="shared" si="2029"/>
        <v>104280</v>
      </c>
      <c r="AN536" s="2">
        <f t="shared" si="2029"/>
        <v>104280</v>
      </c>
      <c r="AO536" s="6">
        <f t="shared" si="1636"/>
        <v>1126560</v>
      </c>
      <c r="AP536" s="2"/>
      <c r="AQ536" s="6">
        <f t="shared" si="2023"/>
        <v>1495460</v>
      </c>
      <c r="AR536" s="4"/>
    </row>
    <row r="537" spans="1:44" ht="12" customHeight="1" outlineLevel="1">
      <c r="A537" s="21" t="s">
        <v>497</v>
      </c>
      <c r="C537" s="2">
        <f t="shared" ref="C537:N537" si="2030">C137+C187+C437</f>
        <v>0</v>
      </c>
      <c r="D537" s="2">
        <f t="shared" si="2030"/>
        <v>0</v>
      </c>
      <c r="E537" s="2">
        <f t="shared" si="2030"/>
        <v>0</v>
      </c>
      <c r="F537" s="2">
        <f t="shared" si="2030"/>
        <v>0</v>
      </c>
      <c r="G537" s="2">
        <f t="shared" si="2030"/>
        <v>0</v>
      </c>
      <c r="H537" s="2">
        <f t="shared" si="2030"/>
        <v>0</v>
      </c>
      <c r="I537" s="2">
        <f t="shared" si="2030"/>
        <v>0</v>
      </c>
      <c r="J537" s="2">
        <f t="shared" si="2030"/>
        <v>0</v>
      </c>
      <c r="K537" s="2">
        <f t="shared" si="2030"/>
        <v>0</v>
      </c>
      <c r="L537" s="2">
        <f t="shared" si="2030"/>
        <v>0</v>
      </c>
      <c r="M537" s="2">
        <f t="shared" si="2030"/>
        <v>0</v>
      </c>
      <c r="N537" s="2">
        <f t="shared" si="2030"/>
        <v>53775</v>
      </c>
      <c r="O537" s="6">
        <f t="shared" si="1632"/>
        <v>53775</v>
      </c>
      <c r="P537" s="2">
        <f t="shared" ref="P537:AA537" si="2031">P137+P187+P437</f>
        <v>52980</v>
      </c>
      <c r="Q537" s="2">
        <f t="shared" si="2031"/>
        <v>52980</v>
      </c>
      <c r="R537" s="2">
        <f t="shared" si="2031"/>
        <v>52980</v>
      </c>
      <c r="S537" s="2">
        <f t="shared" si="2031"/>
        <v>52980</v>
      </c>
      <c r="T537" s="2">
        <f t="shared" si="2031"/>
        <v>52980</v>
      </c>
      <c r="U537" s="2">
        <f t="shared" si="2031"/>
        <v>63380</v>
      </c>
      <c r="V537" s="2">
        <f t="shared" si="2031"/>
        <v>63380</v>
      </c>
      <c r="W537" s="2">
        <f t="shared" si="2031"/>
        <v>63380</v>
      </c>
      <c r="X537" s="2">
        <f t="shared" si="2031"/>
        <v>63380</v>
      </c>
      <c r="Y537" s="2">
        <f t="shared" si="2031"/>
        <v>63380</v>
      </c>
      <c r="Z537" s="2">
        <f t="shared" si="2031"/>
        <v>63380</v>
      </c>
      <c r="AA537" s="2">
        <f t="shared" si="2031"/>
        <v>73780</v>
      </c>
      <c r="AB537" s="6">
        <f t="shared" si="1634"/>
        <v>718960</v>
      </c>
      <c r="AC537" s="2">
        <f t="shared" ref="AC537:AN537" si="2032">AC137+AC187+AC437</f>
        <v>73080</v>
      </c>
      <c r="AD537" s="2">
        <f t="shared" si="2032"/>
        <v>73080</v>
      </c>
      <c r="AE537" s="2">
        <f t="shared" si="2032"/>
        <v>73080</v>
      </c>
      <c r="AF537" s="2">
        <f t="shared" si="2032"/>
        <v>73080</v>
      </c>
      <c r="AG537" s="2">
        <f t="shared" si="2032"/>
        <v>73080</v>
      </c>
      <c r="AH537" s="2">
        <f t="shared" si="2032"/>
        <v>83480</v>
      </c>
      <c r="AI537" s="2">
        <f t="shared" si="2032"/>
        <v>83480</v>
      </c>
      <c r="AJ537" s="2">
        <f t="shared" si="2032"/>
        <v>83480</v>
      </c>
      <c r="AK537" s="2">
        <f t="shared" si="2032"/>
        <v>83480</v>
      </c>
      <c r="AL537" s="2">
        <f t="shared" si="2032"/>
        <v>83480</v>
      </c>
      <c r="AM537" s="2">
        <f t="shared" si="2032"/>
        <v>83480</v>
      </c>
      <c r="AN537" s="2">
        <f t="shared" si="2032"/>
        <v>93880</v>
      </c>
      <c r="AO537" s="6">
        <f t="shared" si="1636"/>
        <v>960160</v>
      </c>
      <c r="AP537" s="2"/>
      <c r="AQ537" s="6">
        <f t="shared" si="2023"/>
        <v>1732895</v>
      </c>
      <c r="AR537" s="4"/>
    </row>
    <row r="538" spans="1:44" ht="12" customHeight="1" outlineLevel="1">
      <c r="A538" s="2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6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6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6"/>
      <c r="AP538" s="2"/>
      <c r="AQ538" s="6"/>
      <c r="AR538" s="4"/>
    </row>
    <row r="539" spans="1:44" s="4" customFormat="1" ht="12" customHeight="1" outlineLevel="1">
      <c r="A539" s="4" t="s">
        <v>496</v>
      </c>
      <c r="B539" s="9"/>
      <c r="C539" s="5">
        <f>SUM(C540:C541)</f>
        <v>0</v>
      </c>
      <c r="D539" s="5">
        <f t="shared" ref="D539" si="2033">SUM(D540:D541)</f>
        <v>0</v>
      </c>
      <c r="E539" s="5">
        <f t="shared" ref="E539" si="2034">SUM(E540:E541)</f>
        <v>0</v>
      </c>
      <c r="F539" s="5">
        <f t="shared" ref="F539" si="2035">SUM(F540:F541)</f>
        <v>0</v>
      </c>
      <c r="G539" s="5">
        <f t="shared" ref="G539" si="2036">SUM(G540:G541)</f>
        <v>0</v>
      </c>
      <c r="H539" s="5">
        <f t="shared" ref="H539" si="2037">SUM(H540:H541)</f>
        <v>0</v>
      </c>
      <c r="I539" s="5">
        <f t="shared" ref="I539" si="2038">SUM(I540:I541)</f>
        <v>0</v>
      </c>
      <c r="J539" s="5">
        <f t="shared" ref="J539" si="2039">SUM(J540:J541)</f>
        <v>0</v>
      </c>
      <c r="K539" s="5">
        <f t="shared" ref="K539" si="2040">SUM(K540:K541)</f>
        <v>32975</v>
      </c>
      <c r="L539" s="5">
        <f t="shared" ref="L539" si="2041">SUM(L540:L541)</f>
        <v>32975</v>
      </c>
      <c r="M539" s="5">
        <f t="shared" ref="M539" si="2042">SUM(M540:M541)</f>
        <v>32975</v>
      </c>
      <c r="N539" s="5">
        <f t="shared" ref="N539" si="2043">SUM(N540:N541)</f>
        <v>32975</v>
      </c>
      <c r="O539" s="14">
        <f t="shared" si="1632"/>
        <v>131900</v>
      </c>
      <c r="P539" s="5">
        <f>SUM(P540:P541)</f>
        <v>32180</v>
      </c>
      <c r="Q539" s="5">
        <f t="shared" ref="Q539" si="2044">SUM(Q540:Q541)</f>
        <v>32180</v>
      </c>
      <c r="R539" s="5">
        <f t="shared" ref="R539" si="2045">SUM(R540:R541)</f>
        <v>69560</v>
      </c>
      <c r="S539" s="5">
        <f t="shared" ref="S539" si="2046">SUM(S540:S541)</f>
        <v>69560</v>
      </c>
      <c r="T539" s="5">
        <f t="shared" ref="T539" si="2047">SUM(T540:T541)</f>
        <v>69560</v>
      </c>
      <c r="U539" s="5">
        <f t="shared" ref="U539" si="2048">SUM(U540:U541)</f>
        <v>69560</v>
      </c>
      <c r="V539" s="5">
        <f t="shared" ref="V539" si="2049">SUM(V540:V541)</f>
        <v>69560</v>
      </c>
      <c r="W539" s="5">
        <f t="shared" ref="W539" si="2050">SUM(W540:W541)</f>
        <v>69560</v>
      </c>
      <c r="X539" s="5">
        <f t="shared" ref="X539" si="2051">SUM(X540:X541)</f>
        <v>79960</v>
      </c>
      <c r="Y539" s="5">
        <f t="shared" ref="Y539" si="2052">SUM(Y540:Y541)</f>
        <v>79960</v>
      </c>
      <c r="Z539" s="5">
        <f t="shared" ref="Z539" si="2053">SUM(Z540:Z541)</f>
        <v>79960</v>
      </c>
      <c r="AA539" s="5">
        <f t="shared" ref="AA539" si="2054">SUM(AA540:AA541)</f>
        <v>79960</v>
      </c>
      <c r="AB539" s="14">
        <f t="shared" si="1634"/>
        <v>801560</v>
      </c>
      <c r="AC539" s="5">
        <f>SUM(AC540:AC541)</f>
        <v>78560</v>
      </c>
      <c r="AD539" s="5">
        <f t="shared" ref="AD539" si="2055">SUM(AD540:AD541)</f>
        <v>78560</v>
      </c>
      <c r="AE539" s="5">
        <f t="shared" ref="AE539" si="2056">SUM(AE540:AE541)</f>
        <v>88960</v>
      </c>
      <c r="AF539" s="5">
        <f t="shared" ref="AF539" si="2057">SUM(AF540:AF541)</f>
        <v>88960</v>
      </c>
      <c r="AG539" s="5">
        <f t="shared" ref="AG539" si="2058">SUM(AG540:AG541)</f>
        <v>88960</v>
      </c>
      <c r="AH539" s="5">
        <f t="shared" ref="AH539" si="2059">SUM(AH540:AH541)</f>
        <v>88960</v>
      </c>
      <c r="AI539" s="5">
        <f t="shared" ref="AI539" si="2060">SUM(AI540:AI541)</f>
        <v>88960</v>
      </c>
      <c r="AJ539" s="5">
        <f t="shared" ref="AJ539" si="2061">SUM(AJ540:AJ541)</f>
        <v>88960</v>
      </c>
      <c r="AK539" s="5">
        <f t="shared" ref="AK539" si="2062">SUM(AK540:AK541)</f>
        <v>99360</v>
      </c>
      <c r="AL539" s="5">
        <f t="shared" ref="AL539" si="2063">SUM(AL540:AL541)</f>
        <v>99360</v>
      </c>
      <c r="AM539" s="5">
        <f t="shared" ref="AM539" si="2064">SUM(AM540:AM541)</f>
        <v>99360</v>
      </c>
      <c r="AN539" s="5">
        <f t="shared" ref="AN539" si="2065">SUM(AN540:AN541)</f>
        <v>99360</v>
      </c>
      <c r="AO539" s="14">
        <f t="shared" si="1636"/>
        <v>1088320</v>
      </c>
      <c r="AP539" s="5"/>
      <c r="AQ539" s="14">
        <f>O539+AB539+AO539</f>
        <v>2021780</v>
      </c>
    </row>
    <row r="540" spans="1:44" ht="12" customHeight="1" outlineLevel="1">
      <c r="A540" s="21" t="s">
        <v>538</v>
      </c>
      <c r="C540" s="2">
        <f t="shared" ref="C540:N540" si="2066">C140+C190+C440</f>
        <v>0</v>
      </c>
      <c r="D540" s="2">
        <f t="shared" si="2066"/>
        <v>0</v>
      </c>
      <c r="E540" s="2">
        <f t="shared" si="2066"/>
        <v>0</v>
      </c>
      <c r="F540" s="2">
        <f t="shared" si="2066"/>
        <v>0</v>
      </c>
      <c r="G540" s="2">
        <f t="shared" si="2066"/>
        <v>0</v>
      </c>
      <c r="H540" s="2">
        <f t="shared" si="2066"/>
        <v>0</v>
      </c>
      <c r="I540" s="2">
        <f t="shared" si="2066"/>
        <v>0</v>
      </c>
      <c r="J540" s="2">
        <f t="shared" si="2066"/>
        <v>0</v>
      </c>
      <c r="K540" s="2">
        <f t="shared" si="2066"/>
        <v>32975</v>
      </c>
      <c r="L540" s="2">
        <f t="shared" si="2066"/>
        <v>32975</v>
      </c>
      <c r="M540" s="2">
        <f t="shared" si="2066"/>
        <v>32975</v>
      </c>
      <c r="N540" s="2">
        <f t="shared" si="2066"/>
        <v>32975</v>
      </c>
      <c r="O540" s="6">
        <f t="shared" si="1632"/>
        <v>131900</v>
      </c>
      <c r="P540" s="2">
        <f t="shared" ref="P540:AA540" si="2067">P140+P190+P440</f>
        <v>32180</v>
      </c>
      <c r="Q540" s="2">
        <f t="shared" si="2067"/>
        <v>32180</v>
      </c>
      <c r="R540" s="2">
        <f t="shared" si="2067"/>
        <v>37380</v>
      </c>
      <c r="S540" s="2">
        <f t="shared" si="2067"/>
        <v>37380</v>
      </c>
      <c r="T540" s="2">
        <f t="shared" si="2067"/>
        <v>37380</v>
      </c>
      <c r="U540" s="2">
        <f t="shared" si="2067"/>
        <v>37380</v>
      </c>
      <c r="V540" s="2">
        <f t="shared" si="2067"/>
        <v>37380</v>
      </c>
      <c r="W540" s="2">
        <f t="shared" si="2067"/>
        <v>37380</v>
      </c>
      <c r="X540" s="2">
        <f t="shared" si="2067"/>
        <v>42580</v>
      </c>
      <c r="Y540" s="2">
        <f t="shared" si="2067"/>
        <v>42580</v>
      </c>
      <c r="Z540" s="2">
        <f t="shared" si="2067"/>
        <v>42580</v>
      </c>
      <c r="AA540" s="2">
        <f t="shared" si="2067"/>
        <v>42580</v>
      </c>
      <c r="AB540" s="6">
        <f t="shared" si="1634"/>
        <v>458960</v>
      </c>
      <c r="AC540" s="2">
        <f t="shared" ref="AC540:AN540" si="2068">AC140+AC190+AC440</f>
        <v>41880</v>
      </c>
      <c r="AD540" s="2">
        <f t="shared" si="2068"/>
        <v>41880</v>
      </c>
      <c r="AE540" s="2">
        <f t="shared" si="2068"/>
        <v>47080</v>
      </c>
      <c r="AF540" s="2">
        <f t="shared" si="2068"/>
        <v>47080</v>
      </c>
      <c r="AG540" s="2">
        <f t="shared" si="2068"/>
        <v>47080</v>
      </c>
      <c r="AH540" s="2">
        <f t="shared" si="2068"/>
        <v>47080</v>
      </c>
      <c r="AI540" s="2">
        <f t="shared" si="2068"/>
        <v>47080</v>
      </c>
      <c r="AJ540" s="2">
        <f t="shared" si="2068"/>
        <v>47080</v>
      </c>
      <c r="AK540" s="2">
        <f t="shared" si="2068"/>
        <v>52280</v>
      </c>
      <c r="AL540" s="2">
        <f t="shared" si="2068"/>
        <v>52280</v>
      </c>
      <c r="AM540" s="2">
        <f t="shared" si="2068"/>
        <v>52280</v>
      </c>
      <c r="AN540" s="2">
        <f t="shared" si="2068"/>
        <v>52280</v>
      </c>
      <c r="AO540" s="6">
        <f t="shared" si="1636"/>
        <v>575360</v>
      </c>
      <c r="AP540" s="2"/>
      <c r="AQ540" s="6">
        <f>O540+AB540+AO540</f>
        <v>1166220</v>
      </c>
    </row>
    <row r="541" spans="1:44" ht="12" customHeight="1" outlineLevel="1">
      <c r="A541" s="21" t="s">
        <v>536</v>
      </c>
      <c r="C541" s="2">
        <f t="shared" ref="C541:N541" si="2069">C141+C191+C441</f>
        <v>0</v>
      </c>
      <c r="D541" s="2">
        <f t="shared" si="2069"/>
        <v>0</v>
      </c>
      <c r="E541" s="2">
        <f t="shared" si="2069"/>
        <v>0</v>
      </c>
      <c r="F541" s="2">
        <f t="shared" si="2069"/>
        <v>0</v>
      </c>
      <c r="G541" s="2">
        <f t="shared" si="2069"/>
        <v>0</v>
      </c>
      <c r="H541" s="2">
        <f t="shared" si="2069"/>
        <v>0</v>
      </c>
      <c r="I541" s="2">
        <f t="shared" si="2069"/>
        <v>0</v>
      </c>
      <c r="J541" s="2">
        <f t="shared" si="2069"/>
        <v>0</v>
      </c>
      <c r="K541" s="2">
        <f t="shared" si="2069"/>
        <v>0</v>
      </c>
      <c r="L541" s="2">
        <f t="shared" si="2069"/>
        <v>0</v>
      </c>
      <c r="M541" s="2">
        <f t="shared" si="2069"/>
        <v>0</v>
      </c>
      <c r="N541" s="2">
        <f t="shared" si="2069"/>
        <v>0</v>
      </c>
      <c r="O541" s="6">
        <f t="shared" si="1632"/>
        <v>0</v>
      </c>
      <c r="P541" s="2">
        <f t="shared" ref="P541:AA541" si="2070">P141+P191+P441</f>
        <v>0</v>
      </c>
      <c r="Q541" s="2">
        <f t="shared" si="2070"/>
        <v>0</v>
      </c>
      <c r="R541" s="2">
        <f t="shared" si="2070"/>
        <v>32180</v>
      </c>
      <c r="S541" s="2">
        <f t="shared" si="2070"/>
        <v>32180</v>
      </c>
      <c r="T541" s="2">
        <f t="shared" si="2070"/>
        <v>32180</v>
      </c>
      <c r="U541" s="2">
        <f t="shared" si="2070"/>
        <v>32180</v>
      </c>
      <c r="V541" s="2">
        <f t="shared" si="2070"/>
        <v>32180</v>
      </c>
      <c r="W541" s="2">
        <f t="shared" si="2070"/>
        <v>32180</v>
      </c>
      <c r="X541" s="2">
        <f t="shared" si="2070"/>
        <v>37380</v>
      </c>
      <c r="Y541" s="2">
        <f t="shared" si="2070"/>
        <v>37380</v>
      </c>
      <c r="Z541" s="2">
        <f t="shared" si="2070"/>
        <v>37380</v>
      </c>
      <c r="AA541" s="2">
        <f t="shared" si="2070"/>
        <v>37380</v>
      </c>
      <c r="AB541" s="6">
        <f t="shared" si="1634"/>
        <v>342600</v>
      </c>
      <c r="AC541" s="2">
        <f t="shared" ref="AC541:AN541" si="2071">AC141+AC191+AC441</f>
        <v>36680</v>
      </c>
      <c r="AD541" s="2">
        <f t="shared" si="2071"/>
        <v>36680</v>
      </c>
      <c r="AE541" s="2">
        <f t="shared" si="2071"/>
        <v>41880</v>
      </c>
      <c r="AF541" s="2">
        <f t="shared" si="2071"/>
        <v>41880</v>
      </c>
      <c r="AG541" s="2">
        <f t="shared" si="2071"/>
        <v>41880</v>
      </c>
      <c r="AH541" s="2">
        <f t="shared" si="2071"/>
        <v>41880</v>
      </c>
      <c r="AI541" s="2">
        <f t="shared" si="2071"/>
        <v>41880</v>
      </c>
      <c r="AJ541" s="2">
        <f t="shared" si="2071"/>
        <v>41880</v>
      </c>
      <c r="AK541" s="2">
        <f t="shared" si="2071"/>
        <v>47080</v>
      </c>
      <c r="AL541" s="2">
        <f t="shared" si="2071"/>
        <v>47080</v>
      </c>
      <c r="AM541" s="2">
        <f t="shared" si="2071"/>
        <v>47080</v>
      </c>
      <c r="AN541" s="2">
        <f t="shared" si="2071"/>
        <v>47080</v>
      </c>
      <c r="AO541" s="6">
        <f t="shared" si="1636"/>
        <v>512960</v>
      </c>
      <c r="AP541" s="2"/>
      <c r="AQ541" s="6">
        <f t="shared" ref="AQ541:AQ545" si="2072">O541+AB541+AO541</f>
        <v>855560</v>
      </c>
    </row>
    <row r="542" spans="1:44" ht="12" customHeight="1" outlineLevel="1">
      <c r="A542" s="21" t="s">
        <v>541</v>
      </c>
      <c r="C542" s="2">
        <f t="shared" ref="C542:N542" si="2073">C142+C192+C442</f>
        <v>0</v>
      </c>
      <c r="D542" s="2">
        <f t="shared" si="2073"/>
        <v>0</v>
      </c>
      <c r="E542" s="2">
        <f t="shared" si="2073"/>
        <v>0</v>
      </c>
      <c r="F542" s="2">
        <f t="shared" si="2073"/>
        <v>0</v>
      </c>
      <c r="G542" s="2">
        <f t="shared" si="2073"/>
        <v>0</v>
      </c>
      <c r="H542" s="2">
        <f t="shared" si="2073"/>
        <v>0</v>
      </c>
      <c r="I542" s="2">
        <f t="shared" si="2073"/>
        <v>0</v>
      </c>
      <c r="J542" s="2">
        <f t="shared" si="2073"/>
        <v>0</v>
      </c>
      <c r="K542" s="2">
        <f t="shared" si="2073"/>
        <v>0</v>
      </c>
      <c r="L542" s="2">
        <f t="shared" si="2073"/>
        <v>0</v>
      </c>
      <c r="M542" s="2">
        <f t="shared" si="2073"/>
        <v>0</v>
      </c>
      <c r="N542" s="2">
        <f t="shared" si="2073"/>
        <v>0</v>
      </c>
      <c r="O542" s="6">
        <f t="shared" si="1632"/>
        <v>0</v>
      </c>
      <c r="P542" s="2">
        <f t="shared" ref="P542:AA542" si="2074">P142+P192+P442</f>
        <v>0</v>
      </c>
      <c r="Q542" s="2">
        <f t="shared" si="2074"/>
        <v>0</v>
      </c>
      <c r="R542" s="2">
        <f t="shared" si="2074"/>
        <v>32180</v>
      </c>
      <c r="S542" s="2">
        <f t="shared" si="2074"/>
        <v>32180</v>
      </c>
      <c r="T542" s="2">
        <f t="shared" si="2074"/>
        <v>32180</v>
      </c>
      <c r="U542" s="2">
        <f t="shared" si="2074"/>
        <v>32180</v>
      </c>
      <c r="V542" s="2">
        <f t="shared" si="2074"/>
        <v>32180</v>
      </c>
      <c r="W542" s="2">
        <f t="shared" si="2074"/>
        <v>32180</v>
      </c>
      <c r="X542" s="2">
        <f t="shared" si="2074"/>
        <v>37380</v>
      </c>
      <c r="Y542" s="2">
        <f t="shared" si="2074"/>
        <v>37380</v>
      </c>
      <c r="Z542" s="2">
        <f t="shared" si="2074"/>
        <v>37380</v>
      </c>
      <c r="AA542" s="2">
        <f t="shared" si="2074"/>
        <v>37380</v>
      </c>
      <c r="AB542" s="6">
        <f t="shared" ref="AB542:AB545" si="2075">SUM(P542:AA542)</f>
        <v>342600</v>
      </c>
      <c r="AC542" s="2">
        <f t="shared" ref="AC542:AN542" si="2076">AC142+AC192+AC442</f>
        <v>36680</v>
      </c>
      <c r="AD542" s="2">
        <f t="shared" si="2076"/>
        <v>36680</v>
      </c>
      <c r="AE542" s="2">
        <f t="shared" si="2076"/>
        <v>41880</v>
      </c>
      <c r="AF542" s="2">
        <f t="shared" si="2076"/>
        <v>41880</v>
      </c>
      <c r="AG542" s="2">
        <f t="shared" si="2076"/>
        <v>41880</v>
      </c>
      <c r="AH542" s="2">
        <f t="shared" si="2076"/>
        <v>41880</v>
      </c>
      <c r="AI542" s="2">
        <f t="shared" si="2076"/>
        <v>41880</v>
      </c>
      <c r="AJ542" s="2">
        <f t="shared" si="2076"/>
        <v>41880</v>
      </c>
      <c r="AK542" s="2">
        <f t="shared" si="2076"/>
        <v>47080</v>
      </c>
      <c r="AL542" s="2">
        <f t="shared" si="2076"/>
        <v>47080</v>
      </c>
      <c r="AM542" s="2">
        <f t="shared" si="2076"/>
        <v>47080</v>
      </c>
      <c r="AN542" s="2">
        <f t="shared" si="2076"/>
        <v>47080</v>
      </c>
      <c r="AO542" s="6">
        <f t="shared" ref="AO542:AO545" si="2077">SUM(AC542:AN542)</f>
        <v>512960</v>
      </c>
      <c r="AP542" s="2"/>
      <c r="AQ542" s="6">
        <f t="shared" si="2072"/>
        <v>855560</v>
      </c>
    </row>
    <row r="543" spans="1:44" ht="12" customHeight="1" outlineLevel="1">
      <c r="A543" s="21" t="s">
        <v>537</v>
      </c>
      <c r="C543" s="2">
        <f t="shared" ref="C543:N543" si="2078">C143+C193+C443</f>
        <v>0</v>
      </c>
      <c r="D543" s="2">
        <f t="shared" si="2078"/>
        <v>0</v>
      </c>
      <c r="E543" s="2">
        <f t="shared" si="2078"/>
        <v>0</v>
      </c>
      <c r="F543" s="2">
        <f t="shared" si="2078"/>
        <v>0</v>
      </c>
      <c r="G543" s="2">
        <f t="shared" si="2078"/>
        <v>0</v>
      </c>
      <c r="H543" s="2">
        <f t="shared" si="2078"/>
        <v>0</v>
      </c>
      <c r="I543" s="2">
        <f t="shared" si="2078"/>
        <v>0</v>
      </c>
      <c r="J543" s="2">
        <f t="shared" si="2078"/>
        <v>0</v>
      </c>
      <c r="K543" s="2">
        <f t="shared" si="2078"/>
        <v>0</v>
      </c>
      <c r="L543" s="2">
        <f t="shared" si="2078"/>
        <v>0</v>
      </c>
      <c r="M543" s="2">
        <f t="shared" si="2078"/>
        <v>0</v>
      </c>
      <c r="N543" s="2">
        <f t="shared" si="2078"/>
        <v>0</v>
      </c>
      <c r="O543" s="6">
        <f t="shared" si="1632"/>
        <v>0</v>
      </c>
      <c r="P543" s="2">
        <f t="shared" ref="P543:AA543" si="2079">P143+P193+P443</f>
        <v>0</v>
      </c>
      <c r="Q543" s="2">
        <f t="shared" si="2079"/>
        <v>0</v>
      </c>
      <c r="R543" s="2">
        <f t="shared" si="2079"/>
        <v>0</v>
      </c>
      <c r="S543" s="2">
        <f t="shared" si="2079"/>
        <v>0</v>
      </c>
      <c r="T543" s="2">
        <f t="shared" si="2079"/>
        <v>0</v>
      </c>
      <c r="U543" s="2">
        <f t="shared" si="2079"/>
        <v>0</v>
      </c>
      <c r="V543" s="2">
        <f t="shared" si="2079"/>
        <v>0</v>
      </c>
      <c r="W543" s="2">
        <f t="shared" si="2079"/>
        <v>0</v>
      </c>
      <c r="X543" s="2">
        <f t="shared" si="2079"/>
        <v>32180</v>
      </c>
      <c r="Y543" s="2">
        <f t="shared" si="2079"/>
        <v>32180</v>
      </c>
      <c r="Z543" s="2">
        <f t="shared" si="2079"/>
        <v>32180</v>
      </c>
      <c r="AA543" s="2">
        <f t="shared" si="2079"/>
        <v>32180</v>
      </c>
      <c r="AB543" s="6">
        <f t="shared" si="2075"/>
        <v>128720</v>
      </c>
      <c r="AC543" s="2">
        <f t="shared" ref="AC543:AN543" si="2080">AC143+AC193+AC443</f>
        <v>31480</v>
      </c>
      <c r="AD543" s="2">
        <f t="shared" si="2080"/>
        <v>31480</v>
      </c>
      <c r="AE543" s="2">
        <f t="shared" si="2080"/>
        <v>36680</v>
      </c>
      <c r="AF543" s="2">
        <f t="shared" si="2080"/>
        <v>36680</v>
      </c>
      <c r="AG543" s="2">
        <f t="shared" si="2080"/>
        <v>36680</v>
      </c>
      <c r="AH543" s="2">
        <f t="shared" si="2080"/>
        <v>36680</v>
      </c>
      <c r="AI543" s="2">
        <f t="shared" si="2080"/>
        <v>36680</v>
      </c>
      <c r="AJ543" s="2">
        <f t="shared" si="2080"/>
        <v>36680</v>
      </c>
      <c r="AK543" s="2">
        <f t="shared" si="2080"/>
        <v>41880</v>
      </c>
      <c r="AL543" s="2">
        <f t="shared" si="2080"/>
        <v>41880</v>
      </c>
      <c r="AM543" s="2">
        <f t="shared" si="2080"/>
        <v>41880</v>
      </c>
      <c r="AN543" s="2">
        <f t="shared" si="2080"/>
        <v>41880</v>
      </c>
      <c r="AO543" s="6">
        <f t="shared" si="2077"/>
        <v>450560</v>
      </c>
      <c r="AP543" s="2"/>
      <c r="AQ543" s="6">
        <f t="shared" si="2072"/>
        <v>579280</v>
      </c>
    </row>
    <row r="544" spans="1:44" ht="12" customHeight="1" outlineLevel="1">
      <c r="A544" s="21" t="s">
        <v>542</v>
      </c>
      <c r="C544" s="2">
        <f t="shared" ref="C544:N544" si="2081">C144+C194+C444</f>
        <v>0</v>
      </c>
      <c r="D544" s="2">
        <f t="shared" si="2081"/>
        <v>0</v>
      </c>
      <c r="E544" s="2">
        <f t="shared" si="2081"/>
        <v>0</v>
      </c>
      <c r="F544" s="2">
        <f t="shared" si="2081"/>
        <v>0</v>
      </c>
      <c r="G544" s="2">
        <f t="shared" si="2081"/>
        <v>0</v>
      </c>
      <c r="H544" s="2">
        <f t="shared" si="2081"/>
        <v>0</v>
      </c>
      <c r="I544" s="2">
        <f t="shared" si="2081"/>
        <v>0</v>
      </c>
      <c r="J544" s="2">
        <f t="shared" si="2081"/>
        <v>0</v>
      </c>
      <c r="K544" s="2">
        <f t="shared" si="2081"/>
        <v>0</v>
      </c>
      <c r="L544" s="2">
        <f t="shared" si="2081"/>
        <v>0</v>
      </c>
      <c r="M544" s="2">
        <f t="shared" si="2081"/>
        <v>0</v>
      </c>
      <c r="N544" s="2">
        <f t="shared" si="2081"/>
        <v>0</v>
      </c>
      <c r="O544" s="6">
        <f t="shared" si="1632"/>
        <v>0</v>
      </c>
      <c r="P544" s="2">
        <f t="shared" ref="P544:AA544" si="2082">P144+P194+P444</f>
        <v>0</v>
      </c>
      <c r="Q544" s="2">
        <f t="shared" si="2082"/>
        <v>0</v>
      </c>
      <c r="R544" s="2">
        <f t="shared" si="2082"/>
        <v>0</v>
      </c>
      <c r="S544" s="2">
        <f t="shared" si="2082"/>
        <v>0</v>
      </c>
      <c r="T544" s="2">
        <f t="shared" si="2082"/>
        <v>0</v>
      </c>
      <c r="U544" s="2">
        <f t="shared" si="2082"/>
        <v>0</v>
      </c>
      <c r="V544" s="2">
        <f t="shared" si="2082"/>
        <v>0</v>
      </c>
      <c r="W544" s="2">
        <f t="shared" si="2082"/>
        <v>0</v>
      </c>
      <c r="X544" s="2">
        <f t="shared" si="2082"/>
        <v>32180</v>
      </c>
      <c r="Y544" s="2">
        <f t="shared" si="2082"/>
        <v>32180</v>
      </c>
      <c r="Z544" s="2">
        <f t="shared" si="2082"/>
        <v>32180</v>
      </c>
      <c r="AA544" s="2">
        <f t="shared" si="2082"/>
        <v>32180</v>
      </c>
      <c r="AB544" s="6">
        <f t="shared" si="2075"/>
        <v>128720</v>
      </c>
      <c r="AC544" s="2">
        <f t="shared" ref="AC544:AN544" si="2083">AC144+AC194+AC444</f>
        <v>31480</v>
      </c>
      <c r="AD544" s="2">
        <f t="shared" si="2083"/>
        <v>31480</v>
      </c>
      <c r="AE544" s="2">
        <f t="shared" si="2083"/>
        <v>36680</v>
      </c>
      <c r="AF544" s="2">
        <f t="shared" si="2083"/>
        <v>36680</v>
      </c>
      <c r="AG544" s="2">
        <f t="shared" si="2083"/>
        <v>36680</v>
      </c>
      <c r="AH544" s="2">
        <f t="shared" si="2083"/>
        <v>36680</v>
      </c>
      <c r="AI544" s="2">
        <f t="shared" si="2083"/>
        <v>36680</v>
      </c>
      <c r="AJ544" s="2">
        <f t="shared" si="2083"/>
        <v>36680</v>
      </c>
      <c r="AK544" s="2">
        <f t="shared" si="2083"/>
        <v>41880</v>
      </c>
      <c r="AL544" s="2">
        <f t="shared" si="2083"/>
        <v>41880</v>
      </c>
      <c r="AM544" s="2">
        <f t="shared" si="2083"/>
        <v>41880</v>
      </c>
      <c r="AN544" s="2">
        <f t="shared" si="2083"/>
        <v>41880</v>
      </c>
      <c r="AO544" s="6">
        <f t="shared" si="2077"/>
        <v>450560</v>
      </c>
      <c r="AP544" s="2"/>
      <c r="AQ544" s="6">
        <f t="shared" si="2072"/>
        <v>579280</v>
      </c>
    </row>
    <row r="545" spans="1:44" ht="12" customHeight="1" outlineLevel="1">
      <c r="A545" s="21" t="s">
        <v>543</v>
      </c>
      <c r="C545" s="2">
        <f t="shared" ref="C545:N545" si="2084">C145+C195+C445</f>
        <v>0</v>
      </c>
      <c r="D545" s="2">
        <f t="shared" si="2084"/>
        <v>0</v>
      </c>
      <c r="E545" s="2">
        <f t="shared" si="2084"/>
        <v>0</v>
      </c>
      <c r="F545" s="2">
        <f t="shared" si="2084"/>
        <v>0</v>
      </c>
      <c r="G545" s="2">
        <f t="shared" si="2084"/>
        <v>0</v>
      </c>
      <c r="H545" s="2">
        <f t="shared" si="2084"/>
        <v>0</v>
      </c>
      <c r="I545" s="2">
        <f t="shared" si="2084"/>
        <v>0</v>
      </c>
      <c r="J545" s="2">
        <f t="shared" si="2084"/>
        <v>0</v>
      </c>
      <c r="K545" s="2">
        <f t="shared" si="2084"/>
        <v>0</v>
      </c>
      <c r="L545" s="2">
        <f t="shared" si="2084"/>
        <v>0</v>
      </c>
      <c r="M545" s="2">
        <f t="shared" si="2084"/>
        <v>0</v>
      </c>
      <c r="N545" s="2">
        <f t="shared" si="2084"/>
        <v>0</v>
      </c>
      <c r="O545" s="6">
        <f t="shared" si="1632"/>
        <v>0</v>
      </c>
      <c r="P545" s="2">
        <f t="shared" ref="P545:AA545" si="2085">P145+P195+P445</f>
        <v>0</v>
      </c>
      <c r="Q545" s="2">
        <f t="shared" si="2085"/>
        <v>0</v>
      </c>
      <c r="R545" s="2">
        <f t="shared" si="2085"/>
        <v>0</v>
      </c>
      <c r="S545" s="2">
        <f t="shared" si="2085"/>
        <v>0</v>
      </c>
      <c r="T545" s="2">
        <f t="shared" si="2085"/>
        <v>0</v>
      </c>
      <c r="U545" s="2">
        <f t="shared" si="2085"/>
        <v>0</v>
      </c>
      <c r="V545" s="2">
        <f t="shared" si="2085"/>
        <v>0</v>
      </c>
      <c r="W545" s="2">
        <f t="shared" si="2085"/>
        <v>0</v>
      </c>
      <c r="X545" s="2">
        <f t="shared" si="2085"/>
        <v>0</v>
      </c>
      <c r="Y545" s="2">
        <f t="shared" si="2085"/>
        <v>0</v>
      </c>
      <c r="Z545" s="2">
        <f t="shared" si="2085"/>
        <v>0</v>
      </c>
      <c r="AA545" s="2">
        <f t="shared" si="2085"/>
        <v>0</v>
      </c>
      <c r="AB545" s="6">
        <f t="shared" si="2075"/>
        <v>0</v>
      </c>
      <c r="AC545" s="2">
        <f t="shared" ref="AC545:AN545" si="2086">AC145+AC195+AC445</f>
        <v>0</v>
      </c>
      <c r="AD545" s="2">
        <f t="shared" si="2086"/>
        <v>0</v>
      </c>
      <c r="AE545" s="2">
        <f t="shared" si="2086"/>
        <v>31480</v>
      </c>
      <c r="AF545" s="2">
        <f t="shared" si="2086"/>
        <v>31480</v>
      </c>
      <c r="AG545" s="2">
        <f t="shared" si="2086"/>
        <v>31480</v>
      </c>
      <c r="AH545" s="2">
        <f t="shared" si="2086"/>
        <v>31480</v>
      </c>
      <c r="AI545" s="2">
        <f t="shared" si="2086"/>
        <v>31480</v>
      </c>
      <c r="AJ545" s="2">
        <f t="shared" si="2086"/>
        <v>31480</v>
      </c>
      <c r="AK545" s="2">
        <f t="shared" si="2086"/>
        <v>36680</v>
      </c>
      <c r="AL545" s="2">
        <f t="shared" si="2086"/>
        <v>36680</v>
      </c>
      <c r="AM545" s="2">
        <f t="shared" si="2086"/>
        <v>36680</v>
      </c>
      <c r="AN545" s="2">
        <f t="shared" si="2086"/>
        <v>36680</v>
      </c>
      <c r="AO545" s="6">
        <f t="shared" si="2077"/>
        <v>335600</v>
      </c>
      <c r="AP545" s="2"/>
      <c r="AQ545" s="6">
        <f t="shared" si="2072"/>
        <v>335600</v>
      </c>
    </row>
    <row r="546" spans="1:44" ht="12" customHeight="1" outlineLevel="1">
      <c r="A546" s="2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6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6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6"/>
      <c r="AP546" s="2"/>
      <c r="AQ546" s="6"/>
    </row>
    <row r="547" spans="1:44" ht="12" customHeight="1" outlineLevel="1">
      <c r="A547" s="4" t="s">
        <v>132</v>
      </c>
      <c r="C547" s="5">
        <f>SUM(C548:C549)</f>
        <v>0</v>
      </c>
      <c r="D547" s="5">
        <f t="shared" ref="D547" si="2087">SUM(D548:D549)</f>
        <v>0</v>
      </c>
      <c r="E547" s="5">
        <f t="shared" ref="E547" si="2088">SUM(E548:E549)</f>
        <v>0</v>
      </c>
      <c r="F547" s="5">
        <f t="shared" ref="F547" si="2089">SUM(F548:F549)</f>
        <v>0</v>
      </c>
      <c r="G547" s="5">
        <f t="shared" ref="G547" si="2090">SUM(G548:G549)</f>
        <v>0</v>
      </c>
      <c r="H547" s="5">
        <f t="shared" ref="H547" si="2091">SUM(H548:H549)</f>
        <v>0</v>
      </c>
      <c r="I547" s="5">
        <f t="shared" ref="I547" si="2092">SUM(I548:I549)</f>
        <v>0</v>
      </c>
      <c r="J547" s="5">
        <f t="shared" ref="J547" si="2093">SUM(J548:J549)</f>
        <v>0</v>
      </c>
      <c r="K547" s="5">
        <f t="shared" ref="K547" si="2094">SUM(K548:K549)</f>
        <v>32975</v>
      </c>
      <c r="L547" s="5">
        <f t="shared" ref="L547" si="2095">SUM(L548:L549)</f>
        <v>32975</v>
      </c>
      <c r="M547" s="5">
        <f t="shared" ref="M547" si="2096">SUM(M548:M549)</f>
        <v>32975</v>
      </c>
      <c r="N547" s="5">
        <f t="shared" ref="N547" si="2097">SUM(N548:N549)</f>
        <v>32975</v>
      </c>
      <c r="O547" s="14">
        <f t="shared" si="1632"/>
        <v>131900</v>
      </c>
      <c r="P547" s="5">
        <f>SUM(P548:P549)</f>
        <v>32180</v>
      </c>
      <c r="Q547" s="5">
        <f t="shared" ref="Q547" si="2098">SUM(Q548:Q549)</f>
        <v>32180</v>
      </c>
      <c r="R547" s="5">
        <f t="shared" ref="R547" si="2099">SUM(R548:R549)</f>
        <v>69560</v>
      </c>
      <c r="S547" s="5">
        <f t="shared" ref="S547" si="2100">SUM(S548:S549)</f>
        <v>69560</v>
      </c>
      <c r="T547" s="5">
        <f t="shared" ref="T547" si="2101">SUM(T548:T549)</f>
        <v>69560</v>
      </c>
      <c r="U547" s="5">
        <f t="shared" ref="U547" si="2102">SUM(U548:U549)</f>
        <v>69560</v>
      </c>
      <c r="V547" s="5">
        <f t="shared" ref="V547" si="2103">SUM(V548:V549)</f>
        <v>69560</v>
      </c>
      <c r="W547" s="5">
        <f t="shared" ref="W547" si="2104">SUM(W548:W549)</f>
        <v>69560</v>
      </c>
      <c r="X547" s="5">
        <f t="shared" ref="X547" si="2105">SUM(X548:X549)</f>
        <v>79960</v>
      </c>
      <c r="Y547" s="5">
        <f t="shared" ref="Y547" si="2106">SUM(Y548:Y549)</f>
        <v>79960</v>
      </c>
      <c r="Z547" s="5">
        <f t="shared" ref="Z547" si="2107">SUM(Z548:Z549)</f>
        <v>79960</v>
      </c>
      <c r="AA547" s="5">
        <f t="shared" ref="AA547" si="2108">SUM(AA548:AA549)</f>
        <v>79960</v>
      </c>
      <c r="AB547" s="14">
        <f t="shared" ref="AB547" si="2109">SUM(P547:AA547)</f>
        <v>801560</v>
      </c>
      <c r="AC547" s="5">
        <f>SUM(AC548:AC549)</f>
        <v>78560</v>
      </c>
      <c r="AD547" s="5">
        <f t="shared" ref="AD547" si="2110">SUM(AD548:AD549)</f>
        <v>78560</v>
      </c>
      <c r="AE547" s="5">
        <f t="shared" ref="AE547" si="2111">SUM(AE548:AE549)</f>
        <v>88960</v>
      </c>
      <c r="AF547" s="5">
        <f t="shared" ref="AF547" si="2112">SUM(AF548:AF549)</f>
        <v>88960</v>
      </c>
      <c r="AG547" s="5">
        <f t="shared" ref="AG547" si="2113">SUM(AG548:AG549)</f>
        <v>88960</v>
      </c>
      <c r="AH547" s="5">
        <f t="shared" ref="AH547" si="2114">SUM(AH548:AH549)</f>
        <v>88960</v>
      </c>
      <c r="AI547" s="5">
        <f t="shared" ref="AI547" si="2115">SUM(AI548:AI549)</f>
        <v>88960</v>
      </c>
      <c r="AJ547" s="5">
        <f t="shared" ref="AJ547" si="2116">SUM(AJ548:AJ549)</f>
        <v>88960</v>
      </c>
      <c r="AK547" s="5">
        <f t="shared" ref="AK547" si="2117">SUM(AK548:AK549)</f>
        <v>99360</v>
      </c>
      <c r="AL547" s="5">
        <f t="shared" ref="AL547" si="2118">SUM(AL548:AL549)</f>
        <v>99360</v>
      </c>
      <c r="AM547" s="5">
        <f t="shared" ref="AM547" si="2119">SUM(AM548:AM549)</f>
        <v>99360</v>
      </c>
      <c r="AN547" s="5">
        <f t="shared" ref="AN547" si="2120">SUM(AN548:AN549)</f>
        <v>99360</v>
      </c>
      <c r="AO547" s="14">
        <f t="shared" ref="AO547" si="2121">SUM(AC547:AN547)</f>
        <v>1088320</v>
      </c>
      <c r="AP547" s="2"/>
      <c r="AQ547" s="14">
        <f>O547+AB547+AO547</f>
        <v>2021780</v>
      </c>
    </row>
    <row r="548" spans="1:44" ht="12" customHeight="1" outlineLevel="1">
      <c r="A548" s="21" t="s">
        <v>538</v>
      </c>
      <c r="C548" s="2">
        <f t="shared" ref="C548:N548" si="2122">C148+C198+C448</f>
        <v>0</v>
      </c>
      <c r="D548" s="2">
        <f t="shared" si="2122"/>
        <v>0</v>
      </c>
      <c r="E548" s="2">
        <f t="shared" si="2122"/>
        <v>0</v>
      </c>
      <c r="F548" s="2">
        <f t="shared" si="2122"/>
        <v>0</v>
      </c>
      <c r="G548" s="2">
        <f t="shared" si="2122"/>
        <v>0</v>
      </c>
      <c r="H548" s="2">
        <f t="shared" si="2122"/>
        <v>0</v>
      </c>
      <c r="I548" s="2">
        <f t="shared" si="2122"/>
        <v>0</v>
      </c>
      <c r="J548" s="2">
        <f t="shared" si="2122"/>
        <v>0</v>
      </c>
      <c r="K548" s="2">
        <f t="shared" si="2122"/>
        <v>32975</v>
      </c>
      <c r="L548" s="2">
        <f t="shared" si="2122"/>
        <v>32975</v>
      </c>
      <c r="M548" s="2">
        <f t="shared" si="2122"/>
        <v>32975</v>
      </c>
      <c r="N548" s="2">
        <f t="shared" si="2122"/>
        <v>32975</v>
      </c>
      <c r="O548" s="6">
        <f t="shared" ref="O548:O612" si="2123">SUM(C548:N548)</f>
        <v>131900</v>
      </c>
      <c r="P548" s="2">
        <f t="shared" ref="P548:AA548" si="2124">P148+P198+P448</f>
        <v>32180</v>
      </c>
      <c r="Q548" s="2">
        <f t="shared" si="2124"/>
        <v>32180</v>
      </c>
      <c r="R548" s="2">
        <f t="shared" si="2124"/>
        <v>37380</v>
      </c>
      <c r="S548" s="2">
        <f t="shared" si="2124"/>
        <v>37380</v>
      </c>
      <c r="T548" s="2">
        <f t="shared" si="2124"/>
        <v>37380</v>
      </c>
      <c r="U548" s="2">
        <f t="shared" si="2124"/>
        <v>37380</v>
      </c>
      <c r="V548" s="2">
        <f t="shared" si="2124"/>
        <v>37380</v>
      </c>
      <c r="W548" s="2">
        <f t="shared" si="2124"/>
        <v>37380</v>
      </c>
      <c r="X548" s="2">
        <f t="shared" si="2124"/>
        <v>42580</v>
      </c>
      <c r="Y548" s="2">
        <f t="shared" si="2124"/>
        <v>42580</v>
      </c>
      <c r="Z548" s="2">
        <f t="shared" si="2124"/>
        <v>42580</v>
      </c>
      <c r="AA548" s="2">
        <f t="shared" si="2124"/>
        <v>42580</v>
      </c>
      <c r="AB548" s="6">
        <f t="shared" ref="AB548:AB612" si="2125">SUM(P548:AA548)</f>
        <v>458960</v>
      </c>
      <c r="AC548" s="2">
        <f t="shared" ref="AC548:AN548" si="2126">AC148+AC198+AC448</f>
        <v>41880</v>
      </c>
      <c r="AD548" s="2">
        <f t="shared" si="2126"/>
        <v>41880</v>
      </c>
      <c r="AE548" s="2">
        <f t="shared" si="2126"/>
        <v>47080</v>
      </c>
      <c r="AF548" s="2">
        <f t="shared" si="2126"/>
        <v>47080</v>
      </c>
      <c r="AG548" s="2">
        <f t="shared" si="2126"/>
        <v>47080</v>
      </c>
      <c r="AH548" s="2">
        <f t="shared" si="2126"/>
        <v>47080</v>
      </c>
      <c r="AI548" s="2">
        <f t="shared" si="2126"/>
        <v>47080</v>
      </c>
      <c r="AJ548" s="2">
        <f t="shared" si="2126"/>
        <v>47080</v>
      </c>
      <c r="AK548" s="2">
        <f t="shared" si="2126"/>
        <v>52280</v>
      </c>
      <c r="AL548" s="2">
        <f t="shared" si="2126"/>
        <v>52280</v>
      </c>
      <c r="AM548" s="2">
        <f t="shared" si="2126"/>
        <v>52280</v>
      </c>
      <c r="AN548" s="2">
        <f t="shared" si="2126"/>
        <v>52280</v>
      </c>
      <c r="AO548" s="6">
        <f t="shared" ref="AO548:AO612" si="2127">SUM(AC548:AN548)</f>
        <v>575360</v>
      </c>
      <c r="AP548" s="2"/>
      <c r="AQ548" s="6">
        <f>O548+AB548+AO548</f>
        <v>1166220</v>
      </c>
    </row>
    <row r="549" spans="1:44" ht="12" customHeight="1" outlineLevel="1">
      <c r="A549" s="21" t="s">
        <v>536</v>
      </c>
      <c r="C549" s="2">
        <f t="shared" ref="C549:N549" si="2128">C149+C199+C449</f>
        <v>0</v>
      </c>
      <c r="D549" s="2">
        <f t="shared" si="2128"/>
        <v>0</v>
      </c>
      <c r="E549" s="2">
        <f t="shared" si="2128"/>
        <v>0</v>
      </c>
      <c r="F549" s="2">
        <f t="shared" si="2128"/>
        <v>0</v>
      </c>
      <c r="G549" s="2">
        <f t="shared" si="2128"/>
        <v>0</v>
      </c>
      <c r="H549" s="2">
        <f t="shared" si="2128"/>
        <v>0</v>
      </c>
      <c r="I549" s="2">
        <f t="shared" si="2128"/>
        <v>0</v>
      </c>
      <c r="J549" s="2">
        <f t="shared" si="2128"/>
        <v>0</v>
      </c>
      <c r="K549" s="2">
        <f t="shared" si="2128"/>
        <v>0</v>
      </c>
      <c r="L549" s="2">
        <f t="shared" si="2128"/>
        <v>0</v>
      </c>
      <c r="M549" s="2">
        <f t="shared" si="2128"/>
        <v>0</v>
      </c>
      <c r="N549" s="2">
        <f t="shared" si="2128"/>
        <v>0</v>
      </c>
      <c r="O549" s="6">
        <f t="shared" si="2123"/>
        <v>0</v>
      </c>
      <c r="P549" s="2">
        <f t="shared" ref="P549:AA549" si="2129">P149+P199+P449</f>
        <v>0</v>
      </c>
      <c r="Q549" s="2">
        <f t="shared" si="2129"/>
        <v>0</v>
      </c>
      <c r="R549" s="2">
        <f t="shared" si="2129"/>
        <v>32180</v>
      </c>
      <c r="S549" s="2">
        <f t="shared" si="2129"/>
        <v>32180</v>
      </c>
      <c r="T549" s="2">
        <f t="shared" si="2129"/>
        <v>32180</v>
      </c>
      <c r="U549" s="2">
        <f t="shared" si="2129"/>
        <v>32180</v>
      </c>
      <c r="V549" s="2">
        <f t="shared" si="2129"/>
        <v>32180</v>
      </c>
      <c r="W549" s="2">
        <f t="shared" si="2129"/>
        <v>32180</v>
      </c>
      <c r="X549" s="2">
        <f t="shared" si="2129"/>
        <v>37380</v>
      </c>
      <c r="Y549" s="2">
        <f t="shared" si="2129"/>
        <v>37380</v>
      </c>
      <c r="Z549" s="2">
        <f t="shared" si="2129"/>
        <v>37380</v>
      </c>
      <c r="AA549" s="2">
        <f t="shared" si="2129"/>
        <v>37380</v>
      </c>
      <c r="AB549" s="6">
        <f t="shared" si="2125"/>
        <v>342600</v>
      </c>
      <c r="AC549" s="2">
        <f t="shared" ref="AC549:AN549" si="2130">AC149+AC199+AC449</f>
        <v>36680</v>
      </c>
      <c r="AD549" s="2">
        <f t="shared" si="2130"/>
        <v>36680</v>
      </c>
      <c r="AE549" s="2">
        <f t="shared" si="2130"/>
        <v>41880</v>
      </c>
      <c r="AF549" s="2">
        <f t="shared" si="2130"/>
        <v>41880</v>
      </c>
      <c r="AG549" s="2">
        <f t="shared" si="2130"/>
        <v>41880</v>
      </c>
      <c r="AH549" s="2">
        <f t="shared" si="2130"/>
        <v>41880</v>
      </c>
      <c r="AI549" s="2">
        <f t="shared" si="2130"/>
        <v>41880</v>
      </c>
      <c r="AJ549" s="2">
        <f t="shared" si="2130"/>
        <v>41880</v>
      </c>
      <c r="AK549" s="2">
        <f t="shared" si="2130"/>
        <v>47080</v>
      </c>
      <c r="AL549" s="2">
        <f t="shared" si="2130"/>
        <v>47080</v>
      </c>
      <c r="AM549" s="2">
        <f t="shared" si="2130"/>
        <v>47080</v>
      </c>
      <c r="AN549" s="2">
        <f t="shared" si="2130"/>
        <v>47080</v>
      </c>
      <c r="AO549" s="6">
        <f t="shared" si="2127"/>
        <v>512960</v>
      </c>
      <c r="AP549" s="2"/>
      <c r="AQ549" s="6">
        <f t="shared" ref="AQ549:AQ553" si="2131">O549+AB549+AO549</f>
        <v>855560</v>
      </c>
    </row>
    <row r="550" spans="1:44" ht="12" customHeight="1" outlineLevel="1">
      <c r="A550" s="21" t="s">
        <v>541</v>
      </c>
      <c r="C550" s="2">
        <f t="shared" ref="C550:N550" si="2132">C150+C200+C450</f>
        <v>0</v>
      </c>
      <c r="D550" s="2">
        <f t="shared" si="2132"/>
        <v>0</v>
      </c>
      <c r="E550" s="2">
        <f t="shared" si="2132"/>
        <v>0</v>
      </c>
      <c r="F550" s="2">
        <f t="shared" si="2132"/>
        <v>0</v>
      </c>
      <c r="G550" s="2">
        <f t="shared" si="2132"/>
        <v>0</v>
      </c>
      <c r="H550" s="2">
        <f t="shared" si="2132"/>
        <v>0</v>
      </c>
      <c r="I550" s="2">
        <f t="shared" si="2132"/>
        <v>0</v>
      </c>
      <c r="J550" s="2">
        <f t="shared" si="2132"/>
        <v>0</v>
      </c>
      <c r="K550" s="2">
        <f t="shared" si="2132"/>
        <v>0</v>
      </c>
      <c r="L550" s="2">
        <f t="shared" si="2132"/>
        <v>0</v>
      </c>
      <c r="M550" s="2">
        <f t="shared" si="2132"/>
        <v>0</v>
      </c>
      <c r="N550" s="2">
        <f t="shared" si="2132"/>
        <v>0</v>
      </c>
      <c r="O550" s="6">
        <f t="shared" si="2123"/>
        <v>0</v>
      </c>
      <c r="P550" s="2">
        <f t="shared" ref="P550:AA550" si="2133">P150+P200+P450</f>
        <v>0</v>
      </c>
      <c r="Q550" s="2">
        <f t="shared" si="2133"/>
        <v>0</v>
      </c>
      <c r="R550" s="2">
        <f t="shared" si="2133"/>
        <v>32180</v>
      </c>
      <c r="S550" s="2">
        <f t="shared" si="2133"/>
        <v>32180</v>
      </c>
      <c r="T550" s="2">
        <f t="shared" si="2133"/>
        <v>32180</v>
      </c>
      <c r="U550" s="2">
        <f t="shared" si="2133"/>
        <v>32180</v>
      </c>
      <c r="V550" s="2">
        <f t="shared" si="2133"/>
        <v>32180</v>
      </c>
      <c r="W550" s="2">
        <f t="shared" si="2133"/>
        <v>32180</v>
      </c>
      <c r="X550" s="2">
        <f t="shared" si="2133"/>
        <v>37380</v>
      </c>
      <c r="Y550" s="2">
        <f t="shared" si="2133"/>
        <v>37380</v>
      </c>
      <c r="Z550" s="2">
        <f t="shared" si="2133"/>
        <v>37380</v>
      </c>
      <c r="AA550" s="2">
        <f t="shared" si="2133"/>
        <v>37380</v>
      </c>
      <c r="AB550" s="6">
        <f t="shared" si="2125"/>
        <v>342600</v>
      </c>
      <c r="AC550" s="2">
        <f t="shared" ref="AC550:AN550" si="2134">AC150+AC200+AC450</f>
        <v>36680</v>
      </c>
      <c r="AD550" s="2">
        <f t="shared" si="2134"/>
        <v>36680</v>
      </c>
      <c r="AE550" s="2">
        <f t="shared" si="2134"/>
        <v>41880</v>
      </c>
      <c r="AF550" s="2">
        <f t="shared" si="2134"/>
        <v>41880</v>
      </c>
      <c r="AG550" s="2">
        <f t="shared" si="2134"/>
        <v>41880</v>
      </c>
      <c r="AH550" s="2">
        <f t="shared" si="2134"/>
        <v>41880</v>
      </c>
      <c r="AI550" s="2">
        <f t="shared" si="2134"/>
        <v>41880</v>
      </c>
      <c r="AJ550" s="2">
        <f t="shared" si="2134"/>
        <v>41880</v>
      </c>
      <c r="AK550" s="2">
        <f t="shared" si="2134"/>
        <v>47080</v>
      </c>
      <c r="AL550" s="2">
        <f t="shared" si="2134"/>
        <v>47080</v>
      </c>
      <c r="AM550" s="2">
        <f t="shared" si="2134"/>
        <v>47080</v>
      </c>
      <c r="AN550" s="2">
        <f t="shared" si="2134"/>
        <v>47080</v>
      </c>
      <c r="AO550" s="6">
        <f t="shared" si="2127"/>
        <v>512960</v>
      </c>
      <c r="AP550" s="2"/>
      <c r="AQ550" s="6">
        <f t="shared" si="2131"/>
        <v>855560</v>
      </c>
    </row>
    <row r="551" spans="1:44" ht="12" customHeight="1" outlineLevel="1">
      <c r="A551" s="21" t="s">
        <v>537</v>
      </c>
      <c r="C551" s="2">
        <f t="shared" ref="C551:N551" si="2135">C151+C201+C451</f>
        <v>0</v>
      </c>
      <c r="D551" s="2">
        <f t="shared" si="2135"/>
        <v>0</v>
      </c>
      <c r="E551" s="2">
        <f t="shared" si="2135"/>
        <v>0</v>
      </c>
      <c r="F551" s="2">
        <f t="shared" si="2135"/>
        <v>0</v>
      </c>
      <c r="G551" s="2">
        <f t="shared" si="2135"/>
        <v>0</v>
      </c>
      <c r="H551" s="2">
        <f t="shared" si="2135"/>
        <v>0</v>
      </c>
      <c r="I551" s="2">
        <f t="shared" si="2135"/>
        <v>0</v>
      </c>
      <c r="J551" s="2">
        <f t="shared" si="2135"/>
        <v>0</v>
      </c>
      <c r="K551" s="2">
        <f t="shared" si="2135"/>
        <v>0</v>
      </c>
      <c r="L551" s="2">
        <f t="shared" si="2135"/>
        <v>0</v>
      </c>
      <c r="M551" s="2">
        <f t="shared" si="2135"/>
        <v>0</v>
      </c>
      <c r="N551" s="2">
        <f t="shared" si="2135"/>
        <v>0</v>
      </c>
      <c r="O551" s="6">
        <f t="shared" si="2123"/>
        <v>0</v>
      </c>
      <c r="P551" s="2">
        <f t="shared" ref="P551:AA551" si="2136">P151+P201+P451</f>
        <v>0</v>
      </c>
      <c r="Q551" s="2">
        <f t="shared" si="2136"/>
        <v>0</v>
      </c>
      <c r="R551" s="2">
        <f t="shared" si="2136"/>
        <v>0</v>
      </c>
      <c r="S551" s="2">
        <f t="shared" si="2136"/>
        <v>0</v>
      </c>
      <c r="T551" s="2">
        <f t="shared" si="2136"/>
        <v>0</v>
      </c>
      <c r="U551" s="2">
        <f t="shared" si="2136"/>
        <v>0</v>
      </c>
      <c r="V551" s="2">
        <f t="shared" si="2136"/>
        <v>0</v>
      </c>
      <c r="W551" s="2">
        <f t="shared" si="2136"/>
        <v>0</v>
      </c>
      <c r="X551" s="2">
        <f t="shared" si="2136"/>
        <v>32180</v>
      </c>
      <c r="Y551" s="2">
        <f t="shared" si="2136"/>
        <v>32180</v>
      </c>
      <c r="Z551" s="2">
        <f t="shared" si="2136"/>
        <v>32180</v>
      </c>
      <c r="AA551" s="2">
        <f t="shared" si="2136"/>
        <v>32180</v>
      </c>
      <c r="AB551" s="6">
        <f t="shared" si="2125"/>
        <v>128720</v>
      </c>
      <c r="AC551" s="2">
        <f t="shared" ref="AC551:AN551" si="2137">AC151+AC201+AC451</f>
        <v>31480</v>
      </c>
      <c r="AD551" s="2">
        <f t="shared" si="2137"/>
        <v>31480</v>
      </c>
      <c r="AE551" s="2">
        <f t="shared" si="2137"/>
        <v>36680</v>
      </c>
      <c r="AF551" s="2">
        <f t="shared" si="2137"/>
        <v>36680</v>
      </c>
      <c r="AG551" s="2">
        <f t="shared" si="2137"/>
        <v>36680</v>
      </c>
      <c r="AH551" s="2">
        <f t="shared" si="2137"/>
        <v>36680</v>
      </c>
      <c r="AI551" s="2">
        <f t="shared" si="2137"/>
        <v>36680</v>
      </c>
      <c r="AJ551" s="2">
        <f t="shared" si="2137"/>
        <v>36680</v>
      </c>
      <c r="AK551" s="2">
        <f t="shared" si="2137"/>
        <v>41880</v>
      </c>
      <c r="AL551" s="2">
        <f t="shared" si="2137"/>
        <v>41880</v>
      </c>
      <c r="AM551" s="2">
        <f t="shared" si="2137"/>
        <v>41880</v>
      </c>
      <c r="AN551" s="2">
        <f t="shared" si="2137"/>
        <v>41880</v>
      </c>
      <c r="AO551" s="6">
        <f t="shared" si="2127"/>
        <v>450560</v>
      </c>
      <c r="AP551" s="2"/>
      <c r="AQ551" s="6">
        <f t="shared" si="2131"/>
        <v>579280</v>
      </c>
    </row>
    <row r="552" spans="1:44" ht="12" customHeight="1" outlineLevel="1">
      <c r="A552" s="21" t="s">
        <v>542</v>
      </c>
      <c r="C552" s="2">
        <f t="shared" ref="C552:N552" si="2138">C152+C202+C452</f>
        <v>0</v>
      </c>
      <c r="D552" s="2">
        <f t="shared" si="2138"/>
        <v>0</v>
      </c>
      <c r="E552" s="2">
        <f t="shared" si="2138"/>
        <v>0</v>
      </c>
      <c r="F552" s="2">
        <f t="shared" si="2138"/>
        <v>0</v>
      </c>
      <c r="G552" s="2">
        <f t="shared" si="2138"/>
        <v>0</v>
      </c>
      <c r="H552" s="2">
        <f t="shared" si="2138"/>
        <v>0</v>
      </c>
      <c r="I552" s="2">
        <f t="shared" si="2138"/>
        <v>0</v>
      </c>
      <c r="J552" s="2">
        <f t="shared" si="2138"/>
        <v>0</v>
      </c>
      <c r="K552" s="2">
        <f t="shared" si="2138"/>
        <v>0</v>
      </c>
      <c r="L552" s="2">
        <f t="shared" si="2138"/>
        <v>0</v>
      </c>
      <c r="M552" s="2">
        <f t="shared" si="2138"/>
        <v>0</v>
      </c>
      <c r="N552" s="2">
        <f t="shared" si="2138"/>
        <v>0</v>
      </c>
      <c r="O552" s="6">
        <f t="shared" si="2123"/>
        <v>0</v>
      </c>
      <c r="P552" s="2">
        <f t="shared" ref="P552:AA552" si="2139">P152+P202+P452</f>
        <v>0</v>
      </c>
      <c r="Q552" s="2">
        <f t="shared" si="2139"/>
        <v>0</v>
      </c>
      <c r="R552" s="2">
        <f t="shared" si="2139"/>
        <v>0</v>
      </c>
      <c r="S552" s="2">
        <f t="shared" si="2139"/>
        <v>0</v>
      </c>
      <c r="T552" s="2">
        <f t="shared" si="2139"/>
        <v>0</v>
      </c>
      <c r="U552" s="2">
        <f t="shared" si="2139"/>
        <v>0</v>
      </c>
      <c r="V552" s="2">
        <f t="shared" si="2139"/>
        <v>0</v>
      </c>
      <c r="W552" s="2">
        <f t="shared" si="2139"/>
        <v>0</v>
      </c>
      <c r="X552" s="2">
        <f t="shared" si="2139"/>
        <v>32180</v>
      </c>
      <c r="Y552" s="2">
        <f t="shared" si="2139"/>
        <v>32180</v>
      </c>
      <c r="Z552" s="2">
        <f t="shared" si="2139"/>
        <v>32180</v>
      </c>
      <c r="AA552" s="2">
        <f t="shared" si="2139"/>
        <v>32180</v>
      </c>
      <c r="AB552" s="6">
        <f t="shared" si="2125"/>
        <v>128720</v>
      </c>
      <c r="AC552" s="2">
        <f t="shared" ref="AC552:AN552" si="2140">AC152+AC202+AC452</f>
        <v>31480</v>
      </c>
      <c r="AD552" s="2">
        <f t="shared" si="2140"/>
        <v>31480</v>
      </c>
      <c r="AE552" s="2">
        <f t="shared" si="2140"/>
        <v>36680</v>
      </c>
      <c r="AF552" s="2">
        <f t="shared" si="2140"/>
        <v>36680</v>
      </c>
      <c r="AG552" s="2">
        <f t="shared" si="2140"/>
        <v>36680</v>
      </c>
      <c r="AH552" s="2">
        <f t="shared" si="2140"/>
        <v>36680</v>
      </c>
      <c r="AI552" s="2">
        <f t="shared" si="2140"/>
        <v>36680</v>
      </c>
      <c r="AJ552" s="2">
        <f t="shared" si="2140"/>
        <v>36680</v>
      </c>
      <c r="AK552" s="2">
        <f t="shared" si="2140"/>
        <v>41880</v>
      </c>
      <c r="AL552" s="2">
        <f t="shared" si="2140"/>
        <v>41880</v>
      </c>
      <c r="AM552" s="2">
        <f t="shared" si="2140"/>
        <v>41880</v>
      </c>
      <c r="AN552" s="2">
        <f t="shared" si="2140"/>
        <v>41880</v>
      </c>
      <c r="AO552" s="6">
        <f t="shared" si="2127"/>
        <v>450560</v>
      </c>
      <c r="AP552" s="2"/>
      <c r="AQ552" s="6">
        <f t="shared" si="2131"/>
        <v>579280</v>
      </c>
    </row>
    <row r="553" spans="1:44" ht="12" customHeight="1" outlineLevel="1">
      <c r="A553" s="21" t="s">
        <v>543</v>
      </c>
      <c r="C553" s="2">
        <f t="shared" ref="C553:N553" si="2141">C153+C203+C453</f>
        <v>0</v>
      </c>
      <c r="D553" s="2">
        <f t="shared" si="2141"/>
        <v>0</v>
      </c>
      <c r="E553" s="2">
        <f t="shared" si="2141"/>
        <v>0</v>
      </c>
      <c r="F553" s="2">
        <f t="shared" si="2141"/>
        <v>0</v>
      </c>
      <c r="G553" s="2">
        <f t="shared" si="2141"/>
        <v>0</v>
      </c>
      <c r="H553" s="2">
        <f t="shared" si="2141"/>
        <v>0</v>
      </c>
      <c r="I553" s="2">
        <f t="shared" si="2141"/>
        <v>0</v>
      </c>
      <c r="J553" s="2">
        <f t="shared" si="2141"/>
        <v>0</v>
      </c>
      <c r="K553" s="2">
        <f t="shared" si="2141"/>
        <v>0</v>
      </c>
      <c r="L553" s="2">
        <f t="shared" si="2141"/>
        <v>0</v>
      </c>
      <c r="M553" s="2">
        <f t="shared" si="2141"/>
        <v>0</v>
      </c>
      <c r="N553" s="2">
        <f t="shared" si="2141"/>
        <v>0</v>
      </c>
      <c r="O553" s="6">
        <f t="shared" si="2123"/>
        <v>0</v>
      </c>
      <c r="P553" s="2">
        <f t="shared" ref="P553:AA553" si="2142">P153+P203+P453</f>
        <v>0</v>
      </c>
      <c r="Q553" s="2">
        <f t="shared" si="2142"/>
        <v>0</v>
      </c>
      <c r="R553" s="2">
        <f t="shared" si="2142"/>
        <v>0</v>
      </c>
      <c r="S553" s="2">
        <f t="shared" si="2142"/>
        <v>0</v>
      </c>
      <c r="T553" s="2">
        <f t="shared" si="2142"/>
        <v>0</v>
      </c>
      <c r="U553" s="2">
        <f t="shared" si="2142"/>
        <v>0</v>
      </c>
      <c r="V553" s="2">
        <f t="shared" si="2142"/>
        <v>0</v>
      </c>
      <c r="W553" s="2">
        <f t="shared" si="2142"/>
        <v>0</v>
      </c>
      <c r="X553" s="2">
        <f t="shared" si="2142"/>
        <v>0</v>
      </c>
      <c r="Y553" s="2">
        <f t="shared" si="2142"/>
        <v>0</v>
      </c>
      <c r="Z553" s="2">
        <f t="shared" si="2142"/>
        <v>0</v>
      </c>
      <c r="AA553" s="2">
        <f t="shared" si="2142"/>
        <v>0</v>
      </c>
      <c r="AB553" s="6">
        <f t="shared" si="2125"/>
        <v>0</v>
      </c>
      <c r="AC553" s="2">
        <f t="shared" ref="AC553:AN553" si="2143">AC153+AC203+AC453</f>
        <v>0</v>
      </c>
      <c r="AD553" s="2">
        <f t="shared" si="2143"/>
        <v>0</v>
      </c>
      <c r="AE553" s="2">
        <f t="shared" si="2143"/>
        <v>31480</v>
      </c>
      <c r="AF553" s="2">
        <f t="shared" si="2143"/>
        <v>31480</v>
      </c>
      <c r="AG553" s="2">
        <f t="shared" si="2143"/>
        <v>31480</v>
      </c>
      <c r="AH553" s="2">
        <f t="shared" si="2143"/>
        <v>31480</v>
      </c>
      <c r="AI553" s="2">
        <f t="shared" si="2143"/>
        <v>31480</v>
      </c>
      <c r="AJ553" s="2">
        <f t="shared" si="2143"/>
        <v>31480</v>
      </c>
      <c r="AK553" s="2">
        <f t="shared" si="2143"/>
        <v>36680</v>
      </c>
      <c r="AL553" s="2">
        <f t="shared" si="2143"/>
        <v>36680</v>
      </c>
      <c r="AM553" s="2">
        <f t="shared" si="2143"/>
        <v>36680</v>
      </c>
      <c r="AN553" s="2">
        <f t="shared" si="2143"/>
        <v>36680</v>
      </c>
      <c r="AO553" s="6">
        <f t="shared" si="2127"/>
        <v>335600</v>
      </c>
      <c r="AP553" s="2"/>
      <c r="AQ553" s="6">
        <f t="shared" si="2131"/>
        <v>335600</v>
      </c>
    </row>
    <row r="554" spans="1:44" ht="12" customHeight="1" outlineLevel="1">
      <c r="A554" s="4"/>
      <c r="B554" s="9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6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6"/>
      <c r="AP554" s="2"/>
      <c r="AQ554" s="6"/>
      <c r="AR554" s="4"/>
    </row>
    <row r="555" spans="1:44" ht="12" customHeight="1">
      <c r="A555" s="47" t="s">
        <v>98</v>
      </c>
      <c r="C555" s="43">
        <f>C556+C559+C566+C575+C582+C589+C597</f>
        <v>0</v>
      </c>
      <c r="D555" s="43">
        <f t="shared" ref="D555" si="2144">D556+D559+D566+D575+D582+D589+D597</f>
        <v>0</v>
      </c>
      <c r="E555" s="43">
        <f t="shared" ref="E555" si="2145">E556+E559+E566+E575+E582+E589+E597</f>
        <v>0</v>
      </c>
      <c r="F555" s="43">
        <f t="shared" ref="F555" si="2146">F556+F559+F566+F575+F582+F589+F597</f>
        <v>0</v>
      </c>
      <c r="G555" s="43">
        <f t="shared" ref="G555" si="2147">G556+G559+G566+G575+G582+G589+G597</f>
        <v>0</v>
      </c>
      <c r="H555" s="43">
        <f t="shared" ref="H555" si="2148">H556+H559+H566+H575+H582+H589+H597</f>
        <v>86105.375</v>
      </c>
      <c r="I555" s="43">
        <f t="shared" ref="I555" si="2149">I556+I559+I566+I575+I582+I589+I597</f>
        <v>198060.125</v>
      </c>
      <c r="J555" s="43">
        <f t="shared" ref="J555" si="2150">J556+J559+J566+J575+J582+J589+J597</f>
        <v>609251.75</v>
      </c>
      <c r="K555" s="43">
        <f t="shared" ref="K555" si="2151">K556+K559+K566+K575+K582+K589+K597</f>
        <v>706233.875</v>
      </c>
      <c r="L555" s="43">
        <f t="shared" ref="L555" si="2152">L556+L559+L566+L575+L582+L589+L597</f>
        <v>729961.25</v>
      </c>
      <c r="M555" s="43">
        <f t="shared" ref="M555" si="2153">M556+M559+M566+M575+M582+M589+M597</f>
        <v>729961.25</v>
      </c>
      <c r="N555" s="43">
        <f t="shared" ref="N555" si="2154">N556+N559+N566+N575+N582+N589+N597</f>
        <v>819341</v>
      </c>
      <c r="O555" s="88">
        <f>SUM(C555:N555)</f>
        <v>3878914.625</v>
      </c>
      <c r="P555" s="43">
        <f>P556+P559+P566+P575+P582+P589+P597</f>
        <v>1028820.5</v>
      </c>
      <c r="Q555" s="43">
        <f t="shared" ref="Q555" si="2155">Q556+Q559+Q566+Q575+Q582+Q589+Q597</f>
        <v>1211685.5</v>
      </c>
      <c r="R555" s="43">
        <f t="shared" ref="R555" si="2156">R556+R559+R566+R575+R582+R589+R597</f>
        <v>1275225.5</v>
      </c>
      <c r="S555" s="43">
        <f t="shared" ref="S555" si="2157">S556+S559+S566+S575+S582+S589+S597</f>
        <v>1278450.5</v>
      </c>
      <c r="T555" s="43">
        <f t="shared" ref="T555" si="2158">T556+T559+T566+T575+T582+T589+T597</f>
        <v>1278450.5</v>
      </c>
      <c r="U555" s="43">
        <f t="shared" ref="U555" si="2159">U556+U559+U566+U575+U582+U589+U597</f>
        <v>1307475.5</v>
      </c>
      <c r="V555" s="43">
        <f t="shared" ref="V555" si="2160">V556+V559+V566+V575+V582+V589+V597</f>
        <v>1431158</v>
      </c>
      <c r="W555" s="43">
        <f t="shared" ref="W555" si="2161">W556+W559+W566+W575+W582+W589+W597</f>
        <v>1633373</v>
      </c>
      <c r="X555" s="43">
        <f t="shared" ref="X555" si="2162">X556+X559+X566+X575+X582+X589+X597</f>
        <v>1655948</v>
      </c>
      <c r="Y555" s="43">
        <f t="shared" ref="Y555" si="2163">Y556+Y559+Y566+Y575+Y582+Y589+Y597</f>
        <v>1659173</v>
      </c>
      <c r="Z555" s="43">
        <f t="shared" ref="Z555" si="2164">Z556+Z559+Z566+Z575+Z582+Z589+Z597</f>
        <v>1659173</v>
      </c>
      <c r="AA555" s="43">
        <f t="shared" ref="AA555" si="2165">AA556+AA559+AA566+AA575+AA582+AA589+AA597</f>
        <v>1688198</v>
      </c>
      <c r="AB555" s="88">
        <f t="shared" si="2125"/>
        <v>17107131</v>
      </c>
      <c r="AC555" s="43">
        <f>AC556+AC559+AC566+AC575+AC582+AC589+AC597</f>
        <v>1761918</v>
      </c>
      <c r="AD555" s="43">
        <f t="shared" ref="AD555" si="2166">AD556+AD559+AD566+AD575+AD582+AD589+AD597</f>
        <v>1884468</v>
      </c>
      <c r="AE555" s="43">
        <f t="shared" ref="AE555" si="2167">AE556+AE559+AE566+AE575+AE582+AE589+AE597</f>
        <v>1907043</v>
      </c>
      <c r="AF555" s="43">
        <f t="shared" ref="AF555" si="2168">AF556+AF559+AF566+AF575+AF582+AF589+AF597</f>
        <v>1910268</v>
      </c>
      <c r="AG555" s="43">
        <f t="shared" ref="AG555" si="2169">AG556+AG559+AG566+AG575+AG582+AG589+AG597</f>
        <v>1910268</v>
      </c>
      <c r="AH555" s="43">
        <f t="shared" ref="AH555" si="2170">AH556+AH559+AH566+AH575+AH582+AH589+AH597</f>
        <v>1939293</v>
      </c>
      <c r="AI555" s="43">
        <f t="shared" ref="AI555" si="2171">AI556+AI559+AI566+AI575+AI582+AI589+AI597</f>
        <v>2013468</v>
      </c>
      <c r="AJ555" s="43">
        <f t="shared" ref="AJ555" si="2172">AJ556+AJ559+AJ566+AJ575+AJ582+AJ589+AJ597</f>
        <v>2136018</v>
      </c>
      <c r="AK555" s="43">
        <f t="shared" ref="AK555" si="2173">AK556+AK559+AK566+AK575+AK582+AK589+AK597</f>
        <v>2158593</v>
      </c>
      <c r="AL555" s="43">
        <f t="shared" ref="AL555" si="2174">AL556+AL559+AL566+AL575+AL582+AL589+AL597</f>
        <v>2161818</v>
      </c>
      <c r="AM555" s="43">
        <f t="shared" ref="AM555" si="2175">AM556+AM559+AM566+AM575+AM582+AM589+AM597</f>
        <v>2161818</v>
      </c>
      <c r="AN555" s="43">
        <f>AN556+AN559+AN566+AN575+AN582+AN589+AN597</f>
        <v>2190843</v>
      </c>
      <c r="AO555" s="88">
        <f t="shared" si="2127"/>
        <v>24135816</v>
      </c>
      <c r="AP555" s="2"/>
      <c r="AQ555" s="88">
        <f t="shared" ref="AQ555:AQ564" si="2176">O555+AB555+AO555</f>
        <v>45121861.625</v>
      </c>
    </row>
    <row r="556" spans="1:44" s="4" customFormat="1" ht="12" customHeight="1" outlineLevel="1">
      <c r="A556" s="4" t="s">
        <v>122</v>
      </c>
      <c r="B556" s="9"/>
      <c r="C556" s="5">
        <f>C557</f>
        <v>0</v>
      </c>
      <c r="D556" s="5">
        <f t="shared" ref="D556" si="2177">D557</f>
        <v>0</v>
      </c>
      <c r="E556" s="5">
        <f t="shared" ref="E556" si="2178">E557</f>
        <v>0</v>
      </c>
      <c r="F556" s="5">
        <f t="shared" ref="F556" si="2179">F557</f>
        <v>0</v>
      </c>
      <c r="G556" s="5">
        <f t="shared" ref="G556" si="2180">G557</f>
        <v>0</v>
      </c>
      <c r="H556" s="5">
        <f t="shared" ref="H556" si="2181">H557</f>
        <v>10778</v>
      </c>
      <c r="I556" s="5">
        <f t="shared" ref="I556" si="2182">I557</f>
        <v>10778</v>
      </c>
      <c r="J556" s="5">
        <f t="shared" ref="J556" si="2183">J557</f>
        <v>10778</v>
      </c>
      <c r="K556" s="5">
        <f t="shared" ref="K556" si="2184">K557</f>
        <v>10778</v>
      </c>
      <c r="L556" s="5">
        <f t="shared" ref="L556" si="2185">L557</f>
        <v>10778</v>
      </c>
      <c r="M556" s="5">
        <f t="shared" ref="M556" si="2186">M557</f>
        <v>10778</v>
      </c>
      <c r="N556" s="5">
        <f t="shared" ref="N556" si="2187">N557</f>
        <v>10778</v>
      </c>
      <c r="O556" s="14">
        <f t="shared" si="2123"/>
        <v>75446</v>
      </c>
      <c r="P556" s="5">
        <f>P557</f>
        <v>10778</v>
      </c>
      <c r="Q556" s="5">
        <f t="shared" ref="Q556" si="2188">Q557</f>
        <v>10778</v>
      </c>
      <c r="R556" s="5">
        <f t="shared" ref="R556" si="2189">R557</f>
        <v>10778</v>
      </c>
      <c r="S556" s="5">
        <f t="shared" ref="S556" si="2190">S557</f>
        <v>10778</v>
      </c>
      <c r="T556" s="5">
        <f t="shared" ref="T556" si="2191">T557</f>
        <v>10778</v>
      </c>
      <c r="U556" s="5">
        <f t="shared" ref="U556" si="2192">U557</f>
        <v>10778</v>
      </c>
      <c r="V556" s="5">
        <f t="shared" ref="V556" si="2193">V557</f>
        <v>10778</v>
      </c>
      <c r="W556" s="5">
        <f t="shared" ref="W556" si="2194">W557</f>
        <v>10778</v>
      </c>
      <c r="X556" s="5">
        <f t="shared" ref="X556" si="2195">X557</f>
        <v>10778</v>
      </c>
      <c r="Y556" s="5">
        <f t="shared" ref="Y556" si="2196">Y557</f>
        <v>10778</v>
      </c>
      <c r="Z556" s="5">
        <f t="shared" ref="Z556" si="2197">Z557</f>
        <v>10778</v>
      </c>
      <c r="AA556" s="5">
        <f t="shared" ref="AA556" si="2198">AA557</f>
        <v>10778</v>
      </c>
      <c r="AB556" s="14">
        <f t="shared" si="2125"/>
        <v>129336</v>
      </c>
      <c r="AC556" s="5">
        <f>AC557</f>
        <v>10778</v>
      </c>
      <c r="AD556" s="5">
        <f t="shared" ref="AD556" si="2199">AD557</f>
        <v>10778</v>
      </c>
      <c r="AE556" s="5">
        <f t="shared" ref="AE556" si="2200">AE557</f>
        <v>10778</v>
      </c>
      <c r="AF556" s="5">
        <f t="shared" ref="AF556" si="2201">AF557</f>
        <v>10778</v>
      </c>
      <c r="AG556" s="5">
        <f t="shared" ref="AG556" si="2202">AG557</f>
        <v>10778</v>
      </c>
      <c r="AH556" s="5">
        <f t="shared" ref="AH556" si="2203">AH557</f>
        <v>10778</v>
      </c>
      <c r="AI556" s="5">
        <f t="shared" ref="AI556" si="2204">AI557</f>
        <v>10778</v>
      </c>
      <c r="AJ556" s="5">
        <f t="shared" ref="AJ556" si="2205">AJ557</f>
        <v>10778</v>
      </c>
      <c r="AK556" s="5">
        <f t="shared" ref="AK556" si="2206">AK557</f>
        <v>10778</v>
      </c>
      <c r="AL556" s="5">
        <f t="shared" ref="AL556" si="2207">AL557</f>
        <v>10778</v>
      </c>
      <c r="AM556" s="5">
        <f t="shared" ref="AM556" si="2208">AM557</f>
        <v>10778</v>
      </c>
      <c r="AN556" s="5">
        <f t="shared" ref="AN556" si="2209">AN557</f>
        <v>10778</v>
      </c>
      <c r="AO556" s="14">
        <f t="shared" si="2127"/>
        <v>129336</v>
      </c>
      <c r="AP556" s="5"/>
      <c r="AQ556" s="14">
        <f>O556+AB556+AO556</f>
        <v>334118</v>
      </c>
    </row>
    <row r="557" spans="1:44" ht="12" customHeight="1" outlineLevel="1">
      <c r="A557" s="21" t="s">
        <v>91</v>
      </c>
      <c r="C557" s="2">
        <f t="shared" ref="C557:N557" si="2210">C207+C257+C307+C357</f>
        <v>0</v>
      </c>
      <c r="D557" s="2">
        <f t="shared" si="2210"/>
        <v>0</v>
      </c>
      <c r="E557" s="2">
        <f t="shared" si="2210"/>
        <v>0</v>
      </c>
      <c r="F557" s="2">
        <f t="shared" si="2210"/>
        <v>0</v>
      </c>
      <c r="G557" s="2">
        <f t="shared" si="2210"/>
        <v>0</v>
      </c>
      <c r="H557" s="2">
        <f t="shared" si="2210"/>
        <v>10778</v>
      </c>
      <c r="I557" s="2">
        <f t="shared" si="2210"/>
        <v>10778</v>
      </c>
      <c r="J557" s="2">
        <f t="shared" si="2210"/>
        <v>10778</v>
      </c>
      <c r="K557" s="2">
        <f t="shared" si="2210"/>
        <v>10778</v>
      </c>
      <c r="L557" s="2">
        <f t="shared" si="2210"/>
        <v>10778</v>
      </c>
      <c r="M557" s="2">
        <f t="shared" si="2210"/>
        <v>10778</v>
      </c>
      <c r="N557" s="2">
        <f t="shared" si="2210"/>
        <v>10778</v>
      </c>
      <c r="O557" s="6">
        <f t="shared" si="2123"/>
        <v>75446</v>
      </c>
      <c r="P557" s="2">
        <f t="shared" ref="P557:AA557" si="2211">P207+P257+P307+P357</f>
        <v>10778</v>
      </c>
      <c r="Q557" s="2">
        <f t="shared" si="2211"/>
        <v>10778</v>
      </c>
      <c r="R557" s="2">
        <f t="shared" si="2211"/>
        <v>10778</v>
      </c>
      <c r="S557" s="2">
        <f t="shared" si="2211"/>
        <v>10778</v>
      </c>
      <c r="T557" s="2">
        <f t="shared" si="2211"/>
        <v>10778</v>
      </c>
      <c r="U557" s="2">
        <f t="shared" si="2211"/>
        <v>10778</v>
      </c>
      <c r="V557" s="2">
        <f t="shared" si="2211"/>
        <v>10778</v>
      </c>
      <c r="W557" s="2">
        <f t="shared" si="2211"/>
        <v>10778</v>
      </c>
      <c r="X557" s="2">
        <f t="shared" si="2211"/>
        <v>10778</v>
      </c>
      <c r="Y557" s="2">
        <f t="shared" si="2211"/>
        <v>10778</v>
      </c>
      <c r="Z557" s="2">
        <f t="shared" si="2211"/>
        <v>10778</v>
      </c>
      <c r="AA557" s="2">
        <f t="shared" si="2211"/>
        <v>10778</v>
      </c>
      <c r="AB557" s="6">
        <f t="shared" si="2125"/>
        <v>129336</v>
      </c>
      <c r="AC557" s="2">
        <f t="shared" ref="AC557:AN557" si="2212">AC207+AC257+AC307+AC357</f>
        <v>10778</v>
      </c>
      <c r="AD557" s="2">
        <f t="shared" si="2212"/>
        <v>10778</v>
      </c>
      <c r="AE557" s="2">
        <f t="shared" si="2212"/>
        <v>10778</v>
      </c>
      <c r="AF557" s="2">
        <f t="shared" si="2212"/>
        <v>10778</v>
      </c>
      <c r="AG557" s="2">
        <f t="shared" si="2212"/>
        <v>10778</v>
      </c>
      <c r="AH557" s="2">
        <f t="shared" si="2212"/>
        <v>10778</v>
      </c>
      <c r="AI557" s="2">
        <f t="shared" si="2212"/>
        <v>10778</v>
      </c>
      <c r="AJ557" s="2">
        <f t="shared" si="2212"/>
        <v>10778</v>
      </c>
      <c r="AK557" s="2">
        <f t="shared" si="2212"/>
        <v>10778</v>
      </c>
      <c r="AL557" s="2">
        <f t="shared" si="2212"/>
        <v>10778</v>
      </c>
      <c r="AM557" s="2">
        <f t="shared" si="2212"/>
        <v>10778</v>
      </c>
      <c r="AN557" s="2">
        <f t="shared" si="2212"/>
        <v>10778</v>
      </c>
      <c r="AO557" s="6">
        <f t="shared" si="2127"/>
        <v>129336</v>
      </c>
      <c r="AP557" s="2"/>
      <c r="AQ557" s="6">
        <f t="shared" si="2176"/>
        <v>334118</v>
      </c>
    </row>
    <row r="558" spans="1:44" ht="12" customHeight="1" outlineLevel="1">
      <c r="A558" s="2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6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6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6"/>
      <c r="AP558" s="2"/>
      <c r="AQ558" s="6"/>
    </row>
    <row r="559" spans="1:44" ht="12" customHeight="1" outlineLevel="1">
      <c r="A559" s="4" t="s">
        <v>125</v>
      </c>
      <c r="C559" s="5">
        <f>SUM(C560:C564)</f>
        <v>0</v>
      </c>
      <c r="D559" s="5">
        <f t="shared" ref="D559" si="2213">SUM(D560:D564)</f>
        <v>0</v>
      </c>
      <c r="E559" s="5">
        <f t="shared" ref="E559" si="2214">SUM(E560:E564)</f>
        <v>0</v>
      </c>
      <c r="F559" s="5">
        <f t="shared" ref="F559" si="2215">SUM(F560:F564)</f>
        <v>0</v>
      </c>
      <c r="G559" s="5">
        <f t="shared" ref="G559" si="2216">SUM(G560:G564)</f>
        <v>0</v>
      </c>
      <c r="H559" s="5">
        <f t="shared" ref="H559" si="2217">SUM(H560:H564)</f>
        <v>0</v>
      </c>
      <c r="I559" s="5">
        <f t="shared" ref="I559" si="2218">SUM(I560:I564)</f>
        <v>49527.375</v>
      </c>
      <c r="J559" s="5">
        <f t="shared" ref="J559" si="2219">SUM(J560:J564)</f>
        <v>174382.125</v>
      </c>
      <c r="K559" s="5">
        <f t="shared" ref="K559" si="2220">SUM(K560:K564)</f>
        <v>223909.5</v>
      </c>
      <c r="L559" s="5">
        <f t="shared" ref="L559" si="2221">SUM(L560:L564)</f>
        <v>247636.875</v>
      </c>
      <c r="M559" s="5">
        <f t="shared" ref="M559" si="2222">SUM(M560:M564)</f>
        <v>247636.875</v>
      </c>
      <c r="N559" s="5">
        <f t="shared" ref="N559" si="2223">SUM(N560:N564)</f>
        <v>247636.875</v>
      </c>
      <c r="O559" s="14">
        <f>SUM(C559:N559)</f>
        <v>1190729.625</v>
      </c>
      <c r="P559" s="5">
        <f>SUM(P560:P564)</f>
        <v>257212.5</v>
      </c>
      <c r="Q559" s="5">
        <f t="shared" ref="Q559" si="2224">SUM(Q560:Q564)</f>
        <v>283012.5</v>
      </c>
      <c r="R559" s="5">
        <f t="shared" ref="R559" si="2225">SUM(R560:R564)</f>
        <v>292687.5</v>
      </c>
      <c r="S559" s="5">
        <f t="shared" ref="S559" si="2226">SUM(S560:S564)</f>
        <v>295912.5</v>
      </c>
      <c r="T559" s="5">
        <f t="shared" ref="T559" si="2227">SUM(T560:T564)</f>
        <v>295912.5</v>
      </c>
      <c r="U559" s="5">
        <f t="shared" ref="U559" si="2228">SUM(U560:U564)</f>
        <v>295912.5</v>
      </c>
      <c r="V559" s="5">
        <f t="shared" ref="V559" si="2229">SUM(V560:V564)</f>
        <v>305587.5</v>
      </c>
      <c r="W559" s="5">
        <f t="shared" ref="W559" si="2230">SUM(W560:W564)</f>
        <v>331387.5</v>
      </c>
      <c r="X559" s="5">
        <f t="shared" ref="X559" si="2231">SUM(X560:X564)</f>
        <v>341062.5</v>
      </c>
      <c r="Y559" s="5">
        <f t="shared" ref="Y559" si="2232">SUM(Y560:Y564)</f>
        <v>344287.5</v>
      </c>
      <c r="Z559" s="5">
        <f t="shared" ref="Z559" si="2233">SUM(Z560:Z564)</f>
        <v>344287.5</v>
      </c>
      <c r="AA559" s="5">
        <f t="shared" ref="AA559" si="2234">SUM(AA560:AA564)</f>
        <v>344287.5</v>
      </c>
      <c r="AB559" s="14">
        <f>SUM(P559:AA559)</f>
        <v>3731550</v>
      </c>
      <c r="AC559" s="5">
        <f>SUM(AC560:AC564)</f>
        <v>353875</v>
      </c>
      <c r="AD559" s="5">
        <f t="shared" ref="AD559" si="2235">SUM(AD560:AD564)</f>
        <v>379675</v>
      </c>
      <c r="AE559" s="5">
        <f t="shared" ref="AE559" si="2236">SUM(AE560:AE564)</f>
        <v>389350</v>
      </c>
      <c r="AF559" s="5">
        <f t="shared" ref="AF559" si="2237">SUM(AF560:AF564)</f>
        <v>392575</v>
      </c>
      <c r="AG559" s="5">
        <f t="shared" ref="AG559" si="2238">SUM(AG560:AG564)</f>
        <v>392575</v>
      </c>
      <c r="AH559" s="5">
        <f t="shared" ref="AH559" si="2239">SUM(AH560:AH564)</f>
        <v>392575</v>
      </c>
      <c r="AI559" s="5">
        <f t="shared" ref="AI559" si="2240">SUM(AI560:AI564)</f>
        <v>402250</v>
      </c>
      <c r="AJ559" s="5">
        <f t="shared" ref="AJ559" si="2241">SUM(AJ560:AJ564)</f>
        <v>428050</v>
      </c>
      <c r="AK559" s="5">
        <f t="shared" ref="AK559" si="2242">SUM(AK560:AK564)</f>
        <v>437725</v>
      </c>
      <c r="AL559" s="5">
        <f t="shared" ref="AL559" si="2243">SUM(AL560:AL564)</f>
        <v>440950</v>
      </c>
      <c r="AM559" s="5">
        <f t="shared" ref="AM559" si="2244">SUM(AM560:AM564)</f>
        <v>440950</v>
      </c>
      <c r="AN559" s="5">
        <f t="shared" ref="AN559" si="2245">SUM(AN560:AN564)</f>
        <v>440950</v>
      </c>
      <c r="AO559" s="14">
        <f>SUM(AC559:AN559)</f>
        <v>4891500</v>
      </c>
      <c r="AP559" s="2"/>
      <c r="AQ559" s="14">
        <f>O559+AB559+AO559</f>
        <v>9813779.625</v>
      </c>
    </row>
    <row r="560" spans="1:44" ht="12" customHeight="1" outlineLevel="1">
      <c r="A560" s="21" t="s">
        <v>92</v>
      </c>
      <c r="C560" s="2">
        <f t="shared" ref="C560:N560" si="2246">C210+C260+C310+C360</f>
        <v>0</v>
      </c>
      <c r="D560" s="2">
        <f t="shared" si="2246"/>
        <v>0</v>
      </c>
      <c r="E560" s="2">
        <f t="shared" si="2246"/>
        <v>0</v>
      </c>
      <c r="F560" s="2">
        <f t="shared" si="2246"/>
        <v>0</v>
      </c>
      <c r="G560" s="2">
        <f t="shared" si="2246"/>
        <v>0</v>
      </c>
      <c r="H560" s="2">
        <f t="shared" si="2246"/>
        <v>0</v>
      </c>
      <c r="I560" s="2">
        <f t="shared" si="2246"/>
        <v>0</v>
      </c>
      <c r="J560" s="2">
        <f t="shared" si="2246"/>
        <v>75327.375</v>
      </c>
      <c r="K560" s="2">
        <f t="shared" si="2246"/>
        <v>75327.375</v>
      </c>
      <c r="L560" s="2">
        <f t="shared" si="2246"/>
        <v>75327.375</v>
      </c>
      <c r="M560" s="2">
        <f t="shared" si="2246"/>
        <v>75327.375</v>
      </c>
      <c r="N560" s="2">
        <f t="shared" si="2246"/>
        <v>75327.375</v>
      </c>
      <c r="O560" s="6">
        <f t="shared" si="2123"/>
        <v>376636.875</v>
      </c>
      <c r="P560" s="2">
        <f t="shared" ref="P560:AA560" si="2247">P210+P260+P310+P360</f>
        <v>75307.5</v>
      </c>
      <c r="Q560" s="2">
        <f t="shared" si="2247"/>
        <v>91432.5</v>
      </c>
      <c r="R560" s="2">
        <f t="shared" si="2247"/>
        <v>91432.5</v>
      </c>
      <c r="S560" s="2">
        <f t="shared" si="2247"/>
        <v>91432.5</v>
      </c>
      <c r="T560" s="2">
        <f t="shared" si="2247"/>
        <v>91432.5</v>
      </c>
      <c r="U560" s="2">
        <f t="shared" si="2247"/>
        <v>91432.5</v>
      </c>
      <c r="V560" s="2">
        <f t="shared" si="2247"/>
        <v>91432.5</v>
      </c>
      <c r="W560" s="2">
        <f t="shared" si="2247"/>
        <v>107557.5</v>
      </c>
      <c r="X560" s="2">
        <f t="shared" si="2247"/>
        <v>107557.5</v>
      </c>
      <c r="Y560" s="2">
        <f t="shared" si="2247"/>
        <v>107557.5</v>
      </c>
      <c r="Z560" s="2">
        <f t="shared" si="2247"/>
        <v>107557.5</v>
      </c>
      <c r="AA560" s="2">
        <f t="shared" si="2247"/>
        <v>107557.5</v>
      </c>
      <c r="AB560" s="6">
        <f t="shared" si="2125"/>
        <v>1161690</v>
      </c>
      <c r="AC560" s="2">
        <f t="shared" ref="AC560:AN560" si="2248">AC210+AC260+AC310+AC360</f>
        <v>107540</v>
      </c>
      <c r="AD560" s="2">
        <f t="shared" si="2248"/>
        <v>123665</v>
      </c>
      <c r="AE560" s="2">
        <f t="shared" si="2248"/>
        <v>123665</v>
      </c>
      <c r="AF560" s="2">
        <f t="shared" si="2248"/>
        <v>123665</v>
      </c>
      <c r="AG560" s="2">
        <f t="shared" si="2248"/>
        <v>123665</v>
      </c>
      <c r="AH560" s="2">
        <f t="shared" si="2248"/>
        <v>123665</v>
      </c>
      <c r="AI560" s="2">
        <f t="shared" si="2248"/>
        <v>123665</v>
      </c>
      <c r="AJ560" s="2">
        <f t="shared" si="2248"/>
        <v>139790</v>
      </c>
      <c r="AK560" s="2">
        <f t="shared" si="2248"/>
        <v>139790</v>
      </c>
      <c r="AL560" s="2">
        <f t="shared" si="2248"/>
        <v>139790</v>
      </c>
      <c r="AM560" s="2">
        <f t="shared" si="2248"/>
        <v>139790</v>
      </c>
      <c r="AN560" s="2">
        <f t="shared" si="2248"/>
        <v>139790</v>
      </c>
      <c r="AO560" s="6">
        <f t="shared" si="2127"/>
        <v>1548480</v>
      </c>
      <c r="AP560" s="2"/>
      <c r="AQ560" s="6">
        <f t="shared" si="2176"/>
        <v>3086806.875</v>
      </c>
    </row>
    <row r="561" spans="1:44" ht="12" customHeight="1" outlineLevel="1">
      <c r="A561" s="21" t="s">
        <v>179</v>
      </c>
      <c r="C561" s="2">
        <f t="shared" ref="C561:N561" si="2249">C211+C261+C311+C361</f>
        <v>0</v>
      </c>
      <c r="D561" s="2">
        <f t="shared" si="2249"/>
        <v>0</v>
      </c>
      <c r="E561" s="2">
        <f t="shared" si="2249"/>
        <v>0</v>
      </c>
      <c r="F561" s="2">
        <f t="shared" si="2249"/>
        <v>0</v>
      </c>
      <c r="G561" s="2">
        <f t="shared" si="2249"/>
        <v>0</v>
      </c>
      <c r="H561" s="2">
        <f t="shared" si="2249"/>
        <v>0</v>
      </c>
      <c r="I561" s="2">
        <f t="shared" si="2249"/>
        <v>49527.375</v>
      </c>
      <c r="J561" s="2">
        <f t="shared" si="2249"/>
        <v>49527.375</v>
      </c>
      <c r="K561" s="2">
        <f t="shared" si="2249"/>
        <v>49527.375</v>
      </c>
      <c r="L561" s="2">
        <f t="shared" si="2249"/>
        <v>49527.375</v>
      </c>
      <c r="M561" s="2">
        <f t="shared" si="2249"/>
        <v>49527.375</v>
      </c>
      <c r="N561" s="2">
        <f t="shared" si="2249"/>
        <v>49527.375</v>
      </c>
      <c r="O561" s="6">
        <f t="shared" si="2123"/>
        <v>297164.25</v>
      </c>
      <c r="P561" s="2">
        <f t="shared" ref="P561:AA561" si="2250">P211+P261+P311+P361</f>
        <v>59182.5</v>
      </c>
      <c r="Q561" s="2">
        <f t="shared" si="2250"/>
        <v>59182.5</v>
      </c>
      <c r="R561" s="2">
        <f t="shared" si="2250"/>
        <v>59182.5</v>
      </c>
      <c r="S561" s="2">
        <f t="shared" si="2250"/>
        <v>59182.5</v>
      </c>
      <c r="T561" s="2">
        <f t="shared" si="2250"/>
        <v>59182.5</v>
      </c>
      <c r="U561" s="2">
        <f t="shared" si="2250"/>
        <v>59182.5</v>
      </c>
      <c r="V561" s="2">
        <f t="shared" si="2250"/>
        <v>68857.5</v>
      </c>
      <c r="W561" s="2">
        <f t="shared" si="2250"/>
        <v>68857.5</v>
      </c>
      <c r="X561" s="2">
        <f t="shared" si="2250"/>
        <v>68857.5</v>
      </c>
      <c r="Y561" s="2">
        <f t="shared" si="2250"/>
        <v>68857.5</v>
      </c>
      <c r="Z561" s="2">
        <f t="shared" si="2250"/>
        <v>68857.5</v>
      </c>
      <c r="AA561" s="2">
        <f t="shared" si="2250"/>
        <v>68857.5</v>
      </c>
      <c r="AB561" s="6">
        <f t="shared" si="2125"/>
        <v>768240</v>
      </c>
      <c r="AC561" s="2">
        <f t="shared" ref="AC561:AN561" si="2251">AC211+AC261+AC311+AC361</f>
        <v>78515</v>
      </c>
      <c r="AD561" s="2">
        <f t="shared" si="2251"/>
        <v>78515</v>
      </c>
      <c r="AE561" s="2">
        <f t="shared" si="2251"/>
        <v>78515</v>
      </c>
      <c r="AF561" s="2">
        <f t="shared" si="2251"/>
        <v>78515</v>
      </c>
      <c r="AG561" s="2">
        <f t="shared" si="2251"/>
        <v>78515</v>
      </c>
      <c r="AH561" s="2">
        <f t="shared" si="2251"/>
        <v>78515</v>
      </c>
      <c r="AI561" s="2">
        <f t="shared" si="2251"/>
        <v>88190</v>
      </c>
      <c r="AJ561" s="2">
        <f t="shared" si="2251"/>
        <v>88190</v>
      </c>
      <c r="AK561" s="2">
        <f t="shared" si="2251"/>
        <v>88190</v>
      </c>
      <c r="AL561" s="2">
        <f t="shared" si="2251"/>
        <v>88190</v>
      </c>
      <c r="AM561" s="2">
        <f t="shared" si="2251"/>
        <v>88190</v>
      </c>
      <c r="AN561" s="2">
        <f t="shared" si="2251"/>
        <v>88190</v>
      </c>
      <c r="AO561" s="6">
        <f t="shared" si="2127"/>
        <v>1000230</v>
      </c>
      <c r="AP561" s="2"/>
      <c r="AQ561" s="6">
        <f t="shared" si="2176"/>
        <v>2065634.25</v>
      </c>
    </row>
    <row r="562" spans="1:44" ht="12" customHeight="1" outlineLevel="1">
      <c r="A562" s="21" t="s">
        <v>5</v>
      </c>
      <c r="C562" s="2">
        <f t="shared" ref="C562:N562" si="2252">C212+C262+C312+C362</f>
        <v>0</v>
      </c>
      <c r="D562" s="2">
        <f t="shared" si="2252"/>
        <v>0</v>
      </c>
      <c r="E562" s="2">
        <f t="shared" si="2252"/>
        <v>0</v>
      </c>
      <c r="F562" s="2">
        <f t="shared" si="2252"/>
        <v>0</v>
      </c>
      <c r="G562" s="2">
        <f t="shared" si="2252"/>
        <v>0</v>
      </c>
      <c r="H562" s="2">
        <f t="shared" si="2252"/>
        <v>0</v>
      </c>
      <c r="I562" s="2">
        <f t="shared" si="2252"/>
        <v>0</v>
      </c>
      <c r="J562" s="2">
        <f t="shared" si="2252"/>
        <v>0</v>
      </c>
      <c r="K562" s="2">
        <f t="shared" si="2252"/>
        <v>49527.375</v>
      </c>
      <c r="L562" s="2">
        <f t="shared" si="2252"/>
        <v>49527.375</v>
      </c>
      <c r="M562" s="2">
        <f t="shared" si="2252"/>
        <v>49527.375</v>
      </c>
      <c r="N562" s="2">
        <f t="shared" si="2252"/>
        <v>49527.375</v>
      </c>
      <c r="O562" s="6">
        <f t="shared" si="2123"/>
        <v>198109.5</v>
      </c>
      <c r="P562" s="2">
        <f t="shared" ref="P562:AA562" si="2253">P212+P262+P312+P362</f>
        <v>49507.5</v>
      </c>
      <c r="Q562" s="2">
        <f t="shared" si="2253"/>
        <v>49507.5</v>
      </c>
      <c r="R562" s="2">
        <f t="shared" si="2253"/>
        <v>59182.5</v>
      </c>
      <c r="S562" s="2">
        <f t="shared" si="2253"/>
        <v>59182.5</v>
      </c>
      <c r="T562" s="2">
        <f t="shared" si="2253"/>
        <v>59182.5</v>
      </c>
      <c r="U562" s="2">
        <f t="shared" si="2253"/>
        <v>59182.5</v>
      </c>
      <c r="V562" s="2">
        <f t="shared" si="2253"/>
        <v>59182.5</v>
      </c>
      <c r="W562" s="2">
        <f t="shared" si="2253"/>
        <v>59182.5</v>
      </c>
      <c r="X562" s="2">
        <f t="shared" si="2253"/>
        <v>68857.5</v>
      </c>
      <c r="Y562" s="2">
        <f t="shared" si="2253"/>
        <v>68857.5</v>
      </c>
      <c r="Z562" s="2">
        <f t="shared" si="2253"/>
        <v>68857.5</v>
      </c>
      <c r="AA562" s="2">
        <f t="shared" si="2253"/>
        <v>68857.5</v>
      </c>
      <c r="AB562" s="6">
        <f t="shared" si="2125"/>
        <v>729540</v>
      </c>
      <c r="AC562" s="2">
        <f t="shared" ref="AC562:AN562" si="2254">AC212+AC262+AC312+AC362</f>
        <v>68840</v>
      </c>
      <c r="AD562" s="2">
        <f t="shared" si="2254"/>
        <v>68840</v>
      </c>
      <c r="AE562" s="2">
        <f t="shared" si="2254"/>
        <v>78515</v>
      </c>
      <c r="AF562" s="2">
        <f t="shared" si="2254"/>
        <v>78515</v>
      </c>
      <c r="AG562" s="2">
        <f t="shared" si="2254"/>
        <v>78515</v>
      </c>
      <c r="AH562" s="2">
        <f t="shared" si="2254"/>
        <v>78515</v>
      </c>
      <c r="AI562" s="2">
        <f t="shared" si="2254"/>
        <v>78515</v>
      </c>
      <c r="AJ562" s="2">
        <f t="shared" si="2254"/>
        <v>78515</v>
      </c>
      <c r="AK562" s="2">
        <f t="shared" si="2254"/>
        <v>88190</v>
      </c>
      <c r="AL562" s="2">
        <f t="shared" si="2254"/>
        <v>88190</v>
      </c>
      <c r="AM562" s="2">
        <f t="shared" si="2254"/>
        <v>88190</v>
      </c>
      <c r="AN562" s="2">
        <f t="shared" si="2254"/>
        <v>88190</v>
      </c>
      <c r="AO562" s="6">
        <f t="shared" si="2127"/>
        <v>961530</v>
      </c>
      <c r="AP562" s="2"/>
      <c r="AQ562" s="6">
        <f t="shared" si="2176"/>
        <v>1889179.5</v>
      </c>
    </row>
    <row r="563" spans="1:44" ht="12" customHeight="1" outlineLevel="1">
      <c r="A563" s="21" t="s">
        <v>6</v>
      </c>
      <c r="C563" s="2">
        <f t="shared" ref="C563:N563" si="2255">C213+C263+C313+C363</f>
        <v>0</v>
      </c>
      <c r="D563" s="2">
        <f t="shared" si="2255"/>
        <v>0</v>
      </c>
      <c r="E563" s="2">
        <f t="shared" si="2255"/>
        <v>0</v>
      </c>
      <c r="F563" s="2">
        <f t="shared" si="2255"/>
        <v>0</v>
      </c>
      <c r="G563" s="2">
        <f t="shared" si="2255"/>
        <v>0</v>
      </c>
      <c r="H563" s="2">
        <f t="shared" si="2255"/>
        <v>0</v>
      </c>
      <c r="I563" s="2">
        <f t="shared" si="2255"/>
        <v>0</v>
      </c>
      <c r="J563" s="2">
        <f t="shared" si="2255"/>
        <v>49527.375</v>
      </c>
      <c r="K563" s="2">
        <f t="shared" si="2255"/>
        <v>49527.375</v>
      </c>
      <c r="L563" s="2">
        <f t="shared" si="2255"/>
        <v>49527.375</v>
      </c>
      <c r="M563" s="2">
        <f t="shared" si="2255"/>
        <v>49527.375</v>
      </c>
      <c r="N563" s="2">
        <f t="shared" si="2255"/>
        <v>49527.375</v>
      </c>
      <c r="O563" s="6">
        <f t="shared" si="2123"/>
        <v>247636.875</v>
      </c>
      <c r="P563" s="2">
        <f t="shared" ref="P563:AA563" si="2256">P213+P263+P313+P363</f>
        <v>49507.5</v>
      </c>
      <c r="Q563" s="2">
        <f t="shared" si="2256"/>
        <v>59182.5</v>
      </c>
      <c r="R563" s="2">
        <f t="shared" si="2256"/>
        <v>59182.5</v>
      </c>
      <c r="S563" s="2">
        <f t="shared" si="2256"/>
        <v>59182.5</v>
      </c>
      <c r="T563" s="2">
        <f t="shared" si="2256"/>
        <v>59182.5</v>
      </c>
      <c r="U563" s="2">
        <f t="shared" si="2256"/>
        <v>59182.5</v>
      </c>
      <c r="V563" s="2">
        <f t="shared" si="2256"/>
        <v>59182.5</v>
      </c>
      <c r="W563" s="2">
        <f t="shared" si="2256"/>
        <v>68857.5</v>
      </c>
      <c r="X563" s="2">
        <f t="shared" si="2256"/>
        <v>68857.5</v>
      </c>
      <c r="Y563" s="2">
        <f t="shared" si="2256"/>
        <v>68857.5</v>
      </c>
      <c r="Z563" s="2">
        <f t="shared" si="2256"/>
        <v>68857.5</v>
      </c>
      <c r="AA563" s="2">
        <f t="shared" si="2256"/>
        <v>68857.5</v>
      </c>
      <c r="AB563" s="6">
        <f t="shared" si="2125"/>
        <v>748890</v>
      </c>
      <c r="AC563" s="2">
        <f t="shared" ref="AC563:AN563" si="2257">AC213+AC263+AC313+AC363</f>
        <v>68840</v>
      </c>
      <c r="AD563" s="2">
        <f t="shared" si="2257"/>
        <v>78515</v>
      </c>
      <c r="AE563" s="2">
        <f t="shared" si="2257"/>
        <v>78515</v>
      </c>
      <c r="AF563" s="2">
        <f t="shared" si="2257"/>
        <v>78515</v>
      </c>
      <c r="AG563" s="2">
        <f t="shared" si="2257"/>
        <v>78515</v>
      </c>
      <c r="AH563" s="2">
        <f t="shared" si="2257"/>
        <v>78515</v>
      </c>
      <c r="AI563" s="2">
        <f t="shared" si="2257"/>
        <v>78515</v>
      </c>
      <c r="AJ563" s="2">
        <f t="shared" si="2257"/>
        <v>88190</v>
      </c>
      <c r="AK563" s="2">
        <f t="shared" si="2257"/>
        <v>88190</v>
      </c>
      <c r="AL563" s="2">
        <f t="shared" si="2257"/>
        <v>88190</v>
      </c>
      <c r="AM563" s="2">
        <f t="shared" si="2257"/>
        <v>88190</v>
      </c>
      <c r="AN563" s="2">
        <f t="shared" si="2257"/>
        <v>88190</v>
      </c>
      <c r="AO563" s="6">
        <f t="shared" si="2127"/>
        <v>980880</v>
      </c>
      <c r="AP563" s="2"/>
      <c r="AQ563" s="6">
        <f t="shared" si="2176"/>
        <v>1977406.875</v>
      </c>
    </row>
    <row r="564" spans="1:44" ht="12" customHeight="1" outlineLevel="1">
      <c r="A564" s="21" t="s">
        <v>93</v>
      </c>
      <c r="C564" s="2">
        <f t="shared" ref="C564:N564" si="2258">C214+C264+C314+C364</f>
        <v>0</v>
      </c>
      <c r="D564" s="2">
        <f t="shared" si="2258"/>
        <v>0</v>
      </c>
      <c r="E564" s="2">
        <f t="shared" si="2258"/>
        <v>0</v>
      </c>
      <c r="F564" s="2">
        <f t="shared" si="2258"/>
        <v>0</v>
      </c>
      <c r="G564" s="2">
        <f t="shared" si="2258"/>
        <v>0</v>
      </c>
      <c r="H564" s="2">
        <f t="shared" si="2258"/>
        <v>0</v>
      </c>
      <c r="I564" s="2">
        <f t="shared" si="2258"/>
        <v>0</v>
      </c>
      <c r="J564" s="2">
        <f t="shared" si="2258"/>
        <v>0</v>
      </c>
      <c r="K564" s="2">
        <f t="shared" si="2258"/>
        <v>0</v>
      </c>
      <c r="L564" s="2">
        <f t="shared" si="2258"/>
        <v>23727.375</v>
      </c>
      <c r="M564" s="2">
        <f t="shared" si="2258"/>
        <v>23727.375</v>
      </c>
      <c r="N564" s="2">
        <f t="shared" si="2258"/>
        <v>23727.375</v>
      </c>
      <c r="O564" s="6">
        <f t="shared" si="2123"/>
        <v>71182.125</v>
      </c>
      <c r="P564" s="2">
        <f t="shared" ref="P564:AA564" si="2259">P214+P264+P314+P364</f>
        <v>23707.5</v>
      </c>
      <c r="Q564" s="2">
        <f t="shared" si="2259"/>
        <v>23707.5</v>
      </c>
      <c r="R564" s="2">
        <f t="shared" si="2259"/>
        <v>23707.5</v>
      </c>
      <c r="S564" s="2">
        <f t="shared" si="2259"/>
        <v>26932.5</v>
      </c>
      <c r="T564" s="2">
        <f t="shared" si="2259"/>
        <v>26932.5</v>
      </c>
      <c r="U564" s="2">
        <f t="shared" si="2259"/>
        <v>26932.5</v>
      </c>
      <c r="V564" s="2">
        <f t="shared" si="2259"/>
        <v>26932.5</v>
      </c>
      <c r="W564" s="2">
        <f t="shared" si="2259"/>
        <v>26932.5</v>
      </c>
      <c r="X564" s="2">
        <f t="shared" si="2259"/>
        <v>26932.5</v>
      </c>
      <c r="Y564" s="2">
        <f t="shared" si="2259"/>
        <v>30157.5</v>
      </c>
      <c r="Z564" s="2">
        <f t="shared" si="2259"/>
        <v>30157.5</v>
      </c>
      <c r="AA564" s="2">
        <f t="shared" si="2259"/>
        <v>30157.5</v>
      </c>
      <c r="AB564" s="6">
        <f t="shared" si="2125"/>
        <v>323190</v>
      </c>
      <c r="AC564" s="2">
        <f t="shared" ref="AC564:AN564" si="2260">AC214+AC264+AC314+AC364</f>
        <v>30140</v>
      </c>
      <c r="AD564" s="2">
        <f t="shared" si="2260"/>
        <v>30140</v>
      </c>
      <c r="AE564" s="2">
        <f t="shared" si="2260"/>
        <v>30140</v>
      </c>
      <c r="AF564" s="2">
        <f t="shared" si="2260"/>
        <v>33365</v>
      </c>
      <c r="AG564" s="2">
        <f t="shared" si="2260"/>
        <v>33365</v>
      </c>
      <c r="AH564" s="2">
        <f t="shared" si="2260"/>
        <v>33365</v>
      </c>
      <c r="AI564" s="2">
        <f t="shared" si="2260"/>
        <v>33365</v>
      </c>
      <c r="AJ564" s="2">
        <f t="shared" si="2260"/>
        <v>33365</v>
      </c>
      <c r="AK564" s="2">
        <f t="shared" si="2260"/>
        <v>33365</v>
      </c>
      <c r="AL564" s="2">
        <f t="shared" si="2260"/>
        <v>36590</v>
      </c>
      <c r="AM564" s="2">
        <f t="shared" si="2260"/>
        <v>36590</v>
      </c>
      <c r="AN564" s="2">
        <f t="shared" si="2260"/>
        <v>36590</v>
      </c>
      <c r="AO564" s="6">
        <f t="shared" si="2127"/>
        <v>400380</v>
      </c>
      <c r="AP564" s="2"/>
      <c r="AQ564" s="6">
        <f t="shared" si="2176"/>
        <v>794752.125</v>
      </c>
    </row>
    <row r="565" spans="1:44" ht="12" customHeight="1" outlineLevel="1">
      <c r="A565" s="2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6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6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6"/>
      <c r="AP565" s="2"/>
      <c r="AQ565" s="6"/>
    </row>
    <row r="566" spans="1:44" s="4" customFormat="1" ht="12" customHeight="1" outlineLevel="1">
      <c r="A566" s="4" t="s">
        <v>124</v>
      </c>
      <c r="B566" s="9"/>
      <c r="C566" s="5">
        <f>SUM(C567:C573)</f>
        <v>0</v>
      </c>
      <c r="D566" s="5">
        <f t="shared" ref="D566:N566" si="2261">SUM(D567:D573)</f>
        <v>0</v>
      </c>
      <c r="E566" s="5">
        <f t="shared" si="2261"/>
        <v>0</v>
      </c>
      <c r="F566" s="5">
        <f t="shared" si="2261"/>
        <v>0</v>
      </c>
      <c r="G566" s="5">
        <f t="shared" si="2261"/>
        <v>0</v>
      </c>
      <c r="H566" s="5">
        <f t="shared" si="2261"/>
        <v>75327.375</v>
      </c>
      <c r="I566" s="5">
        <f t="shared" si="2261"/>
        <v>137754.75</v>
      </c>
      <c r="J566" s="5">
        <f t="shared" si="2261"/>
        <v>200182.125</v>
      </c>
      <c r="K566" s="5">
        <f t="shared" si="2261"/>
        <v>200182.125</v>
      </c>
      <c r="L566" s="5">
        <f t="shared" si="2261"/>
        <v>200182.125</v>
      </c>
      <c r="M566" s="5">
        <f t="shared" si="2261"/>
        <v>200182.125</v>
      </c>
      <c r="N566" s="5">
        <f t="shared" si="2261"/>
        <v>216307.125</v>
      </c>
      <c r="O566" s="14">
        <f t="shared" si="2123"/>
        <v>1230117.75</v>
      </c>
      <c r="P566" s="5">
        <f>SUM(P567:P573)</f>
        <v>416370</v>
      </c>
      <c r="Q566" s="5">
        <f t="shared" ref="Q566:AA566" si="2262">SUM(Q567:Q573)</f>
        <v>429270</v>
      </c>
      <c r="R566" s="5">
        <f t="shared" si="2262"/>
        <v>429270</v>
      </c>
      <c r="S566" s="5">
        <f t="shared" si="2262"/>
        <v>429270</v>
      </c>
      <c r="T566" s="5">
        <f t="shared" si="2262"/>
        <v>429270</v>
      </c>
      <c r="U566" s="5">
        <f t="shared" si="2262"/>
        <v>445395</v>
      </c>
      <c r="V566" s="5">
        <f t="shared" si="2262"/>
        <v>559402.5</v>
      </c>
      <c r="W566" s="5">
        <f t="shared" si="2262"/>
        <v>572302.5</v>
      </c>
      <c r="X566" s="5">
        <f t="shared" si="2262"/>
        <v>572302.5</v>
      </c>
      <c r="Y566" s="5">
        <f t="shared" si="2262"/>
        <v>572302.5</v>
      </c>
      <c r="Z566" s="5">
        <f t="shared" si="2262"/>
        <v>572302.5</v>
      </c>
      <c r="AA566" s="5">
        <f t="shared" si="2262"/>
        <v>588427.5</v>
      </c>
      <c r="AB566" s="14">
        <f t="shared" si="2125"/>
        <v>6015885</v>
      </c>
      <c r="AC566" s="5">
        <f>SUM(AC567:AC573)</f>
        <v>652805</v>
      </c>
      <c r="AD566" s="5">
        <f t="shared" ref="AD566:AN566" si="2263">SUM(AD567:AD573)</f>
        <v>665705</v>
      </c>
      <c r="AE566" s="5">
        <f t="shared" si="2263"/>
        <v>665705</v>
      </c>
      <c r="AF566" s="5">
        <f t="shared" si="2263"/>
        <v>665705</v>
      </c>
      <c r="AG566" s="5">
        <f t="shared" si="2263"/>
        <v>665705</v>
      </c>
      <c r="AH566" s="5">
        <f t="shared" si="2263"/>
        <v>681830</v>
      </c>
      <c r="AI566" s="5">
        <f t="shared" si="2263"/>
        <v>746330</v>
      </c>
      <c r="AJ566" s="5">
        <f t="shared" si="2263"/>
        <v>759230</v>
      </c>
      <c r="AK566" s="5">
        <f t="shared" si="2263"/>
        <v>759230</v>
      </c>
      <c r="AL566" s="5">
        <f t="shared" si="2263"/>
        <v>759230</v>
      </c>
      <c r="AM566" s="5">
        <f t="shared" si="2263"/>
        <v>759230</v>
      </c>
      <c r="AN566" s="5">
        <f t="shared" si="2263"/>
        <v>775355</v>
      </c>
      <c r="AO566" s="14">
        <f t="shared" si="2127"/>
        <v>8556060</v>
      </c>
      <c r="AP566" s="5"/>
      <c r="AQ566" s="14">
        <f t="shared" ref="AQ566:AQ573" si="2264">O566+AB566+AO566</f>
        <v>15802062.75</v>
      </c>
    </row>
    <row r="567" spans="1:44" ht="12" customHeight="1" outlineLevel="1">
      <c r="A567" s="21" t="s">
        <v>94</v>
      </c>
      <c r="C567" s="2">
        <f t="shared" ref="C567:N567" si="2265">C217+C267+C317+C367</f>
        <v>0</v>
      </c>
      <c r="D567" s="2">
        <f t="shared" si="2265"/>
        <v>0</v>
      </c>
      <c r="E567" s="2">
        <f t="shared" si="2265"/>
        <v>0</v>
      </c>
      <c r="F567" s="2">
        <f t="shared" si="2265"/>
        <v>0</v>
      </c>
      <c r="G567" s="2">
        <f t="shared" si="2265"/>
        <v>0</v>
      </c>
      <c r="H567" s="2">
        <f t="shared" si="2265"/>
        <v>75327.375</v>
      </c>
      <c r="I567" s="2">
        <f t="shared" si="2265"/>
        <v>75327.375</v>
      </c>
      <c r="J567" s="2">
        <f t="shared" si="2265"/>
        <v>75327.375</v>
      </c>
      <c r="K567" s="2">
        <f t="shared" si="2265"/>
        <v>75327.375</v>
      </c>
      <c r="L567" s="2">
        <f t="shared" si="2265"/>
        <v>75327.375</v>
      </c>
      <c r="M567" s="2">
        <f t="shared" si="2265"/>
        <v>75327.375</v>
      </c>
      <c r="N567" s="2">
        <f t="shared" si="2265"/>
        <v>91452.375</v>
      </c>
      <c r="O567" s="6">
        <f t="shared" si="2123"/>
        <v>543416.625</v>
      </c>
      <c r="P567" s="2">
        <f t="shared" ref="P567:AA567" si="2266">P217+P267+P317+P367</f>
        <v>91432.5</v>
      </c>
      <c r="Q567" s="2">
        <f t="shared" si="2266"/>
        <v>91432.5</v>
      </c>
      <c r="R567" s="2">
        <f t="shared" si="2266"/>
        <v>91432.5</v>
      </c>
      <c r="S567" s="2">
        <f t="shared" si="2266"/>
        <v>91432.5</v>
      </c>
      <c r="T567" s="2">
        <f t="shared" si="2266"/>
        <v>91432.5</v>
      </c>
      <c r="U567" s="2">
        <f t="shared" si="2266"/>
        <v>107557.5</v>
      </c>
      <c r="V567" s="2">
        <f t="shared" si="2266"/>
        <v>107557.5</v>
      </c>
      <c r="W567" s="2">
        <f t="shared" si="2266"/>
        <v>107557.5</v>
      </c>
      <c r="X567" s="2">
        <f t="shared" si="2266"/>
        <v>107557.5</v>
      </c>
      <c r="Y567" s="2">
        <f t="shared" si="2266"/>
        <v>107557.5</v>
      </c>
      <c r="Z567" s="2">
        <f t="shared" si="2266"/>
        <v>107557.5</v>
      </c>
      <c r="AA567" s="2">
        <f t="shared" si="2266"/>
        <v>123682.5</v>
      </c>
      <c r="AB567" s="6">
        <f t="shared" si="2125"/>
        <v>1226190</v>
      </c>
      <c r="AC567" s="2">
        <f t="shared" ref="AC567:AN567" si="2267">AC217+AC267+AC317+AC367</f>
        <v>123665</v>
      </c>
      <c r="AD567" s="2">
        <f t="shared" si="2267"/>
        <v>123665</v>
      </c>
      <c r="AE567" s="2">
        <f t="shared" si="2267"/>
        <v>123665</v>
      </c>
      <c r="AF567" s="2">
        <f t="shared" si="2267"/>
        <v>123665</v>
      </c>
      <c r="AG567" s="2">
        <f t="shared" si="2267"/>
        <v>123665</v>
      </c>
      <c r="AH567" s="2">
        <f t="shared" si="2267"/>
        <v>139790</v>
      </c>
      <c r="AI567" s="2">
        <f t="shared" si="2267"/>
        <v>139790</v>
      </c>
      <c r="AJ567" s="2">
        <f t="shared" si="2267"/>
        <v>139790</v>
      </c>
      <c r="AK567" s="2">
        <f t="shared" si="2267"/>
        <v>139790</v>
      </c>
      <c r="AL567" s="2">
        <f t="shared" si="2267"/>
        <v>139790</v>
      </c>
      <c r="AM567" s="2">
        <f t="shared" si="2267"/>
        <v>139790</v>
      </c>
      <c r="AN567" s="2">
        <f t="shared" si="2267"/>
        <v>155915</v>
      </c>
      <c r="AO567" s="6">
        <f t="shared" si="2127"/>
        <v>1612980</v>
      </c>
      <c r="AP567" s="2"/>
      <c r="AQ567" s="6">
        <f t="shared" si="2264"/>
        <v>3382586.625</v>
      </c>
    </row>
    <row r="568" spans="1:44" ht="12" customHeight="1" outlineLevel="1">
      <c r="A568" s="21" t="s">
        <v>7</v>
      </c>
      <c r="C568" s="2">
        <f t="shared" ref="C568:N568" si="2268">C218+C268+C318+C368</f>
        <v>0</v>
      </c>
      <c r="D568" s="2">
        <f t="shared" si="2268"/>
        <v>0</v>
      </c>
      <c r="E568" s="2">
        <f t="shared" si="2268"/>
        <v>0</v>
      </c>
      <c r="F568" s="2">
        <f t="shared" si="2268"/>
        <v>0</v>
      </c>
      <c r="G568" s="2">
        <f t="shared" si="2268"/>
        <v>0</v>
      </c>
      <c r="H568" s="2">
        <f t="shared" si="2268"/>
        <v>0</v>
      </c>
      <c r="I568" s="2">
        <f t="shared" si="2268"/>
        <v>0</v>
      </c>
      <c r="J568" s="2">
        <f t="shared" si="2268"/>
        <v>0</v>
      </c>
      <c r="K568" s="2">
        <f t="shared" si="2268"/>
        <v>0</v>
      </c>
      <c r="L568" s="2">
        <f t="shared" si="2268"/>
        <v>0</v>
      </c>
      <c r="M568" s="2">
        <f t="shared" si="2268"/>
        <v>0</v>
      </c>
      <c r="N568" s="2">
        <f t="shared" si="2268"/>
        <v>0</v>
      </c>
      <c r="O568" s="6">
        <f t="shared" si="2123"/>
        <v>0</v>
      </c>
      <c r="P568" s="2">
        <f t="shared" ref="P568:AA568" si="2269">P218+P268+P318+P368</f>
        <v>62407.5</v>
      </c>
      <c r="Q568" s="2">
        <f t="shared" si="2269"/>
        <v>62407.5</v>
      </c>
      <c r="R568" s="2">
        <f t="shared" si="2269"/>
        <v>62407.5</v>
      </c>
      <c r="S568" s="2">
        <f t="shared" si="2269"/>
        <v>62407.5</v>
      </c>
      <c r="T568" s="2">
        <f t="shared" si="2269"/>
        <v>62407.5</v>
      </c>
      <c r="U568" s="2">
        <f t="shared" si="2269"/>
        <v>62407.5</v>
      </c>
      <c r="V568" s="2">
        <f t="shared" si="2269"/>
        <v>75307.5</v>
      </c>
      <c r="W568" s="2">
        <f t="shared" si="2269"/>
        <v>75307.5</v>
      </c>
      <c r="X568" s="2">
        <f t="shared" si="2269"/>
        <v>75307.5</v>
      </c>
      <c r="Y568" s="2">
        <f t="shared" si="2269"/>
        <v>75307.5</v>
      </c>
      <c r="Z568" s="2">
        <f t="shared" si="2269"/>
        <v>75307.5</v>
      </c>
      <c r="AA568" s="2">
        <f t="shared" si="2269"/>
        <v>75307.5</v>
      </c>
      <c r="AB568" s="6">
        <f t="shared" si="2125"/>
        <v>826290</v>
      </c>
      <c r="AC568" s="2">
        <f t="shared" ref="AC568:AN568" si="2270">AC218+AC268+AC318+AC368</f>
        <v>88190</v>
      </c>
      <c r="AD568" s="2">
        <f t="shared" si="2270"/>
        <v>88190</v>
      </c>
      <c r="AE568" s="2">
        <f t="shared" si="2270"/>
        <v>88190</v>
      </c>
      <c r="AF568" s="2">
        <f t="shared" si="2270"/>
        <v>88190</v>
      </c>
      <c r="AG568" s="2">
        <f t="shared" si="2270"/>
        <v>88190</v>
      </c>
      <c r="AH568" s="2">
        <f t="shared" si="2270"/>
        <v>88190</v>
      </c>
      <c r="AI568" s="2">
        <f t="shared" si="2270"/>
        <v>101090</v>
      </c>
      <c r="AJ568" s="2">
        <f t="shared" si="2270"/>
        <v>101090</v>
      </c>
      <c r="AK568" s="2">
        <f t="shared" si="2270"/>
        <v>101090</v>
      </c>
      <c r="AL568" s="2">
        <f t="shared" si="2270"/>
        <v>101090</v>
      </c>
      <c r="AM568" s="2">
        <f t="shared" si="2270"/>
        <v>101090</v>
      </c>
      <c r="AN568" s="2">
        <f t="shared" si="2270"/>
        <v>101090</v>
      </c>
      <c r="AO568" s="6">
        <f t="shared" si="2127"/>
        <v>1135680</v>
      </c>
      <c r="AP568" s="2"/>
      <c r="AQ568" s="6">
        <f t="shared" si="2264"/>
        <v>1961970</v>
      </c>
    </row>
    <row r="569" spans="1:44" ht="12" customHeight="1" outlineLevel="1">
      <c r="A569" s="21" t="s">
        <v>8</v>
      </c>
      <c r="C569" s="2">
        <f t="shared" ref="C569:N569" si="2271">C219+C269+C319+C369</f>
        <v>0</v>
      </c>
      <c r="D569" s="2">
        <f t="shared" si="2271"/>
        <v>0</v>
      </c>
      <c r="E569" s="2">
        <f t="shared" si="2271"/>
        <v>0</v>
      </c>
      <c r="F569" s="2">
        <f t="shared" si="2271"/>
        <v>0</v>
      </c>
      <c r="G569" s="2">
        <f t="shared" si="2271"/>
        <v>0</v>
      </c>
      <c r="H569" s="2">
        <f t="shared" si="2271"/>
        <v>0</v>
      </c>
      <c r="I569" s="2">
        <f t="shared" si="2271"/>
        <v>0</v>
      </c>
      <c r="J569" s="2">
        <f t="shared" si="2271"/>
        <v>0</v>
      </c>
      <c r="K569" s="2">
        <f t="shared" si="2271"/>
        <v>0</v>
      </c>
      <c r="L569" s="2">
        <f t="shared" si="2271"/>
        <v>0</v>
      </c>
      <c r="M569" s="2">
        <f t="shared" si="2271"/>
        <v>0</v>
      </c>
      <c r="N569" s="2">
        <f t="shared" si="2271"/>
        <v>0</v>
      </c>
      <c r="O569" s="6">
        <f t="shared" si="2123"/>
        <v>0</v>
      </c>
      <c r="P569" s="2">
        <f t="shared" ref="P569:AA569" si="2272">P219+P269+P319+P369</f>
        <v>62407.5</v>
      </c>
      <c r="Q569" s="2">
        <f t="shared" si="2272"/>
        <v>62407.5</v>
      </c>
      <c r="R569" s="2">
        <f t="shared" si="2272"/>
        <v>62407.5</v>
      </c>
      <c r="S569" s="2">
        <f t="shared" si="2272"/>
        <v>62407.5</v>
      </c>
      <c r="T569" s="2">
        <f t="shared" si="2272"/>
        <v>62407.5</v>
      </c>
      <c r="U569" s="2">
        <f t="shared" si="2272"/>
        <v>62407.5</v>
      </c>
      <c r="V569" s="2">
        <f t="shared" si="2272"/>
        <v>75307.5</v>
      </c>
      <c r="W569" s="2">
        <f t="shared" si="2272"/>
        <v>75307.5</v>
      </c>
      <c r="X569" s="2">
        <f t="shared" si="2272"/>
        <v>75307.5</v>
      </c>
      <c r="Y569" s="2">
        <f t="shared" si="2272"/>
        <v>75307.5</v>
      </c>
      <c r="Z569" s="2">
        <f t="shared" si="2272"/>
        <v>75307.5</v>
      </c>
      <c r="AA569" s="2">
        <f t="shared" si="2272"/>
        <v>75307.5</v>
      </c>
      <c r="AB569" s="6">
        <f t="shared" si="2125"/>
        <v>826290</v>
      </c>
      <c r="AC569" s="2">
        <f t="shared" ref="AC569:AN569" si="2273">AC219+AC269+AC319+AC369</f>
        <v>88190</v>
      </c>
      <c r="AD569" s="2">
        <f t="shared" si="2273"/>
        <v>88190</v>
      </c>
      <c r="AE569" s="2">
        <f t="shared" si="2273"/>
        <v>88190</v>
      </c>
      <c r="AF569" s="2">
        <f t="shared" si="2273"/>
        <v>88190</v>
      </c>
      <c r="AG569" s="2">
        <f t="shared" si="2273"/>
        <v>88190</v>
      </c>
      <c r="AH569" s="2">
        <f t="shared" si="2273"/>
        <v>88190</v>
      </c>
      <c r="AI569" s="2">
        <f t="shared" si="2273"/>
        <v>101090</v>
      </c>
      <c r="AJ569" s="2">
        <f t="shared" si="2273"/>
        <v>101090</v>
      </c>
      <c r="AK569" s="2">
        <f t="shared" si="2273"/>
        <v>101090</v>
      </c>
      <c r="AL569" s="2">
        <f t="shared" si="2273"/>
        <v>101090</v>
      </c>
      <c r="AM569" s="2">
        <f t="shared" si="2273"/>
        <v>101090</v>
      </c>
      <c r="AN569" s="2">
        <f t="shared" si="2273"/>
        <v>101090</v>
      </c>
      <c r="AO569" s="6">
        <f t="shared" si="2127"/>
        <v>1135680</v>
      </c>
      <c r="AP569" s="2"/>
      <c r="AQ569" s="6">
        <f t="shared" si="2264"/>
        <v>1961970</v>
      </c>
    </row>
    <row r="570" spans="1:44" ht="12" customHeight="1" outlineLevel="1">
      <c r="A570" s="21" t="s">
        <v>9</v>
      </c>
      <c r="C570" s="2">
        <f t="shared" ref="C570:N570" si="2274">C220+C270+C320+C370</f>
        <v>0</v>
      </c>
      <c r="D570" s="2">
        <f t="shared" si="2274"/>
        <v>0</v>
      </c>
      <c r="E570" s="2">
        <f t="shared" si="2274"/>
        <v>0</v>
      </c>
      <c r="F570" s="2">
        <f t="shared" si="2274"/>
        <v>0</v>
      </c>
      <c r="G570" s="2">
        <f t="shared" si="2274"/>
        <v>0</v>
      </c>
      <c r="H570" s="2">
        <f t="shared" si="2274"/>
        <v>0</v>
      </c>
      <c r="I570" s="2">
        <f t="shared" si="2274"/>
        <v>0</v>
      </c>
      <c r="J570" s="2">
        <f t="shared" si="2274"/>
        <v>0</v>
      </c>
      <c r="K570" s="2">
        <f t="shared" si="2274"/>
        <v>0</v>
      </c>
      <c r="L570" s="2">
        <f t="shared" si="2274"/>
        <v>0</v>
      </c>
      <c r="M570" s="2">
        <f t="shared" si="2274"/>
        <v>0</v>
      </c>
      <c r="N570" s="2">
        <f t="shared" si="2274"/>
        <v>0</v>
      </c>
      <c r="O570" s="6">
        <f t="shared" si="2123"/>
        <v>0</v>
      </c>
      <c r="P570" s="2">
        <f t="shared" ref="P570:AA570" si="2275">P220+P270+P320+P370</f>
        <v>62407.5</v>
      </c>
      <c r="Q570" s="2">
        <f t="shared" si="2275"/>
        <v>62407.5</v>
      </c>
      <c r="R570" s="2">
        <f t="shared" si="2275"/>
        <v>62407.5</v>
      </c>
      <c r="S570" s="2">
        <f t="shared" si="2275"/>
        <v>62407.5</v>
      </c>
      <c r="T570" s="2">
        <f t="shared" si="2275"/>
        <v>62407.5</v>
      </c>
      <c r="U570" s="2">
        <f t="shared" si="2275"/>
        <v>62407.5</v>
      </c>
      <c r="V570" s="2">
        <f t="shared" si="2275"/>
        <v>75307.5</v>
      </c>
      <c r="W570" s="2">
        <f t="shared" si="2275"/>
        <v>75307.5</v>
      </c>
      <c r="X570" s="2">
        <f t="shared" si="2275"/>
        <v>75307.5</v>
      </c>
      <c r="Y570" s="2">
        <f t="shared" si="2275"/>
        <v>75307.5</v>
      </c>
      <c r="Z570" s="2">
        <f t="shared" si="2275"/>
        <v>75307.5</v>
      </c>
      <c r="AA570" s="2">
        <f t="shared" si="2275"/>
        <v>75307.5</v>
      </c>
      <c r="AB570" s="6">
        <f t="shared" si="2125"/>
        <v>826290</v>
      </c>
      <c r="AC570" s="2">
        <f t="shared" ref="AC570:AN570" si="2276">AC220+AC270+AC320+AC370</f>
        <v>88190</v>
      </c>
      <c r="AD570" s="2">
        <f t="shared" si="2276"/>
        <v>88190</v>
      </c>
      <c r="AE570" s="2">
        <f t="shared" si="2276"/>
        <v>88190</v>
      </c>
      <c r="AF570" s="2">
        <f t="shared" si="2276"/>
        <v>88190</v>
      </c>
      <c r="AG570" s="2">
        <f t="shared" si="2276"/>
        <v>88190</v>
      </c>
      <c r="AH570" s="2">
        <f t="shared" si="2276"/>
        <v>88190</v>
      </c>
      <c r="AI570" s="2">
        <f t="shared" si="2276"/>
        <v>101090</v>
      </c>
      <c r="AJ570" s="2">
        <f t="shared" si="2276"/>
        <v>101090</v>
      </c>
      <c r="AK570" s="2">
        <f t="shared" si="2276"/>
        <v>101090</v>
      </c>
      <c r="AL570" s="2">
        <f t="shared" si="2276"/>
        <v>101090</v>
      </c>
      <c r="AM570" s="2">
        <f t="shared" si="2276"/>
        <v>101090</v>
      </c>
      <c r="AN570" s="2">
        <f t="shared" si="2276"/>
        <v>101090</v>
      </c>
      <c r="AO570" s="6">
        <f t="shared" si="2127"/>
        <v>1135680</v>
      </c>
      <c r="AP570" s="2"/>
      <c r="AQ570" s="6">
        <f t="shared" si="2264"/>
        <v>1961970</v>
      </c>
    </row>
    <row r="571" spans="1:44" ht="12" customHeight="1" outlineLevel="1">
      <c r="A571" s="21" t="s">
        <v>95</v>
      </c>
      <c r="C571" s="2">
        <f t="shared" ref="C571:N571" si="2277">C221+C271+C321+C371</f>
        <v>0</v>
      </c>
      <c r="D571" s="2">
        <f t="shared" si="2277"/>
        <v>0</v>
      </c>
      <c r="E571" s="2">
        <f t="shared" si="2277"/>
        <v>0</v>
      </c>
      <c r="F571" s="2">
        <f t="shared" si="2277"/>
        <v>0</v>
      </c>
      <c r="G571" s="2">
        <f t="shared" si="2277"/>
        <v>0</v>
      </c>
      <c r="H571" s="2">
        <f t="shared" si="2277"/>
        <v>0</v>
      </c>
      <c r="I571" s="2">
        <f t="shared" si="2277"/>
        <v>62427.375</v>
      </c>
      <c r="J571" s="2">
        <f t="shared" si="2277"/>
        <v>62427.375</v>
      </c>
      <c r="K571" s="2">
        <f t="shared" si="2277"/>
        <v>62427.375</v>
      </c>
      <c r="L571" s="2">
        <f t="shared" si="2277"/>
        <v>62427.375</v>
      </c>
      <c r="M571" s="2">
        <f t="shared" si="2277"/>
        <v>62427.375</v>
      </c>
      <c r="N571" s="2">
        <f t="shared" si="2277"/>
        <v>62427.375</v>
      </c>
      <c r="O571" s="6">
        <f t="shared" si="2123"/>
        <v>374564.25</v>
      </c>
      <c r="P571" s="2">
        <f t="shared" ref="P571:AA571" si="2278">P221+P271+P321+P371</f>
        <v>75307.5</v>
      </c>
      <c r="Q571" s="2">
        <f t="shared" si="2278"/>
        <v>75307.5</v>
      </c>
      <c r="R571" s="2">
        <f t="shared" si="2278"/>
        <v>75307.5</v>
      </c>
      <c r="S571" s="2">
        <f t="shared" si="2278"/>
        <v>75307.5</v>
      </c>
      <c r="T571" s="2">
        <f t="shared" si="2278"/>
        <v>75307.5</v>
      </c>
      <c r="U571" s="2">
        <f t="shared" si="2278"/>
        <v>75307.5</v>
      </c>
      <c r="V571" s="2">
        <f t="shared" si="2278"/>
        <v>88207.5</v>
      </c>
      <c r="W571" s="2">
        <f t="shared" si="2278"/>
        <v>88207.5</v>
      </c>
      <c r="X571" s="2">
        <f t="shared" si="2278"/>
        <v>88207.5</v>
      </c>
      <c r="Y571" s="2">
        <f t="shared" si="2278"/>
        <v>88207.5</v>
      </c>
      <c r="Z571" s="2">
        <f t="shared" si="2278"/>
        <v>88207.5</v>
      </c>
      <c r="AA571" s="2">
        <f t="shared" si="2278"/>
        <v>88207.5</v>
      </c>
      <c r="AB571" s="6">
        <f t="shared" si="2125"/>
        <v>981090</v>
      </c>
      <c r="AC571" s="2">
        <f t="shared" ref="AC571:AN571" si="2279">AC221+AC271+AC321+AC371</f>
        <v>101090</v>
      </c>
      <c r="AD571" s="2">
        <f t="shared" si="2279"/>
        <v>101090</v>
      </c>
      <c r="AE571" s="2">
        <f t="shared" si="2279"/>
        <v>101090</v>
      </c>
      <c r="AF571" s="2">
        <f t="shared" si="2279"/>
        <v>101090</v>
      </c>
      <c r="AG571" s="2">
        <f t="shared" si="2279"/>
        <v>101090</v>
      </c>
      <c r="AH571" s="2">
        <f t="shared" si="2279"/>
        <v>101090</v>
      </c>
      <c r="AI571" s="2">
        <f t="shared" si="2279"/>
        <v>113990</v>
      </c>
      <c r="AJ571" s="2">
        <f t="shared" si="2279"/>
        <v>113990</v>
      </c>
      <c r="AK571" s="2">
        <f t="shared" si="2279"/>
        <v>113990</v>
      </c>
      <c r="AL571" s="2">
        <f t="shared" si="2279"/>
        <v>113990</v>
      </c>
      <c r="AM571" s="2">
        <f t="shared" si="2279"/>
        <v>113990</v>
      </c>
      <c r="AN571" s="2">
        <f t="shared" si="2279"/>
        <v>113990</v>
      </c>
      <c r="AO571" s="6">
        <f t="shared" si="2127"/>
        <v>1290480</v>
      </c>
      <c r="AP571" s="2"/>
      <c r="AQ571" s="6">
        <f t="shared" si="2264"/>
        <v>2646134.25</v>
      </c>
    </row>
    <row r="572" spans="1:44" ht="12" customHeight="1" outlineLevel="1">
      <c r="A572" s="21" t="s">
        <v>96</v>
      </c>
      <c r="C572" s="2">
        <f t="shared" ref="C572:N572" si="2280">C222+C272+C322+C372</f>
        <v>0</v>
      </c>
      <c r="D572" s="2">
        <f t="shared" si="2280"/>
        <v>0</v>
      </c>
      <c r="E572" s="2">
        <f t="shared" si="2280"/>
        <v>0</v>
      </c>
      <c r="F572" s="2">
        <f t="shared" si="2280"/>
        <v>0</v>
      </c>
      <c r="G572" s="2">
        <f t="shared" si="2280"/>
        <v>0</v>
      </c>
      <c r="H572" s="2">
        <f t="shared" si="2280"/>
        <v>0</v>
      </c>
      <c r="I572" s="2">
        <f t="shared" si="2280"/>
        <v>0</v>
      </c>
      <c r="J572" s="2">
        <f t="shared" si="2280"/>
        <v>62427.375</v>
      </c>
      <c r="K572" s="2">
        <f t="shared" si="2280"/>
        <v>62427.375</v>
      </c>
      <c r="L572" s="2">
        <f t="shared" si="2280"/>
        <v>62427.375</v>
      </c>
      <c r="M572" s="2">
        <f t="shared" si="2280"/>
        <v>62427.375</v>
      </c>
      <c r="N572" s="2">
        <f t="shared" si="2280"/>
        <v>62427.375</v>
      </c>
      <c r="O572" s="6">
        <f t="shared" si="2123"/>
        <v>312136.875</v>
      </c>
      <c r="P572" s="2">
        <f t="shared" ref="P572:AA572" si="2281">P222+P272+P322+P372</f>
        <v>62407.5</v>
      </c>
      <c r="Q572" s="2">
        <f t="shared" si="2281"/>
        <v>75307.5</v>
      </c>
      <c r="R572" s="2">
        <f t="shared" si="2281"/>
        <v>75307.5</v>
      </c>
      <c r="S572" s="2">
        <f t="shared" si="2281"/>
        <v>75307.5</v>
      </c>
      <c r="T572" s="2">
        <f t="shared" si="2281"/>
        <v>75307.5</v>
      </c>
      <c r="U572" s="2">
        <f t="shared" si="2281"/>
        <v>75307.5</v>
      </c>
      <c r="V572" s="2">
        <f t="shared" si="2281"/>
        <v>75307.5</v>
      </c>
      <c r="W572" s="2">
        <f t="shared" si="2281"/>
        <v>88207.5</v>
      </c>
      <c r="X572" s="2">
        <f t="shared" si="2281"/>
        <v>88207.5</v>
      </c>
      <c r="Y572" s="2">
        <f t="shared" si="2281"/>
        <v>88207.5</v>
      </c>
      <c r="Z572" s="2">
        <f t="shared" si="2281"/>
        <v>88207.5</v>
      </c>
      <c r="AA572" s="2">
        <f t="shared" si="2281"/>
        <v>88207.5</v>
      </c>
      <c r="AB572" s="6">
        <f t="shared" si="2125"/>
        <v>955290</v>
      </c>
      <c r="AC572" s="2">
        <f t="shared" ref="AC572:AN572" si="2282">AC222+AC272+AC322+AC372</f>
        <v>88190</v>
      </c>
      <c r="AD572" s="2">
        <f t="shared" si="2282"/>
        <v>101090</v>
      </c>
      <c r="AE572" s="2">
        <f t="shared" si="2282"/>
        <v>101090</v>
      </c>
      <c r="AF572" s="2">
        <f t="shared" si="2282"/>
        <v>101090</v>
      </c>
      <c r="AG572" s="2">
        <f t="shared" si="2282"/>
        <v>101090</v>
      </c>
      <c r="AH572" s="2">
        <f t="shared" si="2282"/>
        <v>101090</v>
      </c>
      <c r="AI572" s="2">
        <f t="shared" si="2282"/>
        <v>101090</v>
      </c>
      <c r="AJ572" s="2">
        <f t="shared" si="2282"/>
        <v>113990</v>
      </c>
      <c r="AK572" s="2">
        <f t="shared" si="2282"/>
        <v>113990</v>
      </c>
      <c r="AL572" s="2">
        <f t="shared" si="2282"/>
        <v>113990</v>
      </c>
      <c r="AM572" s="2">
        <f t="shared" si="2282"/>
        <v>113990</v>
      </c>
      <c r="AN572" s="2">
        <f t="shared" si="2282"/>
        <v>113990</v>
      </c>
      <c r="AO572" s="6">
        <f t="shared" si="2127"/>
        <v>1264680</v>
      </c>
      <c r="AP572" s="2"/>
      <c r="AQ572" s="6">
        <f t="shared" si="2264"/>
        <v>2532106.875</v>
      </c>
    </row>
    <row r="573" spans="1:44" ht="12" customHeight="1" outlineLevel="1">
      <c r="A573" s="21" t="s">
        <v>10</v>
      </c>
      <c r="C573" s="2">
        <f t="shared" ref="C573:N573" si="2283">C223+C273+C323+C373</f>
        <v>0</v>
      </c>
      <c r="D573" s="2">
        <f t="shared" si="2283"/>
        <v>0</v>
      </c>
      <c r="E573" s="2">
        <f t="shared" si="2283"/>
        <v>0</v>
      </c>
      <c r="F573" s="2">
        <f t="shared" si="2283"/>
        <v>0</v>
      </c>
      <c r="G573" s="2">
        <f t="shared" si="2283"/>
        <v>0</v>
      </c>
      <c r="H573" s="2">
        <f t="shared" si="2283"/>
        <v>0</v>
      </c>
      <c r="I573" s="2">
        <f t="shared" si="2283"/>
        <v>0</v>
      </c>
      <c r="J573" s="2">
        <f t="shared" si="2283"/>
        <v>0</v>
      </c>
      <c r="K573" s="2">
        <f t="shared" si="2283"/>
        <v>0</v>
      </c>
      <c r="L573" s="2">
        <f t="shared" si="2283"/>
        <v>0</v>
      </c>
      <c r="M573" s="2">
        <f t="shared" si="2283"/>
        <v>0</v>
      </c>
      <c r="N573" s="2">
        <f t="shared" si="2283"/>
        <v>0</v>
      </c>
      <c r="O573" s="6">
        <f t="shared" si="2123"/>
        <v>0</v>
      </c>
      <c r="P573" s="2">
        <f t="shared" ref="P573:AA573" si="2284">P223+P273+P323+P373</f>
        <v>0</v>
      </c>
      <c r="Q573" s="2">
        <f t="shared" si="2284"/>
        <v>0</v>
      </c>
      <c r="R573" s="2">
        <f t="shared" si="2284"/>
        <v>0</v>
      </c>
      <c r="S573" s="2">
        <f t="shared" si="2284"/>
        <v>0</v>
      </c>
      <c r="T573" s="2">
        <f t="shared" si="2284"/>
        <v>0</v>
      </c>
      <c r="U573" s="2">
        <f t="shared" si="2284"/>
        <v>0</v>
      </c>
      <c r="V573" s="2">
        <f t="shared" si="2284"/>
        <v>62407.5</v>
      </c>
      <c r="W573" s="2">
        <f t="shared" si="2284"/>
        <v>62407.5</v>
      </c>
      <c r="X573" s="2">
        <f t="shared" si="2284"/>
        <v>62407.5</v>
      </c>
      <c r="Y573" s="2">
        <f t="shared" si="2284"/>
        <v>62407.5</v>
      </c>
      <c r="Z573" s="2">
        <f t="shared" si="2284"/>
        <v>62407.5</v>
      </c>
      <c r="AA573" s="2">
        <f t="shared" si="2284"/>
        <v>62407.5</v>
      </c>
      <c r="AB573" s="6">
        <f t="shared" si="2125"/>
        <v>374445</v>
      </c>
      <c r="AC573" s="2">
        <f t="shared" ref="AC573:AN573" si="2285">AC223+AC273+AC323+AC373</f>
        <v>75290</v>
      </c>
      <c r="AD573" s="2">
        <f t="shared" si="2285"/>
        <v>75290</v>
      </c>
      <c r="AE573" s="2">
        <f t="shared" si="2285"/>
        <v>75290</v>
      </c>
      <c r="AF573" s="2">
        <f t="shared" si="2285"/>
        <v>75290</v>
      </c>
      <c r="AG573" s="2">
        <f t="shared" si="2285"/>
        <v>75290</v>
      </c>
      <c r="AH573" s="2">
        <f t="shared" si="2285"/>
        <v>75290</v>
      </c>
      <c r="AI573" s="2">
        <f t="shared" si="2285"/>
        <v>88190</v>
      </c>
      <c r="AJ573" s="2">
        <f t="shared" si="2285"/>
        <v>88190</v>
      </c>
      <c r="AK573" s="2">
        <f t="shared" si="2285"/>
        <v>88190</v>
      </c>
      <c r="AL573" s="2">
        <f t="shared" si="2285"/>
        <v>88190</v>
      </c>
      <c r="AM573" s="2">
        <f t="shared" si="2285"/>
        <v>88190</v>
      </c>
      <c r="AN573" s="2">
        <f t="shared" si="2285"/>
        <v>88190</v>
      </c>
      <c r="AO573" s="6">
        <f t="shared" si="2127"/>
        <v>980880</v>
      </c>
      <c r="AP573" s="2"/>
      <c r="AQ573" s="6">
        <f t="shared" si="2264"/>
        <v>1355325</v>
      </c>
    </row>
    <row r="574" spans="1:44" ht="12" customHeight="1" outlineLevel="1">
      <c r="A574" s="2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6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6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6"/>
      <c r="AP574" s="2"/>
      <c r="AQ574" s="6"/>
    </row>
    <row r="575" spans="1:44" s="4" customFormat="1" ht="12" customHeight="1" outlineLevel="1">
      <c r="A575" s="4" t="s">
        <v>491</v>
      </c>
      <c r="B575" s="9"/>
      <c r="C575" s="5">
        <f>SUM(C576:C580)</f>
        <v>0</v>
      </c>
      <c r="D575" s="5">
        <f t="shared" ref="D575" si="2286">SUM(D576:D580)</f>
        <v>0</v>
      </c>
      <c r="E575" s="5">
        <f t="shared" ref="E575" si="2287">SUM(E576:E580)</f>
        <v>0</v>
      </c>
      <c r="F575" s="5">
        <f t="shared" ref="F575" si="2288">SUM(F576:F580)</f>
        <v>0</v>
      </c>
      <c r="G575" s="5">
        <f t="shared" ref="G575" si="2289">SUM(G576:G580)</f>
        <v>0</v>
      </c>
      <c r="H575" s="5">
        <f t="shared" ref="H575" si="2290">SUM(H576:H580)</f>
        <v>0</v>
      </c>
      <c r="I575" s="5">
        <f t="shared" ref="I575" si="2291">SUM(I576:I580)</f>
        <v>0</v>
      </c>
      <c r="J575" s="5">
        <f t="shared" ref="J575" si="2292">SUM(J576:J580)</f>
        <v>111954.75</v>
      </c>
      <c r="K575" s="5">
        <f t="shared" ref="K575" si="2293">SUM(K576:K580)</f>
        <v>111954.75</v>
      </c>
      <c r="L575" s="5">
        <f t="shared" ref="L575" si="2294">SUM(L576:L580)</f>
        <v>111954.75</v>
      </c>
      <c r="M575" s="5">
        <f t="shared" ref="M575" si="2295">SUM(M576:M580)</f>
        <v>111954.75</v>
      </c>
      <c r="N575" s="5">
        <f t="shared" ref="N575" si="2296">SUM(N576:N580)</f>
        <v>148582.125</v>
      </c>
      <c r="O575" s="14">
        <f t="shared" si="2123"/>
        <v>596401.125</v>
      </c>
      <c r="P575" s="5">
        <f>SUM(P576:P580)</f>
        <v>148522.5</v>
      </c>
      <c r="Q575" s="5">
        <f t="shared" ref="Q575:AA575" si="2297">SUM(Q576:Q580)</f>
        <v>220605</v>
      </c>
      <c r="R575" s="5">
        <f t="shared" si="2297"/>
        <v>220605</v>
      </c>
      <c r="S575" s="5">
        <f t="shared" si="2297"/>
        <v>220605</v>
      </c>
      <c r="T575" s="5">
        <f t="shared" si="2297"/>
        <v>220605</v>
      </c>
      <c r="U575" s="5">
        <f t="shared" si="2297"/>
        <v>227055</v>
      </c>
      <c r="V575" s="5">
        <f t="shared" si="2297"/>
        <v>227055</v>
      </c>
      <c r="W575" s="5">
        <f t="shared" si="2297"/>
        <v>308812.5</v>
      </c>
      <c r="X575" s="5">
        <f t="shared" si="2297"/>
        <v>308812.5</v>
      </c>
      <c r="Y575" s="5">
        <f t="shared" si="2297"/>
        <v>308812.5</v>
      </c>
      <c r="Z575" s="5">
        <f t="shared" si="2297"/>
        <v>308812.5</v>
      </c>
      <c r="AA575" s="5">
        <f t="shared" si="2297"/>
        <v>315262.5</v>
      </c>
      <c r="AB575" s="14">
        <f t="shared" si="2125"/>
        <v>3035565</v>
      </c>
      <c r="AC575" s="5">
        <f>SUM(AC576:AC580)</f>
        <v>315175</v>
      </c>
      <c r="AD575" s="5">
        <f t="shared" ref="AD575:AN575" si="2298">SUM(AD576:AD580)</f>
        <v>357100</v>
      </c>
      <c r="AE575" s="5">
        <f t="shared" si="2298"/>
        <v>357100</v>
      </c>
      <c r="AF575" s="5">
        <f t="shared" si="2298"/>
        <v>357100</v>
      </c>
      <c r="AG575" s="5">
        <f t="shared" si="2298"/>
        <v>357100</v>
      </c>
      <c r="AH575" s="5">
        <f t="shared" si="2298"/>
        <v>363550</v>
      </c>
      <c r="AI575" s="5">
        <f t="shared" si="2298"/>
        <v>363550</v>
      </c>
      <c r="AJ575" s="5">
        <f t="shared" si="2298"/>
        <v>405475</v>
      </c>
      <c r="AK575" s="5">
        <f t="shared" si="2298"/>
        <v>405475</v>
      </c>
      <c r="AL575" s="5">
        <f t="shared" si="2298"/>
        <v>405475</v>
      </c>
      <c r="AM575" s="5">
        <f t="shared" si="2298"/>
        <v>405475</v>
      </c>
      <c r="AN575" s="5">
        <f t="shared" si="2298"/>
        <v>411925</v>
      </c>
      <c r="AO575" s="14">
        <f t="shared" si="2127"/>
        <v>4504500</v>
      </c>
      <c r="AP575" s="5"/>
      <c r="AQ575" s="14">
        <f>O575+AB575+AO575</f>
        <v>8136466.125</v>
      </c>
    </row>
    <row r="576" spans="1:44" ht="12" customHeight="1" outlineLevel="1">
      <c r="A576" s="21" t="s">
        <v>216</v>
      </c>
      <c r="C576" s="2">
        <f t="shared" ref="C576:N576" si="2299">C226+C276+C326+C376</f>
        <v>0</v>
      </c>
      <c r="D576" s="2">
        <f t="shared" si="2299"/>
        <v>0</v>
      </c>
      <c r="E576" s="2">
        <f t="shared" si="2299"/>
        <v>0</v>
      </c>
      <c r="F576" s="2">
        <f t="shared" si="2299"/>
        <v>0</v>
      </c>
      <c r="G576" s="2">
        <f t="shared" si="2299"/>
        <v>0</v>
      </c>
      <c r="H576" s="2">
        <f t="shared" si="2299"/>
        <v>0</v>
      </c>
      <c r="I576" s="2">
        <f t="shared" si="2299"/>
        <v>0</v>
      </c>
      <c r="J576" s="2">
        <f t="shared" si="2299"/>
        <v>62427.375</v>
      </c>
      <c r="K576" s="2">
        <f t="shared" si="2299"/>
        <v>62427.375</v>
      </c>
      <c r="L576" s="2">
        <f t="shared" si="2299"/>
        <v>62427.375</v>
      </c>
      <c r="M576" s="2">
        <f t="shared" si="2299"/>
        <v>62427.375</v>
      </c>
      <c r="N576" s="2">
        <f t="shared" si="2299"/>
        <v>62427.375</v>
      </c>
      <c r="O576" s="6">
        <f t="shared" si="2123"/>
        <v>312136.875</v>
      </c>
      <c r="P576" s="2">
        <f t="shared" ref="P576:AA576" si="2300">P226+P276+P326+P376</f>
        <v>62407.5</v>
      </c>
      <c r="Q576" s="2">
        <f t="shared" si="2300"/>
        <v>75307.5</v>
      </c>
      <c r="R576" s="2">
        <f t="shared" si="2300"/>
        <v>75307.5</v>
      </c>
      <c r="S576" s="2">
        <f t="shared" si="2300"/>
        <v>75307.5</v>
      </c>
      <c r="T576" s="2">
        <f t="shared" si="2300"/>
        <v>75307.5</v>
      </c>
      <c r="U576" s="2">
        <f t="shared" si="2300"/>
        <v>75307.5</v>
      </c>
      <c r="V576" s="2">
        <f t="shared" si="2300"/>
        <v>75307.5</v>
      </c>
      <c r="W576" s="2">
        <f t="shared" si="2300"/>
        <v>88207.5</v>
      </c>
      <c r="X576" s="2">
        <f t="shared" si="2300"/>
        <v>88207.5</v>
      </c>
      <c r="Y576" s="2">
        <f t="shared" si="2300"/>
        <v>88207.5</v>
      </c>
      <c r="Z576" s="2">
        <f t="shared" si="2300"/>
        <v>88207.5</v>
      </c>
      <c r="AA576" s="2">
        <f t="shared" si="2300"/>
        <v>88207.5</v>
      </c>
      <c r="AB576" s="6">
        <f t="shared" si="2125"/>
        <v>955290</v>
      </c>
      <c r="AC576" s="2">
        <f t="shared" ref="AC576:AN576" si="2301">AC226+AC276+AC326+AC376</f>
        <v>88190</v>
      </c>
      <c r="AD576" s="2">
        <f t="shared" si="2301"/>
        <v>101090</v>
      </c>
      <c r="AE576" s="2">
        <f t="shared" si="2301"/>
        <v>101090</v>
      </c>
      <c r="AF576" s="2">
        <f t="shared" si="2301"/>
        <v>101090</v>
      </c>
      <c r="AG576" s="2">
        <f t="shared" si="2301"/>
        <v>101090</v>
      </c>
      <c r="AH576" s="2">
        <f t="shared" si="2301"/>
        <v>101090</v>
      </c>
      <c r="AI576" s="2">
        <f t="shared" si="2301"/>
        <v>101090</v>
      </c>
      <c r="AJ576" s="2">
        <f t="shared" si="2301"/>
        <v>113990</v>
      </c>
      <c r="AK576" s="2">
        <f t="shared" si="2301"/>
        <v>113990</v>
      </c>
      <c r="AL576" s="2">
        <f t="shared" si="2301"/>
        <v>113990</v>
      </c>
      <c r="AM576" s="2">
        <f t="shared" si="2301"/>
        <v>113990</v>
      </c>
      <c r="AN576" s="2">
        <f t="shared" si="2301"/>
        <v>113990</v>
      </c>
      <c r="AO576" s="6">
        <f t="shared" si="2127"/>
        <v>1264680</v>
      </c>
      <c r="AP576" s="2"/>
      <c r="AQ576" s="6">
        <f>O576+AB576+AO576</f>
        <v>2532106.875</v>
      </c>
      <c r="AR576" s="4"/>
    </row>
    <row r="577" spans="1:44" ht="12" customHeight="1" outlineLevel="1">
      <c r="A577" s="21" t="s">
        <v>493</v>
      </c>
      <c r="C577" s="2">
        <f t="shared" ref="C577:N577" si="2302">C227+C277+C327+C377</f>
        <v>0</v>
      </c>
      <c r="D577" s="2">
        <f t="shared" si="2302"/>
        <v>0</v>
      </c>
      <c r="E577" s="2">
        <f t="shared" si="2302"/>
        <v>0</v>
      </c>
      <c r="F577" s="2">
        <f t="shared" si="2302"/>
        <v>0</v>
      </c>
      <c r="G577" s="2">
        <f t="shared" si="2302"/>
        <v>0</v>
      </c>
      <c r="H577" s="2">
        <f t="shared" si="2302"/>
        <v>0</v>
      </c>
      <c r="I577" s="2">
        <f t="shared" si="2302"/>
        <v>0</v>
      </c>
      <c r="J577" s="2">
        <f t="shared" si="2302"/>
        <v>49527.375</v>
      </c>
      <c r="K577" s="2">
        <f t="shared" si="2302"/>
        <v>49527.375</v>
      </c>
      <c r="L577" s="2">
        <f t="shared" si="2302"/>
        <v>49527.375</v>
      </c>
      <c r="M577" s="2">
        <f t="shared" si="2302"/>
        <v>49527.375</v>
      </c>
      <c r="N577" s="2">
        <f t="shared" si="2302"/>
        <v>49527.375</v>
      </c>
      <c r="O577" s="6">
        <f t="shared" si="2123"/>
        <v>247636.875</v>
      </c>
      <c r="P577" s="2">
        <f t="shared" ref="P577:AA577" si="2303">P227+P277+P327+P377</f>
        <v>49507.5</v>
      </c>
      <c r="Q577" s="2">
        <f t="shared" si="2303"/>
        <v>59182.5</v>
      </c>
      <c r="R577" s="2">
        <f t="shared" si="2303"/>
        <v>59182.5</v>
      </c>
      <c r="S577" s="2">
        <f t="shared" si="2303"/>
        <v>59182.5</v>
      </c>
      <c r="T577" s="2">
        <f t="shared" si="2303"/>
        <v>59182.5</v>
      </c>
      <c r="U577" s="2">
        <f t="shared" si="2303"/>
        <v>59182.5</v>
      </c>
      <c r="V577" s="2">
        <f t="shared" si="2303"/>
        <v>59182.5</v>
      </c>
      <c r="W577" s="2">
        <f t="shared" si="2303"/>
        <v>68857.5</v>
      </c>
      <c r="X577" s="2">
        <f t="shared" si="2303"/>
        <v>68857.5</v>
      </c>
      <c r="Y577" s="2">
        <f t="shared" si="2303"/>
        <v>68857.5</v>
      </c>
      <c r="Z577" s="2">
        <f t="shared" si="2303"/>
        <v>68857.5</v>
      </c>
      <c r="AA577" s="2">
        <f t="shared" si="2303"/>
        <v>68857.5</v>
      </c>
      <c r="AB577" s="6">
        <f t="shared" si="2125"/>
        <v>748890</v>
      </c>
      <c r="AC577" s="2">
        <f t="shared" ref="AC577:AN577" si="2304">AC227+AC277+AC327+AC377</f>
        <v>68840</v>
      </c>
      <c r="AD577" s="2">
        <f t="shared" si="2304"/>
        <v>78515</v>
      </c>
      <c r="AE577" s="2">
        <f t="shared" si="2304"/>
        <v>78515</v>
      </c>
      <c r="AF577" s="2">
        <f t="shared" si="2304"/>
        <v>78515</v>
      </c>
      <c r="AG577" s="2">
        <f t="shared" si="2304"/>
        <v>78515</v>
      </c>
      <c r="AH577" s="2">
        <f t="shared" si="2304"/>
        <v>78515</v>
      </c>
      <c r="AI577" s="2">
        <f t="shared" si="2304"/>
        <v>78515</v>
      </c>
      <c r="AJ577" s="2">
        <f t="shared" si="2304"/>
        <v>88190</v>
      </c>
      <c r="AK577" s="2">
        <f t="shared" si="2304"/>
        <v>88190</v>
      </c>
      <c r="AL577" s="2">
        <f t="shared" si="2304"/>
        <v>88190</v>
      </c>
      <c r="AM577" s="2">
        <f t="shared" si="2304"/>
        <v>88190</v>
      </c>
      <c r="AN577" s="2">
        <f t="shared" si="2304"/>
        <v>88190</v>
      </c>
      <c r="AO577" s="6">
        <f t="shared" si="2127"/>
        <v>980880</v>
      </c>
      <c r="AP577" s="2"/>
      <c r="AQ577" s="6">
        <f t="shared" ref="AQ577:AQ580" si="2305">O577+AB577+AO577</f>
        <v>1977406.875</v>
      </c>
      <c r="AR577" s="4"/>
    </row>
    <row r="578" spans="1:44" ht="12" customHeight="1" outlineLevel="1">
      <c r="A578" s="21" t="s">
        <v>494</v>
      </c>
      <c r="C578" s="2">
        <f t="shared" ref="C578:N578" si="2306">C228+C278+C328+C378</f>
        <v>0</v>
      </c>
      <c r="D578" s="2">
        <f t="shared" si="2306"/>
        <v>0</v>
      </c>
      <c r="E578" s="2">
        <f t="shared" si="2306"/>
        <v>0</v>
      </c>
      <c r="F578" s="2">
        <f t="shared" si="2306"/>
        <v>0</v>
      </c>
      <c r="G578" s="2">
        <f t="shared" si="2306"/>
        <v>0</v>
      </c>
      <c r="H578" s="2">
        <f t="shared" si="2306"/>
        <v>0</v>
      </c>
      <c r="I578" s="2">
        <f t="shared" si="2306"/>
        <v>0</v>
      </c>
      <c r="J578" s="2">
        <f t="shared" si="2306"/>
        <v>0</v>
      </c>
      <c r="K578" s="2">
        <f t="shared" si="2306"/>
        <v>0</v>
      </c>
      <c r="L578" s="2">
        <f t="shared" si="2306"/>
        <v>0</v>
      </c>
      <c r="M578" s="2">
        <f t="shared" si="2306"/>
        <v>0</v>
      </c>
      <c r="N578" s="2">
        <f t="shared" si="2306"/>
        <v>0</v>
      </c>
      <c r="O578" s="6">
        <f t="shared" si="2123"/>
        <v>0</v>
      </c>
      <c r="P578" s="2">
        <f t="shared" ref="P578:AA578" si="2307">P228+P278+P328+P378</f>
        <v>0</v>
      </c>
      <c r="Q578" s="2">
        <f t="shared" si="2307"/>
        <v>49507.5</v>
      </c>
      <c r="R578" s="2">
        <f t="shared" si="2307"/>
        <v>49507.5</v>
      </c>
      <c r="S578" s="2">
        <f t="shared" si="2307"/>
        <v>49507.5</v>
      </c>
      <c r="T578" s="2">
        <f t="shared" si="2307"/>
        <v>49507.5</v>
      </c>
      <c r="U578" s="2">
        <f t="shared" si="2307"/>
        <v>49507.5</v>
      </c>
      <c r="V578" s="2">
        <f t="shared" si="2307"/>
        <v>49507.5</v>
      </c>
      <c r="W578" s="2">
        <f t="shared" si="2307"/>
        <v>59182.5</v>
      </c>
      <c r="X578" s="2">
        <f t="shared" si="2307"/>
        <v>59182.5</v>
      </c>
      <c r="Y578" s="2">
        <f t="shared" si="2307"/>
        <v>59182.5</v>
      </c>
      <c r="Z578" s="2">
        <f t="shared" si="2307"/>
        <v>59182.5</v>
      </c>
      <c r="AA578" s="2">
        <f t="shared" si="2307"/>
        <v>59182.5</v>
      </c>
      <c r="AB578" s="6">
        <f t="shared" si="2125"/>
        <v>592957.5</v>
      </c>
      <c r="AC578" s="2">
        <f t="shared" ref="AC578:AN578" si="2308">AC228+AC278+AC328+AC378</f>
        <v>59165</v>
      </c>
      <c r="AD578" s="2">
        <f t="shared" si="2308"/>
        <v>68840</v>
      </c>
      <c r="AE578" s="2">
        <f t="shared" si="2308"/>
        <v>68840</v>
      </c>
      <c r="AF578" s="2">
        <f t="shared" si="2308"/>
        <v>68840</v>
      </c>
      <c r="AG578" s="2">
        <f t="shared" si="2308"/>
        <v>68840</v>
      </c>
      <c r="AH578" s="2">
        <f t="shared" si="2308"/>
        <v>68840</v>
      </c>
      <c r="AI578" s="2">
        <f t="shared" si="2308"/>
        <v>68840</v>
      </c>
      <c r="AJ578" s="2">
        <f t="shared" si="2308"/>
        <v>78515</v>
      </c>
      <c r="AK578" s="2">
        <f t="shared" si="2308"/>
        <v>78515</v>
      </c>
      <c r="AL578" s="2">
        <f t="shared" si="2308"/>
        <v>78515</v>
      </c>
      <c r="AM578" s="2">
        <f t="shared" si="2308"/>
        <v>78515</v>
      </c>
      <c r="AN578" s="2">
        <f t="shared" si="2308"/>
        <v>78515</v>
      </c>
      <c r="AO578" s="6">
        <f t="shared" si="2127"/>
        <v>864780</v>
      </c>
      <c r="AP578" s="2"/>
      <c r="AQ578" s="6">
        <f t="shared" si="2305"/>
        <v>1457737.5</v>
      </c>
      <c r="AR578" s="4"/>
    </row>
    <row r="579" spans="1:44" ht="12" customHeight="1" outlineLevel="1">
      <c r="A579" s="21" t="s">
        <v>540</v>
      </c>
      <c r="C579" s="2">
        <f t="shared" ref="C579:N579" si="2309">C229+C279+C329+C379</f>
        <v>0</v>
      </c>
      <c r="D579" s="2">
        <f t="shared" si="2309"/>
        <v>0</v>
      </c>
      <c r="E579" s="2">
        <f t="shared" si="2309"/>
        <v>0</v>
      </c>
      <c r="F579" s="2">
        <f t="shared" si="2309"/>
        <v>0</v>
      </c>
      <c r="G579" s="2">
        <f t="shared" si="2309"/>
        <v>0</v>
      </c>
      <c r="H579" s="2">
        <f t="shared" si="2309"/>
        <v>0</v>
      </c>
      <c r="I579" s="2">
        <f t="shared" si="2309"/>
        <v>0</v>
      </c>
      <c r="J579" s="2">
        <f t="shared" si="2309"/>
        <v>0</v>
      </c>
      <c r="K579" s="2">
        <f t="shared" si="2309"/>
        <v>0</v>
      </c>
      <c r="L579" s="2">
        <f t="shared" si="2309"/>
        <v>0</v>
      </c>
      <c r="M579" s="2">
        <f t="shared" si="2309"/>
        <v>0</v>
      </c>
      <c r="N579" s="2">
        <f t="shared" si="2309"/>
        <v>0</v>
      </c>
      <c r="O579" s="6">
        <f t="shared" si="2123"/>
        <v>0</v>
      </c>
      <c r="P579" s="2">
        <f t="shared" ref="P579:AA579" si="2310">P229+P279+P329+P379</f>
        <v>0</v>
      </c>
      <c r="Q579" s="2">
        <f t="shared" si="2310"/>
        <v>0</v>
      </c>
      <c r="R579" s="2">
        <f t="shared" si="2310"/>
        <v>0</v>
      </c>
      <c r="S579" s="2">
        <f t="shared" si="2310"/>
        <v>0</v>
      </c>
      <c r="T579" s="2">
        <f t="shared" si="2310"/>
        <v>0</v>
      </c>
      <c r="U579" s="2">
        <f t="shared" si="2310"/>
        <v>0</v>
      </c>
      <c r="V579" s="2">
        <f t="shared" si="2310"/>
        <v>0</v>
      </c>
      <c r="W579" s="2">
        <f t="shared" si="2310"/>
        <v>49507.5</v>
      </c>
      <c r="X579" s="2">
        <f t="shared" si="2310"/>
        <v>49507.5</v>
      </c>
      <c r="Y579" s="2">
        <f t="shared" si="2310"/>
        <v>49507.5</v>
      </c>
      <c r="Z579" s="2">
        <f t="shared" si="2310"/>
        <v>49507.5</v>
      </c>
      <c r="AA579" s="2">
        <f t="shared" si="2310"/>
        <v>49507.5</v>
      </c>
      <c r="AB579" s="6">
        <f t="shared" si="2125"/>
        <v>247537.5</v>
      </c>
      <c r="AC579" s="2">
        <f t="shared" ref="AC579:AN579" si="2311">AC229+AC279+AC329+AC379</f>
        <v>49490</v>
      </c>
      <c r="AD579" s="2">
        <f t="shared" si="2311"/>
        <v>59165</v>
      </c>
      <c r="AE579" s="2">
        <f t="shared" si="2311"/>
        <v>59165</v>
      </c>
      <c r="AF579" s="2">
        <f t="shared" si="2311"/>
        <v>59165</v>
      </c>
      <c r="AG579" s="2">
        <f t="shared" si="2311"/>
        <v>59165</v>
      </c>
      <c r="AH579" s="2">
        <f t="shared" si="2311"/>
        <v>59165</v>
      </c>
      <c r="AI579" s="2">
        <f t="shared" si="2311"/>
        <v>59165</v>
      </c>
      <c r="AJ579" s="2">
        <f t="shared" si="2311"/>
        <v>68840</v>
      </c>
      <c r="AK579" s="2">
        <f t="shared" si="2311"/>
        <v>68840</v>
      </c>
      <c r="AL579" s="2">
        <f t="shared" si="2311"/>
        <v>68840</v>
      </c>
      <c r="AM579" s="2">
        <f t="shared" si="2311"/>
        <v>68840</v>
      </c>
      <c r="AN579" s="2">
        <f t="shared" si="2311"/>
        <v>68840</v>
      </c>
      <c r="AO579" s="6">
        <f t="shared" si="2127"/>
        <v>748680</v>
      </c>
      <c r="AP579" s="2"/>
      <c r="AQ579" s="6">
        <f t="shared" si="2305"/>
        <v>996217.5</v>
      </c>
      <c r="AR579" s="4"/>
    </row>
    <row r="580" spans="1:44" ht="12" customHeight="1" outlineLevel="1">
      <c r="A580" s="21" t="s">
        <v>498</v>
      </c>
      <c r="C580" s="2">
        <f t="shared" ref="C580:N580" si="2312">C230+C280+C330+C380</f>
        <v>0</v>
      </c>
      <c r="D580" s="2">
        <f t="shared" si="2312"/>
        <v>0</v>
      </c>
      <c r="E580" s="2">
        <f t="shared" si="2312"/>
        <v>0</v>
      </c>
      <c r="F580" s="2">
        <f t="shared" si="2312"/>
        <v>0</v>
      </c>
      <c r="G580" s="2">
        <f t="shared" si="2312"/>
        <v>0</v>
      </c>
      <c r="H580" s="2">
        <f t="shared" si="2312"/>
        <v>0</v>
      </c>
      <c r="I580" s="2">
        <f t="shared" si="2312"/>
        <v>0</v>
      </c>
      <c r="J580" s="2">
        <f t="shared" si="2312"/>
        <v>0</v>
      </c>
      <c r="K580" s="2">
        <f t="shared" si="2312"/>
        <v>0</v>
      </c>
      <c r="L580" s="2">
        <f t="shared" si="2312"/>
        <v>0</v>
      </c>
      <c r="M580" s="2">
        <f t="shared" si="2312"/>
        <v>0</v>
      </c>
      <c r="N580" s="2">
        <f t="shared" si="2312"/>
        <v>36627.375</v>
      </c>
      <c r="O580" s="6">
        <f t="shared" si="2123"/>
        <v>36627.375</v>
      </c>
      <c r="P580" s="2">
        <f t="shared" ref="P580:AA580" si="2313">P230+P280+P330+P380</f>
        <v>36607.5</v>
      </c>
      <c r="Q580" s="2">
        <f t="shared" si="2313"/>
        <v>36607.5</v>
      </c>
      <c r="R580" s="2">
        <f t="shared" si="2313"/>
        <v>36607.5</v>
      </c>
      <c r="S580" s="2">
        <f t="shared" si="2313"/>
        <v>36607.5</v>
      </c>
      <c r="T580" s="2">
        <f t="shared" si="2313"/>
        <v>36607.5</v>
      </c>
      <c r="U580" s="2">
        <f t="shared" si="2313"/>
        <v>43057.5</v>
      </c>
      <c r="V580" s="2">
        <f t="shared" si="2313"/>
        <v>43057.5</v>
      </c>
      <c r="W580" s="2">
        <f t="shared" si="2313"/>
        <v>43057.5</v>
      </c>
      <c r="X580" s="2">
        <f t="shared" si="2313"/>
        <v>43057.5</v>
      </c>
      <c r="Y580" s="2">
        <f t="shared" si="2313"/>
        <v>43057.5</v>
      </c>
      <c r="Z580" s="2">
        <f t="shared" si="2313"/>
        <v>43057.5</v>
      </c>
      <c r="AA580" s="2">
        <f t="shared" si="2313"/>
        <v>49507.5</v>
      </c>
      <c r="AB580" s="6">
        <f t="shared" si="2125"/>
        <v>490890</v>
      </c>
      <c r="AC580" s="2">
        <f t="shared" ref="AC580:AN580" si="2314">AC230+AC280+AC330+AC380</f>
        <v>49490</v>
      </c>
      <c r="AD580" s="2">
        <f t="shared" si="2314"/>
        <v>49490</v>
      </c>
      <c r="AE580" s="2">
        <f t="shared" si="2314"/>
        <v>49490</v>
      </c>
      <c r="AF580" s="2">
        <f t="shared" si="2314"/>
        <v>49490</v>
      </c>
      <c r="AG580" s="2">
        <f t="shared" si="2314"/>
        <v>49490</v>
      </c>
      <c r="AH580" s="2">
        <f t="shared" si="2314"/>
        <v>55940</v>
      </c>
      <c r="AI580" s="2">
        <f t="shared" si="2314"/>
        <v>55940</v>
      </c>
      <c r="AJ580" s="2">
        <f t="shared" si="2314"/>
        <v>55940</v>
      </c>
      <c r="AK580" s="2">
        <f t="shared" si="2314"/>
        <v>55940</v>
      </c>
      <c r="AL580" s="2">
        <f t="shared" si="2314"/>
        <v>55940</v>
      </c>
      <c r="AM580" s="2">
        <f t="shared" si="2314"/>
        <v>55940</v>
      </c>
      <c r="AN580" s="2">
        <f t="shared" si="2314"/>
        <v>62390</v>
      </c>
      <c r="AO580" s="6">
        <f t="shared" si="2127"/>
        <v>645480</v>
      </c>
      <c r="AP580" s="2"/>
      <c r="AQ580" s="6">
        <f t="shared" si="2305"/>
        <v>1172997.375</v>
      </c>
      <c r="AR580" s="4"/>
    </row>
    <row r="581" spans="1:44" ht="12" customHeight="1" outlineLevel="1">
      <c r="A581" s="2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6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6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6"/>
      <c r="AP581" s="2"/>
      <c r="AQ581" s="6"/>
      <c r="AR581" s="4"/>
    </row>
    <row r="582" spans="1:44" s="4" customFormat="1" ht="12" customHeight="1" outlineLevel="1">
      <c r="A582" s="4" t="s">
        <v>492</v>
      </c>
      <c r="B582" s="9"/>
      <c r="C582" s="5">
        <f>SUM(C583:C587)</f>
        <v>0</v>
      </c>
      <c r="D582" s="5">
        <f t="shared" ref="D582" si="2315">SUM(D583:D587)</f>
        <v>0</v>
      </c>
      <c r="E582" s="5">
        <f t="shared" ref="E582" si="2316">SUM(E583:E587)</f>
        <v>0</v>
      </c>
      <c r="F582" s="5">
        <f t="shared" ref="F582" si="2317">SUM(F583:F587)</f>
        <v>0</v>
      </c>
      <c r="G582" s="5">
        <f t="shared" ref="G582" si="2318">SUM(G583:G587)</f>
        <v>0</v>
      </c>
      <c r="H582" s="5">
        <f t="shared" ref="H582" si="2319">SUM(H583:H587)</f>
        <v>0</v>
      </c>
      <c r="I582" s="5">
        <f t="shared" ref="I582" si="2320">SUM(I583:I587)</f>
        <v>0</v>
      </c>
      <c r="J582" s="5">
        <f t="shared" ref="J582" si="2321">SUM(J583:J587)</f>
        <v>111954.75</v>
      </c>
      <c r="K582" s="5">
        <f t="shared" ref="K582" si="2322">SUM(K583:K587)</f>
        <v>111954.75</v>
      </c>
      <c r="L582" s="5">
        <f t="shared" ref="L582" si="2323">SUM(L583:L587)</f>
        <v>111954.75</v>
      </c>
      <c r="M582" s="5">
        <f t="shared" ref="M582" si="2324">SUM(M583:M587)</f>
        <v>111954.75</v>
      </c>
      <c r="N582" s="5">
        <f t="shared" ref="N582" si="2325">SUM(N583:N587)</f>
        <v>148582.125</v>
      </c>
      <c r="O582" s="14">
        <f t="shared" si="2123"/>
        <v>596401.125</v>
      </c>
      <c r="P582" s="5">
        <f>SUM(P583:P587)</f>
        <v>148522.5</v>
      </c>
      <c r="Q582" s="5">
        <f t="shared" ref="Q582:AA582" si="2326">SUM(Q583:Q587)</f>
        <v>220605</v>
      </c>
      <c r="R582" s="5">
        <f t="shared" si="2326"/>
        <v>220605</v>
      </c>
      <c r="S582" s="5">
        <f t="shared" si="2326"/>
        <v>220605</v>
      </c>
      <c r="T582" s="5">
        <f t="shared" si="2326"/>
        <v>220605</v>
      </c>
      <c r="U582" s="5">
        <f t="shared" si="2326"/>
        <v>227055</v>
      </c>
      <c r="V582" s="5">
        <f t="shared" si="2326"/>
        <v>227055</v>
      </c>
      <c r="W582" s="5">
        <f t="shared" si="2326"/>
        <v>308812.5</v>
      </c>
      <c r="X582" s="5">
        <f t="shared" si="2326"/>
        <v>308812.5</v>
      </c>
      <c r="Y582" s="5">
        <f t="shared" si="2326"/>
        <v>308812.5</v>
      </c>
      <c r="Z582" s="5">
        <f t="shared" si="2326"/>
        <v>308812.5</v>
      </c>
      <c r="AA582" s="5">
        <f t="shared" si="2326"/>
        <v>315262.5</v>
      </c>
      <c r="AB582" s="14">
        <f t="shared" si="2125"/>
        <v>3035565</v>
      </c>
      <c r="AC582" s="5">
        <f>SUM(AC583:AC587)</f>
        <v>315175</v>
      </c>
      <c r="AD582" s="5">
        <f t="shared" ref="AD582:AN582" si="2327">SUM(AD583:AD587)</f>
        <v>357100</v>
      </c>
      <c r="AE582" s="5">
        <f t="shared" si="2327"/>
        <v>357100</v>
      </c>
      <c r="AF582" s="5">
        <f t="shared" si="2327"/>
        <v>357100</v>
      </c>
      <c r="AG582" s="5">
        <f t="shared" si="2327"/>
        <v>357100</v>
      </c>
      <c r="AH582" s="5">
        <f t="shared" si="2327"/>
        <v>363550</v>
      </c>
      <c r="AI582" s="5">
        <f t="shared" si="2327"/>
        <v>363550</v>
      </c>
      <c r="AJ582" s="5">
        <f t="shared" si="2327"/>
        <v>405475</v>
      </c>
      <c r="AK582" s="5">
        <f t="shared" si="2327"/>
        <v>405475</v>
      </c>
      <c r="AL582" s="5">
        <f t="shared" si="2327"/>
        <v>405475</v>
      </c>
      <c r="AM582" s="5">
        <f t="shared" si="2327"/>
        <v>405475</v>
      </c>
      <c r="AN582" s="5">
        <f t="shared" si="2327"/>
        <v>411925</v>
      </c>
      <c r="AO582" s="14">
        <f t="shared" si="2127"/>
        <v>4504500</v>
      </c>
      <c r="AP582" s="5"/>
      <c r="AQ582" s="14">
        <f>O582+AB582+AO582</f>
        <v>8136466.125</v>
      </c>
    </row>
    <row r="583" spans="1:44" ht="12" customHeight="1" outlineLevel="1">
      <c r="A583" s="21" t="s">
        <v>495</v>
      </c>
      <c r="C583" s="2">
        <f t="shared" ref="C583:N583" si="2328">C233+C283+C333+C383</f>
        <v>0</v>
      </c>
      <c r="D583" s="2">
        <f t="shared" si="2328"/>
        <v>0</v>
      </c>
      <c r="E583" s="2">
        <f t="shared" si="2328"/>
        <v>0</v>
      </c>
      <c r="F583" s="2">
        <f t="shared" si="2328"/>
        <v>0</v>
      </c>
      <c r="G583" s="2">
        <f t="shared" si="2328"/>
        <v>0</v>
      </c>
      <c r="H583" s="2">
        <f t="shared" si="2328"/>
        <v>0</v>
      </c>
      <c r="I583" s="2">
        <f t="shared" si="2328"/>
        <v>0</v>
      </c>
      <c r="J583" s="2">
        <f t="shared" si="2328"/>
        <v>62427.375</v>
      </c>
      <c r="K583" s="2">
        <f t="shared" si="2328"/>
        <v>62427.375</v>
      </c>
      <c r="L583" s="2">
        <f t="shared" si="2328"/>
        <v>62427.375</v>
      </c>
      <c r="M583" s="2">
        <f t="shared" si="2328"/>
        <v>62427.375</v>
      </c>
      <c r="N583" s="2">
        <f t="shared" si="2328"/>
        <v>62427.375</v>
      </c>
      <c r="O583" s="6">
        <f t="shared" si="2123"/>
        <v>312136.875</v>
      </c>
      <c r="P583" s="2">
        <f t="shared" ref="P583:AA583" si="2329">P233+P283+P333+P383</f>
        <v>62407.5</v>
      </c>
      <c r="Q583" s="2">
        <f t="shared" si="2329"/>
        <v>75307.5</v>
      </c>
      <c r="R583" s="2">
        <f t="shared" si="2329"/>
        <v>75307.5</v>
      </c>
      <c r="S583" s="2">
        <f t="shared" si="2329"/>
        <v>75307.5</v>
      </c>
      <c r="T583" s="2">
        <f t="shared" si="2329"/>
        <v>75307.5</v>
      </c>
      <c r="U583" s="2">
        <f t="shared" si="2329"/>
        <v>75307.5</v>
      </c>
      <c r="V583" s="2">
        <f t="shared" si="2329"/>
        <v>75307.5</v>
      </c>
      <c r="W583" s="2">
        <f t="shared" si="2329"/>
        <v>88207.5</v>
      </c>
      <c r="X583" s="2">
        <f t="shared" si="2329"/>
        <v>88207.5</v>
      </c>
      <c r="Y583" s="2">
        <f t="shared" si="2329"/>
        <v>88207.5</v>
      </c>
      <c r="Z583" s="2">
        <f t="shared" si="2329"/>
        <v>88207.5</v>
      </c>
      <c r="AA583" s="2">
        <f t="shared" si="2329"/>
        <v>88207.5</v>
      </c>
      <c r="AB583" s="6">
        <f t="shared" si="2125"/>
        <v>955290</v>
      </c>
      <c r="AC583" s="2">
        <f t="shared" ref="AC583:AN583" si="2330">AC233+AC283+AC333+AC383</f>
        <v>88190</v>
      </c>
      <c r="AD583" s="2">
        <f t="shared" si="2330"/>
        <v>101090</v>
      </c>
      <c r="AE583" s="2">
        <f t="shared" si="2330"/>
        <v>101090</v>
      </c>
      <c r="AF583" s="2">
        <f t="shared" si="2330"/>
        <v>101090</v>
      </c>
      <c r="AG583" s="2">
        <f t="shared" si="2330"/>
        <v>101090</v>
      </c>
      <c r="AH583" s="2">
        <f t="shared" si="2330"/>
        <v>101090</v>
      </c>
      <c r="AI583" s="2">
        <f t="shared" si="2330"/>
        <v>101090</v>
      </c>
      <c r="AJ583" s="2">
        <f t="shared" si="2330"/>
        <v>113990</v>
      </c>
      <c r="AK583" s="2">
        <f t="shared" si="2330"/>
        <v>113990</v>
      </c>
      <c r="AL583" s="2">
        <f t="shared" si="2330"/>
        <v>113990</v>
      </c>
      <c r="AM583" s="2">
        <f t="shared" si="2330"/>
        <v>113990</v>
      </c>
      <c r="AN583" s="2">
        <f t="shared" si="2330"/>
        <v>113990</v>
      </c>
      <c r="AO583" s="6">
        <f t="shared" si="2127"/>
        <v>1264680</v>
      </c>
      <c r="AP583" s="2"/>
      <c r="AQ583" s="6">
        <f>O583+AB583+AO583</f>
        <v>2532106.875</v>
      </c>
    </row>
    <row r="584" spans="1:44" ht="12" customHeight="1" outlineLevel="1">
      <c r="A584" s="21" t="s">
        <v>489</v>
      </c>
      <c r="B584" s="9"/>
      <c r="C584" s="2">
        <f t="shared" ref="C584:N584" si="2331">C234+C284+C334+C384</f>
        <v>0</v>
      </c>
      <c r="D584" s="2">
        <f t="shared" si="2331"/>
        <v>0</v>
      </c>
      <c r="E584" s="2">
        <f t="shared" si="2331"/>
        <v>0</v>
      </c>
      <c r="F584" s="2">
        <f t="shared" si="2331"/>
        <v>0</v>
      </c>
      <c r="G584" s="2">
        <f t="shared" si="2331"/>
        <v>0</v>
      </c>
      <c r="H584" s="2">
        <f t="shared" si="2331"/>
        <v>0</v>
      </c>
      <c r="I584" s="2">
        <f t="shared" si="2331"/>
        <v>0</v>
      </c>
      <c r="J584" s="2">
        <f t="shared" si="2331"/>
        <v>49527.375</v>
      </c>
      <c r="K584" s="2">
        <f t="shared" si="2331"/>
        <v>49527.375</v>
      </c>
      <c r="L584" s="2">
        <f t="shared" si="2331"/>
        <v>49527.375</v>
      </c>
      <c r="M584" s="2">
        <f t="shared" si="2331"/>
        <v>49527.375</v>
      </c>
      <c r="N584" s="2">
        <f t="shared" si="2331"/>
        <v>49527.375</v>
      </c>
      <c r="O584" s="6">
        <f t="shared" si="2123"/>
        <v>247636.875</v>
      </c>
      <c r="P584" s="2">
        <f t="shared" ref="P584:AA584" si="2332">P234+P284+P334+P384</f>
        <v>49507.5</v>
      </c>
      <c r="Q584" s="2">
        <f t="shared" si="2332"/>
        <v>59182.5</v>
      </c>
      <c r="R584" s="2">
        <f t="shared" si="2332"/>
        <v>59182.5</v>
      </c>
      <c r="S584" s="2">
        <f t="shared" si="2332"/>
        <v>59182.5</v>
      </c>
      <c r="T584" s="2">
        <f t="shared" si="2332"/>
        <v>59182.5</v>
      </c>
      <c r="U584" s="2">
        <f t="shared" si="2332"/>
        <v>59182.5</v>
      </c>
      <c r="V584" s="2">
        <f t="shared" si="2332"/>
        <v>59182.5</v>
      </c>
      <c r="W584" s="2">
        <f t="shared" si="2332"/>
        <v>68857.5</v>
      </c>
      <c r="X584" s="2">
        <f t="shared" si="2332"/>
        <v>68857.5</v>
      </c>
      <c r="Y584" s="2">
        <f t="shared" si="2332"/>
        <v>68857.5</v>
      </c>
      <c r="Z584" s="2">
        <f t="shared" si="2332"/>
        <v>68857.5</v>
      </c>
      <c r="AA584" s="2">
        <f t="shared" si="2332"/>
        <v>68857.5</v>
      </c>
      <c r="AB584" s="6">
        <f t="shared" si="2125"/>
        <v>748890</v>
      </c>
      <c r="AC584" s="2">
        <f t="shared" ref="AC584:AN584" si="2333">AC234+AC284+AC334+AC384</f>
        <v>68840</v>
      </c>
      <c r="AD584" s="2">
        <f t="shared" si="2333"/>
        <v>78515</v>
      </c>
      <c r="AE584" s="2">
        <f t="shared" si="2333"/>
        <v>78515</v>
      </c>
      <c r="AF584" s="2">
        <f t="shared" si="2333"/>
        <v>78515</v>
      </c>
      <c r="AG584" s="2">
        <f t="shared" si="2333"/>
        <v>78515</v>
      </c>
      <c r="AH584" s="2">
        <f t="shared" si="2333"/>
        <v>78515</v>
      </c>
      <c r="AI584" s="2">
        <f t="shared" si="2333"/>
        <v>78515</v>
      </c>
      <c r="AJ584" s="2">
        <f t="shared" si="2333"/>
        <v>88190</v>
      </c>
      <c r="AK584" s="2">
        <f t="shared" si="2333"/>
        <v>88190</v>
      </c>
      <c r="AL584" s="2">
        <f t="shared" si="2333"/>
        <v>88190</v>
      </c>
      <c r="AM584" s="2">
        <f t="shared" si="2333"/>
        <v>88190</v>
      </c>
      <c r="AN584" s="2">
        <f t="shared" si="2333"/>
        <v>88190</v>
      </c>
      <c r="AO584" s="6">
        <f t="shared" si="2127"/>
        <v>980880</v>
      </c>
      <c r="AP584" s="2"/>
      <c r="AQ584" s="6">
        <f t="shared" ref="AQ584:AQ587" si="2334">O584+AB584+AO584</f>
        <v>1977406.875</v>
      </c>
      <c r="AR584" s="4"/>
    </row>
    <row r="585" spans="1:44" ht="12" customHeight="1" outlineLevel="1">
      <c r="A585" s="21" t="s">
        <v>490</v>
      </c>
      <c r="C585" s="2">
        <f t="shared" ref="C585:N585" si="2335">C235+C285+C335+C385</f>
        <v>0</v>
      </c>
      <c r="D585" s="2">
        <f t="shared" si="2335"/>
        <v>0</v>
      </c>
      <c r="E585" s="2">
        <f t="shared" si="2335"/>
        <v>0</v>
      </c>
      <c r="F585" s="2">
        <f t="shared" si="2335"/>
        <v>0</v>
      </c>
      <c r="G585" s="2">
        <f t="shared" si="2335"/>
        <v>0</v>
      </c>
      <c r="H585" s="2">
        <f t="shared" si="2335"/>
        <v>0</v>
      </c>
      <c r="I585" s="2">
        <f t="shared" si="2335"/>
        <v>0</v>
      </c>
      <c r="J585" s="2">
        <f t="shared" si="2335"/>
        <v>0</v>
      </c>
      <c r="K585" s="2">
        <f t="shared" si="2335"/>
        <v>0</v>
      </c>
      <c r="L585" s="2">
        <f t="shared" si="2335"/>
        <v>0</v>
      </c>
      <c r="M585" s="2">
        <f t="shared" si="2335"/>
        <v>0</v>
      </c>
      <c r="N585" s="2">
        <f t="shared" si="2335"/>
        <v>0</v>
      </c>
      <c r="O585" s="6">
        <f t="shared" si="2123"/>
        <v>0</v>
      </c>
      <c r="P585" s="2">
        <f t="shared" ref="P585:AA585" si="2336">P235+P285+P335+P385</f>
        <v>0</v>
      </c>
      <c r="Q585" s="2">
        <f t="shared" si="2336"/>
        <v>49507.5</v>
      </c>
      <c r="R585" s="2">
        <f t="shared" si="2336"/>
        <v>49507.5</v>
      </c>
      <c r="S585" s="2">
        <f t="shared" si="2336"/>
        <v>49507.5</v>
      </c>
      <c r="T585" s="2">
        <f t="shared" si="2336"/>
        <v>49507.5</v>
      </c>
      <c r="U585" s="2">
        <f t="shared" si="2336"/>
        <v>49507.5</v>
      </c>
      <c r="V585" s="2">
        <f t="shared" si="2336"/>
        <v>49507.5</v>
      </c>
      <c r="W585" s="2">
        <f t="shared" si="2336"/>
        <v>59182.5</v>
      </c>
      <c r="X585" s="2">
        <f t="shared" si="2336"/>
        <v>59182.5</v>
      </c>
      <c r="Y585" s="2">
        <f t="shared" si="2336"/>
        <v>59182.5</v>
      </c>
      <c r="Z585" s="2">
        <f t="shared" si="2336"/>
        <v>59182.5</v>
      </c>
      <c r="AA585" s="2">
        <f t="shared" si="2336"/>
        <v>59182.5</v>
      </c>
      <c r="AB585" s="6">
        <f t="shared" si="2125"/>
        <v>592957.5</v>
      </c>
      <c r="AC585" s="2">
        <f t="shared" ref="AC585:AN585" si="2337">AC235+AC285+AC335+AC385</f>
        <v>59165</v>
      </c>
      <c r="AD585" s="2">
        <f t="shared" si="2337"/>
        <v>68840</v>
      </c>
      <c r="AE585" s="2">
        <f t="shared" si="2337"/>
        <v>68840</v>
      </c>
      <c r="AF585" s="2">
        <f t="shared" si="2337"/>
        <v>68840</v>
      </c>
      <c r="AG585" s="2">
        <f t="shared" si="2337"/>
        <v>68840</v>
      </c>
      <c r="AH585" s="2">
        <f t="shared" si="2337"/>
        <v>68840</v>
      </c>
      <c r="AI585" s="2">
        <f t="shared" si="2337"/>
        <v>68840</v>
      </c>
      <c r="AJ585" s="2">
        <f t="shared" si="2337"/>
        <v>78515</v>
      </c>
      <c r="AK585" s="2">
        <f t="shared" si="2337"/>
        <v>78515</v>
      </c>
      <c r="AL585" s="2">
        <f t="shared" si="2337"/>
        <v>78515</v>
      </c>
      <c r="AM585" s="2">
        <f t="shared" si="2337"/>
        <v>78515</v>
      </c>
      <c r="AN585" s="2">
        <f t="shared" si="2337"/>
        <v>78515</v>
      </c>
      <c r="AO585" s="6">
        <f t="shared" si="2127"/>
        <v>864780</v>
      </c>
      <c r="AP585" s="2"/>
      <c r="AQ585" s="6">
        <f t="shared" si="2334"/>
        <v>1457737.5</v>
      </c>
      <c r="AR585" s="4"/>
    </row>
    <row r="586" spans="1:44" ht="12" customHeight="1" outlineLevel="1">
      <c r="A586" s="21" t="s">
        <v>539</v>
      </c>
      <c r="C586" s="2">
        <f t="shared" ref="C586:N586" si="2338">C236+C286+C336+C386</f>
        <v>0</v>
      </c>
      <c r="D586" s="2">
        <f t="shared" si="2338"/>
        <v>0</v>
      </c>
      <c r="E586" s="2">
        <f t="shared" si="2338"/>
        <v>0</v>
      </c>
      <c r="F586" s="2">
        <f t="shared" si="2338"/>
        <v>0</v>
      </c>
      <c r="G586" s="2">
        <f t="shared" si="2338"/>
        <v>0</v>
      </c>
      <c r="H586" s="2">
        <f t="shared" si="2338"/>
        <v>0</v>
      </c>
      <c r="I586" s="2">
        <f t="shared" si="2338"/>
        <v>0</v>
      </c>
      <c r="J586" s="2">
        <f t="shared" si="2338"/>
        <v>0</v>
      </c>
      <c r="K586" s="2">
        <f t="shared" si="2338"/>
        <v>0</v>
      </c>
      <c r="L586" s="2">
        <f t="shared" si="2338"/>
        <v>0</v>
      </c>
      <c r="M586" s="2">
        <f t="shared" si="2338"/>
        <v>0</v>
      </c>
      <c r="N586" s="2">
        <f t="shared" si="2338"/>
        <v>0</v>
      </c>
      <c r="O586" s="6">
        <f t="shared" si="2123"/>
        <v>0</v>
      </c>
      <c r="P586" s="2">
        <f t="shared" ref="P586:AA586" si="2339">P236+P286+P336+P386</f>
        <v>0</v>
      </c>
      <c r="Q586" s="2">
        <f t="shared" si="2339"/>
        <v>0</v>
      </c>
      <c r="R586" s="2">
        <f t="shared" si="2339"/>
        <v>0</v>
      </c>
      <c r="S586" s="2">
        <f t="shared" si="2339"/>
        <v>0</v>
      </c>
      <c r="T586" s="2">
        <f t="shared" si="2339"/>
        <v>0</v>
      </c>
      <c r="U586" s="2">
        <f t="shared" si="2339"/>
        <v>0</v>
      </c>
      <c r="V586" s="2">
        <f t="shared" si="2339"/>
        <v>0</v>
      </c>
      <c r="W586" s="2">
        <f t="shared" si="2339"/>
        <v>49507.5</v>
      </c>
      <c r="X586" s="2">
        <f t="shared" si="2339"/>
        <v>49507.5</v>
      </c>
      <c r="Y586" s="2">
        <f t="shared" si="2339"/>
        <v>49507.5</v>
      </c>
      <c r="Z586" s="2">
        <f t="shared" si="2339"/>
        <v>49507.5</v>
      </c>
      <c r="AA586" s="2">
        <f t="shared" si="2339"/>
        <v>49507.5</v>
      </c>
      <c r="AB586" s="6">
        <f t="shared" si="2125"/>
        <v>247537.5</v>
      </c>
      <c r="AC586" s="2">
        <f t="shared" ref="AC586:AN586" si="2340">AC236+AC286+AC336+AC386</f>
        <v>49490</v>
      </c>
      <c r="AD586" s="2">
        <f t="shared" si="2340"/>
        <v>59165</v>
      </c>
      <c r="AE586" s="2">
        <f t="shared" si="2340"/>
        <v>59165</v>
      </c>
      <c r="AF586" s="2">
        <f t="shared" si="2340"/>
        <v>59165</v>
      </c>
      <c r="AG586" s="2">
        <f t="shared" si="2340"/>
        <v>59165</v>
      </c>
      <c r="AH586" s="2">
        <f t="shared" si="2340"/>
        <v>59165</v>
      </c>
      <c r="AI586" s="2">
        <f t="shared" si="2340"/>
        <v>59165</v>
      </c>
      <c r="AJ586" s="2">
        <f t="shared" si="2340"/>
        <v>68840</v>
      </c>
      <c r="AK586" s="2">
        <f t="shared" si="2340"/>
        <v>68840</v>
      </c>
      <c r="AL586" s="2">
        <f t="shared" si="2340"/>
        <v>68840</v>
      </c>
      <c r="AM586" s="2">
        <f t="shared" si="2340"/>
        <v>68840</v>
      </c>
      <c r="AN586" s="2">
        <f t="shared" si="2340"/>
        <v>68840</v>
      </c>
      <c r="AO586" s="6">
        <f t="shared" si="2127"/>
        <v>748680</v>
      </c>
      <c r="AP586" s="2"/>
      <c r="AQ586" s="6">
        <f t="shared" si="2334"/>
        <v>996217.5</v>
      </c>
      <c r="AR586" s="4"/>
    </row>
    <row r="587" spans="1:44" ht="12" customHeight="1" outlineLevel="1">
      <c r="A587" s="21" t="s">
        <v>497</v>
      </c>
      <c r="C587" s="2">
        <f t="shared" ref="C587:N587" si="2341">C237+C287+C337+C387</f>
        <v>0</v>
      </c>
      <c r="D587" s="2">
        <f t="shared" si="2341"/>
        <v>0</v>
      </c>
      <c r="E587" s="2">
        <f t="shared" si="2341"/>
        <v>0</v>
      </c>
      <c r="F587" s="2">
        <f t="shared" si="2341"/>
        <v>0</v>
      </c>
      <c r="G587" s="2">
        <f t="shared" si="2341"/>
        <v>0</v>
      </c>
      <c r="H587" s="2">
        <f t="shared" si="2341"/>
        <v>0</v>
      </c>
      <c r="I587" s="2">
        <f t="shared" si="2341"/>
        <v>0</v>
      </c>
      <c r="J587" s="2">
        <f t="shared" si="2341"/>
        <v>0</v>
      </c>
      <c r="K587" s="2">
        <f t="shared" si="2341"/>
        <v>0</v>
      </c>
      <c r="L587" s="2">
        <f t="shared" si="2341"/>
        <v>0</v>
      </c>
      <c r="M587" s="2">
        <f t="shared" si="2341"/>
        <v>0</v>
      </c>
      <c r="N587" s="2">
        <f t="shared" si="2341"/>
        <v>36627.375</v>
      </c>
      <c r="O587" s="6">
        <f t="shared" si="2123"/>
        <v>36627.375</v>
      </c>
      <c r="P587" s="2">
        <f t="shared" ref="P587:AA587" si="2342">P237+P287+P337+P387</f>
        <v>36607.5</v>
      </c>
      <c r="Q587" s="2">
        <f t="shared" si="2342"/>
        <v>36607.5</v>
      </c>
      <c r="R587" s="2">
        <f t="shared" si="2342"/>
        <v>36607.5</v>
      </c>
      <c r="S587" s="2">
        <f t="shared" si="2342"/>
        <v>36607.5</v>
      </c>
      <c r="T587" s="2">
        <f t="shared" si="2342"/>
        <v>36607.5</v>
      </c>
      <c r="U587" s="2">
        <f t="shared" si="2342"/>
        <v>43057.5</v>
      </c>
      <c r="V587" s="2">
        <f t="shared" si="2342"/>
        <v>43057.5</v>
      </c>
      <c r="W587" s="2">
        <f t="shared" si="2342"/>
        <v>43057.5</v>
      </c>
      <c r="X587" s="2">
        <f t="shared" si="2342"/>
        <v>43057.5</v>
      </c>
      <c r="Y587" s="2">
        <f t="shared" si="2342"/>
        <v>43057.5</v>
      </c>
      <c r="Z587" s="2">
        <f t="shared" si="2342"/>
        <v>43057.5</v>
      </c>
      <c r="AA587" s="2">
        <f t="shared" si="2342"/>
        <v>49507.5</v>
      </c>
      <c r="AB587" s="6">
        <f t="shared" si="2125"/>
        <v>490890</v>
      </c>
      <c r="AC587" s="2">
        <f t="shared" ref="AC587:AN587" si="2343">AC237+AC287+AC337+AC387</f>
        <v>49490</v>
      </c>
      <c r="AD587" s="2">
        <f t="shared" si="2343"/>
        <v>49490</v>
      </c>
      <c r="AE587" s="2">
        <f t="shared" si="2343"/>
        <v>49490</v>
      </c>
      <c r="AF587" s="2">
        <f t="shared" si="2343"/>
        <v>49490</v>
      </c>
      <c r="AG587" s="2">
        <f t="shared" si="2343"/>
        <v>49490</v>
      </c>
      <c r="AH587" s="2">
        <f t="shared" si="2343"/>
        <v>55940</v>
      </c>
      <c r="AI587" s="2">
        <f t="shared" si="2343"/>
        <v>55940</v>
      </c>
      <c r="AJ587" s="2">
        <f t="shared" si="2343"/>
        <v>55940</v>
      </c>
      <c r="AK587" s="2">
        <f t="shared" si="2343"/>
        <v>55940</v>
      </c>
      <c r="AL587" s="2">
        <f t="shared" si="2343"/>
        <v>55940</v>
      </c>
      <c r="AM587" s="2">
        <f t="shared" si="2343"/>
        <v>55940</v>
      </c>
      <c r="AN587" s="2">
        <f t="shared" si="2343"/>
        <v>62390</v>
      </c>
      <c r="AO587" s="6">
        <f t="shared" si="2127"/>
        <v>645480</v>
      </c>
      <c r="AP587" s="2"/>
      <c r="AQ587" s="6">
        <f t="shared" si="2334"/>
        <v>1172997.375</v>
      </c>
      <c r="AR587" s="4"/>
    </row>
    <row r="588" spans="1:44" ht="12" customHeight="1" outlineLevel="1">
      <c r="A588" s="2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6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6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6"/>
      <c r="AP588" s="2"/>
      <c r="AQ588" s="6"/>
      <c r="AR588" s="4"/>
    </row>
    <row r="589" spans="1:44" s="4" customFormat="1" ht="12" customHeight="1" outlineLevel="1">
      <c r="A589" s="4" t="s">
        <v>496</v>
      </c>
      <c r="B589" s="9"/>
      <c r="C589" s="5">
        <f>SUM(C590:C591)</f>
        <v>0</v>
      </c>
      <c r="D589" s="5">
        <f t="shared" ref="D589" si="2344">SUM(D590:D591)</f>
        <v>0</v>
      </c>
      <c r="E589" s="5">
        <f t="shared" ref="E589" si="2345">SUM(E590:E591)</f>
        <v>0</v>
      </c>
      <c r="F589" s="5">
        <f t="shared" ref="F589" si="2346">SUM(F590:F591)</f>
        <v>0</v>
      </c>
      <c r="G589" s="5">
        <f t="shared" ref="G589" si="2347">SUM(G590:G591)</f>
        <v>0</v>
      </c>
      <c r="H589" s="5">
        <f t="shared" ref="H589" si="2348">SUM(H590:H591)</f>
        <v>0</v>
      </c>
      <c r="I589" s="5">
        <f t="shared" ref="I589" si="2349">SUM(I590:I591)</f>
        <v>0</v>
      </c>
      <c r="J589" s="5">
        <f t="shared" ref="J589" si="2350">SUM(J590:J591)</f>
        <v>0</v>
      </c>
      <c r="K589" s="5">
        <f t="shared" ref="K589" si="2351">SUM(K590:K591)</f>
        <v>23727.375</v>
      </c>
      <c r="L589" s="5">
        <f t="shared" ref="L589" si="2352">SUM(L590:L591)</f>
        <v>23727.375</v>
      </c>
      <c r="M589" s="5">
        <f t="shared" ref="M589" si="2353">SUM(M590:M591)</f>
        <v>23727.375</v>
      </c>
      <c r="N589" s="5">
        <f t="shared" ref="N589" si="2354">SUM(N590:N591)</f>
        <v>23727.375</v>
      </c>
      <c r="O589" s="14">
        <f t="shared" si="2123"/>
        <v>94909.5</v>
      </c>
      <c r="P589" s="5">
        <f>SUM(P590:P591)</f>
        <v>23707.5</v>
      </c>
      <c r="Q589" s="5">
        <f t="shared" ref="Q589" si="2355">SUM(Q590:Q591)</f>
        <v>23707.5</v>
      </c>
      <c r="R589" s="5">
        <f t="shared" ref="R589" si="2356">SUM(R590:R591)</f>
        <v>50640</v>
      </c>
      <c r="S589" s="5">
        <f t="shared" ref="S589" si="2357">SUM(S590:S591)</f>
        <v>50640</v>
      </c>
      <c r="T589" s="5">
        <f t="shared" ref="T589" si="2358">SUM(T590:T591)</f>
        <v>50640</v>
      </c>
      <c r="U589" s="5">
        <f t="shared" ref="U589" si="2359">SUM(U590:U591)</f>
        <v>50640</v>
      </c>
      <c r="V589" s="5">
        <f t="shared" ref="V589" si="2360">SUM(V590:V591)</f>
        <v>50640</v>
      </c>
      <c r="W589" s="5">
        <f t="shared" ref="W589" si="2361">SUM(W590:W591)</f>
        <v>50640</v>
      </c>
      <c r="X589" s="5">
        <f t="shared" ref="X589" si="2362">SUM(X590:X591)</f>
        <v>57090</v>
      </c>
      <c r="Y589" s="5">
        <f t="shared" ref="Y589" si="2363">SUM(Y590:Y591)</f>
        <v>57090</v>
      </c>
      <c r="Z589" s="5">
        <f t="shared" ref="Z589" si="2364">SUM(Z590:Z591)</f>
        <v>57090</v>
      </c>
      <c r="AA589" s="5">
        <f t="shared" ref="AA589" si="2365">SUM(AA590:AA591)</f>
        <v>57090</v>
      </c>
      <c r="AB589" s="14">
        <f t="shared" si="2125"/>
        <v>579615</v>
      </c>
      <c r="AC589" s="5">
        <f>SUM(AC590:AC591)</f>
        <v>57055</v>
      </c>
      <c r="AD589" s="5">
        <f t="shared" ref="AD589" si="2366">SUM(AD590:AD591)</f>
        <v>57055</v>
      </c>
      <c r="AE589" s="5">
        <f t="shared" ref="AE589" si="2367">SUM(AE590:AE591)</f>
        <v>63505</v>
      </c>
      <c r="AF589" s="5">
        <f t="shared" ref="AF589" si="2368">SUM(AF590:AF591)</f>
        <v>63505</v>
      </c>
      <c r="AG589" s="5">
        <f t="shared" ref="AG589" si="2369">SUM(AG590:AG591)</f>
        <v>63505</v>
      </c>
      <c r="AH589" s="5">
        <f t="shared" ref="AH589" si="2370">SUM(AH590:AH591)</f>
        <v>63505</v>
      </c>
      <c r="AI589" s="5">
        <f t="shared" ref="AI589" si="2371">SUM(AI590:AI591)</f>
        <v>63505</v>
      </c>
      <c r="AJ589" s="5">
        <f t="shared" ref="AJ589" si="2372">SUM(AJ590:AJ591)</f>
        <v>63505</v>
      </c>
      <c r="AK589" s="5">
        <f t="shared" ref="AK589" si="2373">SUM(AK590:AK591)</f>
        <v>69955</v>
      </c>
      <c r="AL589" s="5">
        <f t="shared" ref="AL589" si="2374">SUM(AL590:AL591)</f>
        <v>69955</v>
      </c>
      <c r="AM589" s="5">
        <f t="shared" ref="AM589" si="2375">SUM(AM590:AM591)</f>
        <v>69955</v>
      </c>
      <c r="AN589" s="5">
        <f t="shared" ref="AN589" si="2376">SUM(AN590:AN591)</f>
        <v>69955</v>
      </c>
      <c r="AO589" s="14">
        <f t="shared" si="2127"/>
        <v>774960</v>
      </c>
      <c r="AP589" s="5"/>
      <c r="AQ589" s="14">
        <f>O589+AB589+AO589</f>
        <v>1449484.5</v>
      </c>
    </row>
    <row r="590" spans="1:44" ht="12" customHeight="1" outlineLevel="1">
      <c r="A590" s="21" t="s">
        <v>538</v>
      </c>
      <c r="C590" s="2">
        <f t="shared" ref="C590:N590" si="2377">C240+C290+C340+C390</f>
        <v>0</v>
      </c>
      <c r="D590" s="2">
        <f t="shared" si="2377"/>
        <v>0</v>
      </c>
      <c r="E590" s="2">
        <f t="shared" si="2377"/>
        <v>0</v>
      </c>
      <c r="F590" s="2">
        <f t="shared" si="2377"/>
        <v>0</v>
      </c>
      <c r="G590" s="2">
        <f t="shared" si="2377"/>
        <v>0</v>
      </c>
      <c r="H590" s="2">
        <f t="shared" si="2377"/>
        <v>0</v>
      </c>
      <c r="I590" s="2">
        <f t="shared" si="2377"/>
        <v>0</v>
      </c>
      <c r="J590" s="2">
        <f t="shared" si="2377"/>
        <v>0</v>
      </c>
      <c r="K590" s="2">
        <f t="shared" si="2377"/>
        <v>23727.375</v>
      </c>
      <c r="L590" s="2">
        <f t="shared" si="2377"/>
        <v>23727.375</v>
      </c>
      <c r="M590" s="2">
        <f t="shared" si="2377"/>
        <v>23727.375</v>
      </c>
      <c r="N590" s="2">
        <f t="shared" si="2377"/>
        <v>23727.375</v>
      </c>
      <c r="O590" s="6">
        <f t="shared" si="2123"/>
        <v>94909.5</v>
      </c>
      <c r="P590" s="2">
        <f t="shared" ref="P590:AA590" si="2378">P240+P290+P340+P390</f>
        <v>23707.5</v>
      </c>
      <c r="Q590" s="2">
        <f t="shared" si="2378"/>
        <v>23707.5</v>
      </c>
      <c r="R590" s="2">
        <f t="shared" si="2378"/>
        <v>26932.5</v>
      </c>
      <c r="S590" s="2">
        <f t="shared" si="2378"/>
        <v>26932.5</v>
      </c>
      <c r="T590" s="2">
        <f t="shared" si="2378"/>
        <v>26932.5</v>
      </c>
      <c r="U590" s="2">
        <f t="shared" si="2378"/>
        <v>26932.5</v>
      </c>
      <c r="V590" s="2">
        <f t="shared" si="2378"/>
        <v>26932.5</v>
      </c>
      <c r="W590" s="2">
        <f t="shared" si="2378"/>
        <v>26932.5</v>
      </c>
      <c r="X590" s="2">
        <f t="shared" si="2378"/>
        <v>30157.5</v>
      </c>
      <c r="Y590" s="2">
        <f t="shared" si="2378"/>
        <v>30157.5</v>
      </c>
      <c r="Z590" s="2">
        <f t="shared" si="2378"/>
        <v>30157.5</v>
      </c>
      <c r="AA590" s="2">
        <f t="shared" si="2378"/>
        <v>30157.5</v>
      </c>
      <c r="AB590" s="6">
        <f t="shared" si="2125"/>
        <v>329640</v>
      </c>
      <c r="AC590" s="2">
        <f t="shared" ref="AC590:AN590" si="2379">AC240+AC290+AC340+AC390</f>
        <v>30140</v>
      </c>
      <c r="AD590" s="2">
        <f t="shared" si="2379"/>
        <v>30140</v>
      </c>
      <c r="AE590" s="2">
        <f t="shared" si="2379"/>
        <v>33365</v>
      </c>
      <c r="AF590" s="2">
        <f t="shared" si="2379"/>
        <v>33365</v>
      </c>
      <c r="AG590" s="2">
        <f t="shared" si="2379"/>
        <v>33365</v>
      </c>
      <c r="AH590" s="2">
        <f t="shared" si="2379"/>
        <v>33365</v>
      </c>
      <c r="AI590" s="2">
        <f t="shared" si="2379"/>
        <v>33365</v>
      </c>
      <c r="AJ590" s="2">
        <f t="shared" si="2379"/>
        <v>33365</v>
      </c>
      <c r="AK590" s="2">
        <f t="shared" si="2379"/>
        <v>36590</v>
      </c>
      <c r="AL590" s="2">
        <f t="shared" si="2379"/>
        <v>36590</v>
      </c>
      <c r="AM590" s="2">
        <f t="shared" si="2379"/>
        <v>36590</v>
      </c>
      <c r="AN590" s="2">
        <f t="shared" si="2379"/>
        <v>36590</v>
      </c>
      <c r="AO590" s="6">
        <f t="shared" si="2127"/>
        <v>406830</v>
      </c>
      <c r="AP590" s="2"/>
      <c r="AQ590" s="6">
        <f>O590+AB590+AO590</f>
        <v>831379.5</v>
      </c>
    </row>
    <row r="591" spans="1:44" ht="12" customHeight="1" outlineLevel="1">
      <c r="A591" s="21" t="s">
        <v>536</v>
      </c>
      <c r="C591" s="2">
        <f t="shared" ref="C591:N591" si="2380">C241+C291+C341+C391</f>
        <v>0</v>
      </c>
      <c r="D591" s="2">
        <f t="shared" si="2380"/>
        <v>0</v>
      </c>
      <c r="E591" s="2">
        <f t="shared" si="2380"/>
        <v>0</v>
      </c>
      <c r="F591" s="2">
        <f t="shared" si="2380"/>
        <v>0</v>
      </c>
      <c r="G591" s="2">
        <f t="shared" si="2380"/>
        <v>0</v>
      </c>
      <c r="H591" s="2">
        <f t="shared" si="2380"/>
        <v>0</v>
      </c>
      <c r="I591" s="2">
        <f t="shared" si="2380"/>
        <v>0</v>
      </c>
      <c r="J591" s="2">
        <f t="shared" si="2380"/>
        <v>0</v>
      </c>
      <c r="K591" s="2">
        <f t="shared" si="2380"/>
        <v>0</v>
      </c>
      <c r="L591" s="2">
        <f t="shared" si="2380"/>
        <v>0</v>
      </c>
      <c r="M591" s="2">
        <f t="shared" si="2380"/>
        <v>0</v>
      </c>
      <c r="N591" s="2">
        <f t="shared" si="2380"/>
        <v>0</v>
      </c>
      <c r="O591" s="6">
        <f t="shared" si="2123"/>
        <v>0</v>
      </c>
      <c r="P591" s="2">
        <f t="shared" ref="P591:AA591" si="2381">P241+P291+P341+P391</f>
        <v>0</v>
      </c>
      <c r="Q591" s="2">
        <f t="shared" si="2381"/>
        <v>0</v>
      </c>
      <c r="R591" s="2">
        <f t="shared" si="2381"/>
        <v>23707.5</v>
      </c>
      <c r="S591" s="2">
        <f t="shared" si="2381"/>
        <v>23707.5</v>
      </c>
      <c r="T591" s="2">
        <f t="shared" si="2381"/>
        <v>23707.5</v>
      </c>
      <c r="U591" s="2">
        <f t="shared" si="2381"/>
        <v>23707.5</v>
      </c>
      <c r="V591" s="2">
        <f t="shared" si="2381"/>
        <v>23707.5</v>
      </c>
      <c r="W591" s="2">
        <f t="shared" si="2381"/>
        <v>23707.5</v>
      </c>
      <c r="X591" s="2">
        <f t="shared" si="2381"/>
        <v>26932.5</v>
      </c>
      <c r="Y591" s="2">
        <f t="shared" si="2381"/>
        <v>26932.5</v>
      </c>
      <c r="Z591" s="2">
        <f t="shared" si="2381"/>
        <v>26932.5</v>
      </c>
      <c r="AA591" s="2">
        <f t="shared" si="2381"/>
        <v>26932.5</v>
      </c>
      <c r="AB591" s="6">
        <f t="shared" si="2125"/>
        <v>249975</v>
      </c>
      <c r="AC591" s="2">
        <f t="shared" ref="AC591:AN591" si="2382">AC241+AC291+AC341+AC391</f>
        <v>26915</v>
      </c>
      <c r="AD591" s="2">
        <f t="shared" si="2382"/>
        <v>26915</v>
      </c>
      <c r="AE591" s="2">
        <f t="shared" si="2382"/>
        <v>30140</v>
      </c>
      <c r="AF591" s="2">
        <f t="shared" si="2382"/>
        <v>30140</v>
      </c>
      <c r="AG591" s="2">
        <f t="shared" si="2382"/>
        <v>30140</v>
      </c>
      <c r="AH591" s="2">
        <f t="shared" si="2382"/>
        <v>30140</v>
      </c>
      <c r="AI591" s="2">
        <f t="shared" si="2382"/>
        <v>30140</v>
      </c>
      <c r="AJ591" s="2">
        <f t="shared" si="2382"/>
        <v>30140</v>
      </c>
      <c r="AK591" s="2">
        <f t="shared" si="2382"/>
        <v>33365</v>
      </c>
      <c r="AL591" s="2">
        <f t="shared" si="2382"/>
        <v>33365</v>
      </c>
      <c r="AM591" s="2">
        <f t="shared" si="2382"/>
        <v>33365</v>
      </c>
      <c r="AN591" s="2">
        <f t="shared" si="2382"/>
        <v>33365</v>
      </c>
      <c r="AO591" s="6">
        <f t="shared" si="2127"/>
        <v>368130</v>
      </c>
      <c r="AP591" s="2"/>
      <c r="AQ591" s="6">
        <f t="shared" ref="AQ591:AQ595" si="2383">O591+AB591+AO591</f>
        <v>618105</v>
      </c>
    </row>
    <row r="592" spans="1:44" ht="12" customHeight="1" outlineLevel="1">
      <c r="A592" s="21" t="s">
        <v>541</v>
      </c>
      <c r="C592" s="2">
        <f t="shared" ref="C592:N592" si="2384">C242+C292+C342+C392</f>
        <v>0</v>
      </c>
      <c r="D592" s="2">
        <f t="shared" si="2384"/>
        <v>0</v>
      </c>
      <c r="E592" s="2">
        <f t="shared" si="2384"/>
        <v>0</v>
      </c>
      <c r="F592" s="2">
        <f t="shared" si="2384"/>
        <v>0</v>
      </c>
      <c r="G592" s="2">
        <f t="shared" si="2384"/>
        <v>0</v>
      </c>
      <c r="H592" s="2">
        <f t="shared" si="2384"/>
        <v>0</v>
      </c>
      <c r="I592" s="2">
        <f t="shared" si="2384"/>
        <v>0</v>
      </c>
      <c r="J592" s="2">
        <f t="shared" si="2384"/>
        <v>0</v>
      </c>
      <c r="K592" s="2">
        <f t="shared" si="2384"/>
        <v>0</v>
      </c>
      <c r="L592" s="2">
        <f t="shared" si="2384"/>
        <v>0</v>
      </c>
      <c r="M592" s="2">
        <f t="shared" si="2384"/>
        <v>0</v>
      </c>
      <c r="N592" s="2">
        <f t="shared" si="2384"/>
        <v>0</v>
      </c>
      <c r="O592" s="6">
        <f t="shared" si="2123"/>
        <v>0</v>
      </c>
      <c r="P592" s="2">
        <f t="shared" ref="P592:AA592" si="2385">P242+P292+P342+P392</f>
        <v>0</v>
      </c>
      <c r="Q592" s="2">
        <f t="shared" si="2385"/>
        <v>0</v>
      </c>
      <c r="R592" s="2">
        <f t="shared" si="2385"/>
        <v>23707.5</v>
      </c>
      <c r="S592" s="2">
        <f t="shared" si="2385"/>
        <v>23707.5</v>
      </c>
      <c r="T592" s="2">
        <f t="shared" si="2385"/>
        <v>23707.5</v>
      </c>
      <c r="U592" s="2">
        <f t="shared" si="2385"/>
        <v>23707.5</v>
      </c>
      <c r="V592" s="2">
        <f t="shared" si="2385"/>
        <v>23707.5</v>
      </c>
      <c r="W592" s="2">
        <f t="shared" si="2385"/>
        <v>23707.5</v>
      </c>
      <c r="X592" s="2">
        <f t="shared" si="2385"/>
        <v>26932.5</v>
      </c>
      <c r="Y592" s="2">
        <f t="shared" si="2385"/>
        <v>26932.5</v>
      </c>
      <c r="Z592" s="2">
        <f t="shared" si="2385"/>
        <v>26932.5</v>
      </c>
      <c r="AA592" s="2">
        <f t="shared" si="2385"/>
        <v>26932.5</v>
      </c>
      <c r="AB592" s="6">
        <f t="shared" si="2125"/>
        <v>249975</v>
      </c>
      <c r="AC592" s="2">
        <f t="shared" ref="AC592:AN592" si="2386">AC242+AC292+AC342+AC392</f>
        <v>26915</v>
      </c>
      <c r="AD592" s="2">
        <f t="shared" si="2386"/>
        <v>26915</v>
      </c>
      <c r="AE592" s="2">
        <f t="shared" si="2386"/>
        <v>30140</v>
      </c>
      <c r="AF592" s="2">
        <f t="shared" si="2386"/>
        <v>30140</v>
      </c>
      <c r="AG592" s="2">
        <f t="shared" si="2386"/>
        <v>30140</v>
      </c>
      <c r="AH592" s="2">
        <f t="shared" si="2386"/>
        <v>30140</v>
      </c>
      <c r="AI592" s="2">
        <f t="shared" si="2386"/>
        <v>30140</v>
      </c>
      <c r="AJ592" s="2">
        <f t="shared" si="2386"/>
        <v>30140</v>
      </c>
      <c r="AK592" s="2">
        <f t="shared" si="2386"/>
        <v>33365</v>
      </c>
      <c r="AL592" s="2">
        <f t="shared" si="2386"/>
        <v>33365</v>
      </c>
      <c r="AM592" s="2">
        <f t="shared" si="2386"/>
        <v>33365</v>
      </c>
      <c r="AN592" s="2">
        <f t="shared" si="2386"/>
        <v>33365</v>
      </c>
      <c r="AO592" s="6">
        <f t="shared" si="2127"/>
        <v>368130</v>
      </c>
      <c r="AP592" s="2"/>
      <c r="AQ592" s="6">
        <f t="shared" si="2383"/>
        <v>618105</v>
      </c>
    </row>
    <row r="593" spans="1:44" ht="12" customHeight="1" outlineLevel="1">
      <c r="A593" s="21" t="s">
        <v>537</v>
      </c>
      <c r="C593" s="2">
        <f t="shared" ref="C593:N593" si="2387">C243+C293+C343+C393</f>
        <v>0</v>
      </c>
      <c r="D593" s="2">
        <f t="shared" si="2387"/>
        <v>0</v>
      </c>
      <c r="E593" s="2">
        <f t="shared" si="2387"/>
        <v>0</v>
      </c>
      <c r="F593" s="2">
        <f t="shared" si="2387"/>
        <v>0</v>
      </c>
      <c r="G593" s="2">
        <f t="shared" si="2387"/>
        <v>0</v>
      </c>
      <c r="H593" s="2">
        <f t="shared" si="2387"/>
        <v>0</v>
      </c>
      <c r="I593" s="2">
        <f t="shared" si="2387"/>
        <v>0</v>
      </c>
      <c r="J593" s="2">
        <f t="shared" si="2387"/>
        <v>0</v>
      </c>
      <c r="K593" s="2">
        <f t="shared" si="2387"/>
        <v>0</v>
      </c>
      <c r="L593" s="2">
        <f t="shared" si="2387"/>
        <v>0</v>
      </c>
      <c r="M593" s="2">
        <f t="shared" si="2387"/>
        <v>0</v>
      </c>
      <c r="N593" s="2">
        <f t="shared" si="2387"/>
        <v>0</v>
      </c>
      <c r="O593" s="6">
        <f t="shared" si="2123"/>
        <v>0</v>
      </c>
      <c r="P593" s="2">
        <f t="shared" ref="P593:AA593" si="2388">P243+P293+P343+P393</f>
        <v>0</v>
      </c>
      <c r="Q593" s="2">
        <f t="shared" si="2388"/>
        <v>0</v>
      </c>
      <c r="R593" s="2">
        <f t="shared" si="2388"/>
        <v>0</v>
      </c>
      <c r="S593" s="2">
        <f t="shared" si="2388"/>
        <v>0</v>
      </c>
      <c r="T593" s="2">
        <f t="shared" si="2388"/>
        <v>0</v>
      </c>
      <c r="U593" s="2">
        <f t="shared" si="2388"/>
        <v>0</v>
      </c>
      <c r="V593" s="2">
        <f t="shared" si="2388"/>
        <v>0</v>
      </c>
      <c r="W593" s="2">
        <f t="shared" si="2388"/>
        <v>0</v>
      </c>
      <c r="X593" s="2">
        <f t="shared" si="2388"/>
        <v>23707.5</v>
      </c>
      <c r="Y593" s="2">
        <f t="shared" si="2388"/>
        <v>23707.5</v>
      </c>
      <c r="Z593" s="2">
        <f t="shared" si="2388"/>
        <v>23707.5</v>
      </c>
      <c r="AA593" s="2">
        <f t="shared" si="2388"/>
        <v>23707.5</v>
      </c>
      <c r="AB593" s="6">
        <f t="shared" si="2125"/>
        <v>94830</v>
      </c>
      <c r="AC593" s="2">
        <f t="shared" ref="AC593:AN593" si="2389">AC243+AC293+AC343+AC393</f>
        <v>23690</v>
      </c>
      <c r="AD593" s="2">
        <f t="shared" si="2389"/>
        <v>23690</v>
      </c>
      <c r="AE593" s="2">
        <f t="shared" si="2389"/>
        <v>26915</v>
      </c>
      <c r="AF593" s="2">
        <f t="shared" si="2389"/>
        <v>26915</v>
      </c>
      <c r="AG593" s="2">
        <f t="shared" si="2389"/>
        <v>26915</v>
      </c>
      <c r="AH593" s="2">
        <f t="shared" si="2389"/>
        <v>26915</v>
      </c>
      <c r="AI593" s="2">
        <f t="shared" si="2389"/>
        <v>26915</v>
      </c>
      <c r="AJ593" s="2">
        <f t="shared" si="2389"/>
        <v>26915</v>
      </c>
      <c r="AK593" s="2">
        <f t="shared" si="2389"/>
        <v>30140</v>
      </c>
      <c r="AL593" s="2">
        <f t="shared" si="2389"/>
        <v>30140</v>
      </c>
      <c r="AM593" s="2">
        <f t="shared" si="2389"/>
        <v>30140</v>
      </c>
      <c r="AN593" s="2">
        <f t="shared" si="2389"/>
        <v>30140</v>
      </c>
      <c r="AO593" s="6">
        <f t="shared" si="2127"/>
        <v>329430</v>
      </c>
      <c r="AP593" s="2"/>
      <c r="AQ593" s="6">
        <f t="shared" si="2383"/>
        <v>424260</v>
      </c>
    </row>
    <row r="594" spans="1:44" ht="12" customHeight="1" outlineLevel="1">
      <c r="A594" s="21" t="s">
        <v>542</v>
      </c>
      <c r="C594" s="2">
        <f t="shared" ref="C594:N594" si="2390">C244+C294+C344+C394</f>
        <v>0</v>
      </c>
      <c r="D594" s="2">
        <f t="shared" si="2390"/>
        <v>0</v>
      </c>
      <c r="E594" s="2">
        <f t="shared" si="2390"/>
        <v>0</v>
      </c>
      <c r="F594" s="2">
        <f t="shared" si="2390"/>
        <v>0</v>
      </c>
      <c r="G594" s="2">
        <f t="shared" si="2390"/>
        <v>0</v>
      </c>
      <c r="H594" s="2">
        <f t="shared" si="2390"/>
        <v>0</v>
      </c>
      <c r="I594" s="2">
        <f t="shared" si="2390"/>
        <v>0</v>
      </c>
      <c r="J594" s="2">
        <f t="shared" si="2390"/>
        <v>0</v>
      </c>
      <c r="K594" s="2">
        <f t="shared" si="2390"/>
        <v>0</v>
      </c>
      <c r="L594" s="2">
        <f t="shared" si="2390"/>
        <v>0</v>
      </c>
      <c r="M594" s="2">
        <f t="shared" si="2390"/>
        <v>0</v>
      </c>
      <c r="N594" s="2">
        <f t="shared" si="2390"/>
        <v>0</v>
      </c>
      <c r="O594" s="6">
        <f t="shared" si="2123"/>
        <v>0</v>
      </c>
      <c r="P594" s="2">
        <f t="shared" ref="P594:AA594" si="2391">P244+P294+P344+P394</f>
        <v>0</v>
      </c>
      <c r="Q594" s="2">
        <f t="shared" si="2391"/>
        <v>0</v>
      </c>
      <c r="R594" s="2">
        <f t="shared" si="2391"/>
        <v>0</v>
      </c>
      <c r="S594" s="2">
        <f t="shared" si="2391"/>
        <v>0</v>
      </c>
      <c r="T594" s="2">
        <f t="shared" si="2391"/>
        <v>0</v>
      </c>
      <c r="U594" s="2">
        <f t="shared" si="2391"/>
        <v>0</v>
      </c>
      <c r="V594" s="2">
        <f t="shared" si="2391"/>
        <v>0</v>
      </c>
      <c r="W594" s="2">
        <f t="shared" si="2391"/>
        <v>0</v>
      </c>
      <c r="X594" s="2">
        <f t="shared" si="2391"/>
        <v>23707.5</v>
      </c>
      <c r="Y594" s="2">
        <f t="shared" si="2391"/>
        <v>23707.5</v>
      </c>
      <c r="Z594" s="2">
        <f t="shared" si="2391"/>
        <v>23707.5</v>
      </c>
      <c r="AA594" s="2">
        <f t="shared" si="2391"/>
        <v>23707.5</v>
      </c>
      <c r="AB594" s="6">
        <f t="shared" si="2125"/>
        <v>94830</v>
      </c>
      <c r="AC594" s="2">
        <f t="shared" ref="AC594:AN594" si="2392">AC244+AC294+AC344+AC394</f>
        <v>23690</v>
      </c>
      <c r="AD594" s="2">
        <f t="shared" si="2392"/>
        <v>23690</v>
      </c>
      <c r="AE594" s="2">
        <f t="shared" si="2392"/>
        <v>26915</v>
      </c>
      <c r="AF594" s="2">
        <f t="shared" si="2392"/>
        <v>26915</v>
      </c>
      <c r="AG594" s="2">
        <f t="shared" si="2392"/>
        <v>26915</v>
      </c>
      <c r="AH594" s="2">
        <f t="shared" si="2392"/>
        <v>26915</v>
      </c>
      <c r="AI594" s="2">
        <f t="shared" si="2392"/>
        <v>26915</v>
      </c>
      <c r="AJ594" s="2">
        <f t="shared" si="2392"/>
        <v>26915</v>
      </c>
      <c r="AK594" s="2">
        <f t="shared" si="2392"/>
        <v>30140</v>
      </c>
      <c r="AL594" s="2">
        <f t="shared" si="2392"/>
        <v>30140</v>
      </c>
      <c r="AM594" s="2">
        <f t="shared" si="2392"/>
        <v>30140</v>
      </c>
      <c r="AN594" s="2">
        <f t="shared" si="2392"/>
        <v>30140</v>
      </c>
      <c r="AO594" s="6">
        <f t="shared" si="2127"/>
        <v>329430</v>
      </c>
      <c r="AP594" s="2"/>
      <c r="AQ594" s="6">
        <f t="shared" si="2383"/>
        <v>424260</v>
      </c>
    </row>
    <row r="595" spans="1:44" ht="12" customHeight="1" outlineLevel="1">
      <c r="A595" s="21" t="s">
        <v>543</v>
      </c>
      <c r="C595" s="2">
        <f t="shared" ref="C595:N595" si="2393">C245+C295+C345+C395</f>
        <v>0</v>
      </c>
      <c r="D595" s="2">
        <f t="shared" si="2393"/>
        <v>0</v>
      </c>
      <c r="E595" s="2">
        <f t="shared" si="2393"/>
        <v>0</v>
      </c>
      <c r="F595" s="2">
        <f t="shared" si="2393"/>
        <v>0</v>
      </c>
      <c r="G595" s="2">
        <f t="shared" si="2393"/>
        <v>0</v>
      </c>
      <c r="H595" s="2">
        <f t="shared" si="2393"/>
        <v>0</v>
      </c>
      <c r="I595" s="2">
        <f t="shared" si="2393"/>
        <v>0</v>
      </c>
      <c r="J595" s="2">
        <f t="shared" si="2393"/>
        <v>0</v>
      </c>
      <c r="K595" s="2">
        <f t="shared" si="2393"/>
        <v>0</v>
      </c>
      <c r="L595" s="2">
        <f t="shared" si="2393"/>
        <v>0</v>
      </c>
      <c r="M595" s="2">
        <f t="shared" si="2393"/>
        <v>0</v>
      </c>
      <c r="N595" s="2">
        <f t="shared" si="2393"/>
        <v>0</v>
      </c>
      <c r="O595" s="6">
        <f t="shared" si="2123"/>
        <v>0</v>
      </c>
      <c r="P595" s="2">
        <f t="shared" ref="P595:AA595" si="2394">P245+P295+P345+P395</f>
        <v>0</v>
      </c>
      <c r="Q595" s="2">
        <f t="shared" si="2394"/>
        <v>0</v>
      </c>
      <c r="R595" s="2">
        <f t="shared" si="2394"/>
        <v>0</v>
      </c>
      <c r="S595" s="2">
        <f t="shared" si="2394"/>
        <v>0</v>
      </c>
      <c r="T595" s="2">
        <f t="shared" si="2394"/>
        <v>0</v>
      </c>
      <c r="U595" s="2">
        <f t="shared" si="2394"/>
        <v>0</v>
      </c>
      <c r="V595" s="2">
        <f t="shared" si="2394"/>
        <v>0</v>
      </c>
      <c r="W595" s="2">
        <f t="shared" si="2394"/>
        <v>0</v>
      </c>
      <c r="X595" s="2">
        <f t="shared" si="2394"/>
        <v>0</v>
      </c>
      <c r="Y595" s="2">
        <f t="shared" si="2394"/>
        <v>0</v>
      </c>
      <c r="Z595" s="2">
        <f t="shared" si="2394"/>
        <v>0</v>
      </c>
      <c r="AA595" s="2">
        <f t="shared" si="2394"/>
        <v>0</v>
      </c>
      <c r="AB595" s="6">
        <f t="shared" si="2125"/>
        <v>0</v>
      </c>
      <c r="AC595" s="2">
        <f t="shared" ref="AC595:AN595" si="2395">AC245+AC295+AC345+AC395</f>
        <v>0</v>
      </c>
      <c r="AD595" s="2">
        <f t="shared" si="2395"/>
        <v>0</v>
      </c>
      <c r="AE595" s="2">
        <f t="shared" si="2395"/>
        <v>23690</v>
      </c>
      <c r="AF595" s="2">
        <f t="shared" si="2395"/>
        <v>23690</v>
      </c>
      <c r="AG595" s="2">
        <f t="shared" si="2395"/>
        <v>23690</v>
      </c>
      <c r="AH595" s="2">
        <f t="shared" si="2395"/>
        <v>23690</v>
      </c>
      <c r="AI595" s="2">
        <f t="shared" si="2395"/>
        <v>23690</v>
      </c>
      <c r="AJ595" s="2">
        <f t="shared" si="2395"/>
        <v>23690</v>
      </c>
      <c r="AK595" s="2">
        <f t="shared" si="2395"/>
        <v>26915</v>
      </c>
      <c r="AL595" s="2">
        <f t="shared" si="2395"/>
        <v>26915</v>
      </c>
      <c r="AM595" s="2">
        <f t="shared" si="2395"/>
        <v>26915</v>
      </c>
      <c r="AN595" s="2">
        <f t="shared" si="2395"/>
        <v>26915</v>
      </c>
      <c r="AO595" s="6">
        <f t="shared" si="2127"/>
        <v>249800</v>
      </c>
      <c r="AP595" s="2"/>
      <c r="AQ595" s="6">
        <f t="shared" si="2383"/>
        <v>249800</v>
      </c>
    </row>
    <row r="596" spans="1:44" ht="12" customHeight="1" outlineLevel="1">
      <c r="A596" s="2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6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6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6"/>
      <c r="AP596" s="2"/>
      <c r="AQ596" s="6"/>
    </row>
    <row r="597" spans="1:44" ht="12" customHeight="1" outlineLevel="1">
      <c r="A597" s="4" t="s">
        <v>132</v>
      </c>
      <c r="C597" s="5">
        <f>SUM(C598:C599)</f>
        <v>0</v>
      </c>
      <c r="D597" s="5">
        <f t="shared" ref="D597" si="2396">SUM(D598:D599)</f>
        <v>0</v>
      </c>
      <c r="E597" s="5">
        <f t="shared" ref="E597" si="2397">SUM(E598:E599)</f>
        <v>0</v>
      </c>
      <c r="F597" s="5">
        <f t="shared" ref="F597" si="2398">SUM(F598:F599)</f>
        <v>0</v>
      </c>
      <c r="G597" s="5">
        <f t="shared" ref="G597" si="2399">SUM(G598:G599)</f>
        <v>0</v>
      </c>
      <c r="H597" s="5">
        <f t="shared" ref="H597" si="2400">SUM(H598:H599)</f>
        <v>0</v>
      </c>
      <c r="I597" s="5">
        <f t="shared" ref="I597" si="2401">SUM(I598:I599)</f>
        <v>0</v>
      </c>
      <c r="J597" s="5">
        <f t="shared" ref="J597" si="2402">SUM(J598:J599)</f>
        <v>0</v>
      </c>
      <c r="K597" s="5">
        <f t="shared" ref="K597" si="2403">SUM(K598:K599)</f>
        <v>23727.375</v>
      </c>
      <c r="L597" s="5">
        <f t="shared" ref="L597" si="2404">SUM(L598:L599)</f>
        <v>23727.375</v>
      </c>
      <c r="M597" s="5">
        <f t="shared" ref="M597" si="2405">SUM(M598:M599)</f>
        <v>23727.375</v>
      </c>
      <c r="N597" s="5">
        <f t="shared" ref="N597" si="2406">SUM(N598:N599)</f>
        <v>23727.375</v>
      </c>
      <c r="O597" s="14">
        <f t="shared" ref="O597" si="2407">SUM(C597:N597)</f>
        <v>94909.5</v>
      </c>
      <c r="P597" s="5">
        <f>SUM(P598:P599)</f>
        <v>23707.5</v>
      </c>
      <c r="Q597" s="5">
        <f t="shared" ref="Q597" si="2408">SUM(Q598:Q599)</f>
        <v>23707.5</v>
      </c>
      <c r="R597" s="5">
        <f t="shared" ref="R597" si="2409">SUM(R598:R599)</f>
        <v>50640</v>
      </c>
      <c r="S597" s="5">
        <f t="shared" ref="S597" si="2410">SUM(S598:S599)</f>
        <v>50640</v>
      </c>
      <c r="T597" s="5">
        <f t="shared" ref="T597" si="2411">SUM(T598:T599)</f>
        <v>50640</v>
      </c>
      <c r="U597" s="5">
        <f t="shared" ref="U597" si="2412">SUM(U598:U599)</f>
        <v>50640</v>
      </c>
      <c r="V597" s="5">
        <f t="shared" ref="V597" si="2413">SUM(V598:V599)</f>
        <v>50640</v>
      </c>
      <c r="W597" s="5">
        <f t="shared" ref="W597" si="2414">SUM(W598:W599)</f>
        <v>50640</v>
      </c>
      <c r="X597" s="5">
        <f t="shared" ref="X597" si="2415">SUM(X598:X599)</f>
        <v>57090</v>
      </c>
      <c r="Y597" s="5">
        <f t="shared" ref="Y597" si="2416">SUM(Y598:Y599)</f>
        <v>57090</v>
      </c>
      <c r="Z597" s="5">
        <f t="shared" ref="Z597" si="2417">SUM(Z598:Z599)</f>
        <v>57090</v>
      </c>
      <c r="AA597" s="5">
        <f t="shared" ref="AA597" si="2418">SUM(AA598:AA599)</f>
        <v>57090</v>
      </c>
      <c r="AB597" s="14">
        <f t="shared" ref="AB597" si="2419">SUM(P597:AA597)</f>
        <v>579615</v>
      </c>
      <c r="AC597" s="5">
        <f>SUM(AC598:AC599)</f>
        <v>57055</v>
      </c>
      <c r="AD597" s="5">
        <f t="shared" ref="AD597" si="2420">SUM(AD598:AD599)</f>
        <v>57055</v>
      </c>
      <c r="AE597" s="5">
        <f t="shared" ref="AE597" si="2421">SUM(AE598:AE599)</f>
        <v>63505</v>
      </c>
      <c r="AF597" s="5">
        <f t="shared" ref="AF597" si="2422">SUM(AF598:AF599)</f>
        <v>63505</v>
      </c>
      <c r="AG597" s="5">
        <f t="shared" ref="AG597" si="2423">SUM(AG598:AG599)</f>
        <v>63505</v>
      </c>
      <c r="AH597" s="5">
        <f t="shared" ref="AH597" si="2424">SUM(AH598:AH599)</f>
        <v>63505</v>
      </c>
      <c r="AI597" s="5">
        <f t="shared" ref="AI597" si="2425">SUM(AI598:AI599)</f>
        <v>63505</v>
      </c>
      <c r="AJ597" s="5">
        <f t="shared" ref="AJ597" si="2426">SUM(AJ598:AJ599)</f>
        <v>63505</v>
      </c>
      <c r="AK597" s="5">
        <f t="shared" ref="AK597" si="2427">SUM(AK598:AK599)</f>
        <v>69955</v>
      </c>
      <c r="AL597" s="5">
        <f t="shared" ref="AL597" si="2428">SUM(AL598:AL599)</f>
        <v>69955</v>
      </c>
      <c r="AM597" s="5">
        <f t="shared" ref="AM597" si="2429">SUM(AM598:AM599)</f>
        <v>69955</v>
      </c>
      <c r="AN597" s="5">
        <f t="shared" ref="AN597" si="2430">SUM(AN598:AN599)</f>
        <v>69955</v>
      </c>
      <c r="AO597" s="14">
        <f t="shared" ref="AO597" si="2431">SUM(AC597:AN597)</f>
        <v>774960</v>
      </c>
      <c r="AP597" s="2"/>
      <c r="AQ597" s="14">
        <f>O597+AB597+AO597</f>
        <v>1449484.5</v>
      </c>
    </row>
    <row r="598" spans="1:44" ht="12" customHeight="1" outlineLevel="1">
      <c r="A598" s="21" t="s">
        <v>538</v>
      </c>
      <c r="C598" s="2">
        <f t="shared" ref="C598:N598" si="2432">C248+C298+C348+C398</f>
        <v>0</v>
      </c>
      <c r="D598" s="2">
        <f t="shared" si="2432"/>
        <v>0</v>
      </c>
      <c r="E598" s="2">
        <f t="shared" si="2432"/>
        <v>0</v>
      </c>
      <c r="F598" s="2">
        <f t="shared" si="2432"/>
        <v>0</v>
      </c>
      <c r="G598" s="2">
        <f t="shared" si="2432"/>
        <v>0</v>
      </c>
      <c r="H598" s="2">
        <f t="shared" si="2432"/>
        <v>0</v>
      </c>
      <c r="I598" s="2">
        <f t="shared" si="2432"/>
        <v>0</v>
      </c>
      <c r="J598" s="2">
        <f t="shared" si="2432"/>
        <v>0</v>
      </c>
      <c r="K598" s="2">
        <f t="shared" si="2432"/>
        <v>23727.375</v>
      </c>
      <c r="L598" s="2">
        <f t="shared" si="2432"/>
        <v>23727.375</v>
      </c>
      <c r="M598" s="2">
        <f t="shared" si="2432"/>
        <v>23727.375</v>
      </c>
      <c r="N598" s="2">
        <f t="shared" si="2432"/>
        <v>23727.375</v>
      </c>
      <c r="O598" s="6">
        <f t="shared" si="2123"/>
        <v>94909.5</v>
      </c>
      <c r="P598" s="2">
        <f t="shared" ref="P598:AA598" si="2433">P248+P298+P348+P398</f>
        <v>23707.5</v>
      </c>
      <c r="Q598" s="2">
        <f t="shared" si="2433"/>
        <v>23707.5</v>
      </c>
      <c r="R598" s="2">
        <f t="shared" si="2433"/>
        <v>26932.5</v>
      </c>
      <c r="S598" s="2">
        <f t="shared" si="2433"/>
        <v>26932.5</v>
      </c>
      <c r="T598" s="2">
        <f t="shared" si="2433"/>
        <v>26932.5</v>
      </c>
      <c r="U598" s="2">
        <f t="shared" si="2433"/>
        <v>26932.5</v>
      </c>
      <c r="V598" s="2">
        <f t="shared" si="2433"/>
        <v>26932.5</v>
      </c>
      <c r="W598" s="2">
        <f t="shared" si="2433"/>
        <v>26932.5</v>
      </c>
      <c r="X598" s="2">
        <f t="shared" si="2433"/>
        <v>30157.5</v>
      </c>
      <c r="Y598" s="2">
        <f t="shared" si="2433"/>
        <v>30157.5</v>
      </c>
      <c r="Z598" s="2">
        <f t="shared" si="2433"/>
        <v>30157.5</v>
      </c>
      <c r="AA598" s="2">
        <f t="shared" si="2433"/>
        <v>30157.5</v>
      </c>
      <c r="AB598" s="6">
        <f t="shared" si="2125"/>
        <v>329640</v>
      </c>
      <c r="AC598" s="2">
        <f t="shared" ref="AC598:AN598" si="2434">AC248+AC298+AC348+AC398</f>
        <v>30140</v>
      </c>
      <c r="AD598" s="2">
        <f t="shared" si="2434"/>
        <v>30140</v>
      </c>
      <c r="AE598" s="2">
        <f t="shared" si="2434"/>
        <v>33365</v>
      </c>
      <c r="AF598" s="2">
        <f t="shared" si="2434"/>
        <v>33365</v>
      </c>
      <c r="AG598" s="2">
        <f t="shared" si="2434"/>
        <v>33365</v>
      </c>
      <c r="AH598" s="2">
        <f t="shared" si="2434"/>
        <v>33365</v>
      </c>
      <c r="AI598" s="2">
        <f t="shared" si="2434"/>
        <v>33365</v>
      </c>
      <c r="AJ598" s="2">
        <f t="shared" si="2434"/>
        <v>33365</v>
      </c>
      <c r="AK598" s="2">
        <f t="shared" si="2434"/>
        <v>36590</v>
      </c>
      <c r="AL598" s="2">
        <f t="shared" si="2434"/>
        <v>36590</v>
      </c>
      <c r="AM598" s="2">
        <f t="shared" si="2434"/>
        <v>36590</v>
      </c>
      <c r="AN598" s="2">
        <f t="shared" si="2434"/>
        <v>36590</v>
      </c>
      <c r="AO598" s="6">
        <f t="shared" si="2127"/>
        <v>406830</v>
      </c>
      <c r="AP598" s="2"/>
      <c r="AQ598" s="6">
        <f>O598+AB598+AO598</f>
        <v>831379.5</v>
      </c>
    </row>
    <row r="599" spans="1:44" ht="12" customHeight="1" outlineLevel="1">
      <c r="A599" s="21" t="s">
        <v>536</v>
      </c>
      <c r="C599" s="2">
        <f t="shared" ref="C599:N599" si="2435">C249+C299+C349+C399</f>
        <v>0</v>
      </c>
      <c r="D599" s="2">
        <f t="shared" si="2435"/>
        <v>0</v>
      </c>
      <c r="E599" s="2">
        <f t="shared" si="2435"/>
        <v>0</v>
      </c>
      <c r="F599" s="2">
        <f t="shared" si="2435"/>
        <v>0</v>
      </c>
      <c r="G599" s="2">
        <f t="shared" si="2435"/>
        <v>0</v>
      </c>
      <c r="H599" s="2">
        <f t="shared" si="2435"/>
        <v>0</v>
      </c>
      <c r="I599" s="2">
        <f t="shared" si="2435"/>
        <v>0</v>
      </c>
      <c r="J599" s="2">
        <f t="shared" si="2435"/>
        <v>0</v>
      </c>
      <c r="K599" s="2">
        <f t="shared" si="2435"/>
        <v>0</v>
      </c>
      <c r="L599" s="2">
        <f t="shared" si="2435"/>
        <v>0</v>
      </c>
      <c r="M599" s="2">
        <f t="shared" si="2435"/>
        <v>0</v>
      </c>
      <c r="N599" s="2">
        <f t="shared" si="2435"/>
        <v>0</v>
      </c>
      <c r="O599" s="6">
        <f t="shared" si="2123"/>
        <v>0</v>
      </c>
      <c r="P599" s="2">
        <f t="shared" ref="P599:AA599" si="2436">P249+P299+P349+P399</f>
        <v>0</v>
      </c>
      <c r="Q599" s="2">
        <f t="shared" si="2436"/>
        <v>0</v>
      </c>
      <c r="R599" s="2">
        <f t="shared" si="2436"/>
        <v>23707.5</v>
      </c>
      <c r="S599" s="2">
        <f t="shared" si="2436"/>
        <v>23707.5</v>
      </c>
      <c r="T599" s="2">
        <f t="shared" si="2436"/>
        <v>23707.5</v>
      </c>
      <c r="U599" s="2">
        <f t="shared" si="2436"/>
        <v>23707.5</v>
      </c>
      <c r="V599" s="2">
        <f t="shared" si="2436"/>
        <v>23707.5</v>
      </c>
      <c r="W599" s="2">
        <f t="shared" si="2436"/>
        <v>23707.5</v>
      </c>
      <c r="X599" s="2">
        <f t="shared" si="2436"/>
        <v>26932.5</v>
      </c>
      <c r="Y599" s="2">
        <f t="shared" si="2436"/>
        <v>26932.5</v>
      </c>
      <c r="Z599" s="2">
        <f t="shared" si="2436"/>
        <v>26932.5</v>
      </c>
      <c r="AA599" s="2">
        <f t="shared" si="2436"/>
        <v>26932.5</v>
      </c>
      <c r="AB599" s="6">
        <f t="shared" si="2125"/>
        <v>249975</v>
      </c>
      <c r="AC599" s="2">
        <f t="shared" ref="AC599:AN599" si="2437">AC249+AC299+AC349+AC399</f>
        <v>26915</v>
      </c>
      <c r="AD599" s="2">
        <f t="shared" si="2437"/>
        <v>26915</v>
      </c>
      <c r="AE599" s="2">
        <f t="shared" si="2437"/>
        <v>30140</v>
      </c>
      <c r="AF599" s="2">
        <f t="shared" si="2437"/>
        <v>30140</v>
      </c>
      <c r="AG599" s="2">
        <f t="shared" si="2437"/>
        <v>30140</v>
      </c>
      <c r="AH599" s="2">
        <f t="shared" si="2437"/>
        <v>30140</v>
      </c>
      <c r="AI599" s="2">
        <f t="shared" si="2437"/>
        <v>30140</v>
      </c>
      <c r="AJ599" s="2">
        <f t="shared" si="2437"/>
        <v>30140</v>
      </c>
      <c r="AK599" s="2">
        <f t="shared" si="2437"/>
        <v>33365</v>
      </c>
      <c r="AL599" s="2">
        <f t="shared" si="2437"/>
        <v>33365</v>
      </c>
      <c r="AM599" s="2">
        <f t="shared" si="2437"/>
        <v>33365</v>
      </c>
      <c r="AN599" s="2">
        <f t="shared" si="2437"/>
        <v>33365</v>
      </c>
      <c r="AO599" s="6">
        <f t="shared" si="2127"/>
        <v>368130</v>
      </c>
      <c r="AP599" s="2"/>
      <c r="AQ599" s="6">
        <f t="shared" ref="AQ599:AQ603" si="2438">O599+AB599+AO599</f>
        <v>618105</v>
      </c>
    </row>
    <row r="600" spans="1:44" ht="12" customHeight="1" outlineLevel="1">
      <c r="A600" s="21" t="s">
        <v>541</v>
      </c>
      <c r="C600" s="2">
        <f t="shared" ref="C600:N600" si="2439">C250+C300+C350+C400</f>
        <v>0</v>
      </c>
      <c r="D600" s="2">
        <f t="shared" si="2439"/>
        <v>0</v>
      </c>
      <c r="E600" s="2">
        <f t="shared" si="2439"/>
        <v>0</v>
      </c>
      <c r="F600" s="2">
        <f t="shared" si="2439"/>
        <v>0</v>
      </c>
      <c r="G600" s="2">
        <f t="shared" si="2439"/>
        <v>0</v>
      </c>
      <c r="H600" s="2">
        <f t="shared" si="2439"/>
        <v>0</v>
      </c>
      <c r="I600" s="2">
        <f t="shared" si="2439"/>
        <v>0</v>
      </c>
      <c r="J600" s="2">
        <f t="shared" si="2439"/>
        <v>0</v>
      </c>
      <c r="K600" s="2">
        <f t="shared" si="2439"/>
        <v>0</v>
      </c>
      <c r="L600" s="2">
        <f t="shared" si="2439"/>
        <v>0</v>
      </c>
      <c r="M600" s="2">
        <f t="shared" si="2439"/>
        <v>0</v>
      </c>
      <c r="N600" s="2">
        <f t="shared" si="2439"/>
        <v>0</v>
      </c>
      <c r="O600" s="6">
        <f t="shared" si="2123"/>
        <v>0</v>
      </c>
      <c r="P600" s="2">
        <f t="shared" ref="P600:AA600" si="2440">P250+P300+P350+P400</f>
        <v>0</v>
      </c>
      <c r="Q600" s="2">
        <f t="shared" si="2440"/>
        <v>0</v>
      </c>
      <c r="R600" s="2">
        <f t="shared" si="2440"/>
        <v>23707.5</v>
      </c>
      <c r="S600" s="2">
        <f t="shared" si="2440"/>
        <v>23707.5</v>
      </c>
      <c r="T600" s="2">
        <f t="shared" si="2440"/>
        <v>23707.5</v>
      </c>
      <c r="U600" s="2">
        <f t="shared" si="2440"/>
        <v>23707.5</v>
      </c>
      <c r="V600" s="2">
        <f t="shared" si="2440"/>
        <v>23707.5</v>
      </c>
      <c r="W600" s="2">
        <f t="shared" si="2440"/>
        <v>23707.5</v>
      </c>
      <c r="X600" s="2">
        <f t="shared" si="2440"/>
        <v>26932.5</v>
      </c>
      <c r="Y600" s="2">
        <f t="shared" si="2440"/>
        <v>26932.5</v>
      </c>
      <c r="Z600" s="2">
        <f t="shared" si="2440"/>
        <v>26932.5</v>
      </c>
      <c r="AA600" s="2">
        <f t="shared" si="2440"/>
        <v>26932.5</v>
      </c>
      <c r="AB600" s="6">
        <f t="shared" si="2125"/>
        <v>249975</v>
      </c>
      <c r="AC600" s="2">
        <f t="shared" ref="AC600:AN600" si="2441">AC250+AC300+AC350+AC400</f>
        <v>26915</v>
      </c>
      <c r="AD600" s="2">
        <f t="shared" si="2441"/>
        <v>26915</v>
      </c>
      <c r="AE600" s="2">
        <f t="shared" si="2441"/>
        <v>30140</v>
      </c>
      <c r="AF600" s="2">
        <f t="shared" si="2441"/>
        <v>30140</v>
      </c>
      <c r="AG600" s="2">
        <f t="shared" si="2441"/>
        <v>30140</v>
      </c>
      <c r="AH600" s="2">
        <f t="shared" si="2441"/>
        <v>30140</v>
      </c>
      <c r="AI600" s="2">
        <f t="shared" si="2441"/>
        <v>30140</v>
      </c>
      <c r="AJ600" s="2">
        <f t="shared" si="2441"/>
        <v>30140</v>
      </c>
      <c r="AK600" s="2">
        <f t="shared" si="2441"/>
        <v>33365</v>
      </c>
      <c r="AL600" s="2">
        <f t="shared" si="2441"/>
        <v>33365</v>
      </c>
      <c r="AM600" s="2">
        <f t="shared" si="2441"/>
        <v>33365</v>
      </c>
      <c r="AN600" s="2">
        <f t="shared" si="2441"/>
        <v>33365</v>
      </c>
      <c r="AO600" s="6">
        <f t="shared" si="2127"/>
        <v>368130</v>
      </c>
      <c r="AP600" s="2"/>
      <c r="AQ600" s="6">
        <f t="shared" si="2438"/>
        <v>618105</v>
      </c>
    </row>
    <row r="601" spans="1:44" ht="12" customHeight="1" outlineLevel="1">
      <c r="A601" s="21" t="s">
        <v>537</v>
      </c>
      <c r="C601" s="2">
        <f t="shared" ref="C601:N601" si="2442">C251+C301+C351+C401</f>
        <v>0</v>
      </c>
      <c r="D601" s="2">
        <f t="shared" si="2442"/>
        <v>0</v>
      </c>
      <c r="E601" s="2">
        <f t="shared" si="2442"/>
        <v>0</v>
      </c>
      <c r="F601" s="2">
        <f t="shared" si="2442"/>
        <v>0</v>
      </c>
      <c r="G601" s="2">
        <f t="shared" si="2442"/>
        <v>0</v>
      </c>
      <c r="H601" s="2">
        <f t="shared" si="2442"/>
        <v>0</v>
      </c>
      <c r="I601" s="2">
        <f t="shared" si="2442"/>
        <v>0</v>
      </c>
      <c r="J601" s="2">
        <f t="shared" si="2442"/>
        <v>0</v>
      </c>
      <c r="K601" s="2">
        <f t="shared" si="2442"/>
        <v>0</v>
      </c>
      <c r="L601" s="2">
        <f t="shared" si="2442"/>
        <v>0</v>
      </c>
      <c r="M601" s="2">
        <f t="shared" si="2442"/>
        <v>0</v>
      </c>
      <c r="N601" s="2">
        <f t="shared" si="2442"/>
        <v>0</v>
      </c>
      <c r="O601" s="6">
        <f t="shared" si="2123"/>
        <v>0</v>
      </c>
      <c r="P601" s="2">
        <f t="shared" ref="P601:AA601" si="2443">P251+P301+P351+P401</f>
        <v>0</v>
      </c>
      <c r="Q601" s="2">
        <f t="shared" si="2443"/>
        <v>0</v>
      </c>
      <c r="R601" s="2">
        <f t="shared" si="2443"/>
        <v>0</v>
      </c>
      <c r="S601" s="2">
        <f t="shared" si="2443"/>
        <v>0</v>
      </c>
      <c r="T601" s="2">
        <f t="shared" si="2443"/>
        <v>0</v>
      </c>
      <c r="U601" s="2">
        <f t="shared" si="2443"/>
        <v>0</v>
      </c>
      <c r="V601" s="2">
        <f t="shared" si="2443"/>
        <v>0</v>
      </c>
      <c r="W601" s="2">
        <f t="shared" si="2443"/>
        <v>0</v>
      </c>
      <c r="X601" s="2">
        <f t="shared" si="2443"/>
        <v>23707.5</v>
      </c>
      <c r="Y601" s="2">
        <f t="shared" si="2443"/>
        <v>23707.5</v>
      </c>
      <c r="Z601" s="2">
        <f t="shared" si="2443"/>
        <v>23707.5</v>
      </c>
      <c r="AA601" s="2">
        <f t="shared" si="2443"/>
        <v>23707.5</v>
      </c>
      <c r="AB601" s="6">
        <f t="shared" si="2125"/>
        <v>94830</v>
      </c>
      <c r="AC601" s="2">
        <f t="shared" ref="AC601:AN601" si="2444">AC251+AC301+AC351+AC401</f>
        <v>23690</v>
      </c>
      <c r="AD601" s="2">
        <f t="shared" si="2444"/>
        <v>23690</v>
      </c>
      <c r="AE601" s="2">
        <f t="shared" si="2444"/>
        <v>26915</v>
      </c>
      <c r="AF601" s="2">
        <f t="shared" si="2444"/>
        <v>26915</v>
      </c>
      <c r="AG601" s="2">
        <f t="shared" si="2444"/>
        <v>26915</v>
      </c>
      <c r="AH601" s="2">
        <f t="shared" si="2444"/>
        <v>26915</v>
      </c>
      <c r="AI601" s="2">
        <f t="shared" si="2444"/>
        <v>26915</v>
      </c>
      <c r="AJ601" s="2">
        <f t="shared" si="2444"/>
        <v>26915</v>
      </c>
      <c r="AK601" s="2">
        <f t="shared" si="2444"/>
        <v>30140</v>
      </c>
      <c r="AL601" s="2">
        <f t="shared" si="2444"/>
        <v>30140</v>
      </c>
      <c r="AM601" s="2">
        <f t="shared" si="2444"/>
        <v>30140</v>
      </c>
      <c r="AN601" s="2">
        <f t="shared" si="2444"/>
        <v>30140</v>
      </c>
      <c r="AO601" s="6">
        <f t="shared" si="2127"/>
        <v>329430</v>
      </c>
      <c r="AP601" s="2"/>
      <c r="AQ601" s="6">
        <f t="shared" si="2438"/>
        <v>424260</v>
      </c>
    </row>
    <row r="602" spans="1:44" ht="12" customHeight="1" outlineLevel="1">
      <c r="A602" s="21" t="s">
        <v>542</v>
      </c>
      <c r="C602" s="2">
        <f t="shared" ref="C602:N602" si="2445">C252+C302+C352+C402</f>
        <v>0</v>
      </c>
      <c r="D602" s="2">
        <f t="shared" si="2445"/>
        <v>0</v>
      </c>
      <c r="E602" s="2">
        <f t="shared" si="2445"/>
        <v>0</v>
      </c>
      <c r="F602" s="2">
        <f t="shared" si="2445"/>
        <v>0</v>
      </c>
      <c r="G602" s="2">
        <f t="shared" si="2445"/>
        <v>0</v>
      </c>
      <c r="H602" s="2">
        <f t="shared" si="2445"/>
        <v>0</v>
      </c>
      <c r="I602" s="2">
        <f t="shared" si="2445"/>
        <v>0</v>
      </c>
      <c r="J602" s="2">
        <f t="shared" si="2445"/>
        <v>0</v>
      </c>
      <c r="K602" s="2">
        <f t="shared" si="2445"/>
        <v>0</v>
      </c>
      <c r="L602" s="2">
        <f t="shared" si="2445"/>
        <v>0</v>
      </c>
      <c r="M602" s="2">
        <f t="shared" si="2445"/>
        <v>0</v>
      </c>
      <c r="N602" s="2">
        <f t="shared" si="2445"/>
        <v>0</v>
      </c>
      <c r="O602" s="6">
        <f t="shared" si="2123"/>
        <v>0</v>
      </c>
      <c r="P602" s="2">
        <f t="shared" ref="P602:AA602" si="2446">P252+P302+P352+P402</f>
        <v>0</v>
      </c>
      <c r="Q602" s="2">
        <f t="shared" si="2446"/>
        <v>0</v>
      </c>
      <c r="R602" s="2">
        <f t="shared" si="2446"/>
        <v>0</v>
      </c>
      <c r="S602" s="2">
        <f t="shared" si="2446"/>
        <v>0</v>
      </c>
      <c r="T602" s="2">
        <f t="shared" si="2446"/>
        <v>0</v>
      </c>
      <c r="U602" s="2">
        <f t="shared" si="2446"/>
        <v>0</v>
      </c>
      <c r="V602" s="2">
        <f t="shared" si="2446"/>
        <v>0</v>
      </c>
      <c r="W602" s="2">
        <f t="shared" si="2446"/>
        <v>0</v>
      </c>
      <c r="X602" s="2">
        <f t="shared" si="2446"/>
        <v>23707.5</v>
      </c>
      <c r="Y602" s="2">
        <f t="shared" si="2446"/>
        <v>23707.5</v>
      </c>
      <c r="Z602" s="2">
        <f t="shared" si="2446"/>
        <v>23707.5</v>
      </c>
      <c r="AA602" s="2">
        <f t="shared" si="2446"/>
        <v>23707.5</v>
      </c>
      <c r="AB602" s="6">
        <f t="shared" si="2125"/>
        <v>94830</v>
      </c>
      <c r="AC602" s="2">
        <f t="shared" ref="AC602:AN602" si="2447">AC252+AC302+AC352+AC402</f>
        <v>23690</v>
      </c>
      <c r="AD602" s="2">
        <f t="shared" si="2447"/>
        <v>23690</v>
      </c>
      <c r="AE602" s="2">
        <f t="shared" si="2447"/>
        <v>26915</v>
      </c>
      <c r="AF602" s="2">
        <f t="shared" si="2447"/>
        <v>26915</v>
      </c>
      <c r="AG602" s="2">
        <f t="shared" si="2447"/>
        <v>26915</v>
      </c>
      <c r="AH602" s="2">
        <f t="shared" si="2447"/>
        <v>26915</v>
      </c>
      <c r="AI602" s="2">
        <f t="shared" si="2447"/>
        <v>26915</v>
      </c>
      <c r="AJ602" s="2">
        <f t="shared" si="2447"/>
        <v>26915</v>
      </c>
      <c r="AK602" s="2">
        <f t="shared" si="2447"/>
        <v>30140</v>
      </c>
      <c r="AL602" s="2">
        <f t="shared" si="2447"/>
        <v>30140</v>
      </c>
      <c r="AM602" s="2">
        <f t="shared" si="2447"/>
        <v>30140</v>
      </c>
      <c r="AN602" s="2">
        <f t="shared" si="2447"/>
        <v>30140</v>
      </c>
      <c r="AO602" s="6">
        <f t="shared" si="2127"/>
        <v>329430</v>
      </c>
      <c r="AP602" s="2"/>
      <c r="AQ602" s="6">
        <f t="shared" si="2438"/>
        <v>424260</v>
      </c>
    </row>
    <row r="603" spans="1:44" ht="12" customHeight="1" outlineLevel="1">
      <c r="A603" s="21" t="s">
        <v>543</v>
      </c>
      <c r="C603" s="2">
        <f t="shared" ref="C603:N603" si="2448">C253+C303+C353+C403</f>
        <v>0</v>
      </c>
      <c r="D603" s="2">
        <f t="shared" si="2448"/>
        <v>0</v>
      </c>
      <c r="E603" s="2">
        <f t="shared" si="2448"/>
        <v>0</v>
      </c>
      <c r="F603" s="2">
        <f t="shared" si="2448"/>
        <v>0</v>
      </c>
      <c r="G603" s="2">
        <f t="shared" si="2448"/>
        <v>0</v>
      </c>
      <c r="H603" s="2">
        <f t="shared" si="2448"/>
        <v>0</v>
      </c>
      <c r="I603" s="2">
        <f t="shared" si="2448"/>
        <v>0</v>
      </c>
      <c r="J603" s="2">
        <f t="shared" si="2448"/>
        <v>0</v>
      </c>
      <c r="K603" s="2">
        <f t="shared" si="2448"/>
        <v>0</v>
      </c>
      <c r="L603" s="2">
        <f t="shared" si="2448"/>
        <v>0</v>
      </c>
      <c r="M603" s="2">
        <f t="shared" si="2448"/>
        <v>0</v>
      </c>
      <c r="N603" s="2">
        <f t="shared" si="2448"/>
        <v>0</v>
      </c>
      <c r="O603" s="6">
        <f t="shared" si="2123"/>
        <v>0</v>
      </c>
      <c r="P603" s="2">
        <f t="shared" ref="P603:AA603" si="2449">P253+P303+P353+P403</f>
        <v>0</v>
      </c>
      <c r="Q603" s="2">
        <f t="shared" si="2449"/>
        <v>0</v>
      </c>
      <c r="R603" s="2">
        <f t="shared" si="2449"/>
        <v>0</v>
      </c>
      <c r="S603" s="2">
        <f t="shared" si="2449"/>
        <v>0</v>
      </c>
      <c r="T603" s="2">
        <f t="shared" si="2449"/>
        <v>0</v>
      </c>
      <c r="U603" s="2">
        <f t="shared" si="2449"/>
        <v>0</v>
      </c>
      <c r="V603" s="2">
        <f t="shared" si="2449"/>
        <v>0</v>
      </c>
      <c r="W603" s="2">
        <f t="shared" si="2449"/>
        <v>0</v>
      </c>
      <c r="X603" s="2">
        <f t="shared" si="2449"/>
        <v>0</v>
      </c>
      <c r="Y603" s="2">
        <f t="shared" si="2449"/>
        <v>0</v>
      </c>
      <c r="Z603" s="2">
        <f t="shared" si="2449"/>
        <v>0</v>
      </c>
      <c r="AA603" s="2">
        <f t="shared" si="2449"/>
        <v>0</v>
      </c>
      <c r="AB603" s="6">
        <f t="shared" si="2125"/>
        <v>0</v>
      </c>
      <c r="AC603" s="2">
        <f t="shared" ref="AC603:AN603" si="2450">AC253+AC303+AC353+AC403</f>
        <v>0</v>
      </c>
      <c r="AD603" s="2">
        <f t="shared" si="2450"/>
        <v>0</v>
      </c>
      <c r="AE603" s="2">
        <f t="shared" si="2450"/>
        <v>23690</v>
      </c>
      <c r="AF603" s="2">
        <f t="shared" si="2450"/>
        <v>23690</v>
      </c>
      <c r="AG603" s="2">
        <f t="shared" si="2450"/>
        <v>23690</v>
      </c>
      <c r="AH603" s="2">
        <f t="shared" si="2450"/>
        <v>23690</v>
      </c>
      <c r="AI603" s="2">
        <f t="shared" si="2450"/>
        <v>23690</v>
      </c>
      <c r="AJ603" s="2">
        <f t="shared" si="2450"/>
        <v>23690</v>
      </c>
      <c r="AK603" s="2">
        <f t="shared" si="2450"/>
        <v>26915</v>
      </c>
      <c r="AL603" s="2">
        <f t="shared" si="2450"/>
        <v>26915</v>
      </c>
      <c r="AM603" s="2">
        <f t="shared" si="2450"/>
        <v>26915</v>
      </c>
      <c r="AN603" s="2">
        <f t="shared" si="2450"/>
        <v>26915</v>
      </c>
      <c r="AO603" s="6">
        <f t="shared" si="2127"/>
        <v>249800</v>
      </c>
      <c r="AP603" s="2"/>
      <c r="AQ603" s="6">
        <f t="shared" si="2438"/>
        <v>249800</v>
      </c>
    </row>
    <row r="604" spans="1:44" ht="12" customHeight="1">
      <c r="A604" s="4"/>
      <c r="B604" s="9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6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6"/>
      <c r="AP604" s="2"/>
      <c r="AQ604" s="6"/>
      <c r="AR604" s="4"/>
    </row>
    <row r="605" spans="1:44" s="4" customFormat="1" ht="12" customHeight="1">
      <c r="A605" s="46" t="s">
        <v>89</v>
      </c>
      <c r="B605" s="9"/>
      <c r="C605" s="45">
        <f t="shared" ref="C605:N605" si="2451">C55+C255+C305+C355</f>
        <v>0</v>
      </c>
      <c r="D605" s="45">
        <f t="shared" si="2451"/>
        <v>0</v>
      </c>
      <c r="E605" s="45">
        <f t="shared" si="2451"/>
        <v>0</v>
      </c>
      <c r="F605" s="45">
        <f t="shared" si="2451"/>
        <v>0</v>
      </c>
      <c r="G605" s="45">
        <f t="shared" si="2451"/>
        <v>0</v>
      </c>
      <c r="H605" s="45">
        <f t="shared" si="2451"/>
        <v>754956</v>
      </c>
      <c r="I605" s="45">
        <f t="shared" si="2451"/>
        <v>1735272</v>
      </c>
      <c r="J605" s="45">
        <f t="shared" si="2451"/>
        <v>5335398</v>
      </c>
      <c r="K605" s="45">
        <f t="shared" si="2451"/>
        <v>6186132</v>
      </c>
      <c r="L605" s="45">
        <f t="shared" si="2451"/>
        <v>6394590</v>
      </c>
      <c r="M605" s="45">
        <f t="shared" si="2451"/>
        <v>6394590</v>
      </c>
      <c r="N605" s="45">
        <f t="shared" si="2451"/>
        <v>7177716</v>
      </c>
      <c r="O605" s="89">
        <f t="shared" si="2123"/>
        <v>33978654</v>
      </c>
      <c r="P605" s="45">
        <f t="shared" ref="P605:AA605" si="2452">P55+P255+P305+P355</f>
        <v>9014400</v>
      </c>
      <c r="Q605" s="45">
        <f t="shared" si="2452"/>
        <v>10614456</v>
      </c>
      <c r="R605" s="45">
        <f t="shared" si="2452"/>
        <v>11172222</v>
      </c>
      <c r="S605" s="45">
        <f t="shared" si="2452"/>
        <v>11200392</v>
      </c>
      <c r="T605" s="45">
        <f t="shared" si="2452"/>
        <v>11200392</v>
      </c>
      <c r="U605" s="45">
        <f t="shared" si="2452"/>
        <v>11453922</v>
      </c>
      <c r="V605" s="45">
        <f t="shared" si="2452"/>
        <v>12535650</v>
      </c>
      <c r="W605" s="45">
        <f t="shared" si="2452"/>
        <v>14304726</v>
      </c>
      <c r="X605" s="45">
        <f t="shared" si="2452"/>
        <v>14501916</v>
      </c>
      <c r="Y605" s="45">
        <f t="shared" si="2452"/>
        <v>14530086</v>
      </c>
      <c r="Z605" s="45">
        <f t="shared" si="2452"/>
        <v>14530086</v>
      </c>
      <c r="AA605" s="45">
        <f t="shared" si="2452"/>
        <v>14783616</v>
      </c>
      <c r="AB605" s="89">
        <f t="shared" si="2125"/>
        <v>149841864</v>
      </c>
      <c r="AC605" s="45">
        <f t="shared" ref="AC605:AN605" si="2453">AC55+AC255+AC305+AC355</f>
        <v>15431526</v>
      </c>
      <c r="AD605" s="45">
        <f t="shared" si="2453"/>
        <v>16501986</v>
      </c>
      <c r="AE605" s="45">
        <f t="shared" si="2453"/>
        <v>16699176</v>
      </c>
      <c r="AF605" s="45">
        <f t="shared" si="2453"/>
        <v>16727346</v>
      </c>
      <c r="AG605" s="45">
        <f t="shared" si="2453"/>
        <v>16727346</v>
      </c>
      <c r="AH605" s="45">
        <f t="shared" si="2453"/>
        <v>16980876</v>
      </c>
      <c r="AI605" s="45">
        <f t="shared" si="2453"/>
        <v>17628786</v>
      </c>
      <c r="AJ605" s="45">
        <f t="shared" si="2453"/>
        <v>18699246</v>
      </c>
      <c r="AK605" s="45">
        <f t="shared" si="2453"/>
        <v>18896436</v>
      </c>
      <c r="AL605" s="45">
        <f t="shared" si="2453"/>
        <v>18924606</v>
      </c>
      <c r="AM605" s="45">
        <f t="shared" si="2453"/>
        <v>18924606</v>
      </c>
      <c r="AN605" s="45">
        <f t="shared" si="2453"/>
        <v>19178136</v>
      </c>
      <c r="AO605" s="89">
        <f t="shared" si="2127"/>
        <v>211320072</v>
      </c>
      <c r="AP605" s="5"/>
      <c r="AQ605" s="89">
        <f t="shared" ref="AQ605:AQ610" si="2454">O605+AB605+AO605</f>
        <v>395140590</v>
      </c>
    </row>
    <row r="606" spans="1:44" s="12" customFormat="1" ht="12" customHeight="1">
      <c r="A606" s="51" t="s">
        <v>123</v>
      </c>
      <c r="B606" s="55"/>
      <c r="C606" s="15">
        <f t="shared" ref="C606:N606" si="2455">C56+C256+C306+C356</f>
        <v>0</v>
      </c>
      <c r="D606" s="15">
        <f t="shared" si="2455"/>
        <v>0</v>
      </c>
      <c r="E606" s="15">
        <f t="shared" si="2455"/>
        <v>0</v>
      </c>
      <c r="F606" s="15">
        <f t="shared" si="2455"/>
        <v>0</v>
      </c>
      <c r="G606" s="15">
        <f t="shared" si="2455"/>
        <v>0</v>
      </c>
      <c r="H606" s="15">
        <f t="shared" si="2455"/>
        <v>95778</v>
      </c>
      <c r="I606" s="15">
        <f t="shared" si="2455"/>
        <v>95778</v>
      </c>
      <c r="J606" s="15">
        <f t="shared" si="2455"/>
        <v>95778</v>
      </c>
      <c r="K606" s="15">
        <f t="shared" si="2455"/>
        <v>95778</v>
      </c>
      <c r="L606" s="15">
        <f t="shared" si="2455"/>
        <v>95778</v>
      </c>
      <c r="M606" s="15">
        <f t="shared" si="2455"/>
        <v>95778</v>
      </c>
      <c r="N606" s="15">
        <f t="shared" si="2455"/>
        <v>95778</v>
      </c>
      <c r="O606" s="6">
        <f t="shared" ref="O606" si="2456">SUM(C606:N606)</f>
        <v>670446</v>
      </c>
      <c r="P606" s="15">
        <f t="shared" ref="P606:AA606" si="2457">P56+P256+P306+P356</f>
        <v>95778</v>
      </c>
      <c r="Q606" s="15">
        <f t="shared" si="2457"/>
        <v>95778</v>
      </c>
      <c r="R606" s="15">
        <f t="shared" si="2457"/>
        <v>95778</v>
      </c>
      <c r="S606" s="15">
        <f t="shared" si="2457"/>
        <v>95778</v>
      </c>
      <c r="T606" s="15">
        <f t="shared" si="2457"/>
        <v>95778</v>
      </c>
      <c r="U606" s="15">
        <f t="shared" si="2457"/>
        <v>95778</v>
      </c>
      <c r="V606" s="15">
        <f t="shared" si="2457"/>
        <v>95778</v>
      </c>
      <c r="W606" s="15">
        <f t="shared" si="2457"/>
        <v>95778</v>
      </c>
      <c r="X606" s="15">
        <f t="shared" si="2457"/>
        <v>95778</v>
      </c>
      <c r="Y606" s="15">
        <f t="shared" si="2457"/>
        <v>95778</v>
      </c>
      <c r="Z606" s="15">
        <f t="shared" si="2457"/>
        <v>95778</v>
      </c>
      <c r="AA606" s="15">
        <f t="shared" si="2457"/>
        <v>95778</v>
      </c>
      <c r="AB606" s="6">
        <f t="shared" ref="AB606" si="2458">SUM(P606:AA606)</f>
        <v>1149336</v>
      </c>
      <c r="AC606" s="15">
        <f t="shared" ref="AC606:AN606" si="2459">AC56+AC256+AC306+AC356</f>
        <v>95778</v>
      </c>
      <c r="AD606" s="15">
        <f t="shared" si="2459"/>
        <v>95778</v>
      </c>
      <c r="AE606" s="15">
        <f t="shared" si="2459"/>
        <v>95778</v>
      </c>
      <c r="AF606" s="15">
        <f t="shared" si="2459"/>
        <v>95778</v>
      </c>
      <c r="AG606" s="15">
        <f t="shared" si="2459"/>
        <v>95778</v>
      </c>
      <c r="AH606" s="15">
        <f t="shared" si="2459"/>
        <v>95778</v>
      </c>
      <c r="AI606" s="15">
        <f t="shared" si="2459"/>
        <v>95778</v>
      </c>
      <c r="AJ606" s="15">
        <f t="shared" si="2459"/>
        <v>95778</v>
      </c>
      <c r="AK606" s="15">
        <f t="shared" si="2459"/>
        <v>95778</v>
      </c>
      <c r="AL606" s="15">
        <f t="shared" si="2459"/>
        <v>95778</v>
      </c>
      <c r="AM606" s="15">
        <f t="shared" si="2459"/>
        <v>95778</v>
      </c>
      <c r="AN606" s="15">
        <f t="shared" si="2459"/>
        <v>95778</v>
      </c>
      <c r="AO606" s="6">
        <f>SUM(AC606:AN606)</f>
        <v>1149336</v>
      </c>
      <c r="AP606" s="15"/>
      <c r="AQ606" s="6">
        <f t="shared" ref="AQ606" si="2460">O606+AB606+AO606</f>
        <v>2969118</v>
      </c>
    </row>
    <row r="607" spans="1:44" s="12" customFormat="1" ht="12" customHeight="1">
      <c r="A607" s="51" t="s">
        <v>126</v>
      </c>
      <c r="B607" s="55"/>
      <c r="C607" s="15">
        <f t="shared" ref="C607:N607" si="2461">C59+C259+C309+C359</f>
        <v>0</v>
      </c>
      <c r="D607" s="15">
        <f t="shared" si="2461"/>
        <v>0</v>
      </c>
      <c r="E607" s="15">
        <f t="shared" si="2461"/>
        <v>0</v>
      </c>
      <c r="F607" s="15">
        <f t="shared" si="2461"/>
        <v>0</v>
      </c>
      <c r="G607" s="15">
        <f t="shared" si="2461"/>
        <v>0</v>
      </c>
      <c r="H607" s="15">
        <f t="shared" si="2461"/>
        <v>0</v>
      </c>
      <c r="I607" s="15">
        <f t="shared" si="2461"/>
        <v>433818</v>
      </c>
      <c r="J607" s="15">
        <f t="shared" si="2461"/>
        <v>1526814</v>
      </c>
      <c r="K607" s="15">
        <f t="shared" si="2461"/>
        <v>1960632</v>
      </c>
      <c r="L607" s="15">
        <f t="shared" si="2461"/>
        <v>2169090</v>
      </c>
      <c r="M607" s="15">
        <f t="shared" si="2461"/>
        <v>2169090</v>
      </c>
      <c r="N607" s="15">
        <f t="shared" si="2461"/>
        <v>2169090</v>
      </c>
      <c r="O607" s="6">
        <f t="shared" si="2123"/>
        <v>10428534</v>
      </c>
      <c r="P607" s="15">
        <f t="shared" ref="P607:AA607" si="2462">P59+P259+P309+P359</f>
        <v>2253600</v>
      </c>
      <c r="Q607" s="15">
        <f t="shared" si="2462"/>
        <v>2478960</v>
      </c>
      <c r="R607" s="15">
        <f t="shared" si="2462"/>
        <v>2563470</v>
      </c>
      <c r="S607" s="15">
        <f t="shared" si="2462"/>
        <v>2591640</v>
      </c>
      <c r="T607" s="15">
        <f t="shared" si="2462"/>
        <v>2591640</v>
      </c>
      <c r="U607" s="15">
        <f t="shared" si="2462"/>
        <v>2591640</v>
      </c>
      <c r="V607" s="15">
        <f t="shared" si="2462"/>
        <v>2676150</v>
      </c>
      <c r="W607" s="15">
        <f t="shared" si="2462"/>
        <v>2901510</v>
      </c>
      <c r="X607" s="15">
        <f t="shared" si="2462"/>
        <v>2986020</v>
      </c>
      <c r="Y607" s="15">
        <f t="shared" si="2462"/>
        <v>3014190</v>
      </c>
      <c r="Z607" s="15">
        <f t="shared" si="2462"/>
        <v>3014190</v>
      </c>
      <c r="AA607" s="15">
        <f t="shared" si="2462"/>
        <v>3014190</v>
      </c>
      <c r="AB607" s="6">
        <f t="shared" si="2125"/>
        <v>32677200</v>
      </c>
      <c r="AC607" s="15">
        <f t="shared" ref="AC607:AN607" si="2463">AC59+AC259+AC309+AC359</f>
        <v>3098700</v>
      </c>
      <c r="AD607" s="15">
        <f t="shared" si="2463"/>
        <v>3324060</v>
      </c>
      <c r="AE607" s="15">
        <f t="shared" si="2463"/>
        <v>3408570</v>
      </c>
      <c r="AF607" s="15">
        <f t="shared" si="2463"/>
        <v>3436740</v>
      </c>
      <c r="AG607" s="15">
        <f t="shared" si="2463"/>
        <v>3436740</v>
      </c>
      <c r="AH607" s="15">
        <f t="shared" si="2463"/>
        <v>3436740</v>
      </c>
      <c r="AI607" s="15">
        <f t="shared" si="2463"/>
        <v>3521250</v>
      </c>
      <c r="AJ607" s="15">
        <f t="shared" si="2463"/>
        <v>3746610</v>
      </c>
      <c r="AK607" s="15">
        <f t="shared" si="2463"/>
        <v>3831120</v>
      </c>
      <c r="AL607" s="15">
        <f t="shared" si="2463"/>
        <v>3859290</v>
      </c>
      <c r="AM607" s="15">
        <f t="shared" si="2463"/>
        <v>3859290</v>
      </c>
      <c r="AN607" s="15">
        <f t="shared" si="2463"/>
        <v>3859290</v>
      </c>
      <c r="AO607" s="6">
        <f t="shared" si="2127"/>
        <v>42818400</v>
      </c>
      <c r="AP607" s="15"/>
      <c r="AQ607" s="6">
        <f t="shared" si="2454"/>
        <v>85924134</v>
      </c>
    </row>
    <row r="608" spans="1:44" s="12" customFormat="1" ht="12" customHeight="1">
      <c r="A608" s="51" t="s">
        <v>128</v>
      </c>
      <c r="B608" s="55"/>
      <c r="C608" s="15">
        <f t="shared" ref="C608:N608" si="2464">C66+C266+C316+C366</f>
        <v>0</v>
      </c>
      <c r="D608" s="15">
        <f t="shared" si="2464"/>
        <v>0</v>
      </c>
      <c r="E608" s="15">
        <f t="shared" si="2464"/>
        <v>0</v>
      </c>
      <c r="F608" s="15">
        <f t="shared" si="2464"/>
        <v>0</v>
      </c>
      <c r="G608" s="15">
        <f t="shared" si="2464"/>
        <v>0</v>
      </c>
      <c r="H608" s="15">
        <f t="shared" si="2464"/>
        <v>659178</v>
      </c>
      <c r="I608" s="15">
        <f t="shared" si="2464"/>
        <v>1205676</v>
      </c>
      <c r="J608" s="15">
        <f t="shared" si="2464"/>
        <v>1752174</v>
      </c>
      <c r="K608" s="15">
        <f t="shared" si="2464"/>
        <v>1752174</v>
      </c>
      <c r="L608" s="15">
        <f t="shared" si="2464"/>
        <v>1752174</v>
      </c>
      <c r="M608" s="15">
        <f t="shared" si="2464"/>
        <v>1752174</v>
      </c>
      <c r="N608" s="15">
        <f t="shared" si="2464"/>
        <v>1893024</v>
      </c>
      <c r="O608" s="6">
        <f t="shared" si="2123"/>
        <v>10766574</v>
      </c>
      <c r="P608" s="15">
        <f t="shared" ref="P608:AA608" si="2465">P66+P266+P316+P366</f>
        <v>3645198</v>
      </c>
      <c r="Q608" s="15">
        <f t="shared" si="2465"/>
        <v>3757878</v>
      </c>
      <c r="R608" s="15">
        <f t="shared" si="2465"/>
        <v>3757878</v>
      </c>
      <c r="S608" s="15">
        <f t="shared" si="2465"/>
        <v>3757878</v>
      </c>
      <c r="T608" s="15">
        <f t="shared" si="2465"/>
        <v>3757878</v>
      </c>
      <c r="U608" s="15">
        <f t="shared" si="2465"/>
        <v>3898728</v>
      </c>
      <c r="V608" s="15">
        <f t="shared" si="2465"/>
        <v>4895946</v>
      </c>
      <c r="W608" s="15">
        <f t="shared" si="2465"/>
        <v>5008626</v>
      </c>
      <c r="X608" s="15">
        <f t="shared" si="2465"/>
        <v>5008626</v>
      </c>
      <c r="Y608" s="15">
        <f t="shared" si="2465"/>
        <v>5008626</v>
      </c>
      <c r="Z608" s="15">
        <f t="shared" si="2465"/>
        <v>5008626</v>
      </c>
      <c r="AA608" s="15">
        <f t="shared" si="2465"/>
        <v>5149476</v>
      </c>
      <c r="AB608" s="6">
        <f t="shared" si="2125"/>
        <v>52655364</v>
      </c>
      <c r="AC608" s="15">
        <f t="shared" ref="AC608:AN608" si="2466">AC66+AC266+AC316+AC366</f>
        <v>5712876</v>
      </c>
      <c r="AD608" s="15">
        <f t="shared" si="2466"/>
        <v>5825556</v>
      </c>
      <c r="AE608" s="15">
        <f t="shared" si="2466"/>
        <v>5825556</v>
      </c>
      <c r="AF608" s="15">
        <f t="shared" si="2466"/>
        <v>5825556</v>
      </c>
      <c r="AG608" s="15">
        <f t="shared" si="2466"/>
        <v>5825556</v>
      </c>
      <c r="AH608" s="15">
        <f t="shared" si="2466"/>
        <v>5966406</v>
      </c>
      <c r="AI608" s="15">
        <f t="shared" si="2466"/>
        <v>6529806</v>
      </c>
      <c r="AJ608" s="15">
        <f t="shared" si="2466"/>
        <v>6642486</v>
      </c>
      <c r="AK608" s="15">
        <f t="shared" si="2466"/>
        <v>6642486</v>
      </c>
      <c r="AL608" s="15">
        <f t="shared" si="2466"/>
        <v>6642486</v>
      </c>
      <c r="AM608" s="15">
        <f t="shared" si="2466"/>
        <v>6642486</v>
      </c>
      <c r="AN608" s="15">
        <f t="shared" si="2466"/>
        <v>6783336</v>
      </c>
      <c r="AO608" s="6">
        <f t="shared" si="2127"/>
        <v>74864592</v>
      </c>
      <c r="AP608" s="15"/>
      <c r="AQ608" s="6">
        <f t="shared" si="2454"/>
        <v>138286530</v>
      </c>
    </row>
    <row r="609" spans="1:43" s="12" customFormat="1" ht="12" customHeight="1">
      <c r="A609" s="51" t="s">
        <v>129</v>
      </c>
      <c r="B609" s="55"/>
      <c r="C609" s="15">
        <f t="shared" ref="C609:N609" si="2467">C75+C275+C325+C375</f>
        <v>0</v>
      </c>
      <c r="D609" s="15">
        <f t="shared" si="2467"/>
        <v>0</v>
      </c>
      <c r="E609" s="15">
        <f t="shared" si="2467"/>
        <v>0</v>
      </c>
      <c r="F609" s="15">
        <f t="shared" si="2467"/>
        <v>0</v>
      </c>
      <c r="G609" s="15">
        <f t="shared" si="2467"/>
        <v>0</v>
      </c>
      <c r="H609" s="15">
        <f t="shared" si="2467"/>
        <v>0</v>
      </c>
      <c r="I609" s="15">
        <f t="shared" si="2467"/>
        <v>0</v>
      </c>
      <c r="J609" s="15">
        <f t="shared" si="2467"/>
        <v>980316</v>
      </c>
      <c r="K609" s="15">
        <f t="shared" si="2467"/>
        <v>980316</v>
      </c>
      <c r="L609" s="15">
        <f t="shared" si="2467"/>
        <v>980316</v>
      </c>
      <c r="M609" s="15">
        <f t="shared" si="2467"/>
        <v>980316</v>
      </c>
      <c r="N609" s="15">
        <f t="shared" si="2467"/>
        <v>1301454</v>
      </c>
      <c r="O609" s="6">
        <f t="shared" si="2123"/>
        <v>5222718</v>
      </c>
      <c r="P609" s="15">
        <f t="shared" ref="P609:AA609" si="2468">P75+P275+P325+P375</f>
        <v>1301454</v>
      </c>
      <c r="Q609" s="15">
        <f t="shared" si="2468"/>
        <v>1932462</v>
      </c>
      <c r="R609" s="15">
        <f t="shared" si="2468"/>
        <v>1932462</v>
      </c>
      <c r="S609" s="15">
        <f t="shared" si="2468"/>
        <v>1932462</v>
      </c>
      <c r="T609" s="15">
        <f t="shared" si="2468"/>
        <v>1932462</v>
      </c>
      <c r="U609" s="15">
        <f t="shared" si="2468"/>
        <v>1988802</v>
      </c>
      <c r="V609" s="15">
        <f t="shared" si="2468"/>
        <v>1988802</v>
      </c>
      <c r="W609" s="15">
        <f t="shared" si="2468"/>
        <v>2704320</v>
      </c>
      <c r="X609" s="15">
        <f t="shared" si="2468"/>
        <v>2704320</v>
      </c>
      <c r="Y609" s="15">
        <f t="shared" si="2468"/>
        <v>2704320</v>
      </c>
      <c r="Z609" s="15">
        <f t="shared" si="2468"/>
        <v>2704320</v>
      </c>
      <c r="AA609" s="15">
        <f t="shared" si="2468"/>
        <v>2760660</v>
      </c>
      <c r="AB609" s="6">
        <f t="shared" si="2125"/>
        <v>26586846</v>
      </c>
      <c r="AC609" s="15">
        <f t="shared" ref="AC609:AN609" si="2469">AC75+AC275+AC325+AC375</f>
        <v>2760660</v>
      </c>
      <c r="AD609" s="15">
        <f t="shared" si="2469"/>
        <v>3126870</v>
      </c>
      <c r="AE609" s="15">
        <f t="shared" si="2469"/>
        <v>3126870</v>
      </c>
      <c r="AF609" s="15">
        <f t="shared" si="2469"/>
        <v>3126870</v>
      </c>
      <c r="AG609" s="15">
        <f t="shared" si="2469"/>
        <v>3126870</v>
      </c>
      <c r="AH609" s="15">
        <f t="shared" si="2469"/>
        <v>3183210</v>
      </c>
      <c r="AI609" s="15">
        <f t="shared" si="2469"/>
        <v>3183210</v>
      </c>
      <c r="AJ609" s="15">
        <f t="shared" si="2469"/>
        <v>3549420</v>
      </c>
      <c r="AK609" s="15">
        <f t="shared" si="2469"/>
        <v>3549420</v>
      </c>
      <c r="AL609" s="15">
        <f t="shared" si="2469"/>
        <v>3549420</v>
      </c>
      <c r="AM609" s="15">
        <f t="shared" si="2469"/>
        <v>3549420</v>
      </c>
      <c r="AN609" s="15">
        <f t="shared" si="2469"/>
        <v>3605760</v>
      </c>
      <c r="AO609" s="6">
        <f t="shared" si="2127"/>
        <v>39438000</v>
      </c>
      <c r="AP609" s="15"/>
      <c r="AQ609" s="6">
        <f t="shared" si="2454"/>
        <v>71247564</v>
      </c>
    </row>
    <row r="610" spans="1:43" s="12" customFormat="1" ht="12" customHeight="1">
      <c r="A610" s="51" t="s">
        <v>127</v>
      </c>
      <c r="B610" s="55"/>
      <c r="C610" s="15">
        <f t="shared" ref="C610:N610" si="2470">C82+C282+C332+C382</f>
        <v>0</v>
      </c>
      <c r="D610" s="15">
        <f t="shared" si="2470"/>
        <v>0</v>
      </c>
      <c r="E610" s="15">
        <f t="shared" si="2470"/>
        <v>0</v>
      </c>
      <c r="F610" s="15">
        <f t="shared" si="2470"/>
        <v>0</v>
      </c>
      <c r="G610" s="15">
        <f t="shared" si="2470"/>
        <v>0</v>
      </c>
      <c r="H610" s="15">
        <f t="shared" si="2470"/>
        <v>0</v>
      </c>
      <c r="I610" s="15">
        <f t="shared" si="2470"/>
        <v>0</v>
      </c>
      <c r="J610" s="15">
        <f t="shared" si="2470"/>
        <v>980316</v>
      </c>
      <c r="K610" s="15">
        <f t="shared" si="2470"/>
        <v>980316</v>
      </c>
      <c r="L610" s="15">
        <f t="shared" si="2470"/>
        <v>980316</v>
      </c>
      <c r="M610" s="15">
        <f t="shared" si="2470"/>
        <v>980316</v>
      </c>
      <c r="N610" s="15">
        <f t="shared" si="2470"/>
        <v>1301454</v>
      </c>
      <c r="O610" s="6">
        <f t="shared" si="2123"/>
        <v>5222718</v>
      </c>
      <c r="P610" s="15">
        <f t="shared" ref="P610:AA610" si="2471">P82+P282+P332+P382</f>
        <v>1301454</v>
      </c>
      <c r="Q610" s="15">
        <f t="shared" si="2471"/>
        <v>1932462</v>
      </c>
      <c r="R610" s="15">
        <f t="shared" si="2471"/>
        <v>1932462</v>
      </c>
      <c r="S610" s="15">
        <f t="shared" si="2471"/>
        <v>1932462</v>
      </c>
      <c r="T610" s="15">
        <f t="shared" si="2471"/>
        <v>1932462</v>
      </c>
      <c r="U610" s="15">
        <f t="shared" si="2471"/>
        <v>1988802</v>
      </c>
      <c r="V610" s="15">
        <f t="shared" si="2471"/>
        <v>1988802</v>
      </c>
      <c r="W610" s="15">
        <f t="shared" si="2471"/>
        <v>2704320</v>
      </c>
      <c r="X610" s="15">
        <f t="shared" si="2471"/>
        <v>2704320</v>
      </c>
      <c r="Y610" s="15">
        <f t="shared" si="2471"/>
        <v>2704320</v>
      </c>
      <c r="Z610" s="15">
        <f t="shared" si="2471"/>
        <v>2704320</v>
      </c>
      <c r="AA610" s="15">
        <f t="shared" si="2471"/>
        <v>2760660</v>
      </c>
      <c r="AB610" s="6">
        <f t="shared" si="2125"/>
        <v>26586846</v>
      </c>
      <c r="AC610" s="15">
        <f t="shared" ref="AC610:AN610" si="2472">AC82+AC282+AC332+AC382</f>
        <v>2760660</v>
      </c>
      <c r="AD610" s="15">
        <f t="shared" si="2472"/>
        <v>3126870</v>
      </c>
      <c r="AE610" s="15">
        <f t="shared" si="2472"/>
        <v>3126870</v>
      </c>
      <c r="AF610" s="15">
        <f t="shared" si="2472"/>
        <v>3126870</v>
      </c>
      <c r="AG610" s="15">
        <f t="shared" si="2472"/>
        <v>3126870</v>
      </c>
      <c r="AH610" s="15">
        <f t="shared" si="2472"/>
        <v>3183210</v>
      </c>
      <c r="AI610" s="15">
        <f t="shared" si="2472"/>
        <v>3183210</v>
      </c>
      <c r="AJ610" s="15">
        <f t="shared" si="2472"/>
        <v>3549420</v>
      </c>
      <c r="AK610" s="15">
        <f t="shared" si="2472"/>
        <v>3549420</v>
      </c>
      <c r="AL610" s="15">
        <f t="shared" si="2472"/>
        <v>3549420</v>
      </c>
      <c r="AM610" s="15">
        <f t="shared" si="2472"/>
        <v>3549420</v>
      </c>
      <c r="AN610" s="15">
        <f t="shared" si="2472"/>
        <v>3605760</v>
      </c>
      <c r="AO610" s="6">
        <f t="shared" si="2127"/>
        <v>39438000</v>
      </c>
      <c r="AP610" s="15"/>
      <c r="AQ610" s="6">
        <f t="shared" si="2454"/>
        <v>71247564</v>
      </c>
    </row>
    <row r="611" spans="1:43" s="12" customFormat="1" ht="12" customHeight="1">
      <c r="A611" s="51" t="s">
        <v>133</v>
      </c>
      <c r="B611" s="55"/>
      <c r="C611" s="15">
        <f t="shared" ref="C611:N611" si="2473">C89+C289+C339+C389</f>
        <v>0</v>
      </c>
      <c r="D611" s="15">
        <f t="shared" si="2473"/>
        <v>0</v>
      </c>
      <c r="E611" s="15">
        <f t="shared" si="2473"/>
        <v>0</v>
      </c>
      <c r="F611" s="15">
        <f t="shared" si="2473"/>
        <v>0</v>
      </c>
      <c r="G611" s="15">
        <f t="shared" si="2473"/>
        <v>0</v>
      </c>
      <c r="H611" s="15">
        <f t="shared" si="2473"/>
        <v>0</v>
      </c>
      <c r="I611" s="15">
        <f t="shared" si="2473"/>
        <v>0</v>
      </c>
      <c r="J611" s="15">
        <f t="shared" si="2473"/>
        <v>0</v>
      </c>
      <c r="K611" s="15">
        <f t="shared" si="2473"/>
        <v>208458</v>
      </c>
      <c r="L611" s="15">
        <f t="shared" si="2473"/>
        <v>208458</v>
      </c>
      <c r="M611" s="15">
        <f t="shared" si="2473"/>
        <v>208458</v>
      </c>
      <c r="N611" s="15">
        <f t="shared" si="2473"/>
        <v>208458</v>
      </c>
      <c r="O611" s="6">
        <f t="shared" si="2123"/>
        <v>833832</v>
      </c>
      <c r="P611" s="15">
        <f t="shared" ref="P611:AA611" si="2474">P89+P289+P339+P389</f>
        <v>208458</v>
      </c>
      <c r="Q611" s="15">
        <f t="shared" si="2474"/>
        <v>208458</v>
      </c>
      <c r="R611" s="15">
        <f t="shared" si="2474"/>
        <v>445086</v>
      </c>
      <c r="S611" s="15">
        <f t="shared" si="2474"/>
        <v>445086</v>
      </c>
      <c r="T611" s="15">
        <f t="shared" si="2474"/>
        <v>445086</v>
      </c>
      <c r="U611" s="15">
        <f t="shared" si="2474"/>
        <v>445086</v>
      </c>
      <c r="V611" s="15">
        <f t="shared" si="2474"/>
        <v>445086</v>
      </c>
      <c r="W611" s="15">
        <f t="shared" si="2474"/>
        <v>445086</v>
      </c>
      <c r="X611" s="15">
        <f t="shared" si="2474"/>
        <v>501426</v>
      </c>
      <c r="Y611" s="15">
        <f t="shared" si="2474"/>
        <v>501426</v>
      </c>
      <c r="Z611" s="15">
        <f t="shared" si="2474"/>
        <v>501426</v>
      </c>
      <c r="AA611" s="15">
        <f t="shared" si="2474"/>
        <v>501426</v>
      </c>
      <c r="AB611" s="6">
        <f t="shared" si="2125"/>
        <v>5093136</v>
      </c>
      <c r="AC611" s="15">
        <f t="shared" ref="AC611:AN611" si="2475">AC89+AC289+AC339+AC389</f>
        <v>501426</v>
      </c>
      <c r="AD611" s="15">
        <f t="shared" si="2475"/>
        <v>501426</v>
      </c>
      <c r="AE611" s="15">
        <f t="shared" si="2475"/>
        <v>557766</v>
      </c>
      <c r="AF611" s="15">
        <f t="shared" si="2475"/>
        <v>557766</v>
      </c>
      <c r="AG611" s="15">
        <f t="shared" si="2475"/>
        <v>557766</v>
      </c>
      <c r="AH611" s="15">
        <f t="shared" si="2475"/>
        <v>557766</v>
      </c>
      <c r="AI611" s="15">
        <f t="shared" si="2475"/>
        <v>557766</v>
      </c>
      <c r="AJ611" s="15">
        <f t="shared" si="2475"/>
        <v>557766</v>
      </c>
      <c r="AK611" s="15">
        <f t="shared" si="2475"/>
        <v>614106</v>
      </c>
      <c r="AL611" s="15">
        <f t="shared" si="2475"/>
        <v>614106</v>
      </c>
      <c r="AM611" s="15">
        <f t="shared" si="2475"/>
        <v>614106</v>
      </c>
      <c r="AN611" s="15">
        <f t="shared" si="2475"/>
        <v>614106</v>
      </c>
      <c r="AO611" s="6">
        <f t="shared" si="2127"/>
        <v>6805872</v>
      </c>
      <c r="AP611" s="15"/>
      <c r="AQ611" s="6">
        <f>O611+AB611+AO611</f>
        <v>12732840</v>
      </c>
    </row>
    <row r="612" spans="1:43" s="12" customFormat="1" ht="12" customHeight="1">
      <c r="A612" s="51" t="s">
        <v>134</v>
      </c>
      <c r="B612" s="55"/>
      <c r="C612" s="15">
        <f t="shared" ref="C612:N612" si="2476">C97+C297+C347+C397</f>
        <v>0</v>
      </c>
      <c r="D612" s="15">
        <f t="shared" si="2476"/>
        <v>0</v>
      </c>
      <c r="E612" s="15">
        <f t="shared" si="2476"/>
        <v>0</v>
      </c>
      <c r="F612" s="15">
        <f t="shared" si="2476"/>
        <v>0</v>
      </c>
      <c r="G612" s="15">
        <f t="shared" si="2476"/>
        <v>0</v>
      </c>
      <c r="H612" s="15">
        <f t="shared" si="2476"/>
        <v>0</v>
      </c>
      <c r="I612" s="15">
        <f t="shared" si="2476"/>
        <v>0</v>
      </c>
      <c r="J612" s="15">
        <f t="shared" si="2476"/>
        <v>0</v>
      </c>
      <c r="K612" s="15">
        <f t="shared" si="2476"/>
        <v>208458</v>
      </c>
      <c r="L612" s="15">
        <f t="shared" si="2476"/>
        <v>208458</v>
      </c>
      <c r="M612" s="15">
        <f t="shared" si="2476"/>
        <v>208458</v>
      </c>
      <c r="N612" s="15">
        <f t="shared" si="2476"/>
        <v>208458</v>
      </c>
      <c r="O612" s="6">
        <f t="shared" si="2123"/>
        <v>833832</v>
      </c>
      <c r="P612" s="15">
        <f t="shared" ref="P612:AA612" si="2477">P97+P297+P347+P397</f>
        <v>208458</v>
      </c>
      <c r="Q612" s="15">
        <f t="shared" si="2477"/>
        <v>208458</v>
      </c>
      <c r="R612" s="15">
        <f t="shared" si="2477"/>
        <v>445086</v>
      </c>
      <c r="S612" s="15">
        <f t="shared" si="2477"/>
        <v>445086</v>
      </c>
      <c r="T612" s="15">
        <f t="shared" si="2477"/>
        <v>445086</v>
      </c>
      <c r="U612" s="15">
        <f t="shared" si="2477"/>
        <v>445086</v>
      </c>
      <c r="V612" s="15">
        <f t="shared" si="2477"/>
        <v>445086</v>
      </c>
      <c r="W612" s="15">
        <f t="shared" si="2477"/>
        <v>445086</v>
      </c>
      <c r="X612" s="15">
        <f t="shared" si="2477"/>
        <v>501426</v>
      </c>
      <c r="Y612" s="15">
        <f t="shared" si="2477"/>
        <v>501426</v>
      </c>
      <c r="Z612" s="15">
        <f t="shared" si="2477"/>
        <v>501426</v>
      </c>
      <c r="AA612" s="15">
        <f t="shared" si="2477"/>
        <v>501426</v>
      </c>
      <c r="AB612" s="6">
        <f t="shared" si="2125"/>
        <v>5093136</v>
      </c>
      <c r="AC612" s="15">
        <f t="shared" ref="AC612:AN612" si="2478">AC97+AC297+AC347+AC397</f>
        <v>501426</v>
      </c>
      <c r="AD612" s="15">
        <f t="shared" si="2478"/>
        <v>501426</v>
      </c>
      <c r="AE612" s="15">
        <f t="shared" si="2478"/>
        <v>557766</v>
      </c>
      <c r="AF612" s="15">
        <f t="shared" si="2478"/>
        <v>557766</v>
      </c>
      <c r="AG612" s="15">
        <f t="shared" si="2478"/>
        <v>557766</v>
      </c>
      <c r="AH612" s="15">
        <f t="shared" si="2478"/>
        <v>557766</v>
      </c>
      <c r="AI612" s="15">
        <f t="shared" si="2478"/>
        <v>557766</v>
      </c>
      <c r="AJ612" s="15">
        <f t="shared" si="2478"/>
        <v>557766</v>
      </c>
      <c r="AK612" s="15">
        <f t="shared" si="2478"/>
        <v>614106</v>
      </c>
      <c r="AL612" s="15">
        <f t="shared" si="2478"/>
        <v>614106</v>
      </c>
      <c r="AM612" s="15">
        <f t="shared" si="2478"/>
        <v>614106</v>
      </c>
      <c r="AN612" s="15">
        <f t="shared" si="2478"/>
        <v>614106</v>
      </c>
      <c r="AO612" s="6">
        <f t="shared" si="2127"/>
        <v>6805872</v>
      </c>
      <c r="AP612" s="15"/>
      <c r="AQ612" s="6">
        <f>O612+AB612+AO612</f>
        <v>12732840</v>
      </c>
    </row>
    <row r="613" spans="1:43" ht="12" customHeight="1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Q613" s="6"/>
    </row>
    <row r="614" spans="1:43" ht="12" customHeight="1">
      <c r="A614" s="10" t="s">
        <v>48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spans="1:43" ht="12" customHeight="1">
      <c r="A615" s="11" t="s">
        <v>130</v>
      </c>
      <c r="C615" s="7"/>
      <c r="D615" s="11" t="s">
        <v>544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spans="1:43" ht="12" customHeight="1">
      <c r="A616" s="20" t="s">
        <v>131</v>
      </c>
      <c r="C616" s="165"/>
      <c r="D616" s="11" t="s">
        <v>545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spans="1:43" ht="12" customHeight="1">
      <c r="A617" s="20"/>
      <c r="C617" s="166"/>
      <c r="D617" s="11" t="s">
        <v>546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spans="1:43" ht="12" customHeight="1">
      <c r="A618" s="11" t="s">
        <v>499</v>
      </c>
      <c r="C618" s="167"/>
      <c r="D618" s="11" t="s">
        <v>547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spans="1:43" ht="12" customHeight="1">
      <c r="A619" s="20" t="s">
        <v>500</v>
      </c>
      <c r="C619" s="168"/>
      <c r="D619" s="11" t="s">
        <v>548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spans="1:43" ht="12" customHeight="1">
      <c r="A620" s="20" t="s">
        <v>501</v>
      </c>
      <c r="C620" s="169"/>
      <c r="D620" s="11" t="s">
        <v>549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spans="1:43" ht="12" customHeight="1">
      <c r="A621" s="20" t="s">
        <v>502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spans="1:43" ht="12" customHeight="1">
      <c r="A622" s="20" t="s">
        <v>503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spans="1:43" ht="12" customHeight="1">
      <c r="A623" s="2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spans="1:43" ht="12" customHeight="1">
      <c r="A624" s="11" t="s">
        <v>180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spans="1:43" ht="12" customHeight="1">
      <c r="A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spans="1:43" ht="12" customHeight="1">
      <c r="A626" s="11" t="s">
        <v>487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spans="1:43" ht="12" customHeight="1">
      <c r="A627" s="20" t="s">
        <v>488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spans="1:43" ht="12" customHeight="1">
      <c r="A628" s="2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spans="1:43" ht="12" customHeight="1">
      <c r="A629" s="11" t="s">
        <v>479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spans="1:43" ht="12" customHeight="1">
      <c r="A630" s="11" t="s">
        <v>480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spans="1:43" ht="12" customHeight="1">
      <c r="A631" s="11" t="s">
        <v>481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spans="1:43" ht="12" customHeight="1">
      <c r="A632" s="11" t="s">
        <v>482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4" spans="1:43" s="4" customFormat="1" ht="12" customHeight="1">
      <c r="A634" s="46" t="s">
        <v>157</v>
      </c>
      <c r="B634" s="9"/>
      <c r="C634" s="45">
        <f t="shared" ref="C634:N634" si="2479">C638+C642+C646</f>
        <v>0</v>
      </c>
      <c r="D634" s="45">
        <f t="shared" si="2479"/>
        <v>0</v>
      </c>
      <c r="E634" s="45">
        <f t="shared" si="2479"/>
        <v>0</v>
      </c>
      <c r="F634" s="45">
        <f t="shared" si="2479"/>
        <v>0</v>
      </c>
      <c r="G634" s="45">
        <f t="shared" si="2479"/>
        <v>0</v>
      </c>
      <c r="H634" s="45">
        <f t="shared" si="2479"/>
        <v>754956</v>
      </c>
      <c r="I634" s="45">
        <f t="shared" si="2479"/>
        <v>2056410</v>
      </c>
      <c r="J634" s="45">
        <f t="shared" si="2479"/>
        <v>5864994</v>
      </c>
      <c r="K634" s="45">
        <f t="shared" si="2479"/>
        <v>10090494</v>
      </c>
      <c r="L634" s="45">
        <f t="shared" si="2479"/>
        <v>14315994</v>
      </c>
      <c r="M634" s="45">
        <f t="shared" si="2479"/>
        <v>18541494</v>
      </c>
      <c r="N634" s="45">
        <f t="shared" si="2479"/>
        <v>23550120</v>
      </c>
      <c r="O634" s="89">
        <f>N634</f>
        <v>23550120</v>
      </c>
      <c r="P634" s="45">
        <f t="shared" ref="P634:AA634" si="2480">P638+P642+P646</f>
        <v>30310920</v>
      </c>
      <c r="Q634" s="45">
        <f t="shared" si="2480"/>
        <v>38446416</v>
      </c>
      <c r="R634" s="45">
        <f t="shared" si="2480"/>
        <v>47055168</v>
      </c>
      <c r="S634" s="45">
        <f t="shared" si="2480"/>
        <v>55663920</v>
      </c>
      <c r="T634" s="45">
        <f t="shared" si="2480"/>
        <v>64272672</v>
      </c>
      <c r="U634" s="45">
        <f t="shared" si="2480"/>
        <v>73134954</v>
      </c>
      <c r="V634" s="45">
        <f t="shared" si="2480"/>
        <v>82994454</v>
      </c>
      <c r="W634" s="45">
        <f t="shared" si="2480"/>
        <v>94397670</v>
      </c>
      <c r="X634" s="45">
        <f t="shared" si="2480"/>
        <v>105913566</v>
      </c>
      <c r="Y634" s="45">
        <f t="shared" si="2480"/>
        <v>117429462</v>
      </c>
      <c r="Z634" s="45">
        <f t="shared" si="2480"/>
        <v>128945358</v>
      </c>
      <c r="AA634" s="45">
        <f t="shared" si="2480"/>
        <v>140714784</v>
      </c>
      <c r="AB634" s="89">
        <f>AA634</f>
        <v>140714784</v>
      </c>
      <c r="AC634" s="45">
        <f t="shared" ref="AC634:AN634" si="2481">AC638+AC642+AC646</f>
        <v>153047610</v>
      </c>
      <c r="AD634" s="45">
        <f t="shared" si="2481"/>
        <v>166225536</v>
      </c>
      <c r="AE634" s="45">
        <f t="shared" si="2481"/>
        <v>179516142</v>
      </c>
      <c r="AF634" s="45">
        <f t="shared" si="2481"/>
        <v>192806748</v>
      </c>
      <c r="AG634" s="45">
        <f t="shared" si="2481"/>
        <v>206097354</v>
      </c>
      <c r="AH634" s="45">
        <f t="shared" si="2481"/>
        <v>219641490</v>
      </c>
      <c r="AI634" s="45">
        <f t="shared" si="2481"/>
        <v>233749026</v>
      </c>
      <c r="AJ634" s="45">
        <f t="shared" si="2481"/>
        <v>248701662</v>
      </c>
      <c r="AK634" s="45">
        <f t="shared" si="2481"/>
        <v>263766978</v>
      </c>
      <c r="AL634" s="45">
        <f t="shared" si="2481"/>
        <v>278832294</v>
      </c>
      <c r="AM634" s="45">
        <f t="shared" si="2481"/>
        <v>293897610</v>
      </c>
      <c r="AN634" s="45">
        <f t="shared" si="2481"/>
        <v>309216456</v>
      </c>
      <c r="AO634" s="89">
        <f>AN634</f>
        <v>309216456</v>
      </c>
      <c r="AP634" s="9"/>
      <c r="AQ634" s="89">
        <f>AO634</f>
        <v>309216456</v>
      </c>
    </row>
    <row r="635" spans="1:43" s="4" customFormat="1" ht="12" customHeight="1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16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16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16"/>
      <c r="AP635" s="9"/>
      <c r="AQ635" s="16"/>
    </row>
    <row r="636" spans="1:43" ht="12" customHeight="1">
      <c r="A636" s="8" t="s">
        <v>123</v>
      </c>
      <c r="C636" s="2">
        <f t="shared" ref="C636:N636" si="2482">C606</f>
        <v>0</v>
      </c>
      <c r="D636" s="2">
        <f t="shared" si="2482"/>
        <v>0</v>
      </c>
      <c r="E636" s="2">
        <f t="shared" si="2482"/>
        <v>0</v>
      </c>
      <c r="F636" s="2">
        <f t="shared" si="2482"/>
        <v>0</v>
      </c>
      <c r="G636" s="2">
        <f t="shared" si="2482"/>
        <v>0</v>
      </c>
      <c r="H636" s="2">
        <f t="shared" si="2482"/>
        <v>95778</v>
      </c>
      <c r="I636" s="2">
        <f t="shared" si="2482"/>
        <v>95778</v>
      </c>
      <c r="J636" s="2">
        <f t="shared" si="2482"/>
        <v>95778</v>
      </c>
      <c r="K636" s="2">
        <f t="shared" si="2482"/>
        <v>95778</v>
      </c>
      <c r="L636" s="2">
        <f t="shared" si="2482"/>
        <v>95778</v>
      </c>
      <c r="M636" s="2">
        <f t="shared" si="2482"/>
        <v>95778</v>
      </c>
      <c r="N636" s="2">
        <f t="shared" si="2482"/>
        <v>95778</v>
      </c>
      <c r="O636" s="6">
        <f>SUM(C636:N636)</f>
        <v>670446</v>
      </c>
      <c r="P636" s="2">
        <f t="shared" ref="P636:AA636" si="2483">P606</f>
        <v>95778</v>
      </c>
      <c r="Q636" s="2">
        <f t="shared" si="2483"/>
        <v>95778</v>
      </c>
      <c r="R636" s="2">
        <f t="shared" si="2483"/>
        <v>95778</v>
      </c>
      <c r="S636" s="2">
        <f t="shared" si="2483"/>
        <v>95778</v>
      </c>
      <c r="T636" s="2">
        <f t="shared" si="2483"/>
        <v>95778</v>
      </c>
      <c r="U636" s="2">
        <f t="shared" si="2483"/>
        <v>95778</v>
      </c>
      <c r="V636" s="2">
        <f t="shared" si="2483"/>
        <v>95778</v>
      </c>
      <c r="W636" s="2">
        <f t="shared" si="2483"/>
        <v>95778</v>
      </c>
      <c r="X636" s="2">
        <f t="shared" si="2483"/>
        <v>95778</v>
      </c>
      <c r="Y636" s="2">
        <f t="shared" si="2483"/>
        <v>95778</v>
      </c>
      <c r="Z636" s="2">
        <f t="shared" si="2483"/>
        <v>95778</v>
      </c>
      <c r="AA636" s="2">
        <f t="shared" si="2483"/>
        <v>95778</v>
      </c>
      <c r="AB636" s="6">
        <f>SUM(P636:AA636)</f>
        <v>1149336</v>
      </c>
      <c r="AC636" s="2">
        <f t="shared" ref="AC636:AN636" si="2484">AC606</f>
        <v>95778</v>
      </c>
      <c r="AD636" s="2">
        <f t="shared" si="2484"/>
        <v>95778</v>
      </c>
      <c r="AE636" s="2">
        <f t="shared" si="2484"/>
        <v>95778</v>
      </c>
      <c r="AF636" s="2">
        <f t="shared" si="2484"/>
        <v>95778</v>
      </c>
      <c r="AG636" s="2">
        <f t="shared" si="2484"/>
        <v>95778</v>
      </c>
      <c r="AH636" s="2">
        <f t="shared" si="2484"/>
        <v>95778</v>
      </c>
      <c r="AI636" s="2">
        <f t="shared" si="2484"/>
        <v>95778</v>
      </c>
      <c r="AJ636" s="2">
        <f t="shared" si="2484"/>
        <v>95778</v>
      </c>
      <c r="AK636" s="2">
        <f t="shared" si="2484"/>
        <v>95778</v>
      </c>
      <c r="AL636" s="2">
        <f t="shared" si="2484"/>
        <v>95778</v>
      </c>
      <c r="AM636" s="2">
        <f t="shared" si="2484"/>
        <v>95778</v>
      </c>
      <c r="AN636" s="2">
        <f t="shared" si="2484"/>
        <v>95778</v>
      </c>
      <c r="AO636" s="6">
        <f>SUM(AC636:AN636)</f>
        <v>1149336</v>
      </c>
      <c r="AQ636" s="6">
        <f t="shared" ref="AQ636:AQ637" si="2485">O636+AB636+AO636</f>
        <v>2969118</v>
      </c>
    </row>
    <row r="637" spans="1:43" ht="12" customHeight="1">
      <c r="A637" s="8" t="s">
        <v>128</v>
      </c>
      <c r="C637" s="2">
        <f t="shared" ref="C637:N637" si="2486">C608</f>
        <v>0</v>
      </c>
      <c r="D637" s="2">
        <f t="shared" si="2486"/>
        <v>0</v>
      </c>
      <c r="E637" s="2">
        <f t="shared" si="2486"/>
        <v>0</v>
      </c>
      <c r="F637" s="2">
        <f t="shared" si="2486"/>
        <v>0</v>
      </c>
      <c r="G637" s="2">
        <f t="shared" si="2486"/>
        <v>0</v>
      </c>
      <c r="H637" s="2">
        <f t="shared" si="2486"/>
        <v>659178</v>
      </c>
      <c r="I637" s="2">
        <f t="shared" si="2486"/>
        <v>1205676</v>
      </c>
      <c r="J637" s="2">
        <f t="shared" si="2486"/>
        <v>1752174</v>
      </c>
      <c r="K637" s="2">
        <f t="shared" si="2486"/>
        <v>1752174</v>
      </c>
      <c r="L637" s="2">
        <f t="shared" si="2486"/>
        <v>1752174</v>
      </c>
      <c r="M637" s="2">
        <f t="shared" si="2486"/>
        <v>1752174</v>
      </c>
      <c r="N637" s="2">
        <f t="shared" si="2486"/>
        <v>1893024</v>
      </c>
      <c r="O637" s="6">
        <f t="shared" ref="O637" si="2487">SUM(C637:N637)</f>
        <v>10766574</v>
      </c>
      <c r="P637" s="2">
        <f t="shared" ref="P637:AA637" si="2488">P608</f>
        <v>3645198</v>
      </c>
      <c r="Q637" s="2">
        <f t="shared" si="2488"/>
        <v>3757878</v>
      </c>
      <c r="R637" s="2">
        <f t="shared" si="2488"/>
        <v>3757878</v>
      </c>
      <c r="S637" s="2">
        <f t="shared" si="2488"/>
        <v>3757878</v>
      </c>
      <c r="T637" s="2">
        <f t="shared" si="2488"/>
        <v>3757878</v>
      </c>
      <c r="U637" s="2">
        <f t="shared" si="2488"/>
        <v>3898728</v>
      </c>
      <c r="V637" s="2">
        <f t="shared" si="2488"/>
        <v>4895946</v>
      </c>
      <c r="W637" s="2">
        <f t="shared" si="2488"/>
        <v>5008626</v>
      </c>
      <c r="X637" s="2">
        <f t="shared" si="2488"/>
        <v>5008626</v>
      </c>
      <c r="Y637" s="2">
        <f t="shared" si="2488"/>
        <v>5008626</v>
      </c>
      <c r="Z637" s="2">
        <f t="shared" si="2488"/>
        <v>5008626</v>
      </c>
      <c r="AA637" s="2">
        <f t="shared" si="2488"/>
        <v>5149476</v>
      </c>
      <c r="AB637" s="6">
        <f>SUM(P637:AA637)</f>
        <v>52655364</v>
      </c>
      <c r="AC637" s="2">
        <f t="shared" ref="AC637:AN637" si="2489">AC608</f>
        <v>5712876</v>
      </c>
      <c r="AD637" s="2">
        <f t="shared" si="2489"/>
        <v>5825556</v>
      </c>
      <c r="AE637" s="2">
        <f t="shared" si="2489"/>
        <v>5825556</v>
      </c>
      <c r="AF637" s="2">
        <f t="shared" si="2489"/>
        <v>5825556</v>
      </c>
      <c r="AG637" s="2">
        <f t="shared" si="2489"/>
        <v>5825556</v>
      </c>
      <c r="AH637" s="2">
        <f t="shared" si="2489"/>
        <v>5966406</v>
      </c>
      <c r="AI637" s="2">
        <f t="shared" si="2489"/>
        <v>6529806</v>
      </c>
      <c r="AJ637" s="2">
        <f t="shared" si="2489"/>
        <v>6642486</v>
      </c>
      <c r="AK637" s="2">
        <f t="shared" si="2489"/>
        <v>6642486</v>
      </c>
      <c r="AL637" s="2">
        <f t="shared" si="2489"/>
        <v>6642486</v>
      </c>
      <c r="AM637" s="2">
        <f t="shared" si="2489"/>
        <v>6642486</v>
      </c>
      <c r="AN637" s="2">
        <f t="shared" si="2489"/>
        <v>6783336</v>
      </c>
      <c r="AO637" s="6">
        <f>SUM(AC637:AN637)</f>
        <v>74864592</v>
      </c>
      <c r="AQ637" s="6">
        <f t="shared" si="2485"/>
        <v>138286530</v>
      </c>
    </row>
    <row r="638" spans="1:43" s="4" customFormat="1" ht="12" customHeight="1">
      <c r="A638" s="4" t="s">
        <v>116</v>
      </c>
      <c r="B638" s="9"/>
      <c r="C638" s="5">
        <f>B638+SUM(C636:C637)</f>
        <v>0</v>
      </c>
      <c r="D638" s="5">
        <f t="shared" ref="D638" si="2490">C638+SUM(D636:D637)</f>
        <v>0</v>
      </c>
      <c r="E638" s="5">
        <f t="shared" ref="E638:M638" si="2491">D638+SUM(E636:E637)</f>
        <v>0</v>
      </c>
      <c r="F638" s="5">
        <f t="shared" si="2491"/>
        <v>0</v>
      </c>
      <c r="G638" s="5">
        <f t="shared" si="2491"/>
        <v>0</v>
      </c>
      <c r="H638" s="5">
        <f t="shared" si="2491"/>
        <v>754956</v>
      </c>
      <c r="I638" s="5">
        <f t="shared" si="2491"/>
        <v>2056410</v>
      </c>
      <c r="J638" s="5">
        <f t="shared" si="2491"/>
        <v>3904362</v>
      </c>
      <c r="K638" s="5">
        <f t="shared" si="2491"/>
        <v>5752314</v>
      </c>
      <c r="L638" s="5">
        <f t="shared" si="2491"/>
        <v>7600266</v>
      </c>
      <c r="M638" s="5">
        <f t="shared" si="2491"/>
        <v>9448218</v>
      </c>
      <c r="N638" s="5">
        <f>M638+SUM(N636:N637)</f>
        <v>11437020</v>
      </c>
      <c r="O638" s="14">
        <f>N638</f>
        <v>11437020</v>
      </c>
      <c r="P638" s="5">
        <f t="shared" ref="P638:AA638" si="2492">O638+SUM(P636:P637)</f>
        <v>15177996</v>
      </c>
      <c r="Q638" s="5">
        <f t="shared" si="2492"/>
        <v>19031652</v>
      </c>
      <c r="R638" s="5">
        <f t="shared" si="2492"/>
        <v>22885308</v>
      </c>
      <c r="S638" s="5">
        <f t="shared" si="2492"/>
        <v>26738964</v>
      </c>
      <c r="T638" s="5">
        <f t="shared" si="2492"/>
        <v>30592620</v>
      </c>
      <c r="U638" s="5">
        <f t="shared" si="2492"/>
        <v>34587126</v>
      </c>
      <c r="V638" s="5">
        <f t="shared" si="2492"/>
        <v>39578850</v>
      </c>
      <c r="W638" s="5">
        <f t="shared" si="2492"/>
        <v>44683254</v>
      </c>
      <c r="X638" s="5">
        <f t="shared" si="2492"/>
        <v>49787658</v>
      </c>
      <c r="Y638" s="5">
        <f t="shared" si="2492"/>
        <v>54892062</v>
      </c>
      <c r="Z638" s="5">
        <f t="shared" si="2492"/>
        <v>59996466</v>
      </c>
      <c r="AA638" s="5">
        <f t="shared" si="2492"/>
        <v>65241720</v>
      </c>
      <c r="AB638" s="14">
        <f>AA638</f>
        <v>65241720</v>
      </c>
      <c r="AC638" s="5">
        <f>AB638+SUM(AC636:AC637)</f>
        <v>71050374</v>
      </c>
      <c r="AD638" s="5">
        <f t="shared" ref="AD638:AM638" si="2493">AC638+SUM(AD636:AD637)</f>
        <v>76971708</v>
      </c>
      <c r="AE638" s="5">
        <f t="shared" si="2493"/>
        <v>82893042</v>
      </c>
      <c r="AF638" s="5">
        <f t="shared" si="2493"/>
        <v>88814376</v>
      </c>
      <c r="AG638" s="5">
        <f t="shared" si="2493"/>
        <v>94735710</v>
      </c>
      <c r="AH638" s="5">
        <f t="shared" si="2493"/>
        <v>100797894</v>
      </c>
      <c r="AI638" s="5">
        <f t="shared" si="2493"/>
        <v>107423478</v>
      </c>
      <c r="AJ638" s="5">
        <f t="shared" si="2493"/>
        <v>114161742</v>
      </c>
      <c r="AK638" s="5">
        <f t="shared" si="2493"/>
        <v>120900006</v>
      </c>
      <c r="AL638" s="5">
        <f t="shared" si="2493"/>
        <v>127638270</v>
      </c>
      <c r="AM638" s="5">
        <f t="shared" si="2493"/>
        <v>134376534</v>
      </c>
      <c r="AN638" s="5">
        <f>AM638+SUM(AN636:AN637)</f>
        <v>141255648</v>
      </c>
      <c r="AO638" s="14">
        <f>AN638</f>
        <v>141255648</v>
      </c>
      <c r="AP638" s="9"/>
      <c r="AQ638" s="14">
        <f>AO638</f>
        <v>141255648</v>
      </c>
    </row>
    <row r="640" spans="1:43" ht="12" customHeight="1">
      <c r="A640" s="8" t="s">
        <v>484</v>
      </c>
      <c r="C640" s="2">
        <f t="shared" ref="C640:N640" si="2494">C609</f>
        <v>0</v>
      </c>
      <c r="D640" s="2">
        <f t="shared" si="2494"/>
        <v>0</v>
      </c>
      <c r="E640" s="2">
        <f t="shared" si="2494"/>
        <v>0</v>
      </c>
      <c r="F640" s="2">
        <f t="shared" si="2494"/>
        <v>0</v>
      </c>
      <c r="G640" s="2">
        <f t="shared" si="2494"/>
        <v>0</v>
      </c>
      <c r="H640" s="2">
        <f t="shared" si="2494"/>
        <v>0</v>
      </c>
      <c r="I640" s="2">
        <f t="shared" si="2494"/>
        <v>0</v>
      </c>
      <c r="J640" s="2">
        <f t="shared" si="2494"/>
        <v>980316</v>
      </c>
      <c r="K640" s="2">
        <f t="shared" si="2494"/>
        <v>980316</v>
      </c>
      <c r="L640" s="2">
        <f t="shared" si="2494"/>
        <v>980316</v>
      </c>
      <c r="M640" s="2">
        <f t="shared" si="2494"/>
        <v>980316</v>
      </c>
      <c r="N640" s="2">
        <f t="shared" si="2494"/>
        <v>1301454</v>
      </c>
      <c r="O640" s="6">
        <f t="shared" ref="O640:O641" si="2495">SUM(C640:N640)</f>
        <v>5222718</v>
      </c>
      <c r="P640" s="2">
        <f t="shared" ref="P640:AA640" si="2496">P609</f>
        <v>1301454</v>
      </c>
      <c r="Q640" s="2">
        <f t="shared" si="2496"/>
        <v>1932462</v>
      </c>
      <c r="R640" s="2">
        <f t="shared" si="2496"/>
        <v>1932462</v>
      </c>
      <c r="S640" s="2">
        <f t="shared" si="2496"/>
        <v>1932462</v>
      </c>
      <c r="T640" s="2">
        <f t="shared" si="2496"/>
        <v>1932462</v>
      </c>
      <c r="U640" s="2">
        <f t="shared" si="2496"/>
        <v>1988802</v>
      </c>
      <c r="V640" s="2">
        <f t="shared" si="2496"/>
        <v>1988802</v>
      </c>
      <c r="W640" s="2">
        <f t="shared" si="2496"/>
        <v>2704320</v>
      </c>
      <c r="X640" s="2">
        <f t="shared" si="2496"/>
        <v>2704320</v>
      </c>
      <c r="Y640" s="2">
        <f t="shared" si="2496"/>
        <v>2704320</v>
      </c>
      <c r="Z640" s="2">
        <f t="shared" si="2496"/>
        <v>2704320</v>
      </c>
      <c r="AA640" s="2">
        <f t="shared" si="2496"/>
        <v>2760660</v>
      </c>
      <c r="AB640" s="6">
        <f>SUM(P640:AA640)</f>
        <v>26586846</v>
      </c>
      <c r="AC640" s="2">
        <f t="shared" ref="AC640:AN640" si="2497">AC609</f>
        <v>2760660</v>
      </c>
      <c r="AD640" s="2">
        <f t="shared" si="2497"/>
        <v>3126870</v>
      </c>
      <c r="AE640" s="2">
        <f t="shared" si="2497"/>
        <v>3126870</v>
      </c>
      <c r="AF640" s="2">
        <f t="shared" si="2497"/>
        <v>3126870</v>
      </c>
      <c r="AG640" s="2">
        <f t="shared" si="2497"/>
        <v>3126870</v>
      </c>
      <c r="AH640" s="2">
        <f t="shared" si="2497"/>
        <v>3183210</v>
      </c>
      <c r="AI640" s="2">
        <f t="shared" si="2497"/>
        <v>3183210</v>
      </c>
      <c r="AJ640" s="2">
        <f t="shared" si="2497"/>
        <v>3549420</v>
      </c>
      <c r="AK640" s="2">
        <f t="shared" si="2497"/>
        <v>3549420</v>
      </c>
      <c r="AL640" s="2">
        <f t="shared" si="2497"/>
        <v>3549420</v>
      </c>
      <c r="AM640" s="2">
        <f t="shared" si="2497"/>
        <v>3549420</v>
      </c>
      <c r="AN640" s="2">
        <f t="shared" si="2497"/>
        <v>3605760</v>
      </c>
      <c r="AO640" s="6">
        <f>SUM(AC640:AN640)</f>
        <v>39438000</v>
      </c>
      <c r="AQ640" s="6">
        <f t="shared" ref="AQ640:AQ641" si="2498">O640+AB640+AO640</f>
        <v>71247564</v>
      </c>
    </row>
    <row r="641" spans="1:43" ht="12" customHeight="1">
      <c r="A641" s="8" t="s">
        <v>485</v>
      </c>
      <c r="C641" s="2">
        <f t="shared" ref="C641:N641" si="2499">C611</f>
        <v>0</v>
      </c>
      <c r="D641" s="2">
        <f t="shared" si="2499"/>
        <v>0</v>
      </c>
      <c r="E641" s="2">
        <f t="shared" si="2499"/>
        <v>0</v>
      </c>
      <c r="F641" s="2">
        <f t="shared" si="2499"/>
        <v>0</v>
      </c>
      <c r="G641" s="2">
        <f t="shared" si="2499"/>
        <v>0</v>
      </c>
      <c r="H641" s="2">
        <f t="shared" si="2499"/>
        <v>0</v>
      </c>
      <c r="I641" s="2">
        <f t="shared" si="2499"/>
        <v>0</v>
      </c>
      <c r="J641" s="2">
        <f t="shared" si="2499"/>
        <v>0</v>
      </c>
      <c r="K641" s="2">
        <f t="shared" si="2499"/>
        <v>208458</v>
      </c>
      <c r="L641" s="2">
        <f t="shared" si="2499"/>
        <v>208458</v>
      </c>
      <c r="M641" s="2">
        <f t="shared" si="2499"/>
        <v>208458</v>
      </c>
      <c r="N641" s="2">
        <f t="shared" si="2499"/>
        <v>208458</v>
      </c>
      <c r="O641" s="6">
        <f t="shared" si="2495"/>
        <v>833832</v>
      </c>
      <c r="P641" s="2">
        <f t="shared" ref="P641:AA641" si="2500">P611</f>
        <v>208458</v>
      </c>
      <c r="Q641" s="2">
        <f t="shared" si="2500"/>
        <v>208458</v>
      </c>
      <c r="R641" s="2">
        <f t="shared" si="2500"/>
        <v>445086</v>
      </c>
      <c r="S641" s="2">
        <f t="shared" si="2500"/>
        <v>445086</v>
      </c>
      <c r="T641" s="2">
        <f t="shared" si="2500"/>
        <v>445086</v>
      </c>
      <c r="U641" s="2">
        <f t="shared" si="2500"/>
        <v>445086</v>
      </c>
      <c r="V641" s="2">
        <f t="shared" si="2500"/>
        <v>445086</v>
      </c>
      <c r="W641" s="2">
        <f t="shared" si="2500"/>
        <v>445086</v>
      </c>
      <c r="X641" s="2">
        <f t="shared" si="2500"/>
        <v>501426</v>
      </c>
      <c r="Y641" s="2">
        <f t="shared" si="2500"/>
        <v>501426</v>
      </c>
      <c r="Z641" s="2">
        <f t="shared" si="2500"/>
        <v>501426</v>
      </c>
      <c r="AA641" s="2">
        <f t="shared" si="2500"/>
        <v>501426</v>
      </c>
      <c r="AB641" s="6">
        <f>SUM(P641:AA641)</f>
        <v>5093136</v>
      </c>
      <c r="AC641" s="2">
        <f t="shared" ref="AC641:AN641" si="2501">AC611</f>
        <v>501426</v>
      </c>
      <c r="AD641" s="2">
        <f t="shared" si="2501"/>
        <v>501426</v>
      </c>
      <c r="AE641" s="2">
        <f t="shared" si="2501"/>
        <v>557766</v>
      </c>
      <c r="AF641" s="2">
        <f t="shared" si="2501"/>
        <v>557766</v>
      </c>
      <c r="AG641" s="2">
        <f t="shared" si="2501"/>
        <v>557766</v>
      </c>
      <c r="AH641" s="2">
        <f t="shared" si="2501"/>
        <v>557766</v>
      </c>
      <c r="AI641" s="2">
        <f t="shared" si="2501"/>
        <v>557766</v>
      </c>
      <c r="AJ641" s="2">
        <f t="shared" si="2501"/>
        <v>557766</v>
      </c>
      <c r="AK641" s="2">
        <f t="shared" si="2501"/>
        <v>614106</v>
      </c>
      <c r="AL641" s="2">
        <f t="shared" si="2501"/>
        <v>614106</v>
      </c>
      <c r="AM641" s="2">
        <f t="shared" si="2501"/>
        <v>614106</v>
      </c>
      <c r="AN641" s="2">
        <f t="shared" si="2501"/>
        <v>614106</v>
      </c>
      <c r="AO641" s="6">
        <f>SUM(AC641:AN641)</f>
        <v>6805872</v>
      </c>
      <c r="AQ641" s="6">
        <f t="shared" si="2498"/>
        <v>12732840</v>
      </c>
    </row>
    <row r="642" spans="1:43" s="4" customFormat="1" ht="12" customHeight="1">
      <c r="A642" s="4" t="s">
        <v>483</v>
      </c>
      <c r="B642" s="9"/>
      <c r="C642" s="5">
        <f t="shared" ref="C642:N642" si="2502">B642+SUM(C640:C641)</f>
        <v>0</v>
      </c>
      <c r="D642" s="5">
        <f t="shared" si="2502"/>
        <v>0</v>
      </c>
      <c r="E642" s="5">
        <f t="shared" si="2502"/>
        <v>0</v>
      </c>
      <c r="F642" s="5">
        <f t="shared" si="2502"/>
        <v>0</v>
      </c>
      <c r="G642" s="5">
        <f t="shared" si="2502"/>
        <v>0</v>
      </c>
      <c r="H642" s="5">
        <f t="shared" si="2502"/>
        <v>0</v>
      </c>
      <c r="I642" s="5">
        <f t="shared" si="2502"/>
        <v>0</v>
      </c>
      <c r="J642" s="5">
        <f t="shared" si="2502"/>
        <v>980316</v>
      </c>
      <c r="K642" s="5">
        <f t="shared" si="2502"/>
        <v>2169090</v>
      </c>
      <c r="L642" s="5">
        <f t="shared" si="2502"/>
        <v>3357864</v>
      </c>
      <c r="M642" s="5">
        <f t="shared" si="2502"/>
        <v>4546638</v>
      </c>
      <c r="N642" s="5">
        <f t="shared" si="2502"/>
        <v>6056550</v>
      </c>
      <c r="O642" s="14">
        <f>N642</f>
        <v>6056550</v>
      </c>
      <c r="P642" s="5">
        <f t="shared" ref="P642:AA642" si="2503">O642+SUM(P640:P641)</f>
        <v>7566462</v>
      </c>
      <c r="Q642" s="5">
        <f t="shared" si="2503"/>
        <v>9707382</v>
      </c>
      <c r="R642" s="5">
        <f t="shared" si="2503"/>
        <v>12084930</v>
      </c>
      <c r="S642" s="5">
        <f t="shared" si="2503"/>
        <v>14462478</v>
      </c>
      <c r="T642" s="5">
        <f t="shared" si="2503"/>
        <v>16840026</v>
      </c>
      <c r="U642" s="5">
        <f t="shared" si="2503"/>
        <v>19273914</v>
      </c>
      <c r="V642" s="5">
        <f t="shared" si="2503"/>
        <v>21707802</v>
      </c>
      <c r="W642" s="5">
        <f t="shared" si="2503"/>
        <v>24857208</v>
      </c>
      <c r="X642" s="5">
        <f t="shared" si="2503"/>
        <v>28062954</v>
      </c>
      <c r="Y642" s="5">
        <f t="shared" si="2503"/>
        <v>31268700</v>
      </c>
      <c r="Z642" s="5">
        <f t="shared" si="2503"/>
        <v>34474446</v>
      </c>
      <c r="AA642" s="5">
        <f t="shared" si="2503"/>
        <v>37736532</v>
      </c>
      <c r="AB642" s="14">
        <f>AA642</f>
        <v>37736532</v>
      </c>
      <c r="AC642" s="5">
        <f t="shared" ref="AC642:AN642" si="2504">AB642+SUM(AC640:AC641)</f>
        <v>40998618</v>
      </c>
      <c r="AD642" s="5">
        <f t="shared" si="2504"/>
        <v>44626914</v>
      </c>
      <c r="AE642" s="5">
        <f t="shared" si="2504"/>
        <v>48311550</v>
      </c>
      <c r="AF642" s="5">
        <f t="shared" si="2504"/>
        <v>51996186</v>
      </c>
      <c r="AG642" s="5">
        <f t="shared" si="2504"/>
        <v>55680822</v>
      </c>
      <c r="AH642" s="5">
        <f t="shared" si="2504"/>
        <v>59421798</v>
      </c>
      <c r="AI642" s="5">
        <f t="shared" si="2504"/>
        <v>63162774</v>
      </c>
      <c r="AJ642" s="5">
        <f t="shared" si="2504"/>
        <v>67269960</v>
      </c>
      <c r="AK642" s="5">
        <f t="shared" si="2504"/>
        <v>71433486</v>
      </c>
      <c r="AL642" s="5">
        <f t="shared" si="2504"/>
        <v>75597012</v>
      </c>
      <c r="AM642" s="5">
        <f t="shared" si="2504"/>
        <v>79760538</v>
      </c>
      <c r="AN642" s="5">
        <f t="shared" si="2504"/>
        <v>83980404</v>
      </c>
      <c r="AO642" s="14">
        <f>AN642</f>
        <v>83980404</v>
      </c>
      <c r="AP642" s="9"/>
      <c r="AQ642" s="14">
        <f>AO642</f>
        <v>83980404</v>
      </c>
    </row>
    <row r="644" spans="1:43" ht="12" customHeight="1">
      <c r="A644" s="8" t="s">
        <v>486</v>
      </c>
      <c r="C644" s="2">
        <f t="shared" ref="C644:N644" si="2505">C610</f>
        <v>0</v>
      </c>
      <c r="D644" s="2">
        <f t="shared" si="2505"/>
        <v>0</v>
      </c>
      <c r="E644" s="2">
        <f t="shared" si="2505"/>
        <v>0</v>
      </c>
      <c r="F644" s="2">
        <f t="shared" si="2505"/>
        <v>0</v>
      </c>
      <c r="G644" s="2">
        <f t="shared" si="2505"/>
        <v>0</v>
      </c>
      <c r="H644" s="2">
        <f t="shared" si="2505"/>
        <v>0</v>
      </c>
      <c r="I644" s="2">
        <f t="shared" si="2505"/>
        <v>0</v>
      </c>
      <c r="J644" s="2">
        <f t="shared" si="2505"/>
        <v>980316</v>
      </c>
      <c r="K644" s="2">
        <f t="shared" si="2505"/>
        <v>980316</v>
      </c>
      <c r="L644" s="2">
        <f t="shared" si="2505"/>
        <v>980316</v>
      </c>
      <c r="M644" s="2">
        <f t="shared" si="2505"/>
        <v>980316</v>
      </c>
      <c r="N644" s="2">
        <f t="shared" si="2505"/>
        <v>1301454</v>
      </c>
      <c r="O644" s="6">
        <f t="shared" ref="O644:O645" si="2506">SUM(C644:N644)</f>
        <v>5222718</v>
      </c>
      <c r="P644" s="2">
        <f t="shared" ref="P644:AA644" si="2507">P610</f>
        <v>1301454</v>
      </c>
      <c r="Q644" s="2">
        <f t="shared" si="2507"/>
        <v>1932462</v>
      </c>
      <c r="R644" s="2">
        <f t="shared" si="2507"/>
        <v>1932462</v>
      </c>
      <c r="S644" s="2">
        <f t="shared" si="2507"/>
        <v>1932462</v>
      </c>
      <c r="T644" s="2">
        <f t="shared" si="2507"/>
        <v>1932462</v>
      </c>
      <c r="U644" s="2">
        <f t="shared" si="2507"/>
        <v>1988802</v>
      </c>
      <c r="V644" s="2">
        <f t="shared" si="2507"/>
        <v>1988802</v>
      </c>
      <c r="W644" s="2">
        <f t="shared" si="2507"/>
        <v>2704320</v>
      </c>
      <c r="X644" s="2">
        <f t="shared" si="2507"/>
        <v>2704320</v>
      </c>
      <c r="Y644" s="2">
        <f t="shared" si="2507"/>
        <v>2704320</v>
      </c>
      <c r="Z644" s="2">
        <f t="shared" si="2507"/>
        <v>2704320</v>
      </c>
      <c r="AA644" s="2">
        <f t="shared" si="2507"/>
        <v>2760660</v>
      </c>
      <c r="AB644" s="6">
        <f>SUM(P644:AA644)</f>
        <v>26586846</v>
      </c>
      <c r="AC644" s="2">
        <f t="shared" ref="AC644:AN644" si="2508">AC610</f>
        <v>2760660</v>
      </c>
      <c r="AD644" s="2">
        <f t="shared" si="2508"/>
        <v>3126870</v>
      </c>
      <c r="AE644" s="2">
        <f t="shared" si="2508"/>
        <v>3126870</v>
      </c>
      <c r="AF644" s="2">
        <f t="shared" si="2508"/>
        <v>3126870</v>
      </c>
      <c r="AG644" s="2">
        <f t="shared" si="2508"/>
        <v>3126870</v>
      </c>
      <c r="AH644" s="2">
        <f t="shared" si="2508"/>
        <v>3183210</v>
      </c>
      <c r="AI644" s="2">
        <f t="shared" si="2508"/>
        <v>3183210</v>
      </c>
      <c r="AJ644" s="2">
        <f t="shared" si="2508"/>
        <v>3549420</v>
      </c>
      <c r="AK644" s="2">
        <f t="shared" si="2508"/>
        <v>3549420</v>
      </c>
      <c r="AL644" s="2">
        <f t="shared" si="2508"/>
        <v>3549420</v>
      </c>
      <c r="AM644" s="2">
        <f t="shared" si="2508"/>
        <v>3549420</v>
      </c>
      <c r="AN644" s="2">
        <f t="shared" si="2508"/>
        <v>3605760</v>
      </c>
      <c r="AO644" s="6">
        <f>SUM(AC644:AN644)</f>
        <v>39438000</v>
      </c>
      <c r="AQ644" s="6">
        <f t="shared" ref="AQ644:AQ645" si="2509">O644+AB644+AO644</f>
        <v>71247564</v>
      </c>
    </row>
    <row r="645" spans="1:43" ht="12" customHeight="1">
      <c r="A645" s="8" t="s">
        <v>134</v>
      </c>
      <c r="C645" s="2">
        <f t="shared" ref="C645:N645" si="2510">C612</f>
        <v>0</v>
      </c>
      <c r="D645" s="2">
        <f t="shared" si="2510"/>
        <v>0</v>
      </c>
      <c r="E645" s="2">
        <f t="shared" si="2510"/>
        <v>0</v>
      </c>
      <c r="F645" s="2">
        <f t="shared" si="2510"/>
        <v>0</v>
      </c>
      <c r="G645" s="2">
        <f t="shared" si="2510"/>
        <v>0</v>
      </c>
      <c r="H645" s="2">
        <f t="shared" si="2510"/>
        <v>0</v>
      </c>
      <c r="I645" s="2">
        <f t="shared" si="2510"/>
        <v>0</v>
      </c>
      <c r="J645" s="2">
        <f t="shared" si="2510"/>
        <v>0</v>
      </c>
      <c r="K645" s="2">
        <f t="shared" si="2510"/>
        <v>208458</v>
      </c>
      <c r="L645" s="2">
        <f t="shared" si="2510"/>
        <v>208458</v>
      </c>
      <c r="M645" s="2">
        <f t="shared" si="2510"/>
        <v>208458</v>
      </c>
      <c r="N645" s="2">
        <f t="shared" si="2510"/>
        <v>208458</v>
      </c>
      <c r="O645" s="6">
        <f t="shared" si="2506"/>
        <v>833832</v>
      </c>
      <c r="P645" s="2">
        <f t="shared" ref="P645:AA645" si="2511">P612</f>
        <v>208458</v>
      </c>
      <c r="Q645" s="2">
        <f t="shared" si="2511"/>
        <v>208458</v>
      </c>
      <c r="R645" s="2">
        <f t="shared" si="2511"/>
        <v>445086</v>
      </c>
      <c r="S645" s="2">
        <f t="shared" si="2511"/>
        <v>445086</v>
      </c>
      <c r="T645" s="2">
        <f t="shared" si="2511"/>
        <v>445086</v>
      </c>
      <c r="U645" s="2">
        <f t="shared" si="2511"/>
        <v>445086</v>
      </c>
      <c r="V645" s="2">
        <f t="shared" si="2511"/>
        <v>445086</v>
      </c>
      <c r="W645" s="2">
        <f t="shared" si="2511"/>
        <v>445086</v>
      </c>
      <c r="X645" s="2">
        <f t="shared" si="2511"/>
        <v>501426</v>
      </c>
      <c r="Y645" s="2">
        <f t="shared" si="2511"/>
        <v>501426</v>
      </c>
      <c r="Z645" s="2">
        <f t="shared" si="2511"/>
        <v>501426</v>
      </c>
      <c r="AA645" s="2">
        <f t="shared" si="2511"/>
        <v>501426</v>
      </c>
      <c r="AB645" s="6">
        <f>SUM(P645:AA645)</f>
        <v>5093136</v>
      </c>
      <c r="AC645" s="2">
        <f t="shared" ref="AC645:AN645" si="2512">AC612</f>
        <v>501426</v>
      </c>
      <c r="AD645" s="2">
        <f t="shared" si="2512"/>
        <v>501426</v>
      </c>
      <c r="AE645" s="2">
        <f t="shared" si="2512"/>
        <v>557766</v>
      </c>
      <c r="AF645" s="2">
        <f t="shared" si="2512"/>
        <v>557766</v>
      </c>
      <c r="AG645" s="2">
        <f t="shared" si="2512"/>
        <v>557766</v>
      </c>
      <c r="AH645" s="2">
        <f t="shared" si="2512"/>
        <v>557766</v>
      </c>
      <c r="AI645" s="2">
        <f t="shared" si="2512"/>
        <v>557766</v>
      </c>
      <c r="AJ645" s="2">
        <f t="shared" si="2512"/>
        <v>557766</v>
      </c>
      <c r="AK645" s="2">
        <f t="shared" si="2512"/>
        <v>614106</v>
      </c>
      <c r="AL645" s="2">
        <f t="shared" si="2512"/>
        <v>614106</v>
      </c>
      <c r="AM645" s="2">
        <f t="shared" si="2512"/>
        <v>614106</v>
      </c>
      <c r="AN645" s="2">
        <f t="shared" si="2512"/>
        <v>614106</v>
      </c>
      <c r="AO645" s="6">
        <f>SUM(AC645:AN645)</f>
        <v>6805872</v>
      </c>
      <c r="AQ645" s="6">
        <f t="shared" si="2509"/>
        <v>12732840</v>
      </c>
    </row>
    <row r="646" spans="1:43" s="4" customFormat="1" ht="12" customHeight="1">
      <c r="A646" s="4" t="s">
        <v>117</v>
      </c>
      <c r="B646" s="9"/>
      <c r="C646" s="5">
        <f t="shared" ref="C646:N646" si="2513">B646+SUM(C644:C645)</f>
        <v>0</v>
      </c>
      <c r="D646" s="5">
        <f t="shared" si="2513"/>
        <v>0</v>
      </c>
      <c r="E646" s="5">
        <f t="shared" si="2513"/>
        <v>0</v>
      </c>
      <c r="F646" s="5">
        <f t="shared" si="2513"/>
        <v>0</v>
      </c>
      <c r="G646" s="5">
        <f t="shared" si="2513"/>
        <v>0</v>
      </c>
      <c r="H646" s="5">
        <f t="shared" si="2513"/>
        <v>0</v>
      </c>
      <c r="I646" s="5">
        <f t="shared" si="2513"/>
        <v>0</v>
      </c>
      <c r="J646" s="5">
        <f t="shared" si="2513"/>
        <v>980316</v>
      </c>
      <c r="K646" s="5">
        <f t="shared" si="2513"/>
        <v>2169090</v>
      </c>
      <c r="L646" s="5">
        <f t="shared" si="2513"/>
        <v>3357864</v>
      </c>
      <c r="M646" s="5">
        <f t="shared" si="2513"/>
        <v>4546638</v>
      </c>
      <c r="N646" s="5">
        <f t="shared" si="2513"/>
        <v>6056550</v>
      </c>
      <c r="O646" s="14">
        <f>N646</f>
        <v>6056550</v>
      </c>
      <c r="P646" s="5">
        <f t="shared" ref="P646:AA646" si="2514">O646+SUM(P644:P645)</f>
        <v>7566462</v>
      </c>
      <c r="Q646" s="5">
        <f t="shared" si="2514"/>
        <v>9707382</v>
      </c>
      <c r="R646" s="5">
        <f t="shared" si="2514"/>
        <v>12084930</v>
      </c>
      <c r="S646" s="5">
        <f t="shared" si="2514"/>
        <v>14462478</v>
      </c>
      <c r="T646" s="5">
        <f t="shared" si="2514"/>
        <v>16840026</v>
      </c>
      <c r="U646" s="5">
        <f t="shared" si="2514"/>
        <v>19273914</v>
      </c>
      <c r="V646" s="5">
        <f t="shared" si="2514"/>
        <v>21707802</v>
      </c>
      <c r="W646" s="5">
        <f t="shared" si="2514"/>
        <v>24857208</v>
      </c>
      <c r="X646" s="5">
        <f t="shared" si="2514"/>
        <v>28062954</v>
      </c>
      <c r="Y646" s="5">
        <f t="shared" si="2514"/>
        <v>31268700</v>
      </c>
      <c r="Z646" s="5">
        <f t="shared" si="2514"/>
        <v>34474446</v>
      </c>
      <c r="AA646" s="5">
        <f t="shared" si="2514"/>
        <v>37736532</v>
      </c>
      <c r="AB646" s="14">
        <f>AA646</f>
        <v>37736532</v>
      </c>
      <c r="AC646" s="5">
        <f t="shared" ref="AC646:AN646" si="2515">AB646+SUM(AC644:AC645)</f>
        <v>40998618</v>
      </c>
      <c r="AD646" s="5">
        <f t="shared" si="2515"/>
        <v>44626914</v>
      </c>
      <c r="AE646" s="5">
        <f t="shared" si="2515"/>
        <v>48311550</v>
      </c>
      <c r="AF646" s="5">
        <f t="shared" si="2515"/>
        <v>51996186</v>
      </c>
      <c r="AG646" s="5">
        <f t="shared" si="2515"/>
        <v>55680822</v>
      </c>
      <c r="AH646" s="5">
        <f t="shared" si="2515"/>
        <v>59421798</v>
      </c>
      <c r="AI646" s="5">
        <f t="shared" si="2515"/>
        <v>63162774</v>
      </c>
      <c r="AJ646" s="5">
        <f t="shared" si="2515"/>
        <v>67269960</v>
      </c>
      <c r="AK646" s="5">
        <f t="shared" si="2515"/>
        <v>71433486</v>
      </c>
      <c r="AL646" s="5">
        <f t="shared" si="2515"/>
        <v>75597012</v>
      </c>
      <c r="AM646" s="5">
        <f t="shared" si="2515"/>
        <v>79760538</v>
      </c>
      <c r="AN646" s="5">
        <f t="shared" si="2515"/>
        <v>83980404</v>
      </c>
      <c r="AO646" s="14">
        <f>AN646</f>
        <v>83980404</v>
      </c>
      <c r="AP646" s="9"/>
      <c r="AQ646" s="14">
        <f>AO646</f>
        <v>83980404</v>
      </c>
    </row>
  </sheetData>
  <phoneticPr fontId="3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M1</vt:lpstr>
      <vt:lpstr>M2</vt:lpstr>
      <vt:lpstr>M3</vt:lpstr>
      <vt:lpstr>S1</vt:lpstr>
      <vt:lpstr>S2</vt:lpstr>
      <vt:lpstr>T1</vt:lpstr>
      <vt:lpstr>T2</vt:lpstr>
      <vt:lpstr>T3</vt:lpstr>
      <vt:lpstr>PL</vt:lpstr>
      <vt:lpstr>CF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Nurzhan Berkimbayev</dc:creator>
  <cp:lastModifiedBy>Nurzhan Berkimbayev</cp:lastModifiedBy>
  <dcterms:created xsi:type="dcterms:W3CDTF">2015-06-05T18:17:20Z</dcterms:created>
  <dcterms:modified xsi:type="dcterms:W3CDTF">2025-05-12T08:27:33Z</dcterms:modified>
</cp:coreProperties>
</file>