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4"/>
  </bookViews>
  <sheets>
    <sheet name="OVERALL- FRM APR -15 TO APR -18" sheetId="1" state="visible" r:id="rId2"/>
    <sheet name=" Packing-Sales Apr 16 to Dec 16" sheetId="2" state="visible" r:id="rId3"/>
    <sheet name=" Packing-Sales Jan 17to Feb.17" sheetId="3" state="visible" r:id="rId4"/>
    <sheet name=" Target -P-Sales Jan 17to28 Mar" sheetId="4" state="visible" r:id="rId5"/>
    <sheet name=" Packing-Sales Apr 14 to Mar 15" sheetId="5" state="visible" r:id="rId6"/>
    <sheet name=" Packing-Sales Apr 15 to Mar 16" sheetId="6" state="visible" r:id="rId7"/>
    <sheet name=" Packing-Sales Apr16 to Mar 17 " sheetId="7" state="visible" r:id="rId8"/>
    <sheet name=" Packing-Sales Apr17 to Mar 18" sheetId="8" state="visible" r:id="rId9"/>
    <sheet name=" Packing-Sales Apr18 to Mar 19" sheetId="9" state="visible" r:id="rId10"/>
  </sheets>
  <definedNames>
    <definedName function="false" hidden="false" localSheetId="4" name="_xlnm.Print_Area" vbProcedure="false">' Packing-Sales Apr 14 to Mar 15'!$B$83:$N$102</definedName>
    <definedName function="false" hidden="false" localSheetId="5" name="_xlnm.Print_Area" vbProcedure="false">' Packing-Sales Apr 15 to Mar 16'!$B$82:$T$101</definedName>
    <definedName function="false" hidden="false" localSheetId="1" name="_xlnm.Print_Area" vbProcedure="false">' Packing-Sales Apr 16 to Dec 16'!$B$44:$N$61</definedName>
    <definedName function="false" hidden="false" localSheetId="6" name="_xlnm.Print_Area" vbProcedure="false">' Packing-Sales Apr16 to Mar 17 '!$B$102:$H$120</definedName>
    <definedName function="false" hidden="false" localSheetId="8" name="_xlnm.Print_Area" vbProcedure="false">' Packing-Sales Apr18 to Mar 19'!$V$46:$W$61</definedName>
    <definedName function="false" hidden="false" localSheetId="2" name="_xlnm.Print_Area" vbProcedure="false">' Packing-Sales Jan 17to Feb.17'!$B$47:$K$65</definedName>
    <definedName function="false" hidden="false" localSheetId="3" name="_xlnm.Print_Area" vbProcedure="false">' Target -P-Sales Jan 17to28 Mar'!$B$46:$W$89</definedName>
    <definedName function="false" hidden="false" localSheetId="0" name="_xlnm.Print_Area" vbProcedure="false">'OVERALL- FRM APR -15 TO APR -18'!$A$2:$H$63</definedName>
    <definedName function="false" hidden="false" localSheetId="0" name="_xlnm.Print_Area" vbProcedure="false">'OVERALL- FRM APR -15 TO APR -18'!$A$2:$H$63</definedName>
    <definedName function="false" hidden="false" localSheetId="1" name="_xlnm.Print_Area" vbProcedure="false">' Packing-Sales Apr 16 to Dec 16'!$B$44:$N$61</definedName>
    <definedName function="false" hidden="false" localSheetId="2" name="_xlnm.Print_Area" vbProcedure="false">' Packing-Sales Jan 17to Feb.17'!$B$47:$K$65</definedName>
    <definedName function="false" hidden="false" localSheetId="3" name="_xlnm.Print_Area" vbProcedure="false">' Target -P-Sales Jan 17to28 Mar'!$B$46:$W$89</definedName>
    <definedName function="false" hidden="false" localSheetId="4" name="_xlnm.Print_Area" vbProcedure="false">' Packing-Sales Apr 14 to Mar 15'!$B$83:$N$102</definedName>
    <definedName function="false" hidden="false" localSheetId="5" name="_xlnm.Print_Area" vbProcedure="false">' Packing-Sales Apr 15 to Mar 16'!$B$82:$T$101</definedName>
    <definedName function="false" hidden="false" localSheetId="6" name="_xlnm.Print_Area" vbProcedure="false">' Packing-Sales Apr16 to Mar 17 '!$B$102:$H$120</definedName>
    <definedName function="false" hidden="false" localSheetId="7" name="_xlnm.Print_Area" vbProcedure="false">' packing-sales apr17 to mar 18'!#ref!</definedName>
    <definedName function="false" hidden="false" localSheetId="8" name="_xlnm.Print_Area" vbProcedure="false">' Packing-Sales Apr18 to Mar 19'!$V$46:$W$61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<sst xmlns="http://schemas.openxmlformats.org/spreadsheetml/2006/main" count="1727" uniqueCount="142">
  <si>
    <t xml:space="preserve">NATIONAL TEXTILE CORPORATION  LTD.W.R.</t>
  </si>
  <si>
    <t xml:space="preserve">MILLWISE  YARN  SALES DURING THE MONTH  FROM  APR- 15 TO MAR - 16 &amp; APR-16 TO  MAR - 17 &amp; APR - 17 TO  MARCH - 18 &amp; APR -18 TO  </t>
  </si>
  <si>
    <t xml:space="preserve">MILLS NAME</t>
  </si>
  <si>
    <t xml:space="preserve">OVERALL  DURING  MONTH FROM       APR - 15  TO  MAR -16</t>
  </si>
  <si>
    <t xml:space="preserve">SALES</t>
  </si>
  <si>
    <t xml:space="preserve">AVG </t>
  </si>
  <si>
    <t xml:space="preserve">Bags</t>
  </si>
  <si>
    <t xml:space="preserve">KG                (IN LACS)</t>
  </si>
  <si>
    <t xml:space="preserve">VALUE             (IN LACS)</t>
  </si>
  <si>
    <t xml:space="preserve">KG</t>
  </si>
  <si>
    <t xml:space="preserve">RATE </t>
  </si>
  <si>
    <t xml:space="preserve">  1) PODAR MILLS </t>
  </si>
  <si>
    <t xml:space="preserve">  2) INDU NO.5 </t>
  </si>
  <si>
    <t xml:space="preserve">  3) TATA   </t>
  </si>
  <si>
    <t xml:space="preserve">  4) FINLAY ( DIGVIJAY )</t>
  </si>
  <si>
    <t xml:space="preserve">  5) BARSHI</t>
  </si>
  <si>
    <t xml:space="preserve">  6) FINLAY ( ACHALPUR )</t>
  </si>
  <si>
    <t xml:space="preserve">7) RAJNAGAR TEX.  ( AHMEDABAD) </t>
  </si>
  <si>
    <t xml:space="preserve">SUB TOTAL (W.R.) :</t>
  </si>
  <si>
    <t xml:space="preserve">   8) NBT MILLS  ( BHOPAL)</t>
  </si>
  <si>
    <t xml:space="preserve">   9) BT MILLS  ( BURHANPUR) </t>
  </si>
  <si>
    <t xml:space="preserve">SUB TOTAL (M.P.) :</t>
  </si>
  <si>
    <t xml:space="preserve">   10)Arati Cotton Mills ( HOWRAH)</t>
  </si>
  <si>
    <t xml:space="preserve">SUB TOTAL (W.B.) :</t>
  </si>
  <si>
    <t xml:space="preserve">GRAND TOTAL (W.R. + M.P. + W.B.) :</t>
  </si>
  <si>
    <t xml:space="preserve">OVERALL  APR 16 TO MAR 17 </t>
  </si>
  <si>
    <t xml:space="preserve">OVERALL  APR 17 TO  MARCH 18 </t>
  </si>
  <si>
    <t xml:space="preserve">OVERALL  APR 18 TO  MARCH 19 </t>
  </si>
  <si>
    <t xml:space="preserve"> </t>
  </si>
  <si>
    <t xml:space="preserve">MILLWISE  YARN PACKING &amp; SALES DURING THE MONTH  FROM APRIL -16 TO DEC - 16</t>
  </si>
  <si>
    <t xml:space="preserve"> DURING  MONTH OF APRIL -16</t>
  </si>
  <si>
    <t xml:space="preserve"> DURING  MONTH OF MAY -16</t>
  </si>
  <si>
    <t xml:space="preserve"> DURING  MONTH OF JUNE -16</t>
  </si>
  <si>
    <t xml:space="preserve">Packing</t>
  </si>
  <si>
    <t xml:space="preserve">KG (IN LACS)</t>
  </si>
  <si>
    <t xml:space="preserve">VALUE (IN LACS)</t>
  </si>
  <si>
    <t xml:space="preserve"> DURING  MONTH OF JULY -16</t>
  </si>
  <si>
    <t xml:space="preserve"> DURING  MONTH OF AUG -16</t>
  </si>
  <si>
    <t xml:space="preserve"> DURING  MONTH OF SEPT -16</t>
  </si>
  <si>
    <t xml:space="preserve">..2..</t>
  </si>
  <si>
    <t xml:space="preserve"> DURING  MONTH OF OCT -16</t>
  </si>
  <si>
    <t xml:space="preserve"> DURING  MONTH OF NOV -16</t>
  </si>
  <si>
    <t xml:space="preserve"> DURING  MONTH OF DEC -16</t>
  </si>
  <si>
    <t xml:space="preserve">NATIONAL TEXTILE CORPORATION  LTD.W.R., MUMBAI.</t>
  </si>
  <si>
    <t xml:space="preserve">MILLWISE  YARN PACKING , SALES &amp; FWD. SALES BALANCE DURING THE MONTH  OF JAN 17  (FROM 28.12.2016 ) TO FEB. 17 ( UPTO 28.02.2017 ) i.e. ( YARN MEETING DTD 04.01.2017 TO DTD 01.03.2017 )</t>
  </si>
  <si>
    <t xml:space="preserve">MILLWISE YARN PAKING &amp; SALES DURING THE MONTH OF JANUARY 2017</t>
  </si>
  <si>
    <t xml:space="preserve"> YARN MEETING DTD 04.01.2017 ( 28.12.16 TO 31.12.2016)</t>
  </si>
  <si>
    <t xml:space="preserve"> DURING  MONTH OF JAN -17</t>
  </si>
  <si>
    <t xml:space="preserve"> YARN MEETING DTD 02.02.2017 ( 01.02.2017)</t>
  </si>
  <si>
    <t xml:space="preserve"> YARN MEETING DTD 04.01.2017  to   02.02.2017 </t>
  </si>
  <si>
    <t xml:space="preserve">PACKING</t>
  </si>
  <si>
    <t xml:space="preserve"> TOTAL PACKING</t>
  </si>
  <si>
    <t xml:space="preserve">TOTAL SALES</t>
  </si>
  <si>
    <t xml:space="preserve">MILLWISE YARN PAKING &amp; SALES DURING THE MONTH OF FEBRUARY 2017 ( UPTO 28.02.2017 )</t>
  </si>
  <si>
    <t xml:space="preserve">MILLWISE YARN PAKING &amp; SALES DURING THE MONTH OF JANUARY 2017 TO FEBRUARY 2017  </t>
  </si>
  <si>
    <t xml:space="preserve"> YARN MEETING DTD 08.02.2017 ( 02.02.17 TO 07.02.2017) to YARN MEETING DTD 01.03.2017 ( 22.02.17 TO 28.02.2017)</t>
  </si>
  <si>
    <t xml:space="preserve"> YARN MEETING DTD 04.01.2017 to 28.02.2017 </t>
  </si>
  <si>
    <t xml:space="preserve"> YARN MEETING DTD 01.03.2017 ( CL. FORWARD SALES BALANCE CONFIRMED AS ON  28.02.2017)</t>
  </si>
  <si>
    <t xml:space="preserve">READY SOLD STOCK AS ON 28.02.2017</t>
  </si>
  <si>
    <t xml:space="preserve">SOLD TO BE PACKED UPTO 28.03.2017</t>
  </si>
  <si>
    <t xml:space="preserve">TOTAL</t>
  </si>
  <si>
    <t xml:space="preserve">AVG. RATE</t>
  </si>
  <si>
    <t xml:space="preserve">AVG. KG.</t>
  </si>
  <si>
    <t xml:space="preserve">S U M M A R Y </t>
  </si>
  <si>
    <t xml:space="preserve">TOTAL SALES JAN 17 TO FEB 17   -  ( INCLUDING CL. FORWARD SALES BALANCE AS ON 28.02.2017) </t>
  </si>
  <si>
    <t xml:space="preserve">TOTAL CL FORWARD SALES  BALANCE AS ON 28.02.2017</t>
  </si>
  <si>
    <t xml:space="preserve">TOTAL SALES (JAN. 17 TO FEB .17 )</t>
  </si>
  <si>
    <t xml:space="preserve">TOTAL  </t>
  </si>
  <si>
    <t xml:space="preserve">MILLWISE  YARN PACKING , SALES &amp; FWD. SALES BALANCE DURING THE MONTH  OF JAN 17  (FROM 28.12.2016 ) TO MAR. 17 ( UPTO 14.03.2017 ) i.e. ( YARN MEETING DTD 04.01.2017 TO DTD 29.03.2017 )</t>
  </si>
  <si>
    <t xml:space="preserve">MILLWISE YARN PAKING &amp; SALES DURING THE MONTH OF MARCH 2017 ( UPTO 28.03.2017 )</t>
  </si>
  <si>
    <t xml:space="preserve">MILLWISE YARN PAKING &amp; SALES DURING THE MONTH OF JANUARY 2017 TO MARCH 2017  </t>
  </si>
  <si>
    <t xml:space="preserve"> YARN MEETING DTD 09.03.2017 ( 01.03.17 TO 07.03.2017) to DTD 29.03.2017 ( 22.03.17 TO 28.03.2017)</t>
  </si>
  <si>
    <t xml:space="preserve"> YARN MEETING DTD 04.01.2017 to 28.03.2017 </t>
  </si>
  <si>
    <t xml:space="preserve"> YARN MEETING DTD 29.03.2017 ( CL. FORWARD SALES BALANCE CONFIRMED AS ON  28.03.2017)</t>
  </si>
  <si>
    <t xml:space="preserve">READY SOLD STOCK AS ON 28.03.2017</t>
  </si>
  <si>
    <t xml:space="preserve">SOLD TO BE PACKED UPTO 25.04.2017</t>
  </si>
  <si>
    <t xml:space="preserve">TOTAL SALES JAN 17 TO MAR 17   -  ( INCLUDING CL. FORWARD SALES BALANCE AS ON 28.03.2017) </t>
  </si>
  <si>
    <t xml:space="preserve">TOTAL CL FORWARD SALES  BALANCE AS ON 28.03.2017</t>
  </si>
  <si>
    <t xml:space="preserve">TOTAL SALES (JAN. 17 TO 28.03.17 )</t>
  </si>
  <si>
    <t xml:space="preserve">TOTAL Jan 17 TO Mar 17 (upto 21.03.2017)( Actual Monthly)</t>
  </si>
  <si>
    <t xml:space="preserve">MILLWISE  YARN PACKING &amp; SALES DURING THE MONTH  FROM APRIL -14 TO MAR - 15</t>
  </si>
  <si>
    <t xml:space="preserve"> DURING  MONTH OF APRIL -14</t>
  </si>
  <si>
    <t xml:space="preserve"> DURING  MONTH OF MAY -14</t>
  </si>
  <si>
    <t xml:space="preserve"> DURING  MONTH OF JUNE -14</t>
  </si>
  <si>
    <t xml:space="preserve"> DURING  MONTH OF JULY -14</t>
  </si>
  <si>
    <t xml:space="preserve"> DURING  MONTH OF AUG -14</t>
  </si>
  <si>
    <t xml:space="preserve"> DURING  MONTH OF SEPT -14</t>
  </si>
  <si>
    <t xml:space="preserve"> DURING  MONTH OF OCT -14</t>
  </si>
  <si>
    <t xml:space="preserve"> DURING  MONTH OF NOV -14</t>
  </si>
  <si>
    <t xml:space="preserve"> DURING  MONTH OF DEC -14</t>
  </si>
  <si>
    <t xml:space="preserve">x</t>
  </si>
  <si>
    <t xml:space="preserve"> DURING  MONTH OF JAN -15</t>
  </si>
  <si>
    <t xml:space="preserve"> DURING  MONTH OF FEB -15</t>
  </si>
  <si>
    <t xml:space="preserve"> DURING  MONTH OF MAR -15</t>
  </si>
  <si>
    <t xml:space="preserve">..3..</t>
  </si>
  <si>
    <t xml:space="preserve">OVERALL  DURING  MONTH FROM       APR - 14  TO  MAR -15</t>
  </si>
  <si>
    <t xml:space="preserve">MILLWISE  YARN PACKING &amp; SALES DURING THE MONTH  FROM APRIL -15 TO MAR - 16</t>
  </si>
  <si>
    <t xml:space="preserve"> DURING  MONTH OF APRIL -15</t>
  </si>
  <si>
    <t xml:space="preserve"> DURING  MONTH OF MAY -15</t>
  </si>
  <si>
    <t xml:space="preserve"> DURING  MONTH OF JUNE -15</t>
  </si>
  <si>
    <t xml:space="preserve"> DURING  MONTH OF JULY -15</t>
  </si>
  <si>
    <t xml:space="preserve"> DURING  MONTH OF AUG -15</t>
  </si>
  <si>
    <t xml:space="preserve"> DURING  MONTH OF SEPT -15</t>
  </si>
  <si>
    <t xml:space="preserve"> DURING  MONTH OF OCT -15</t>
  </si>
  <si>
    <t xml:space="preserve"> DURING  MONTH OF NOV -15</t>
  </si>
  <si>
    <t xml:space="preserve"> DURING  MONTH OF DEC -15</t>
  </si>
  <si>
    <t xml:space="preserve"> DURING  MONTH OF JAN -16</t>
  </si>
  <si>
    <t xml:space="preserve"> DURING  MONTH OF FEB -16</t>
  </si>
  <si>
    <t xml:space="preserve"> DURING  MONTH OF MAR -16</t>
  </si>
  <si>
    <t xml:space="preserve">MILLWISE  YARN PACKING &amp; SALES DURING THE MONTH  FROM APRIL -16 TO 28.03.17 </t>
  </si>
  <si>
    <t xml:space="preserve"> DURING  MONTH OF FEB -17 </t>
  </si>
  <si>
    <t xml:space="preserve"> DURING  MONTH OF Mar -17 ( Upto 31.03.2017 )</t>
  </si>
  <si>
    <t xml:space="preserve">TOTAL APR 16 TO Mar 17 (upto 31.03.2017)</t>
  </si>
  <si>
    <t xml:space="preserve">TOTAL Jan 17 TO Mar 17 (upto 31.03.2017)( Actual Monthly)</t>
  </si>
  <si>
    <t xml:space="preserve">MILLWISE  YARN PACKING &amp; SALES DURING THE MONTH  FROM APRIL -17 Onwards</t>
  </si>
  <si>
    <t xml:space="preserve"> DURING  MONTH OF APRIL -17</t>
  </si>
  <si>
    <t xml:space="preserve"> DURING  MONTH OF MAY -17</t>
  </si>
  <si>
    <t xml:space="preserve"> DURING  MONTH OF JUNE -17</t>
  </si>
  <si>
    <t xml:space="preserve"> DURING  MONTH OF JULY -17</t>
  </si>
  <si>
    <t xml:space="preserve"> DURING  MONTH OF AUG -17</t>
  </si>
  <si>
    <t xml:space="preserve"> DURING  MONTH OF SEPT -17</t>
  </si>
  <si>
    <t xml:space="preserve"> DURING  MONTH OF OCT -17</t>
  </si>
  <si>
    <t xml:space="preserve"> DURING  MONTH OF NOV -17</t>
  </si>
  <si>
    <t xml:space="preserve"> DURING  MONTH OF DEC -17</t>
  </si>
  <si>
    <t xml:space="preserve"> DURING  MONTH OF JAN -18</t>
  </si>
  <si>
    <t xml:space="preserve"> DURING  MONTH OF FEB -18 </t>
  </si>
  <si>
    <t xml:space="preserve"> DURING  MONTH OF Mar -18 ( Upto 31.03.2018 )</t>
  </si>
  <si>
    <t xml:space="preserve">TOTAL APR 17 TO Mar 18 (upto 31.03.2018)</t>
  </si>
  <si>
    <t xml:space="preserve">MILLWISE  YARN PACKING &amp; SALES DURING THE MONTH  FROM APRIL -18 Onwards</t>
  </si>
  <si>
    <t xml:space="preserve"> DURING  MONTH OF APRIL -18</t>
  </si>
  <si>
    <t xml:space="preserve"> DURING  MONTH OF MAY -18</t>
  </si>
  <si>
    <t xml:space="preserve"> DURING  MONTH OF JUNE -18</t>
  </si>
  <si>
    <t xml:space="preserve"> DURING  MONTH OF JULY -18</t>
  </si>
  <si>
    <t xml:space="preserve"> DURING  MONTH OF AUG -18</t>
  </si>
  <si>
    <t xml:space="preserve"> DURING  MONTH OF SEPT -18</t>
  </si>
  <si>
    <t xml:space="preserve"> DURING  MONTH OF OCT -18</t>
  </si>
  <si>
    <t xml:space="preserve"> DURING  MONTH OF NOV -18</t>
  </si>
  <si>
    <t xml:space="preserve"> DURING  MONTH OF DEC -18</t>
  </si>
  <si>
    <t xml:space="preserve"> DURING  MONTH OF JAN -19</t>
  </si>
  <si>
    <t xml:space="preserve"> DURING  MONTH OF FEB -19 </t>
  </si>
  <si>
    <t xml:space="preserve"> DURING  MONTH OF Mar -19 ( Upto 31.03.2019 )</t>
  </si>
  <si>
    <t xml:space="preserve">TOTAL APR 18 TO Mar 19 (upto 31.03.2019)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</si>
</sst>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0000"/>
    <numFmt numFmtId="168" formatCode="0.00;[RED]0.0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Times New Roman"/>
      <family val="1"/>
      <charset val="1"/>
    </font>
    <font>
      <b val="true"/>
      <sz val="18"/>
      <name val="Times New Roman"/>
      <family val="1"/>
      <charset val="1"/>
    </font>
    <font>
      <b val="true"/>
      <sz val="12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b val="true"/>
      <sz val="16"/>
      <name val="Times New Roman"/>
      <family val="1"/>
      <charset val="1"/>
    </font>
    <font>
      <sz val="16"/>
      <name val="Arial"/>
      <family val="2"/>
      <charset val="1"/>
    </font>
    <font>
      <sz val="18"/>
      <color rgb="FF000000"/>
      <name val="Arial"/>
      <family val="2"/>
      <charset val="1"/>
    </font>
    <font>
      <sz val="16"/>
      <color rgb="FF000000"/>
      <name val="Times New Roman"/>
      <family val="1"/>
      <charset val="1"/>
    </font>
    <font>
      <b val="true"/>
      <sz val="18"/>
      <color rgb="FF000000"/>
      <name val="Arial"/>
      <family val="2"/>
      <charset val="1"/>
    </font>
    <font>
      <b val="true"/>
      <sz val="16"/>
      <color rgb="FF000000"/>
      <name val="Times New Roman"/>
      <family val="1"/>
      <charset val="1"/>
    </font>
    <font>
      <b val="true"/>
      <sz val="16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22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8"/>
      <name val="Arial"/>
      <family val="2"/>
      <charset val="1"/>
    </font>
    <font>
      <b val="true"/>
      <sz val="1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3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M8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" min="1" style="0" width="55.4858299595142"/>
    <col collapsed="false" hidden="false" max="2" min="2" style="0" width="13.7125506072874"/>
    <col collapsed="false" hidden="false" max="3" min="3" style="0" width="15.9595141700405"/>
    <col collapsed="false" hidden="false" max="4" min="4" style="0" width="15.7449392712551"/>
    <col collapsed="false" hidden="false" max="5" min="5" style="0" width="8.57085020242915"/>
    <col collapsed="false" hidden="false" max="6" min="6" style="0" width="11.9959514170041"/>
    <col collapsed="false" hidden="false" max="7" min="7" style="0" width="15.9595141700405"/>
    <col collapsed="false" hidden="false" max="1025" min="8" style="0" width="8.57085020242915"/>
  </cols>
  <sheetData>
    <row r="2" customFormat="false" ht="25.5" hidden="false" customHeight="fals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</row>
    <row r="3" customFormat="false" ht="22.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22.5" hidden="false" customHeight="false" outlineLevel="0" collapsed="false">
      <c r="A4" s="4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customFormat="false" ht="15.75" hidden="false" customHeight="false" outlineLevel="0" collapsed="false"/>
    <row r="6" customFormat="false" ht="37.5" hidden="false" customHeight="true" outlineLevel="0" collapsed="false">
      <c r="A6" s="5" t="s">
        <v>2</v>
      </c>
      <c r="B6" s="6" t="s">
        <v>3</v>
      </c>
      <c r="C6" s="6"/>
      <c r="D6" s="6"/>
      <c r="E6" s="7"/>
      <c r="F6" s="7"/>
      <c r="G6" s="7"/>
      <c r="H6" s="7"/>
      <c r="I6" s="8"/>
      <c r="J6" s="8"/>
      <c r="K6" s="8"/>
      <c r="L6" s="8"/>
    </row>
    <row r="7" customFormat="false" ht="20.25" hidden="false" customHeight="true" outlineLevel="0" collapsed="false">
      <c r="A7" s="5"/>
      <c r="B7" s="9" t="s">
        <v>4</v>
      </c>
      <c r="C7" s="9"/>
      <c r="D7" s="9"/>
      <c r="E7" s="10"/>
      <c r="F7" s="11" t="s">
        <v>5</v>
      </c>
      <c r="G7" s="11"/>
      <c r="H7" s="12"/>
      <c r="I7" s="13"/>
      <c r="J7" s="14"/>
      <c r="K7" s="14"/>
      <c r="L7" s="15"/>
    </row>
    <row r="8" customFormat="false" ht="37.5" hidden="false" customHeight="false" outlineLevel="0" collapsed="false">
      <c r="A8" s="16"/>
      <c r="B8" s="17" t="s">
        <v>6</v>
      </c>
      <c r="C8" s="18" t="s">
        <v>7</v>
      </c>
      <c r="D8" s="19" t="s">
        <v>8</v>
      </c>
      <c r="E8" s="20"/>
      <c r="F8" s="21" t="s">
        <v>9</v>
      </c>
      <c r="G8" s="21" t="s">
        <v>10</v>
      </c>
      <c r="H8" s="8"/>
      <c r="I8" s="22"/>
      <c r="J8" s="23"/>
      <c r="K8" s="23"/>
      <c r="L8" s="8"/>
    </row>
    <row r="9" customFormat="false" ht="23.25" hidden="false" customHeight="false" outlineLevel="0" collapsed="false">
      <c r="A9" s="24" t="s">
        <v>11</v>
      </c>
      <c r="B9" s="25" t="n">
        <v>15138</v>
      </c>
      <c r="C9" s="26" t="n">
        <v>9.17</v>
      </c>
      <c r="D9" s="26" t="n">
        <v>1649.13</v>
      </c>
      <c r="E9" s="27"/>
      <c r="F9" s="28" t="n">
        <f aca="false">+C9/B9</f>
        <v>0.000605760338221694</v>
      </c>
      <c r="G9" s="29" t="n">
        <f aca="false">+D9/C9</f>
        <v>179.839694656488</v>
      </c>
      <c r="H9" s="30"/>
      <c r="I9" s="31"/>
      <c r="J9" s="32"/>
      <c r="K9" s="33"/>
      <c r="L9" s="30"/>
    </row>
    <row r="10" customFormat="false" ht="23.25" hidden="false" customHeight="false" outlineLevel="0" collapsed="false">
      <c r="A10" s="24" t="s">
        <v>12</v>
      </c>
      <c r="B10" s="25" t="n">
        <v>41712</v>
      </c>
      <c r="C10" s="26" t="n">
        <v>25.18</v>
      </c>
      <c r="D10" s="26" t="n">
        <v>3997.54</v>
      </c>
      <c r="E10" s="27"/>
      <c r="F10" s="28" t="n">
        <f aca="false">+C10/B10</f>
        <v>0.000603663214422708</v>
      </c>
      <c r="G10" s="29" t="n">
        <f aca="false">+D10/C10</f>
        <v>158.758538522637</v>
      </c>
      <c r="H10" s="30"/>
      <c r="I10" s="31"/>
      <c r="J10" s="32"/>
      <c r="K10" s="33"/>
      <c r="L10" s="30"/>
    </row>
    <row r="11" customFormat="false" ht="23.25" hidden="false" customHeight="false" outlineLevel="0" collapsed="false">
      <c r="A11" s="24" t="s">
        <v>13</v>
      </c>
      <c r="B11" s="25" t="n">
        <v>22276</v>
      </c>
      <c r="C11" s="26" t="n">
        <v>13.47</v>
      </c>
      <c r="D11" s="26" t="n">
        <v>2234.28</v>
      </c>
      <c r="E11" s="27"/>
      <c r="F11" s="28" t="n">
        <f aca="false">+C11/B11</f>
        <v>0.000604686658286946</v>
      </c>
      <c r="G11" s="29" t="n">
        <f aca="false">+D11/C11</f>
        <v>165.870824053452</v>
      </c>
      <c r="H11" s="30"/>
      <c r="I11" s="31"/>
      <c r="J11" s="32"/>
      <c r="K11" s="33"/>
      <c r="L11" s="30"/>
    </row>
    <row r="12" customFormat="false" ht="23.25" hidden="false" customHeight="false" outlineLevel="0" collapsed="false">
      <c r="A12" s="34" t="s">
        <v>14</v>
      </c>
      <c r="B12" s="35" t="n">
        <v>4265</v>
      </c>
      <c r="C12" s="26" t="n">
        <v>2.56</v>
      </c>
      <c r="D12" s="26" t="n">
        <v>381.02</v>
      </c>
      <c r="E12" s="27"/>
      <c r="F12" s="28" t="n">
        <f aca="false">+C12/B12</f>
        <v>0.000600234466588511</v>
      </c>
      <c r="G12" s="29" t="n">
        <f aca="false">+D12/C12</f>
        <v>148.8359375</v>
      </c>
      <c r="H12" s="30"/>
      <c r="I12" s="31"/>
      <c r="J12" s="32"/>
      <c r="K12" s="33"/>
      <c r="L12" s="30"/>
    </row>
    <row r="13" customFormat="false" ht="23.25" hidden="false" customHeight="false" outlineLevel="0" collapsed="false">
      <c r="A13" s="34" t="s">
        <v>15</v>
      </c>
      <c r="B13" s="35" t="n">
        <v>28582</v>
      </c>
      <c r="C13" s="26" t="n">
        <v>17.09</v>
      </c>
      <c r="D13" s="26" t="n">
        <v>2784.43</v>
      </c>
      <c r="E13" s="27"/>
      <c r="F13" s="28" t="n">
        <f aca="false">+C13/B13</f>
        <v>0.000597928766356448</v>
      </c>
      <c r="G13" s="29" t="n">
        <f aca="false">+D13/C13</f>
        <v>162.927442949093</v>
      </c>
      <c r="H13" s="30"/>
      <c r="I13" s="31"/>
      <c r="J13" s="32"/>
      <c r="K13" s="33"/>
      <c r="L13" s="30"/>
    </row>
    <row r="14" customFormat="false" ht="23.25" hidden="false" customHeight="false" outlineLevel="0" collapsed="false">
      <c r="A14" s="34" t="s">
        <v>16</v>
      </c>
      <c r="B14" s="35" t="n">
        <v>35024</v>
      </c>
      <c r="C14" s="26" t="n">
        <v>20.04</v>
      </c>
      <c r="D14" s="26" t="n">
        <v>4474.92</v>
      </c>
      <c r="E14" s="27"/>
      <c r="F14" s="28" t="n">
        <f aca="false">+C14/B14</f>
        <v>0.000572179077204203</v>
      </c>
      <c r="G14" s="29" t="n">
        <f aca="false">+D14/C14</f>
        <v>223.299401197605</v>
      </c>
      <c r="H14" s="30"/>
      <c r="I14" s="31"/>
      <c r="J14" s="32"/>
      <c r="K14" s="33"/>
      <c r="L14" s="30"/>
    </row>
    <row r="15" customFormat="false" ht="24" hidden="false" customHeight="false" outlineLevel="0" collapsed="false">
      <c r="A15" s="36" t="s">
        <v>17</v>
      </c>
      <c r="B15" s="37" t="n">
        <v>40480</v>
      </c>
      <c r="C15" s="26" t="n">
        <v>18.3</v>
      </c>
      <c r="D15" s="26" t="n">
        <v>3598.07</v>
      </c>
      <c r="E15" s="27"/>
      <c r="F15" s="28" t="n">
        <f aca="false">+C15/B15</f>
        <v>0.000452075098814229</v>
      </c>
      <c r="G15" s="29" t="n">
        <f aca="false">+D15/C15</f>
        <v>196.615846994536</v>
      </c>
      <c r="H15" s="30"/>
      <c r="I15" s="31"/>
      <c r="J15" s="32"/>
      <c r="K15" s="33"/>
      <c r="L15" s="30"/>
    </row>
    <row r="16" customFormat="false" ht="24" hidden="false" customHeight="false" outlineLevel="0" collapsed="false">
      <c r="A16" s="38" t="s">
        <v>18</v>
      </c>
      <c r="B16" s="39" t="n">
        <f aca="false">SUM(B9:B15)</f>
        <v>187477</v>
      </c>
      <c r="C16" s="40" t="n">
        <f aca="false">SUM(C9:C15)</f>
        <v>105.81</v>
      </c>
      <c r="D16" s="41" t="n">
        <f aca="false">SUM(D9:D15)</f>
        <v>19119.39</v>
      </c>
      <c r="E16" s="42"/>
      <c r="F16" s="28" t="n">
        <f aca="false">+C16/B16</f>
        <v>0.000564389231745761</v>
      </c>
      <c r="G16" s="29" t="n">
        <f aca="false">+D16/C16</f>
        <v>180.695491919478</v>
      </c>
      <c r="H16" s="43"/>
      <c r="I16" s="44"/>
      <c r="J16" s="32"/>
      <c r="K16" s="33"/>
      <c r="L16" s="43"/>
    </row>
    <row r="17" customFormat="false" ht="23.25" hidden="false" customHeight="false" outlineLevel="0" collapsed="false">
      <c r="A17" s="45" t="s">
        <v>19</v>
      </c>
      <c r="B17" s="46" t="n">
        <v>96848</v>
      </c>
      <c r="C17" s="26" t="n">
        <v>58.02</v>
      </c>
      <c r="D17" s="26" t="n">
        <v>9581.98</v>
      </c>
      <c r="E17" s="27"/>
      <c r="F17" s="28" t="n">
        <f aca="false">+C17/B17</f>
        <v>0.000599083099289608</v>
      </c>
      <c r="G17" s="29" t="n">
        <f aca="false">+D17/C17</f>
        <v>165.149603584971</v>
      </c>
      <c r="H17" s="30"/>
      <c r="I17" s="31"/>
      <c r="J17" s="32"/>
      <c r="K17" s="33"/>
      <c r="L17" s="30"/>
    </row>
    <row r="18" customFormat="false" ht="24" hidden="false" customHeight="false" outlineLevel="0" collapsed="false">
      <c r="A18" s="47" t="s">
        <v>20</v>
      </c>
      <c r="B18" s="48" t="n">
        <v>109715</v>
      </c>
      <c r="C18" s="26" t="n">
        <v>65.81</v>
      </c>
      <c r="D18" s="26" t="n">
        <v>10870.48</v>
      </c>
      <c r="E18" s="27"/>
      <c r="F18" s="28" t="n">
        <f aca="false">+C18/B18</f>
        <v>0.000599826824044114</v>
      </c>
      <c r="G18" s="29" t="n">
        <f aca="false">+D18/C18</f>
        <v>165.179759914907</v>
      </c>
      <c r="H18" s="30"/>
      <c r="I18" s="31"/>
      <c r="J18" s="32"/>
      <c r="K18" s="33"/>
      <c r="L18" s="30"/>
    </row>
    <row r="19" customFormat="false" ht="24" hidden="false" customHeight="false" outlineLevel="0" collapsed="false">
      <c r="A19" s="38" t="s">
        <v>21</v>
      </c>
      <c r="B19" s="39" t="n">
        <f aca="false">SUM(B17:B18)</f>
        <v>206563</v>
      </c>
      <c r="C19" s="40" t="n">
        <f aca="false">SUM(C17:C18)</f>
        <v>123.83</v>
      </c>
      <c r="D19" s="41" t="n">
        <f aca="false">SUM(D17:D18)</f>
        <v>20452.46</v>
      </c>
      <c r="E19" s="42"/>
      <c r="F19" s="28" t="n">
        <f aca="false">+C19/B19</f>
        <v>0.0005994781253177</v>
      </c>
      <c r="G19" s="29" t="n">
        <f aca="false">+D19/C19</f>
        <v>165.165630299604</v>
      </c>
      <c r="H19" s="43"/>
      <c r="I19" s="44"/>
      <c r="J19" s="32"/>
      <c r="K19" s="33"/>
      <c r="L19" s="43"/>
    </row>
    <row r="20" customFormat="false" ht="24" hidden="false" customHeight="false" outlineLevel="0" collapsed="false">
      <c r="A20" s="49" t="s">
        <v>22</v>
      </c>
      <c r="B20" s="50" t="n">
        <v>34906</v>
      </c>
      <c r="C20" s="26" t="n">
        <v>17.46</v>
      </c>
      <c r="D20" s="26" t="n">
        <v>2970.03</v>
      </c>
      <c r="E20" s="27"/>
      <c r="F20" s="28" t="n">
        <f aca="false">+C20/B20</f>
        <v>0.000500200538589354</v>
      </c>
      <c r="G20" s="29" t="n">
        <f aca="false">+D20/C20</f>
        <v>170.104810996564</v>
      </c>
      <c r="H20" s="30"/>
      <c r="I20" s="31"/>
      <c r="J20" s="32"/>
      <c r="K20" s="33"/>
      <c r="L20" s="30"/>
    </row>
    <row r="21" customFormat="false" ht="24" hidden="false" customHeight="false" outlineLevel="0" collapsed="false">
      <c r="A21" s="51" t="s">
        <v>23</v>
      </c>
      <c r="B21" s="52" t="n">
        <f aca="false">SUM(B20)</f>
        <v>34906</v>
      </c>
      <c r="C21" s="53" t="n">
        <f aca="false">SUM(C20)</f>
        <v>17.46</v>
      </c>
      <c r="D21" s="54" t="n">
        <f aca="false">SUM(D20)</f>
        <v>2970.03</v>
      </c>
      <c r="E21" s="42"/>
      <c r="F21" s="28" t="n">
        <f aca="false">+C21/B21</f>
        <v>0.000500200538589354</v>
      </c>
      <c r="G21" s="29" t="n">
        <f aca="false">+D21/C21</f>
        <v>170.104810996564</v>
      </c>
      <c r="H21" s="43"/>
      <c r="I21" s="44"/>
      <c r="J21" s="32"/>
      <c r="K21" s="33"/>
      <c r="L21" s="43"/>
    </row>
    <row r="22" customFormat="false" ht="24" hidden="false" customHeight="false" outlineLevel="0" collapsed="false">
      <c r="A22" s="38" t="s">
        <v>24</v>
      </c>
      <c r="B22" s="39" t="n">
        <f aca="false">+B16+B19+B21</f>
        <v>428946</v>
      </c>
      <c r="C22" s="40" t="n">
        <f aca="false">+C16+C19+C21</f>
        <v>247.1</v>
      </c>
      <c r="D22" s="41" t="n">
        <f aca="false">+D16+D19+D21</f>
        <v>42541.88</v>
      </c>
      <c r="E22" s="42"/>
      <c r="F22" s="55" t="n">
        <f aca="false">+C22/B22</f>
        <v>0.000576063187440843</v>
      </c>
      <c r="G22" s="56" t="n">
        <f aca="false">+D22/C22</f>
        <v>172.164629704573</v>
      </c>
      <c r="H22" s="43"/>
      <c r="I22" s="44"/>
      <c r="J22" s="32"/>
      <c r="K22" s="33"/>
      <c r="L22" s="43"/>
    </row>
    <row r="23" customFormat="false" ht="15" hidden="false" customHeight="false" outlineLevel="0" collapsed="false">
      <c r="J23" s="57"/>
      <c r="K23" s="57"/>
    </row>
    <row r="24" customFormat="false" ht="15" hidden="false" customHeight="false" outlineLevel="0" collapsed="false">
      <c r="J24" s="57"/>
      <c r="K24" s="57"/>
    </row>
    <row r="25" customFormat="false" ht="15.75" hidden="false" customHeight="false" outlineLevel="0" collapsed="false">
      <c r="J25" s="57"/>
      <c r="K25" s="57"/>
    </row>
    <row r="26" customFormat="false" ht="42.75" hidden="false" customHeight="true" outlineLevel="0" collapsed="false">
      <c r="A26" s="58" t="s">
        <v>2</v>
      </c>
      <c r="B26" s="59" t="s">
        <v>25</v>
      </c>
      <c r="C26" s="59"/>
      <c r="D26" s="59"/>
      <c r="E26" s="60"/>
      <c r="F26" s="60"/>
      <c r="G26" s="60"/>
      <c r="J26" s="57"/>
      <c r="K26" s="57"/>
    </row>
    <row r="27" customFormat="false" ht="18" hidden="false" customHeight="true" outlineLevel="0" collapsed="false">
      <c r="A27" s="58"/>
      <c r="B27" s="9" t="s">
        <v>4</v>
      </c>
      <c r="C27" s="9"/>
      <c r="D27" s="9"/>
      <c r="F27" s="11" t="s">
        <v>5</v>
      </c>
      <c r="G27" s="11"/>
      <c r="J27" s="57"/>
      <c r="K27" s="57"/>
    </row>
    <row r="28" customFormat="false" ht="37.5" hidden="false" customHeight="false" outlineLevel="0" collapsed="false">
      <c r="A28" s="16"/>
      <c r="B28" s="17" t="s">
        <v>6</v>
      </c>
      <c r="C28" s="18" t="s">
        <v>7</v>
      </c>
      <c r="D28" s="19" t="s">
        <v>8</v>
      </c>
      <c r="F28" s="21" t="s">
        <v>9</v>
      </c>
      <c r="G28" s="21" t="s">
        <v>10</v>
      </c>
      <c r="J28" s="57"/>
      <c r="K28" s="57"/>
    </row>
    <row r="29" customFormat="false" ht="20.25" hidden="false" customHeight="false" outlineLevel="0" collapsed="false">
      <c r="A29" s="24" t="s">
        <v>11</v>
      </c>
      <c r="B29" s="25" t="n">
        <f aca="false">+' Packing-Sales Apr16 to Mar 17 '!F86</f>
        <v>10419</v>
      </c>
      <c r="C29" s="26" t="n">
        <f aca="false">+' Packing-Sales Apr16 to Mar 17 '!G86</f>
        <v>6.25</v>
      </c>
      <c r="D29" s="26" t="n">
        <f aca="false">+' Packing-Sales Apr16 to Mar 17 '!H86</f>
        <v>1154.59</v>
      </c>
      <c r="F29" s="28" t="n">
        <f aca="false">+C29/B29</f>
        <v>0.000599865630098858</v>
      </c>
      <c r="G29" s="29" t="n">
        <f aca="false">+D29/C29</f>
        <v>184.7344</v>
      </c>
      <c r="J29" s="57"/>
      <c r="K29" s="57"/>
    </row>
    <row r="30" customFormat="false" ht="20.25" hidden="false" customHeight="false" outlineLevel="0" collapsed="false">
      <c r="A30" s="24" t="s">
        <v>12</v>
      </c>
      <c r="B30" s="25" t="n">
        <f aca="false">+' Packing-Sales Apr16 to Mar 17 '!F87</f>
        <v>43002</v>
      </c>
      <c r="C30" s="26" t="n">
        <f aca="false">+' Packing-Sales Apr16 to Mar 17 '!G87</f>
        <v>25.76</v>
      </c>
      <c r="D30" s="26" t="n">
        <f aca="false">+' Packing-Sales Apr16 to Mar 17 '!H87</f>
        <v>4160.48</v>
      </c>
      <c r="F30" s="28" t="n">
        <f aca="false">+C30/B30</f>
        <v>0.000599041905027673</v>
      </c>
      <c r="G30" s="29" t="n">
        <f aca="false">+D30/C30</f>
        <v>161.509316770186</v>
      </c>
      <c r="J30" s="57"/>
      <c r="K30" s="57"/>
    </row>
    <row r="31" customFormat="false" ht="20.25" hidden="false" customHeight="false" outlineLevel="0" collapsed="false">
      <c r="A31" s="24" t="s">
        <v>13</v>
      </c>
      <c r="B31" s="25" t="n">
        <f aca="false">+' Packing-Sales Apr16 to Mar 17 '!F88</f>
        <v>25473</v>
      </c>
      <c r="C31" s="26" t="n">
        <f aca="false">+' Packing-Sales Apr16 to Mar 17 '!G88</f>
        <v>15.21</v>
      </c>
      <c r="D31" s="26" t="n">
        <f aca="false">+' Packing-Sales Apr16 to Mar 17 '!H88</f>
        <v>2527.36</v>
      </c>
      <c r="F31" s="28" t="n">
        <f aca="false">+C31/B31</f>
        <v>0.000597102814745024</v>
      </c>
      <c r="G31" s="29" t="n">
        <f aca="false">+D31/C31</f>
        <v>166.164365548981</v>
      </c>
      <c r="J31" s="57"/>
      <c r="K31" s="57"/>
    </row>
    <row r="32" customFormat="false" ht="20.25" hidden="false" customHeight="false" outlineLevel="0" collapsed="false">
      <c r="A32" s="34" t="s">
        <v>14</v>
      </c>
      <c r="B32" s="25" t="n">
        <f aca="false">+' Packing-Sales Apr16 to Mar 17 '!F89</f>
        <v>3933</v>
      </c>
      <c r="C32" s="26" t="n">
        <f aca="false">+' Packing-Sales Apr16 to Mar 17 '!G89</f>
        <v>2.34</v>
      </c>
      <c r="D32" s="26" t="n">
        <f aca="false">+' Packing-Sales Apr16 to Mar 17 '!H89</f>
        <v>358.88</v>
      </c>
      <c r="F32" s="28" t="n">
        <f aca="false">+C32/B32</f>
        <v>0.000594965675057208</v>
      </c>
      <c r="G32" s="29" t="n">
        <f aca="false">+D32/C32</f>
        <v>153.367521367521</v>
      </c>
      <c r="J32" s="57"/>
      <c r="K32" s="57"/>
    </row>
    <row r="33" customFormat="false" ht="20.25" hidden="false" customHeight="false" outlineLevel="0" collapsed="false">
      <c r="A33" s="34" t="s">
        <v>15</v>
      </c>
      <c r="B33" s="25" t="n">
        <f aca="false">+' Packing-Sales Apr16 to Mar 17 '!F90</f>
        <v>22377</v>
      </c>
      <c r="C33" s="26" t="n">
        <f aca="false">+' Packing-Sales Apr16 to Mar 17 '!G90</f>
        <v>13.38</v>
      </c>
      <c r="D33" s="26" t="n">
        <f aca="false">+' Packing-Sales Apr16 to Mar 17 '!H90</f>
        <v>2252.29</v>
      </c>
      <c r="F33" s="28" t="n">
        <f aca="false">+C33/B33</f>
        <v>0.000597935380077758</v>
      </c>
      <c r="G33" s="29" t="n">
        <f aca="false">+D33/C33</f>
        <v>168.332585949178</v>
      </c>
      <c r="J33" s="57"/>
      <c r="K33" s="57"/>
    </row>
    <row r="34" customFormat="false" ht="20.25" hidden="false" customHeight="false" outlineLevel="0" collapsed="false">
      <c r="A34" s="34" t="s">
        <v>16</v>
      </c>
      <c r="B34" s="25" t="n">
        <f aca="false">+' Packing-Sales Apr16 to Mar 17 '!F91</f>
        <v>35464</v>
      </c>
      <c r="C34" s="26" t="n">
        <f aca="false">+' Packing-Sales Apr16 to Mar 17 '!G91</f>
        <v>20.51</v>
      </c>
      <c r="D34" s="26" t="n">
        <f aca="false">+' Packing-Sales Apr16 to Mar 17 '!H91</f>
        <v>4656.86</v>
      </c>
      <c r="F34" s="28" t="n">
        <f aca="false">+C34/B34</f>
        <v>0.000578332957365215</v>
      </c>
      <c r="G34" s="29" t="n">
        <f aca="false">+D34/C34</f>
        <v>227.053144807411</v>
      </c>
    </row>
    <row r="35" customFormat="false" ht="21" hidden="false" customHeight="false" outlineLevel="0" collapsed="false">
      <c r="A35" s="36" t="s">
        <v>17</v>
      </c>
      <c r="B35" s="25" t="n">
        <f aca="false">+' Packing-Sales Apr16 to Mar 17 '!F92</f>
        <v>33398</v>
      </c>
      <c r="C35" s="26" t="n">
        <f aca="false">+' Packing-Sales Apr16 to Mar 17 '!G92</f>
        <v>15.15</v>
      </c>
      <c r="D35" s="26" t="n">
        <f aca="false">+' Packing-Sales Apr16 to Mar 17 '!H92</f>
        <v>3100.4</v>
      </c>
      <c r="F35" s="28" t="n">
        <f aca="false">+C35/B35</f>
        <v>0.000453619977244146</v>
      </c>
      <c r="G35" s="29" t="n">
        <f aca="false">+D35/C35</f>
        <v>204.646864686469</v>
      </c>
    </row>
    <row r="36" customFormat="false" ht="24" hidden="false" customHeight="false" outlineLevel="0" collapsed="false">
      <c r="A36" s="38" t="s">
        <v>18</v>
      </c>
      <c r="B36" s="39" t="n">
        <f aca="false">SUM(B29:B35)</f>
        <v>174066</v>
      </c>
      <c r="C36" s="40" t="n">
        <f aca="false">SUM(C29:C35)</f>
        <v>98.6</v>
      </c>
      <c r="D36" s="41" t="n">
        <f aca="false">SUM(D29:D35)</f>
        <v>18210.86</v>
      </c>
      <c r="F36" s="28" t="n">
        <f aca="false">+C36/B36</f>
        <v>0.000566451805636942</v>
      </c>
      <c r="G36" s="29" t="n">
        <f aca="false">+D36/C36</f>
        <v>184.694320486815</v>
      </c>
    </row>
    <row r="37" customFormat="false" ht="20.25" hidden="false" customHeight="false" outlineLevel="0" collapsed="false">
      <c r="A37" s="45" t="s">
        <v>19</v>
      </c>
      <c r="B37" s="25" t="n">
        <f aca="false">+' Packing-Sales Apr16 to Mar 17 '!F94</f>
        <v>61110</v>
      </c>
      <c r="C37" s="26" t="n">
        <f aca="false">+' Packing-Sales Apr16 to Mar 17 '!G94</f>
        <v>36.57</v>
      </c>
      <c r="D37" s="26" t="n">
        <f aca="false">+' Packing-Sales Apr16 to Mar 17 '!H94</f>
        <v>6355</v>
      </c>
      <c r="F37" s="28" t="n">
        <f aca="false">+C37/B37</f>
        <v>0.000598429062346588</v>
      </c>
      <c r="G37" s="29" t="n">
        <f aca="false">+D37/C37</f>
        <v>173.776319387476</v>
      </c>
    </row>
    <row r="38" customFormat="false" ht="21" hidden="false" customHeight="false" outlineLevel="0" collapsed="false">
      <c r="A38" s="47" t="s">
        <v>20</v>
      </c>
      <c r="B38" s="25" t="n">
        <f aca="false">+' Packing-Sales Apr16 to Mar 17 '!F95</f>
        <v>85432</v>
      </c>
      <c r="C38" s="26" t="n">
        <f aca="false">+' Packing-Sales Apr16 to Mar 17 '!G95</f>
        <v>51.06</v>
      </c>
      <c r="D38" s="26" t="n">
        <f aca="false">+' Packing-Sales Apr16 to Mar 17 '!H95</f>
        <v>8601.46</v>
      </c>
      <c r="F38" s="28" t="n">
        <f aca="false">+C38/B38</f>
        <v>0.000597668321003839</v>
      </c>
      <c r="G38" s="29" t="n">
        <f aca="false">+D38/C38</f>
        <v>168.457892675284</v>
      </c>
    </row>
    <row r="39" customFormat="false" ht="24" hidden="false" customHeight="false" outlineLevel="0" collapsed="false">
      <c r="A39" s="38" t="s">
        <v>21</v>
      </c>
      <c r="B39" s="39" t="n">
        <f aca="false">SUM(B37:B38)</f>
        <v>146542</v>
      </c>
      <c r="C39" s="40" t="n">
        <f aca="false">SUM(C37:C38)</f>
        <v>87.63</v>
      </c>
      <c r="D39" s="41" t="n">
        <f aca="false">SUM(D37:D38)</f>
        <v>14956.46</v>
      </c>
      <c r="F39" s="28" t="n">
        <f aca="false">+C39/B39</f>
        <v>0.000597985560453658</v>
      </c>
      <c r="G39" s="29" t="n">
        <f aca="false">+D39/C39</f>
        <v>170.677393586671</v>
      </c>
    </row>
    <row r="40" customFormat="false" ht="21" hidden="false" customHeight="false" outlineLevel="0" collapsed="false">
      <c r="A40" s="49" t="s">
        <v>22</v>
      </c>
      <c r="B40" s="25" t="n">
        <f aca="false">+' Packing-Sales Apr16 to Mar 17 '!F97</f>
        <v>33097</v>
      </c>
      <c r="C40" s="26" t="n">
        <f aca="false">+' Packing-Sales Apr16 to Mar 17 '!G97</f>
        <v>16.58</v>
      </c>
      <c r="D40" s="26" t="n">
        <f aca="false">+' Packing-Sales Apr16 to Mar 17 '!H97</f>
        <v>3136.25</v>
      </c>
      <c r="F40" s="28" t="n">
        <f aca="false">+C40/B40</f>
        <v>0.000500951747892558</v>
      </c>
      <c r="G40" s="29" t="n">
        <f aca="false">+D40/C40</f>
        <v>189.158624849216</v>
      </c>
    </row>
    <row r="41" customFormat="false" ht="24" hidden="false" customHeight="false" outlineLevel="0" collapsed="false">
      <c r="A41" s="51" t="s">
        <v>23</v>
      </c>
      <c r="B41" s="52" t="n">
        <f aca="false">SUM(B40)</f>
        <v>33097</v>
      </c>
      <c r="C41" s="53" t="n">
        <f aca="false">SUM(C40)</f>
        <v>16.58</v>
      </c>
      <c r="D41" s="54" t="n">
        <f aca="false">SUM(D40)</f>
        <v>3136.25</v>
      </c>
      <c r="F41" s="28" t="n">
        <f aca="false">+C41/B41</f>
        <v>0.000500951747892558</v>
      </c>
      <c r="G41" s="29" t="n">
        <f aca="false">+D41/C41</f>
        <v>189.158624849216</v>
      </c>
    </row>
    <row r="42" customFormat="false" ht="24" hidden="false" customHeight="false" outlineLevel="0" collapsed="false">
      <c r="A42" s="38" t="s">
        <v>24</v>
      </c>
      <c r="B42" s="39" t="n">
        <f aca="false">+B36+B39+B41</f>
        <v>353705</v>
      </c>
      <c r="C42" s="40" t="n">
        <f aca="false">+C36+C39+C41</f>
        <v>202.81</v>
      </c>
      <c r="D42" s="41" t="n">
        <f aca="false">+D36+D39+D41</f>
        <v>36303.57</v>
      </c>
      <c r="F42" s="55" t="n">
        <f aca="false">+C42/B42</f>
        <v>0.000573387427375921</v>
      </c>
      <c r="G42" s="56" t="n">
        <f aca="false">+D42/C42</f>
        <v>179.002859819536</v>
      </c>
    </row>
    <row r="45" customFormat="false" ht="15.75" hidden="false" customHeight="false" outlineLevel="0" collapsed="false"/>
    <row r="46" customFormat="false" ht="18.75" hidden="false" customHeight="true" outlineLevel="0" collapsed="false">
      <c r="A46" s="58" t="s">
        <v>2</v>
      </c>
      <c r="B46" s="59" t="s">
        <v>26</v>
      </c>
      <c r="C46" s="59"/>
      <c r="D46" s="59"/>
      <c r="E46" s="60"/>
      <c r="F46" s="60"/>
      <c r="G46" s="60"/>
    </row>
    <row r="47" customFormat="false" ht="18" hidden="false" customHeight="true" outlineLevel="0" collapsed="false">
      <c r="A47" s="58"/>
      <c r="B47" s="9" t="s">
        <v>4</v>
      </c>
      <c r="C47" s="9"/>
      <c r="D47" s="9"/>
      <c r="F47" s="11" t="s">
        <v>5</v>
      </c>
      <c r="G47" s="11"/>
    </row>
    <row r="48" customFormat="false" ht="37.5" hidden="false" customHeight="false" outlineLevel="0" collapsed="false">
      <c r="A48" s="16"/>
      <c r="B48" s="17" t="s">
        <v>6</v>
      </c>
      <c r="C48" s="18" t="s">
        <v>7</v>
      </c>
      <c r="D48" s="19" t="s">
        <v>8</v>
      </c>
      <c r="F48" s="21" t="s">
        <v>9</v>
      </c>
      <c r="G48" s="21" t="s">
        <v>10</v>
      </c>
    </row>
    <row r="49" customFormat="false" ht="20.25" hidden="false" customHeight="false" outlineLevel="0" collapsed="false">
      <c r="A49" s="24" t="s">
        <v>11</v>
      </c>
      <c r="B49" s="25" t="n">
        <f aca="false">+' Packing-Sales Apr17 to Mar 18'!F86</f>
        <v>15411</v>
      </c>
      <c r="C49" s="26" t="n">
        <f aca="false">+' Packing-Sales Apr17 to Mar 18'!G86</f>
        <v>9.266</v>
      </c>
      <c r="D49" s="26" t="n">
        <f aca="false">+' Packing-Sales Apr17 to Mar 18'!H86</f>
        <v>1622.17</v>
      </c>
      <c r="F49" s="28" t="n">
        <f aca="false">+C49/B49</f>
        <v>0.000601258841087535</v>
      </c>
      <c r="G49" s="29" t="n">
        <f aca="false">+D49/C49</f>
        <v>175.066911288582</v>
      </c>
    </row>
    <row r="50" customFormat="false" ht="20.25" hidden="false" customHeight="false" outlineLevel="0" collapsed="false">
      <c r="A50" s="24" t="s">
        <v>12</v>
      </c>
      <c r="B50" s="25" t="n">
        <f aca="false">+' Packing-Sales Apr17 to Mar 18'!F87</f>
        <v>39262</v>
      </c>
      <c r="C50" s="26" t="n">
        <f aca="false">+' Packing-Sales Apr17 to Mar 18'!G87</f>
        <v>23.557</v>
      </c>
      <c r="D50" s="26" t="n">
        <f aca="false">+' Packing-Sales Apr17 to Mar 18'!H87</f>
        <v>3903.94</v>
      </c>
      <c r="F50" s="28" t="n">
        <f aca="false">+C50/B50</f>
        <v>0.000599994906015995</v>
      </c>
      <c r="G50" s="29" t="n">
        <f aca="false">+D50/C50</f>
        <v>165.723139618797</v>
      </c>
    </row>
    <row r="51" customFormat="false" ht="20.25" hidden="false" customHeight="false" outlineLevel="0" collapsed="false">
      <c r="A51" s="24" t="s">
        <v>13</v>
      </c>
      <c r="B51" s="25" t="n">
        <f aca="false">+' Packing-Sales Apr17 to Mar 18'!F88</f>
        <v>22114</v>
      </c>
      <c r="C51" s="26" t="n">
        <f aca="false">+' Packing-Sales Apr17 to Mar 18'!G88</f>
        <v>13.2897</v>
      </c>
      <c r="D51" s="26" t="n">
        <f aca="false">+' Packing-Sales Apr17 to Mar 18'!H88</f>
        <v>2222.31</v>
      </c>
      <c r="F51" s="28" t="n">
        <f aca="false">+C51/B51</f>
        <v>0.000600963190738898</v>
      </c>
      <c r="G51" s="29" t="n">
        <f aca="false">+D51/C51</f>
        <v>167.220479017585</v>
      </c>
    </row>
    <row r="52" customFormat="false" ht="20.25" hidden="false" customHeight="false" outlineLevel="0" collapsed="false">
      <c r="A52" s="34" t="s">
        <v>14</v>
      </c>
      <c r="B52" s="25" t="n">
        <f aca="false">+' Packing-Sales Apr17 to Mar 18'!F89</f>
        <v>2913</v>
      </c>
      <c r="C52" s="26" t="n">
        <f aca="false">+' Packing-Sales Apr17 to Mar 18'!G89</f>
        <v>1.721</v>
      </c>
      <c r="D52" s="26" t="n">
        <f aca="false">+' Packing-Sales Apr17 to Mar 18'!H89</f>
        <v>281.11</v>
      </c>
      <c r="F52" s="28" t="n">
        <f aca="false">+C52/B52</f>
        <v>0.000590799862684518</v>
      </c>
      <c r="G52" s="29" t="n">
        <f aca="false">+D52/C52</f>
        <v>163.341080766996</v>
      </c>
    </row>
    <row r="53" customFormat="false" ht="20.25" hidden="false" customHeight="false" outlineLevel="0" collapsed="false">
      <c r="A53" s="34" t="s">
        <v>15</v>
      </c>
      <c r="B53" s="25" t="n">
        <f aca="false">+' Packing-Sales Apr17 to Mar 18'!F90</f>
        <v>24014</v>
      </c>
      <c r="C53" s="26" t="n">
        <f aca="false">+' Packing-Sales Apr17 to Mar 18'!G90</f>
        <v>14.381</v>
      </c>
      <c r="D53" s="26" t="n">
        <f aca="false">+' Packing-Sales Apr17 to Mar 18'!H90</f>
        <v>2354.29</v>
      </c>
      <c r="F53" s="28" t="n">
        <f aca="false">+C53/B53</f>
        <v>0.000598858998917298</v>
      </c>
      <c r="G53" s="29" t="n">
        <f aca="false">+D53/C53</f>
        <v>163.708365204089</v>
      </c>
    </row>
    <row r="54" customFormat="false" ht="20.25" hidden="false" customHeight="false" outlineLevel="0" collapsed="false">
      <c r="A54" s="34" t="s">
        <v>16</v>
      </c>
      <c r="B54" s="25" t="n">
        <f aca="false">+' Packing-Sales Apr17 to Mar 18'!F91</f>
        <v>29068</v>
      </c>
      <c r="C54" s="26" t="n">
        <f aca="false">+' Packing-Sales Apr17 to Mar 18'!G91</f>
        <v>16.9353</v>
      </c>
      <c r="D54" s="26" t="n">
        <f aca="false">+' Packing-Sales Apr17 to Mar 18'!H91</f>
        <v>3947.93</v>
      </c>
      <c r="F54" s="28" t="n">
        <f aca="false">+C54/B54</f>
        <v>0.000582609742672354</v>
      </c>
      <c r="G54" s="29" t="n">
        <f aca="false">+D54/C54</f>
        <v>233.118397666413</v>
      </c>
    </row>
    <row r="55" customFormat="false" ht="21" hidden="false" customHeight="false" outlineLevel="0" collapsed="false">
      <c r="A55" s="36" t="s">
        <v>17</v>
      </c>
      <c r="B55" s="25" t="n">
        <f aca="false">+' Packing-Sales Apr17 to Mar 18'!F92</f>
        <v>25824</v>
      </c>
      <c r="C55" s="26" t="n">
        <f aca="false">+' Packing-Sales Apr17 to Mar 18'!G92</f>
        <v>14.40747</v>
      </c>
      <c r="D55" s="26" t="n">
        <f aca="false">+' Packing-Sales Apr17 to Mar 18'!H92</f>
        <v>2913.51</v>
      </c>
      <c r="F55" s="28" t="n">
        <f aca="false">+C55/B55</f>
        <v>0.000557910083643123</v>
      </c>
      <c r="G55" s="29" t="n">
        <f aca="false">+D55/C55</f>
        <v>202.222180577159</v>
      </c>
    </row>
    <row r="56" customFormat="false" ht="24" hidden="false" customHeight="false" outlineLevel="0" collapsed="false">
      <c r="A56" s="38" t="s">
        <v>18</v>
      </c>
      <c r="B56" s="39" t="n">
        <f aca="false">SUM(B49:B55)</f>
        <v>158606</v>
      </c>
      <c r="C56" s="40" t="n">
        <f aca="false">SUM(C49:C55)</f>
        <v>93.55747</v>
      </c>
      <c r="D56" s="41" t="n">
        <f aca="false">SUM(D49:D55)</f>
        <v>17245.26</v>
      </c>
      <c r="F56" s="28" t="n">
        <f aca="false">+C56/B56</f>
        <v>0.000589873460020428</v>
      </c>
      <c r="G56" s="29" t="n">
        <f aca="false">+D56/C56</f>
        <v>184.327985782429</v>
      </c>
    </row>
    <row r="57" customFormat="false" ht="20.25" hidden="false" customHeight="false" outlineLevel="0" collapsed="false">
      <c r="A57" s="45" t="s">
        <v>19</v>
      </c>
      <c r="B57" s="25" t="n">
        <f aca="false">+' Packing-Sales Apr17 to Mar 18'!F94</f>
        <v>57576</v>
      </c>
      <c r="C57" s="26" t="n">
        <f aca="false">+' Packing-Sales Apr17 to Mar 18'!G94</f>
        <v>34.9376</v>
      </c>
      <c r="D57" s="26" t="n">
        <f aca="false">+' Packing-Sales Apr17 to Mar 18'!H94</f>
        <v>6127.65</v>
      </c>
      <c r="F57" s="28" t="n">
        <f aca="false">+C57/B57</f>
        <v>0.000606808392385716</v>
      </c>
      <c r="G57" s="29" t="n">
        <f aca="false">+D57/C57</f>
        <v>175.38840675948</v>
      </c>
    </row>
    <row r="58" customFormat="false" ht="21" hidden="false" customHeight="false" outlineLevel="0" collapsed="false">
      <c r="A58" s="47" t="s">
        <v>20</v>
      </c>
      <c r="B58" s="25" t="n">
        <f aca="false">+' Packing-Sales Apr17 to Mar 18'!F95</f>
        <v>74318</v>
      </c>
      <c r="C58" s="26" t="n">
        <f aca="false">+' Packing-Sales Apr17 to Mar 18'!G95</f>
        <v>44.395</v>
      </c>
      <c r="D58" s="26" t="n">
        <f aca="false">+' Packing-Sales Apr17 to Mar 18'!H95</f>
        <v>8286.04</v>
      </c>
      <c r="F58" s="28" t="n">
        <f aca="false">+C58/B58</f>
        <v>0.000597365375817433</v>
      </c>
      <c r="G58" s="29" t="n">
        <f aca="false">+D58/C58</f>
        <v>186.643540939295</v>
      </c>
    </row>
    <row r="59" customFormat="false" ht="24" hidden="false" customHeight="false" outlineLevel="0" collapsed="false">
      <c r="A59" s="38" t="s">
        <v>21</v>
      </c>
      <c r="B59" s="39" t="n">
        <f aca="false">SUM(B57:B58)</f>
        <v>131894</v>
      </c>
      <c r="C59" s="40" t="n">
        <f aca="false">SUM(C57:C58)</f>
        <v>79.3326</v>
      </c>
      <c r="D59" s="41" t="n">
        <f aca="false">SUM(D57:D58)</f>
        <v>14413.69</v>
      </c>
      <c r="F59" s="28" t="n">
        <f aca="false">+C59/B59</f>
        <v>0.000601487558190668</v>
      </c>
      <c r="G59" s="29" t="n">
        <f aca="false">+D59/C59</f>
        <v>181.686847525481</v>
      </c>
    </row>
    <row r="60" customFormat="false" ht="21" hidden="false" customHeight="false" outlineLevel="0" collapsed="false">
      <c r="A60" s="49" t="s">
        <v>22</v>
      </c>
      <c r="B60" s="25" t="n">
        <f aca="false">+' Packing-Sales Apr17 to Mar 18'!F97</f>
        <v>25929</v>
      </c>
      <c r="C60" s="26" t="n">
        <f aca="false">+' Packing-Sales Apr17 to Mar 18'!G97</f>
        <v>12.9835</v>
      </c>
      <c r="D60" s="26" t="n">
        <f aca="false">+' Packing-Sales Apr17 to Mar 18'!H97</f>
        <v>2429.65</v>
      </c>
      <c r="F60" s="28" t="n">
        <f aca="false">+C60/B60</f>
        <v>0.000500732770257241</v>
      </c>
      <c r="G60" s="29" t="n">
        <f aca="false">+D60/C60</f>
        <v>187.133669657642</v>
      </c>
    </row>
    <row r="61" customFormat="false" ht="24" hidden="false" customHeight="false" outlineLevel="0" collapsed="false">
      <c r="A61" s="51" t="s">
        <v>23</v>
      </c>
      <c r="B61" s="52" t="n">
        <f aca="false">SUM(B60)</f>
        <v>25929</v>
      </c>
      <c r="C61" s="53" t="n">
        <f aca="false">SUM(C60)</f>
        <v>12.9835</v>
      </c>
      <c r="D61" s="54" t="n">
        <f aca="false">SUM(D60)</f>
        <v>2429.65</v>
      </c>
      <c r="F61" s="28" t="n">
        <f aca="false">+C61/B61</f>
        <v>0.000500732770257241</v>
      </c>
      <c r="G61" s="29" t="n">
        <f aca="false">+D61/C61</f>
        <v>187.133669657642</v>
      </c>
    </row>
    <row r="62" customFormat="false" ht="24" hidden="false" customHeight="false" outlineLevel="0" collapsed="false">
      <c r="A62" s="38" t="s">
        <v>24</v>
      </c>
      <c r="B62" s="39" t="n">
        <f aca="false">+B56+B59+B61</f>
        <v>316429</v>
      </c>
      <c r="C62" s="40" t="n">
        <f aca="false">+C56+C59+C61</f>
        <v>185.87357</v>
      </c>
      <c r="D62" s="41" t="n">
        <f aca="false">+D56+D59+D61</f>
        <v>34088.6</v>
      </c>
      <c r="F62" s="55" t="n">
        <f aca="false">+C62/B62</f>
        <v>0.000587410035110562</v>
      </c>
      <c r="G62" s="56" t="n">
        <f aca="false">+D62/C62</f>
        <v>183.396703468922</v>
      </c>
    </row>
    <row r="64" customFormat="false" ht="15" hidden="false" customHeight="false" outlineLevel="0" collapsed="false">
      <c r="B64" s="61"/>
      <c r="C64" s="62"/>
      <c r="D64" s="62"/>
    </row>
    <row r="65" customFormat="false" ht="15.75" hidden="false" customHeight="false" outlineLevel="0" collapsed="false">
      <c r="D65" s="62"/>
    </row>
    <row r="66" customFormat="false" ht="18.75" hidden="false" customHeight="true" outlineLevel="0" collapsed="false">
      <c r="A66" s="58" t="s">
        <v>2</v>
      </c>
      <c r="B66" s="59" t="s">
        <v>27</v>
      </c>
      <c r="C66" s="59"/>
      <c r="D66" s="59"/>
      <c r="E66" s="60"/>
      <c r="F66" s="60"/>
      <c r="G66" s="60"/>
    </row>
    <row r="67" customFormat="false" ht="18" hidden="false" customHeight="true" outlineLevel="0" collapsed="false">
      <c r="A67" s="58"/>
      <c r="B67" s="9" t="s">
        <v>4</v>
      </c>
      <c r="C67" s="9"/>
      <c r="D67" s="9"/>
      <c r="F67" s="11" t="s">
        <v>5</v>
      </c>
      <c r="G67" s="11"/>
    </row>
    <row r="68" customFormat="false" ht="37.5" hidden="false" customHeight="false" outlineLevel="0" collapsed="false">
      <c r="A68" s="16"/>
      <c r="B68" s="17" t="s">
        <v>6</v>
      </c>
      <c r="C68" s="18" t="s">
        <v>7</v>
      </c>
      <c r="D68" s="19" t="s">
        <v>8</v>
      </c>
      <c r="F68" s="21" t="s">
        <v>9</v>
      </c>
      <c r="G68" s="21" t="s">
        <v>10</v>
      </c>
    </row>
    <row r="69" customFormat="false" ht="20.25" hidden="false" customHeight="false" outlineLevel="0" collapsed="false">
      <c r="A69" s="24" t="s">
        <v>11</v>
      </c>
      <c r="B69" s="25" t="n">
        <f aca="false">+' Packing-Sales Apr18 to Mar 19'!F86</f>
        <v>10367</v>
      </c>
      <c r="C69" s="26" t="n">
        <f aca="false">+' Packing-Sales Apr18 to Mar 19'!G86</f>
        <v>6.218</v>
      </c>
      <c r="D69" s="26" t="n">
        <f aca="false">+' Packing-Sales Apr18 to Mar 19'!H86</f>
        <v>1280.86</v>
      </c>
      <c r="F69" s="28" t="n">
        <f aca="false">+C69/B69</f>
        <v>0.000599787788174014</v>
      </c>
      <c r="G69" s="29" t="n">
        <f aca="false">+D69/C69</f>
        <v>205.992280476037</v>
      </c>
    </row>
    <row r="70" customFormat="false" ht="20.25" hidden="false" customHeight="false" outlineLevel="0" collapsed="false">
      <c r="A70" s="24" t="s">
        <v>12</v>
      </c>
      <c r="B70" s="25" t="n">
        <f aca="false">+' Packing-Sales Apr18 to Mar 19'!F87</f>
        <v>38683</v>
      </c>
      <c r="C70" s="26" t="n">
        <f aca="false">+' Packing-Sales Apr18 to Mar 19'!G87</f>
        <v>23.189</v>
      </c>
      <c r="D70" s="26" t="n">
        <f aca="false">+' Packing-Sales Apr18 to Mar 19'!H87</f>
        <v>4198.23</v>
      </c>
      <c r="F70" s="28" t="n">
        <f aca="false">+C70/B70</f>
        <v>0.000599462296099062</v>
      </c>
      <c r="G70" s="29" t="n">
        <f aca="false">+D70/C70</f>
        <v>181.044029496744</v>
      </c>
    </row>
    <row r="71" customFormat="false" ht="20.25" hidden="false" customHeight="false" outlineLevel="0" collapsed="false">
      <c r="A71" s="24" t="s">
        <v>13</v>
      </c>
      <c r="B71" s="25" t="n">
        <f aca="false">+' Packing-Sales Apr18 to Mar 19'!F88</f>
        <v>17971</v>
      </c>
      <c r="C71" s="26" t="n">
        <f aca="false">+' Packing-Sales Apr18 to Mar 19'!G88</f>
        <v>10.798</v>
      </c>
      <c r="D71" s="26" t="n">
        <f aca="false">+' Packing-Sales Apr18 to Mar 19'!H88</f>
        <v>1916.8</v>
      </c>
      <c r="F71" s="28" t="n">
        <f aca="false">+C71/B71</f>
        <v>0.000600856936174949</v>
      </c>
      <c r="G71" s="29" t="n">
        <f aca="false">+D71/C71</f>
        <v>177.514354510094</v>
      </c>
    </row>
    <row r="72" customFormat="false" ht="20.25" hidden="false" customHeight="false" outlineLevel="0" collapsed="false">
      <c r="A72" s="34" t="s">
        <v>14</v>
      </c>
      <c r="B72" s="25" t="n">
        <f aca="false">+' Packing-Sales Apr18 to Mar 19'!F89</f>
        <v>3045</v>
      </c>
      <c r="C72" s="26" t="n">
        <f aca="false">+' Packing-Sales Apr18 to Mar 19'!G89</f>
        <v>1.824</v>
      </c>
      <c r="D72" s="26" t="n">
        <f aca="false">+' Packing-Sales Apr18 to Mar 19'!H89</f>
        <v>316.24</v>
      </c>
      <c r="F72" s="28" t="n">
        <f aca="false">+C72/B72</f>
        <v>0.000599014778325123</v>
      </c>
      <c r="G72" s="29" t="n">
        <f aca="false">+D72/C72</f>
        <v>173.377192982456</v>
      </c>
    </row>
    <row r="73" customFormat="false" ht="20.25" hidden="false" customHeight="false" outlineLevel="0" collapsed="false">
      <c r="A73" s="34" t="s">
        <v>15</v>
      </c>
      <c r="B73" s="25" t="n">
        <f aca="false">+' Packing-Sales Apr18 to Mar 19'!F90</f>
        <v>23253</v>
      </c>
      <c r="C73" s="26" t="n">
        <f aca="false">+' Packing-Sales Apr18 to Mar 19'!G90</f>
        <v>13.97</v>
      </c>
      <c r="D73" s="26" t="n">
        <f aca="false">+' Packing-Sales Apr18 to Mar 19'!H90</f>
        <v>2484.05</v>
      </c>
      <c r="F73" s="28" t="n">
        <f aca="false">+C73/B73</f>
        <v>0.000600782694706059</v>
      </c>
      <c r="G73" s="29" t="n">
        <f aca="false">+D73/C73</f>
        <v>177.813171080888</v>
      </c>
    </row>
    <row r="74" customFormat="false" ht="20.25" hidden="false" customHeight="false" outlineLevel="0" collapsed="false">
      <c r="A74" s="34" t="s">
        <v>16</v>
      </c>
      <c r="B74" s="25" t="n">
        <f aca="false">+' Packing-Sales Apr18 to Mar 19'!F91</f>
        <v>33790</v>
      </c>
      <c r="C74" s="26" t="n">
        <f aca="false">+' Packing-Sales Apr18 to Mar 19'!G91</f>
        <v>19.75</v>
      </c>
      <c r="D74" s="26" t="n">
        <f aca="false">+' Packing-Sales Apr18 to Mar 19'!H91</f>
        <v>4683.08</v>
      </c>
      <c r="F74" s="28" t="n">
        <f aca="false">+C74/B74</f>
        <v>0.000584492453388577</v>
      </c>
      <c r="G74" s="29" t="n">
        <f aca="false">+D74/C74</f>
        <v>237.117974683544</v>
      </c>
    </row>
    <row r="75" customFormat="false" ht="21" hidden="false" customHeight="false" outlineLevel="0" collapsed="false">
      <c r="A75" s="36" t="s">
        <v>17</v>
      </c>
      <c r="B75" s="25" t="n">
        <f aca="false">+' Packing-Sales Apr18 to Mar 19'!F92</f>
        <v>24088</v>
      </c>
      <c r="C75" s="26" t="n">
        <f aca="false">+' Packing-Sales Apr18 to Mar 19'!G92</f>
        <v>14.371</v>
      </c>
      <c r="D75" s="26" t="n">
        <f aca="false">+' Packing-Sales Apr18 to Mar 19'!H92</f>
        <v>3028.25</v>
      </c>
      <c r="F75" s="28" t="n">
        <f aca="false">+C75/B75</f>
        <v>0.000596604118233145</v>
      </c>
      <c r="G75" s="29" t="n">
        <f aca="false">+D75/C75</f>
        <v>210.71950455779</v>
      </c>
    </row>
    <row r="76" customFormat="false" ht="24" hidden="false" customHeight="false" outlineLevel="0" collapsed="false">
      <c r="A76" s="38" t="s">
        <v>18</v>
      </c>
      <c r="B76" s="39" t="n">
        <f aca="false">SUM(B69:B75)</f>
        <v>151197</v>
      </c>
      <c r="C76" s="40" t="n">
        <f aca="false">SUM(C69:C75)</f>
        <v>90.12</v>
      </c>
      <c r="D76" s="41" t="n">
        <f aca="false">SUM(D69:D75)</f>
        <v>17907.51</v>
      </c>
      <c r="F76" s="28" t="n">
        <f aca="false">+C76/B76</f>
        <v>0.000596043572293101</v>
      </c>
      <c r="G76" s="29" t="n">
        <f aca="false">+D76/C76</f>
        <v>198.707390146471</v>
      </c>
    </row>
    <row r="77" customFormat="false" ht="20.25" hidden="false" customHeight="false" outlineLevel="0" collapsed="false">
      <c r="A77" s="45" t="s">
        <v>19</v>
      </c>
      <c r="B77" s="25" t="n">
        <f aca="false">+' Packing-Sales Apr18 to Mar 19'!F94</f>
        <v>39933</v>
      </c>
      <c r="C77" s="26" t="n">
        <f aca="false">+' Packing-Sales Apr18 to Mar 19'!G94</f>
        <v>23.978</v>
      </c>
      <c r="D77" s="26" t="n">
        <f aca="false">+' Packing-Sales Apr18 to Mar 19'!H94</f>
        <v>4682.03</v>
      </c>
      <c r="F77" s="28" t="n">
        <f aca="false">+C77/B77</f>
        <v>0.000600455763403701</v>
      </c>
      <c r="G77" s="29" t="n">
        <f aca="false">+D77/C77</f>
        <v>195.263574943698</v>
      </c>
    </row>
    <row r="78" customFormat="false" ht="21" hidden="false" customHeight="false" outlineLevel="0" collapsed="false">
      <c r="A78" s="47" t="s">
        <v>20</v>
      </c>
      <c r="B78" s="25" t="n">
        <f aca="false">+' Packing-Sales Apr18 to Mar 19'!F95</f>
        <v>71231</v>
      </c>
      <c r="C78" s="26" t="n">
        <f aca="false">+' Packing-Sales Apr18 to Mar 19'!G95</f>
        <v>42.615</v>
      </c>
      <c r="D78" s="26" t="n">
        <f aca="false">+' Packing-Sales Apr18 to Mar 19'!H95</f>
        <v>8052.69</v>
      </c>
      <c r="F78" s="28" t="n">
        <f aca="false">+C78/B78</f>
        <v>0.000598264800438012</v>
      </c>
      <c r="G78" s="29" t="n">
        <f aca="false">+D78/C78</f>
        <v>188.963745160155</v>
      </c>
    </row>
    <row r="79" customFormat="false" ht="24" hidden="false" customHeight="false" outlineLevel="0" collapsed="false">
      <c r="A79" s="38" t="s">
        <v>21</v>
      </c>
      <c r="B79" s="39" t="n">
        <f aca="false">SUM(B77:B78)</f>
        <v>111164</v>
      </c>
      <c r="C79" s="40" t="n">
        <f aca="false">SUM(C77:C78)</f>
        <v>66.593</v>
      </c>
      <c r="D79" s="41" t="n">
        <f aca="false">SUM(D77:D78)</f>
        <v>12734.72</v>
      </c>
      <c r="F79" s="28" t="n">
        <f aca="false">+C79/B79</f>
        <v>0.000599051851318772</v>
      </c>
      <c r="G79" s="29" t="n">
        <f aca="false">+D79/C79</f>
        <v>191.232111483189</v>
      </c>
    </row>
    <row r="80" customFormat="false" ht="21" hidden="false" customHeight="false" outlineLevel="0" collapsed="false">
      <c r="A80" s="49" t="s">
        <v>22</v>
      </c>
      <c r="B80" s="25" t="n">
        <f aca="false">+' Packing-Sales Apr18 to Mar 19'!F97</f>
        <v>22957</v>
      </c>
      <c r="C80" s="26" t="n">
        <f aca="false">+' Packing-Sales Apr18 to Mar 19'!G97</f>
        <v>11.523</v>
      </c>
      <c r="D80" s="26" t="n">
        <f aca="false">+' Packing-Sales Apr18 to Mar 19'!H97</f>
        <v>2300.48</v>
      </c>
      <c r="F80" s="28" t="n">
        <f aca="false">+C80/B80</f>
        <v>0.000501938406586227</v>
      </c>
      <c r="G80" s="29" t="n">
        <f aca="false">+D80/C80</f>
        <v>199.642454221991</v>
      </c>
    </row>
    <row r="81" customFormat="false" ht="24" hidden="false" customHeight="false" outlineLevel="0" collapsed="false">
      <c r="A81" s="51" t="s">
        <v>23</v>
      </c>
      <c r="B81" s="52" t="n">
        <f aca="false">SUM(B80)</f>
        <v>22957</v>
      </c>
      <c r="C81" s="53" t="n">
        <f aca="false">SUM(C80)</f>
        <v>11.523</v>
      </c>
      <c r="D81" s="54" t="n">
        <f aca="false">SUM(D80)</f>
        <v>2300.48</v>
      </c>
      <c r="F81" s="28" t="n">
        <f aca="false">+C81/B81</f>
        <v>0.000501938406586227</v>
      </c>
      <c r="G81" s="29" t="n">
        <f aca="false">+D81/C81</f>
        <v>199.642454221991</v>
      </c>
    </row>
    <row r="82" customFormat="false" ht="24" hidden="false" customHeight="false" outlineLevel="0" collapsed="false">
      <c r="A82" s="38" t="s">
        <v>24</v>
      </c>
      <c r="B82" s="39" t="n">
        <f aca="false">+B76+B79+B81</f>
        <v>285318</v>
      </c>
      <c r="C82" s="40" t="n">
        <f aca="false">+C76+C79+C81</f>
        <v>168.236</v>
      </c>
      <c r="D82" s="41" t="n">
        <f aca="false">+D76+D79+D81</f>
        <v>32942.71</v>
      </c>
      <c r="F82" s="55" t="n">
        <f aca="false">+C82/B82</f>
        <v>0.000589643836000533</v>
      </c>
      <c r="G82" s="56" t="n">
        <f aca="false">+D82/C82</f>
        <v>195.812489597946</v>
      </c>
    </row>
  </sheetData>
  <mergeCells count="19">
    <mergeCell ref="A2:H2"/>
    <mergeCell ref="A6:A7"/>
    <mergeCell ref="B6:D6"/>
    <mergeCell ref="E6:H6"/>
    <mergeCell ref="I6:L6"/>
    <mergeCell ref="B7:D7"/>
    <mergeCell ref="F7:G7"/>
    <mergeCell ref="A26:A27"/>
    <mergeCell ref="B26:D26"/>
    <mergeCell ref="B27:D27"/>
    <mergeCell ref="F27:G27"/>
    <mergeCell ref="A46:A47"/>
    <mergeCell ref="B46:D46"/>
    <mergeCell ref="B47:D47"/>
    <mergeCell ref="F47:G47"/>
    <mergeCell ref="A66:A67"/>
    <mergeCell ref="B66:D66"/>
    <mergeCell ref="B67:D67"/>
    <mergeCell ref="F67:G67"/>
  </mergeCells>
  <printOptions headings="false" gridLines="false" gridLinesSet="true" horizontalCentered="false" verticalCentered="false"/>
  <pageMargins left="0.45" right="0" top="0.5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N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5"/>
  <cols>
    <col collapsed="false" hidden="false" max="1" min="1" style="0" width="8.57085020242915"/>
    <col collapsed="false" hidden="false" max="2" min="2" style="0" width="55.4858299595142"/>
    <col collapsed="false" hidden="false" max="3" min="3" style="0" width="12.4251012145749"/>
    <col collapsed="false" hidden="false" max="4" min="4" style="0" width="13.0688259109312"/>
    <col collapsed="false" hidden="false" max="5" min="5" style="0" width="12.4251012145749"/>
    <col collapsed="false" hidden="false" max="7" min="6" style="0" width="15.6396761133603"/>
    <col collapsed="false" hidden="false" max="8" min="8" style="0" width="13.1740890688259"/>
    <col collapsed="false" hidden="false" max="9" min="9" style="0" width="9.96356275303644"/>
    <col collapsed="false" hidden="false" max="11" min="10" style="0" width="14.7813765182186"/>
    <col collapsed="false" hidden="false" max="14" min="12" style="0" width="15.7449392712551"/>
    <col collapsed="false" hidden="false" max="1025" min="15" style="0" width="8.57085020242915"/>
  </cols>
  <sheetData>
    <row r="2" customFormat="false" ht="22.5" hidden="false" customHeight="fals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4" customFormat="false" ht="16.5" hidden="false" customHeight="false" outlineLevel="0" collapsed="false">
      <c r="A4" s="0" t="s">
        <v>28</v>
      </c>
      <c r="B4" s="4" t="s">
        <v>29</v>
      </c>
      <c r="C4" s="4"/>
      <c r="D4" s="4"/>
    </row>
    <row r="5" customFormat="false" ht="20.25" hidden="false" customHeight="true" outlineLevel="0" collapsed="false">
      <c r="B5" s="5" t="s">
        <v>2</v>
      </c>
      <c r="C5" s="63" t="s">
        <v>30</v>
      </c>
      <c r="D5" s="63"/>
      <c r="E5" s="63"/>
      <c r="F5" s="63"/>
      <c r="G5" s="63" t="s">
        <v>31</v>
      </c>
      <c r="H5" s="63"/>
      <c r="I5" s="63"/>
      <c r="J5" s="63"/>
      <c r="K5" s="63" t="s">
        <v>32</v>
      </c>
      <c r="L5" s="63"/>
      <c r="M5" s="63"/>
      <c r="N5" s="63"/>
    </row>
    <row r="6" customFormat="false" ht="37.5" hidden="false" customHeight="true" outlineLevel="0" collapsed="false">
      <c r="B6" s="5"/>
      <c r="C6" s="64" t="s">
        <v>33</v>
      </c>
      <c r="D6" s="9" t="s">
        <v>4</v>
      </c>
      <c r="E6" s="9"/>
      <c r="F6" s="9"/>
      <c r="G6" s="16" t="s">
        <v>33</v>
      </c>
      <c r="H6" s="65" t="s">
        <v>4</v>
      </c>
      <c r="I6" s="65"/>
      <c r="J6" s="65"/>
      <c r="K6" s="16" t="s">
        <v>33</v>
      </c>
      <c r="L6" s="65" t="s">
        <v>4</v>
      </c>
      <c r="M6" s="65"/>
      <c r="N6" s="65"/>
    </row>
    <row r="7" customFormat="false" ht="37.5" hidden="false" customHeight="false" outlineLevel="0" collapsed="false">
      <c r="B7" s="16"/>
      <c r="C7" s="17" t="s">
        <v>6</v>
      </c>
      <c r="D7" s="17" t="s">
        <v>6</v>
      </c>
      <c r="E7" s="18" t="s">
        <v>34</v>
      </c>
      <c r="F7" s="19" t="s">
        <v>35</v>
      </c>
      <c r="G7" s="66" t="s">
        <v>6</v>
      </c>
      <c r="H7" s="17" t="s">
        <v>6</v>
      </c>
      <c r="I7" s="18" t="s">
        <v>34</v>
      </c>
      <c r="J7" s="19" t="s">
        <v>35</v>
      </c>
      <c r="K7" s="66" t="s">
        <v>6</v>
      </c>
      <c r="L7" s="17" t="s">
        <v>6</v>
      </c>
      <c r="M7" s="18" t="s">
        <v>34</v>
      </c>
      <c r="N7" s="19" t="s">
        <v>35</v>
      </c>
    </row>
    <row r="8" customFormat="false" ht="20.25" hidden="false" customHeight="false" outlineLevel="0" collapsed="false">
      <c r="B8" s="24" t="s">
        <v>11</v>
      </c>
      <c r="C8" s="67" t="n">
        <v>1102</v>
      </c>
      <c r="D8" s="67" t="n">
        <v>896</v>
      </c>
      <c r="E8" s="68" t="n">
        <v>0.53</v>
      </c>
      <c r="F8" s="69" t="n">
        <v>100.7</v>
      </c>
      <c r="G8" s="70" t="n">
        <v>1150</v>
      </c>
      <c r="H8" s="71" t="n">
        <v>496</v>
      </c>
      <c r="I8" s="72" t="n">
        <v>0.29</v>
      </c>
      <c r="J8" s="69" t="n">
        <v>54.66</v>
      </c>
      <c r="K8" s="70" t="n">
        <v>1175</v>
      </c>
      <c r="L8" s="71" t="n">
        <v>1385</v>
      </c>
      <c r="M8" s="72" t="n">
        <v>0.83</v>
      </c>
      <c r="N8" s="69" t="n">
        <v>150.4</v>
      </c>
    </row>
    <row r="9" customFormat="false" ht="20.25" hidden="false" customHeight="false" outlineLevel="0" collapsed="false">
      <c r="B9" s="24" t="s">
        <v>12</v>
      </c>
      <c r="C9" s="67" t="n">
        <v>3569</v>
      </c>
      <c r="D9" s="67" t="n">
        <v>4064</v>
      </c>
      <c r="E9" s="68" t="n">
        <v>2.43</v>
      </c>
      <c r="F9" s="69" t="n">
        <v>387.31</v>
      </c>
      <c r="G9" s="70" t="n">
        <v>3417</v>
      </c>
      <c r="H9" s="71" t="n">
        <v>3307</v>
      </c>
      <c r="I9" s="72" t="n">
        <v>1.98</v>
      </c>
      <c r="J9" s="69" t="n">
        <v>322.17</v>
      </c>
      <c r="K9" s="70" t="n">
        <v>3441</v>
      </c>
      <c r="L9" s="71" t="n">
        <v>4534</v>
      </c>
      <c r="M9" s="72" t="n">
        <v>2.72</v>
      </c>
      <c r="N9" s="69" t="n">
        <v>429.67</v>
      </c>
    </row>
    <row r="10" customFormat="false" ht="20.25" hidden="false" customHeight="false" outlineLevel="0" collapsed="false">
      <c r="B10" s="24" t="s">
        <v>13</v>
      </c>
      <c r="C10" s="67" t="n">
        <v>2235</v>
      </c>
      <c r="D10" s="67" t="n">
        <v>3321</v>
      </c>
      <c r="E10" s="68" t="n">
        <v>1.98</v>
      </c>
      <c r="F10" s="69" t="n">
        <v>334.37</v>
      </c>
      <c r="G10" s="70" t="n">
        <v>1988</v>
      </c>
      <c r="H10" s="71" t="n">
        <v>1881</v>
      </c>
      <c r="I10" s="72" t="n">
        <v>1.12</v>
      </c>
      <c r="J10" s="69" t="n">
        <v>289.29</v>
      </c>
      <c r="K10" s="70" t="n">
        <v>2163</v>
      </c>
      <c r="L10" s="71" t="n">
        <v>3592</v>
      </c>
      <c r="M10" s="72" t="n">
        <v>2.14</v>
      </c>
      <c r="N10" s="69" t="n">
        <v>344.81</v>
      </c>
    </row>
    <row r="11" customFormat="false" ht="20.25" hidden="false" customHeight="false" outlineLevel="0" collapsed="false">
      <c r="B11" s="34" t="s">
        <v>14</v>
      </c>
      <c r="C11" s="73" t="n">
        <v>354</v>
      </c>
      <c r="D11" s="73" t="n">
        <v>291</v>
      </c>
      <c r="E11" s="68" t="n">
        <v>0.18</v>
      </c>
      <c r="F11" s="69" t="n">
        <v>26.02</v>
      </c>
      <c r="G11" s="70" t="n">
        <v>247</v>
      </c>
      <c r="H11" s="71" t="n">
        <v>505</v>
      </c>
      <c r="I11" s="72" t="n">
        <v>1.15</v>
      </c>
      <c r="J11" s="69" t="n">
        <v>45.35</v>
      </c>
      <c r="K11" s="70" t="n">
        <v>288</v>
      </c>
      <c r="L11" s="71" t="n">
        <v>802</v>
      </c>
      <c r="M11" s="72" t="n">
        <v>0.48</v>
      </c>
      <c r="N11" s="69" t="n">
        <v>72.2</v>
      </c>
    </row>
    <row r="12" customFormat="false" ht="20.25" hidden="false" customHeight="false" outlineLevel="0" collapsed="false">
      <c r="B12" s="34" t="s">
        <v>15</v>
      </c>
      <c r="C12" s="73" t="n">
        <v>1868</v>
      </c>
      <c r="D12" s="73" t="n">
        <v>2968</v>
      </c>
      <c r="E12" s="68" t="n">
        <v>1.78</v>
      </c>
      <c r="F12" s="69" t="n">
        <v>285.69</v>
      </c>
      <c r="G12" s="70" t="n">
        <v>2276</v>
      </c>
      <c r="H12" s="71" t="n">
        <v>1879</v>
      </c>
      <c r="I12" s="72" t="n">
        <v>1.14</v>
      </c>
      <c r="J12" s="69" t="n">
        <v>184.03</v>
      </c>
      <c r="K12" s="70" t="n">
        <v>2033</v>
      </c>
      <c r="L12" s="71" t="n">
        <v>2000</v>
      </c>
      <c r="M12" s="72" t="n">
        <v>1.19</v>
      </c>
      <c r="N12" s="69" t="n">
        <v>192.34</v>
      </c>
    </row>
    <row r="13" customFormat="false" ht="20.25" hidden="false" customHeight="false" outlineLevel="0" collapsed="false">
      <c r="B13" s="34" t="s">
        <v>16</v>
      </c>
      <c r="C13" s="73" t="n">
        <v>2753</v>
      </c>
      <c r="D13" s="73" t="n">
        <v>2840</v>
      </c>
      <c r="E13" s="68" t="n">
        <v>1.66</v>
      </c>
      <c r="F13" s="69" t="n">
        <v>356.9</v>
      </c>
      <c r="G13" s="70" t="n">
        <v>2875</v>
      </c>
      <c r="H13" s="71" t="n">
        <v>3577</v>
      </c>
      <c r="I13" s="72" t="n">
        <v>2.09</v>
      </c>
      <c r="J13" s="69" t="n">
        <v>453.84</v>
      </c>
      <c r="K13" s="70" t="n">
        <v>3254</v>
      </c>
      <c r="L13" s="71" t="n">
        <v>3620</v>
      </c>
      <c r="M13" s="72" t="n">
        <v>2.11</v>
      </c>
      <c r="N13" s="69" t="n">
        <v>458.95</v>
      </c>
    </row>
    <row r="14" customFormat="false" ht="21" hidden="false" customHeight="false" outlineLevel="0" collapsed="false">
      <c r="B14" s="36" t="s">
        <v>17</v>
      </c>
      <c r="C14" s="74" t="n">
        <v>2199</v>
      </c>
      <c r="D14" s="74" t="n">
        <v>2600</v>
      </c>
      <c r="E14" s="75" t="n">
        <v>1.18</v>
      </c>
      <c r="F14" s="76" t="n">
        <v>227.32</v>
      </c>
      <c r="G14" s="77" t="n">
        <v>2802</v>
      </c>
      <c r="H14" s="78" t="n">
        <v>4620</v>
      </c>
      <c r="I14" s="79" t="n">
        <v>2.1</v>
      </c>
      <c r="J14" s="76" t="n">
        <v>354.97</v>
      </c>
      <c r="K14" s="77" t="n">
        <v>3084</v>
      </c>
      <c r="L14" s="78" t="n">
        <v>2793</v>
      </c>
      <c r="M14" s="79" t="n">
        <v>1.26</v>
      </c>
      <c r="N14" s="76" t="n">
        <v>251.36</v>
      </c>
    </row>
    <row r="15" customFormat="false" ht="24" hidden="false" customHeight="false" outlineLevel="0" collapsed="false">
      <c r="B15" s="38" t="s">
        <v>18</v>
      </c>
      <c r="C15" s="39" t="n">
        <f aca="false">SUM(C8:C14)</f>
        <v>14080</v>
      </c>
      <c r="D15" s="39" t="n">
        <f aca="false">SUM(D8:D14)</f>
        <v>16980</v>
      </c>
      <c r="E15" s="40" t="n">
        <f aca="false">SUM(E8:E14)</f>
        <v>9.74</v>
      </c>
      <c r="F15" s="41" t="n">
        <f aca="false">SUM(F8:F14)</f>
        <v>1718.31</v>
      </c>
      <c r="G15" s="80" t="n">
        <f aca="false">SUM(G8:G14)</f>
        <v>14755</v>
      </c>
      <c r="H15" s="81" t="n">
        <f aca="false">SUM(H8:H14)</f>
        <v>16265</v>
      </c>
      <c r="I15" s="82" t="n">
        <f aca="false">SUM(I8:I14)</f>
        <v>9.87</v>
      </c>
      <c r="J15" s="41" t="n">
        <f aca="false">SUM(J8:J14)</f>
        <v>1704.31</v>
      </c>
      <c r="K15" s="80" t="n">
        <f aca="false">SUM(K8:K14)</f>
        <v>15438</v>
      </c>
      <c r="L15" s="81" t="n">
        <f aca="false">SUM(L8:L14)</f>
        <v>18726</v>
      </c>
      <c r="M15" s="82" t="n">
        <f aca="false">SUM(M8:M14)</f>
        <v>10.73</v>
      </c>
      <c r="N15" s="41" t="n">
        <f aca="false">SUM(N8:N14)</f>
        <v>1899.73</v>
      </c>
    </row>
    <row r="16" customFormat="false" ht="20.25" hidden="false" customHeight="false" outlineLevel="0" collapsed="false">
      <c r="B16" s="45" t="s">
        <v>19</v>
      </c>
      <c r="C16" s="83" t="n">
        <v>5997</v>
      </c>
      <c r="D16" s="84" t="n">
        <v>5985</v>
      </c>
      <c r="E16" s="85" t="n">
        <v>3.53</v>
      </c>
      <c r="F16" s="86" t="n">
        <v>556.98</v>
      </c>
      <c r="G16" s="87" t="n">
        <v>6152</v>
      </c>
      <c r="H16" s="46" t="n">
        <v>5698</v>
      </c>
      <c r="I16" s="88" t="n">
        <v>3.41</v>
      </c>
      <c r="J16" s="86" t="n">
        <v>548.36</v>
      </c>
      <c r="K16" s="87" t="n">
        <v>6084</v>
      </c>
      <c r="L16" s="46" t="n">
        <v>6196</v>
      </c>
      <c r="M16" s="88" t="n">
        <v>3.69</v>
      </c>
      <c r="N16" s="86" t="n">
        <v>608.98</v>
      </c>
    </row>
    <row r="17" customFormat="false" ht="21" hidden="false" customHeight="false" outlineLevel="0" collapsed="false">
      <c r="B17" s="47" t="s">
        <v>20</v>
      </c>
      <c r="C17" s="89" t="n">
        <v>7961</v>
      </c>
      <c r="D17" s="90" t="n">
        <v>9575</v>
      </c>
      <c r="E17" s="75" t="n">
        <v>5.74</v>
      </c>
      <c r="F17" s="76" t="n">
        <v>953.26</v>
      </c>
      <c r="G17" s="77" t="n">
        <v>7771</v>
      </c>
      <c r="H17" s="48" t="n">
        <v>8666</v>
      </c>
      <c r="I17" s="79" t="n">
        <v>5.18</v>
      </c>
      <c r="J17" s="76" t="n">
        <v>854.38</v>
      </c>
      <c r="K17" s="77" t="n">
        <v>8403</v>
      </c>
      <c r="L17" s="48" t="n">
        <v>8170</v>
      </c>
      <c r="M17" s="79" t="n">
        <v>4.85</v>
      </c>
      <c r="N17" s="76" t="n">
        <v>789.67</v>
      </c>
    </row>
    <row r="18" customFormat="false" ht="24" hidden="false" customHeight="false" outlineLevel="0" collapsed="false">
      <c r="B18" s="38" t="s">
        <v>21</v>
      </c>
      <c r="C18" s="39" t="n">
        <f aca="false">SUM(C16:C17)</f>
        <v>13958</v>
      </c>
      <c r="D18" s="39" t="n">
        <f aca="false">SUM(D16:D17)</f>
        <v>15560</v>
      </c>
      <c r="E18" s="40" t="n">
        <f aca="false">SUM(E16:E17)</f>
        <v>9.27</v>
      </c>
      <c r="F18" s="41" t="n">
        <f aca="false">SUM(F16:F17)</f>
        <v>1510.24</v>
      </c>
      <c r="G18" s="80" t="n">
        <f aca="false">SUM(G16:G17)</f>
        <v>13923</v>
      </c>
      <c r="H18" s="81" t="n">
        <f aca="false">SUM(H16:H17)</f>
        <v>14364</v>
      </c>
      <c r="I18" s="82" t="n">
        <f aca="false">SUM(I16:I17)</f>
        <v>8.59</v>
      </c>
      <c r="J18" s="41" t="n">
        <f aca="false">SUM(J16:J17)</f>
        <v>1402.74</v>
      </c>
      <c r="K18" s="80" t="n">
        <f aca="false">SUM(K16:K17)</f>
        <v>14487</v>
      </c>
      <c r="L18" s="81" t="n">
        <f aca="false">SUM(L16:L17)</f>
        <v>14366</v>
      </c>
      <c r="M18" s="82" t="n">
        <f aca="false">SUM(M16:M17)</f>
        <v>8.54</v>
      </c>
      <c r="N18" s="41" t="n">
        <f aca="false">SUM(N16:N17)</f>
        <v>1398.65</v>
      </c>
    </row>
    <row r="19" customFormat="false" ht="21" hidden="false" customHeight="false" outlineLevel="0" collapsed="false">
      <c r="B19" s="49" t="s">
        <v>22</v>
      </c>
      <c r="C19" s="91" t="n">
        <v>3222</v>
      </c>
      <c r="D19" s="92" t="n">
        <v>6509</v>
      </c>
      <c r="E19" s="93" t="n">
        <v>3.26</v>
      </c>
      <c r="F19" s="94" t="n">
        <v>560.71</v>
      </c>
      <c r="G19" s="95" t="n">
        <v>3552</v>
      </c>
      <c r="H19" s="50" t="n">
        <v>3555</v>
      </c>
      <c r="I19" s="96" t="n">
        <v>1.77</v>
      </c>
      <c r="J19" s="94" t="n">
        <v>322.26</v>
      </c>
      <c r="K19" s="95" t="n">
        <v>3419</v>
      </c>
      <c r="L19" s="50" t="n">
        <v>1643</v>
      </c>
      <c r="M19" s="96" t="n">
        <v>0.83</v>
      </c>
      <c r="N19" s="94" t="n">
        <v>153.8</v>
      </c>
    </row>
    <row r="20" customFormat="false" ht="24" hidden="false" customHeight="false" outlineLevel="0" collapsed="false">
      <c r="B20" s="51" t="s">
        <v>23</v>
      </c>
      <c r="C20" s="52" t="n">
        <f aca="false">SUM(C19)</f>
        <v>3222</v>
      </c>
      <c r="D20" s="52" t="n">
        <f aca="false">SUM(D19)</f>
        <v>6509</v>
      </c>
      <c r="E20" s="53" t="n">
        <f aca="false">SUM(E19)</f>
        <v>3.26</v>
      </c>
      <c r="F20" s="54" t="n">
        <f aca="false">SUM(F19)</f>
        <v>560.71</v>
      </c>
      <c r="G20" s="97" t="n">
        <f aca="false">SUM(G19)</f>
        <v>3552</v>
      </c>
      <c r="H20" s="98" t="n">
        <f aca="false">SUM(H19)</f>
        <v>3555</v>
      </c>
      <c r="I20" s="99" t="n">
        <f aca="false">SUM(I19)</f>
        <v>1.77</v>
      </c>
      <c r="J20" s="54" t="n">
        <f aca="false">SUM(J19)</f>
        <v>322.26</v>
      </c>
      <c r="K20" s="97" t="n">
        <f aca="false">SUM(K19)</f>
        <v>3419</v>
      </c>
      <c r="L20" s="98" t="n">
        <f aca="false">SUM(L19)</f>
        <v>1643</v>
      </c>
      <c r="M20" s="99" t="n">
        <f aca="false">SUM(M19)</f>
        <v>0.83</v>
      </c>
      <c r="N20" s="54" t="n">
        <f aca="false">SUM(N19)</f>
        <v>153.8</v>
      </c>
    </row>
    <row r="21" customFormat="false" ht="24" hidden="false" customHeight="false" outlineLevel="0" collapsed="false">
      <c r="B21" s="38" t="s">
        <v>24</v>
      </c>
      <c r="C21" s="39" t="n">
        <f aca="false">+C15+C18+C20</f>
        <v>31260</v>
      </c>
      <c r="D21" s="39" t="n">
        <f aca="false">+D15+D18+D20</f>
        <v>39049</v>
      </c>
      <c r="E21" s="40" t="n">
        <f aca="false">+E15+E18+E20</f>
        <v>22.27</v>
      </c>
      <c r="F21" s="41" t="n">
        <f aca="false">+F15+F18+F20</f>
        <v>3789.26</v>
      </c>
      <c r="G21" s="80" t="n">
        <f aca="false">+G15+G18+G20</f>
        <v>32230</v>
      </c>
      <c r="H21" s="81" t="n">
        <f aca="false">+H15+H18+H20</f>
        <v>34184</v>
      </c>
      <c r="I21" s="82" t="n">
        <f aca="false">+I15+I18+I20</f>
        <v>20.23</v>
      </c>
      <c r="J21" s="41" t="n">
        <f aca="false">+J15+J18+J20</f>
        <v>3429.31</v>
      </c>
      <c r="K21" s="80" t="n">
        <f aca="false">+K15+K18+K20</f>
        <v>33344</v>
      </c>
      <c r="L21" s="81" t="n">
        <f aca="false">+L15+L18+L20</f>
        <v>34735</v>
      </c>
      <c r="M21" s="82" t="n">
        <f aca="false">+M15+M18+M20</f>
        <v>20.1</v>
      </c>
      <c r="N21" s="41" t="n">
        <f aca="false">+N15+N18+N20</f>
        <v>3452.18</v>
      </c>
    </row>
    <row r="24" customFormat="false" ht="16.5" hidden="false" customHeight="false" outlineLevel="0" collapsed="false">
      <c r="B24" s="4"/>
      <c r="C24" s="4"/>
      <c r="D24" s="4"/>
    </row>
    <row r="25" customFormat="false" ht="20.25" hidden="false" customHeight="true" outlineLevel="0" collapsed="false">
      <c r="B25" s="5" t="s">
        <v>2</v>
      </c>
      <c r="C25" s="63" t="s">
        <v>36</v>
      </c>
      <c r="D25" s="63"/>
      <c r="E25" s="63"/>
      <c r="F25" s="63"/>
      <c r="G25" s="63" t="s">
        <v>37</v>
      </c>
      <c r="H25" s="63"/>
      <c r="I25" s="63"/>
      <c r="J25" s="63"/>
      <c r="K25" s="63" t="s">
        <v>38</v>
      </c>
      <c r="L25" s="63"/>
      <c r="M25" s="63"/>
      <c r="N25" s="63"/>
    </row>
    <row r="26" customFormat="false" ht="31.5" hidden="false" customHeight="true" outlineLevel="0" collapsed="false">
      <c r="B26" s="5"/>
      <c r="C26" s="16" t="s">
        <v>33</v>
      </c>
      <c r="D26" s="65" t="s">
        <v>4</v>
      </c>
      <c r="E26" s="65"/>
      <c r="F26" s="65"/>
      <c r="G26" s="16" t="s">
        <v>33</v>
      </c>
      <c r="H26" s="65" t="s">
        <v>4</v>
      </c>
      <c r="I26" s="65"/>
      <c r="J26" s="65"/>
      <c r="K26" s="16" t="s">
        <v>33</v>
      </c>
      <c r="L26" s="65" t="s">
        <v>4</v>
      </c>
      <c r="M26" s="65"/>
      <c r="N26" s="65"/>
    </row>
    <row r="27" customFormat="false" ht="37.5" hidden="false" customHeight="false" outlineLevel="0" collapsed="false">
      <c r="B27" s="16"/>
      <c r="C27" s="66" t="s">
        <v>6</v>
      </c>
      <c r="D27" s="17" t="s">
        <v>6</v>
      </c>
      <c r="E27" s="18" t="s">
        <v>34</v>
      </c>
      <c r="F27" s="19" t="s">
        <v>35</v>
      </c>
      <c r="G27" s="66" t="s">
        <v>6</v>
      </c>
      <c r="H27" s="17" t="s">
        <v>6</v>
      </c>
      <c r="I27" s="18" t="s">
        <v>34</v>
      </c>
      <c r="J27" s="19" t="s">
        <v>35</v>
      </c>
      <c r="K27" s="66" t="s">
        <v>6</v>
      </c>
      <c r="L27" s="17" t="s">
        <v>6</v>
      </c>
      <c r="M27" s="18" t="s">
        <v>34</v>
      </c>
      <c r="N27" s="19" t="s">
        <v>35</v>
      </c>
    </row>
    <row r="28" customFormat="false" ht="20.25" hidden="false" customHeight="false" outlineLevel="0" collapsed="false">
      <c r="B28" s="24" t="s">
        <v>11</v>
      </c>
      <c r="C28" s="70" t="n">
        <v>1092</v>
      </c>
      <c r="D28" s="71" t="n">
        <v>1514</v>
      </c>
      <c r="E28" s="72" t="n">
        <v>0.91</v>
      </c>
      <c r="F28" s="69" t="n">
        <v>167.78</v>
      </c>
      <c r="G28" s="70" t="n">
        <v>1127</v>
      </c>
      <c r="H28" s="71" t="n">
        <v>446</v>
      </c>
      <c r="I28" s="72" t="n">
        <v>0.27</v>
      </c>
      <c r="J28" s="69" t="n">
        <v>51.95</v>
      </c>
      <c r="K28" s="70" t="n">
        <v>1105</v>
      </c>
      <c r="L28" s="71" t="n">
        <v>675</v>
      </c>
      <c r="M28" s="72" t="n">
        <v>0.41</v>
      </c>
      <c r="N28" s="69" t="n">
        <v>76.69</v>
      </c>
    </row>
    <row r="29" customFormat="false" ht="20.25" hidden="false" customHeight="false" outlineLevel="0" collapsed="false">
      <c r="B29" s="24" t="s">
        <v>12</v>
      </c>
      <c r="C29" s="70" t="n">
        <v>3618</v>
      </c>
      <c r="D29" s="71" t="n">
        <v>3989</v>
      </c>
      <c r="E29" s="72" t="n">
        <v>2.39</v>
      </c>
      <c r="F29" s="69" t="n">
        <v>381.81</v>
      </c>
      <c r="G29" s="70" t="n">
        <v>3751</v>
      </c>
      <c r="H29" s="71" t="n">
        <v>2901</v>
      </c>
      <c r="I29" s="72" t="n">
        <v>1.72</v>
      </c>
      <c r="J29" s="69" t="n">
        <v>287.05</v>
      </c>
      <c r="K29" s="70" t="n">
        <v>3583</v>
      </c>
      <c r="L29" s="71" t="n">
        <v>4224</v>
      </c>
      <c r="M29" s="72" t="n">
        <v>2.54</v>
      </c>
      <c r="N29" s="69" t="n">
        <v>417.19</v>
      </c>
    </row>
    <row r="30" customFormat="false" ht="20.25" hidden="false" customHeight="false" outlineLevel="0" collapsed="false">
      <c r="B30" s="24" t="s">
        <v>13</v>
      </c>
      <c r="C30" s="70" t="n">
        <v>2342</v>
      </c>
      <c r="D30" s="71" t="n">
        <v>2537</v>
      </c>
      <c r="E30" s="72" t="n">
        <v>1.76</v>
      </c>
      <c r="F30" s="69" t="n">
        <v>261</v>
      </c>
      <c r="G30" s="70" t="n">
        <v>2222</v>
      </c>
      <c r="H30" s="71" t="n">
        <v>1100</v>
      </c>
      <c r="I30" s="72" t="n">
        <v>0.66</v>
      </c>
      <c r="J30" s="69" t="n">
        <v>112.42</v>
      </c>
      <c r="K30" s="70" t="n">
        <v>1740</v>
      </c>
      <c r="L30" s="71" t="n">
        <v>1885</v>
      </c>
      <c r="M30" s="72" t="n">
        <v>1.13</v>
      </c>
      <c r="N30" s="69" t="n">
        <v>179.07</v>
      </c>
    </row>
    <row r="31" customFormat="false" ht="20.25" hidden="false" customHeight="false" outlineLevel="0" collapsed="false">
      <c r="B31" s="34" t="s">
        <v>14</v>
      </c>
      <c r="C31" s="70" t="n">
        <v>217</v>
      </c>
      <c r="D31" s="71" t="n">
        <v>532</v>
      </c>
      <c r="E31" s="72" t="n">
        <v>0.32</v>
      </c>
      <c r="F31" s="69" t="n">
        <v>47.26</v>
      </c>
      <c r="G31" s="70" t="n">
        <v>251</v>
      </c>
      <c r="H31" s="71" t="n">
        <v>73</v>
      </c>
      <c r="I31" s="72" t="n">
        <v>0.05</v>
      </c>
      <c r="J31" s="69" t="n">
        <v>6.78</v>
      </c>
      <c r="K31" s="70" t="n">
        <v>281</v>
      </c>
      <c r="L31" s="71" t="n">
        <v>258</v>
      </c>
      <c r="M31" s="72" t="n">
        <v>0.16</v>
      </c>
      <c r="N31" s="69" t="n">
        <v>23.65</v>
      </c>
    </row>
    <row r="32" customFormat="false" ht="20.25" hidden="false" customHeight="false" outlineLevel="0" collapsed="false">
      <c r="B32" s="34" t="s">
        <v>15</v>
      </c>
      <c r="C32" s="70" t="n">
        <v>2155</v>
      </c>
      <c r="D32" s="71" t="n">
        <v>2010</v>
      </c>
      <c r="E32" s="72" t="n">
        <v>1.2</v>
      </c>
      <c r="F32" s="69" t="n">
        <v>207.37</v>
      </c>
      <c r="G32" s="70" t="n">
        <v>1976</v>
      </c>
      <c r="H32" s="71" t="n">
        <v>1600</v>
      </c>
      <c r="I32" s="72" t="n">
        <v>0.96</v>
      </c>
      <c r="J32" s="69" t="n">
        <v>168.29</v>
      </c>
      <c r="K32" s="70" t="n">
        <v>1917</v>
      </c>
      <c r="L32" s="71" t="n">
        <v>595</v>
      </c>
      <c r="M32" s="72" t="n">
        <v>0.35</v>
      </c>
      <c r="N32" s="69" t="n">
        <v>63.65</v>
      </c>
    </row>
    <row r="33" customFormat="false" ht="20.25" hidden="false" customHeight="false" outlineLevel="0" collapsed="false">
      <c r="B33" s="34" t="s">
        <v>16</v>
      </c>
      <c r="C33" s="70" t="n">
        <v>2867</v>
      </c>
      <c r="D33" s="71" t="n">
        <v>3815</v>
      </c>
      <c r="E33" s="72" t="n">
        <v>2.24</v>
      </c>
      <c r="F33" s="69" t="n">
        <v>503.71</v>
      </c>
      <c r="G33" s="70" t="n">
        <v>2559</v>
      </c>
      <c r="H33" s="71" t="n">
        <v>1880</v>
      </c>
      <c r="I33" s="72" t="n">
        <v>1.5</v>
      </c>
      <c r="J33" s="69" t="n">
        <v>277.62</v>
      </c>
      <c r="K33" s="70" t="n">
        <v>2851</v>
      </c>
      <c r="L33" s="71" t="n">
        <v>1376</v>
      </c>
      <c r="M33" s="72" t="n">
        <v>0.79</v>
      </c>
      <c r="N33" s="69" t="n">
        <v>193.24</v>
      </c>
    </row>
    <row r="34" customFormat="false" ht="21" hidden="false" customHeight="false" outlineLevel="0" collapsed="false">
      <c r="B34" s="36" t="s">
        <v>17</v>
      </c>
      <c r="C34" s="77" t="n">
        <v>3529</v>
      </c>
      <c r="D34" s="78" t="n">
        <v>2856</v>
      </c>
      <c r="E34" s="79" t="n">
        <v>1.18</v>
      </c>
      <c r="F34" s="76" t="n">
        <v>220.84</v>
      </c>
      <c r="G34" s="77" t="n">
        <v>3744</v>
      </c>
      <c r="H34" s="78" t="n">
        <v>1456</v>
      </c>
      <c r="I34" s="79" t="n">
        <v>0.66</v>
      </c>
      <c r="J34" s="76" t="n">
        <v>90.21</v>
      </c>
      <c r="K34" s="77" t="n">
        <v>2484</v>
      </c>
      <c r="L34" s="78" t="n">
        <v>999</v>
      </c>
      <c r="M34" s="79" t="n">
        <v>0.45</v>
      </c>
      <c r="N34" s="76" t="n">
        <v>95.33</v>
      </c>
    </row>
    <row r="35" customFormat="false" ht="24" hidden="false" customHeight="false" outlineLevel="0" collapsed="false">
      <c r="B35" s="38" t="s">
        <v>18</v>
      </c>
      <c r="C35" s="80" t="n">
        <f aca="false">SUM(C28:C34)</f>
        <v>15820</v>
      </c>
      <c r="D35" s="81" t="n">
        <f aca="false">SUM(D28:D34)</f>
        <v>17253</v>
      </c>
      <c r="E35" s="82" t="n">
        <f aca="false">SUM(E28:E34)</f>
        <v>10</v>
      </c>
      <c r="F35" s="41" t="n">
        <f aca="false">SUM(F28:F34)</f>
        <v>1789.77</v>
      </c>
      <c r="G35" s="80" t="n">
        <f aca="false">SUM(G28:G34)</f>
        <v>15630</v>
      </c>
      <c r="H35" s="81" t="n">
        <f aca="false">SUM(H28:H34)</f>
        <v>9456</v>
      </c>
      <c r="I35" s="82" t="n">
        <f aca="false">SUM(I28:I34)</f>
        <v>5.82</v>
      </c>
      <c r="J35" s="41" t="n">
        <f aca="false">SUM(J28:J34)</f>
        <v>994.32</v>
      </c>
      <c r="K35" s="80" t="n">
        <f aca="false">SUM(K28:K34)</f>
        <v>13961</v>
      </c>
      <c r="L35" s="81" t="n">
        <f aca="false">SUM(L28:L34)</f>
        <v>10012</v>
      </c>
      <c r="M35" s="82" t="n">
        <f aca="false">SUM(M28:M34)</f>
        <v>5.83</v>
      </c>
      <c r="N35" s="41" t="n">
        <f aca="false">SUM(N28:N34)</f>
        <v>1048.82</v>
      </c>
    </row>
    <row r="36" customFormat="false" ht="20.25" hidden="false" customHeight="false" outlineLevel="0" collapsed="false">
      <c r="B36" s="45" t="s">
        <v>19</v>
      </c>
      <c r="C36" s="87" t="n">
        <v>5790</v>
      </c>
      <c r="D36" s="46" t="n">
        <v>5767</v>
      </c>
      <c r="E36" s="88" t="n">
        <v>3.45</v>
      </c>
      <c r="F36" s="86" t="n">
        <v>615.34</v>
      </c>
      <c r="G36" s="87" t="n">
        <v>5476</v>
      </c>
      <c r="H36" s="46" t="n">
        <v>4299</v>
      </c>
      <c r="I36" s="88" t="n">
        <v>2.59</v>
      </c>
      <c r="J36" s="86" t="n">
        <v>463.29</v>
      </c>
      <c r="K36" s="87" t="n">
        <v>5220</v>
      </c>
      <c r="L36" s="46" t="n">
        <v>5043</v>
      </c>
      <c r="M36" s="88" t="n">
        <v>3.02</v>
      </c>
      <c r="N36" s="86" t="n">
        <v>561.85</v>
      </c>
    </row>
    <row r="37" customFormat="false" ht="21" hidden="false" customHeight="false" outlineLevel="0" collapsed="false">
      <c r="B37" s="47" t="s">
        <v>20</v>
      </c>
      <c r="C37" s="77" t="n">
        <v>8144</v>
      </c>
      <c r="D37" s="48" t="n">
        <v>7733</v>
      </c>
      <c r="E37" s="79" t="n">
        <v>4.63</v>
      </c>
      <c r="F37" s="76" t="n">
        <v>767.22</v>
      </c>
      <c r="G37" s="77" t="n">
        <v>7392</v>
      </c>
      <c r="H37" s="48" t="n">
        <v>7006</v>
      </c>
      <c r="I37" s="79" t="n">
        <v>4.19</v>
      </c>
      <c r="J37" s="76" t="n">
        <v>714.19</v>
      </c>
      <c r="K37" s="77" t="n">
        <v>6921</v>
      </c>
      <c r="L37" s="48" t="n">
        <v>5560</v>
      </c>
      <c r="M37" s="79" t="n">
        <v>3.31</v>
      </c>
      <c r="N37" s="76" t="n">
        <v>559.64</v>
      </c>
    </row>
    <row r="38" customFormat="false" ht="24" hidden="false" customHeight="false" outlineLevel="0" collapsed="false">
      <c r="B38" s="38" t="s">
        <v>21</v>
      </c>
      <c r="C38" s="80" t="n">
        <f aca="false">SUM(C36:C37)</f>
        <v>13934</v>
      </c>
      <c r="D38" s="81" t="n">
        <f aca="false">SUM(D36:D37)</f>
        <v>13500</v>
      </c>
      <c r="E38" s="82" t="n">
        <f aca="false">SUM(E36:E37)</f>
        <v>8.08</v>
      </c>
      <c r="F38" s="41" t="n">
        <f aca="false">SUM(F36:F37)</f>
        <v>1382.56</v>
      </c>
      <c r="G38" s="80" t="n">
        <f aca="false">SUM(G36:G37)</f>
        <v>12868</v>
      </c>
      <c r="H38" s="81" t="n">
        <f aca="false">SUM(H36:H37)</f>
        <v>11305</v>
      </c>
      <c r="I38" s="82" t="n">
        <f aca="false">SUM(I36:I37)</f>
        <v>6.78</v>
      </c>
      <c r="J38" s="41" t="n">
        <f aca="false">SUM(J36:J37)</f>
        <v>1177.48</v>
      </c>
      <c r="K38" s="80" t="n">
        <f aca="false">SUM(K36:K37)</f>
        <v>12141</v>
      </c>
      <c r="L38" s="81" t="n">
        <f aca="false">SUM(L36:L37)</f>
        <v>10603</v>
      </c>
      <c r="M38" s="82" t="n">
        <f aca="false">SUM(M36:M37)</f>
        <v>6.33</v>
      </c>
      <c r="N38" s="41" t="n">
        <f aca="false">SUM(N36:N37)</f>
        <v>1121.49</v>
      </c>
    </row>
    <row r="39" customFormat="false" ht="21" hidden="false" customHeight="false" outlineLevel="0" collapsed="false">
      <c r="B39" s="49" t="s">
        <v>22</v>
      </c>
      <c r="C39" s="95" t="n">
        <v>3342</v>
      </c>
      <c r="D39" s="50" t="n">
        <v>3515</v>
      </c>
      <c r="E39" s="96" t="n">
        <v>1.76</v>
      </c>
      <c r="F39" s="94" t="n">
        <v>350.02</v>
      </c>
      <c r="G39" s="95" t="n">
        <v>2051</v>
      </c>
      <c r="H39" s="50" t="n">
        <v>465</v>
      </c>
      <c r="I39" s="96" t="n">
        <v>0.23</v>
      </c>
      <c r="J39" s="94" t="n">
        <v>46</v>
      </c>
      <c r="K39" s="95" t="n">
        <v>2676</v>
      </c>
      <c r="L39" s="50" t="n">
        <v>4804</v>
      </c>
      <c r="M39" s="96" t="n">
        <v>2.4</v>
      </c>
      <c r="N39" s="94" t="n">
        <v>458.23</v>
      </c>
    </row>
    <row r="40" customFormat="false" ht="24" hidden="false" customHeight="false" outlineLevel="0" collapsed="false">
      <c r="B40" s="51" t="s">
        <v>23</v>
      </c>
      <c r="C40" s="97" t="n">
        <f aca="false">SUM(C39)</f>
        <v>3342</v>
      </c>
      <c r="D40" s="98" t="n">
        <f aca="false">SUM(D39)</f>
        <v>3515</v>
      </c>
      <c r="E40" s="99" t="n">
        <f aca="false">SUM(E39)</f>
        <v>1.76</v>
      </c>
      <c r="F40" s="54" t="n">
        <f aca="false">SUM(F39)</f>
        <v>350.02</v>
      </c>
      <c r="G40" s="97" t="n">
        <f aca="false">SUM(G39)</f>
        <v>2051</v>
      </c>
      <c r="H40" s="98" t="n">
        <f aca="false">SUM(H39)</f>
        <v>465</v>
      </c>
      <c r="I40" s="99" t="n">
        <f aca="false">SUM(I39)</f>
        <v>0.23</v>
      </c>
      <c r="J40" s="54" t="n">
        <f aca="false">SUM(J39)</f>
        <v>46</v>
      </c>
      <c r="K40" s="97" t="n">
        <f aca="false">SUM(K39)</f>
        <v>2676</v>
      </c>
      <c r="L40" s="98" t="n">
        <f aca="false">SUM(L39)</f>
        <v>4804</v>
      </c>
      <c r="M40" s="99" t="n">
        <f aca="false">SUM(M39)</f>
        <v>2.4</v>
      </c>
      <c r="N40" s="54" t="n">
        <f aca="false">SUM(N39)</f>
        <v>458.23</v>
      </c>
    </row>
    <row r="41" customFormat="false" ht="24" hidden="false" customHeight="false" outlineLevel="0" collapsed="false">
      <c r="B41" s="38" t="s">
        <v>24</v>
      </c>
      <c r="C41" s="80" t="n">
        <f aca="false">+C35+C38+C40</f>
        <v>33096</v>
      </c>
      <c r="D41" s="81" t="n">
        <f aca="false">+D35+D38+D40</f>
        <v>34268</v>
      </c>
      <c r="E41" s="82" t="n">
        <f aca="false">+E35+E38+E40</f>
        <v>19.84</v>
      </c>
      <c r="F41" s="41" t="n">
        <f aca="false">+F35+F38+F40</f>
        <v>3522.35</v>
      </c>
      <c r="G41" s="80" t="n">
        <f aca="false">+G35+G38+G40</f>
        <v>30549</v>
      </c>
      <c r="H41" s="81" t="n">
        <f aca="false">+H35+H38+H40</f>
        <v>21226</v>
      </c>
      <c r="I41" s="82" t="n">
        <f aca="false">+I35+I38+I40</f>
        <v>12.83</v>
      </c>
      <c r="J41" s="41" t="n">
        <f aca="false">+J35+J38+J40</f>
        <v>2217.8</v>
      </c>
      <c r="K41" s="80" t="n">
        <f aca="false">+K35+K38+K40</f>
        <v>28778</v>
      </c>
      <c r="L41" s="81" t="n">
        <f aca="false">+L35+L38+L40</f>
        <v>25419</v>
      </c>
      <c r="M41" s="82" t="n">
        <f aca="false">+M35+M38+M40</f>
        <v>14.56</v>
      </c>
      <c r="N41" s="41" t="n">
        <f aca="false">+N35+N38+N40</f>
        <v>2628.54</v>
      </c>
    </row>
    <row r="44" customFormat="false" ht="18.75" hidden="false" customHeight="false" outlineLevel="0" collapsed="false">
      <c r="B44" s="100" t="s">
        <v>39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</row>
    <row r="45" customFormat="false" ht="20.25" hidden="false" customHeight="true" outlineLevel="0" collapsed="false">
      <c r="B45" s="5" t="s">
        <v>2</v>
      </c>
      <c r="C45" s="63" t="s">
        <v>40</v>
      </c>
      <c r="D45" s="63"/>
      <c r="E45" s="63"/>
      <c r="F45" s="63"/>
      <c r="G45" s="63" t="s">
        <v>41</v>
      </c>
      <c r="H45" s="63"/>
      <c r="I45" s="63"/>
      <c r="J45" s="63"/>
      <c r="K45" s="63" t="s">
        <v>42</v>
      </c>
      <c r="L45" s="63"/>
      <c r="M45" s="63"/>
      <c r="N45" s="63"/>
    </row>
    <row r="46" customFormat="false" ht="37.5" hidden="false" customHeight="true" outlineLevel="0" collapsed="false">
      <c r="B46" s="5"/>
      <c r="C46" s="64" t="s">
        <v>33</v>
      </c>
      <c r="D46" s="9" t="s">
        <v>4</v>
      </c>
      <c r="E46" s="9"/>
      <c r="F46" s="9"/>
      <c r="G46" s="16" t="s">
        <v>33</v>
      </c>
      <c r="H46" s="65" t="s">
        <v>4</v>
      </c>
      <c r="I46" s="65"/>
      <c r="J46" s="65"/>
      <c r="K46" s="16" t="s">
        <v>33</v>
      </c>
      <c r="L46" s="65" t="s">
        <v>4</v>
      </c>
      <c r="M46" s="65"/>
      <c r="N46" s="65"/>
    </row>
    <row r="47" customFormat="false" ht="37.5" hidden="false" customHeight="false" outlineLevel="0" collapsed="false">
      <c r="B47" s="16"/>
      <c r="C47" s="17" t="s">
        <v>6</v>
      </c>
      <c r="D47" s="17" t="s">
        <v>6</v>
      </c>
      <c r="E47" s="18" t="s">
        <v>34</v>
      </c>
      <c r="F47" s="19" t="s">
        <v>35</v>
      </c>
      <c r="G47" s="66" t="s">
        <v>6</v>
      </c>
      <c r="H47" s="17" t="s">
        <v>6</v>
      </c>
      <c r="I47" s="18" t="s">
        <v>34</v>
      </c>
      <c r="J47" s="19" t="s">
        <v>35</v>
      </c>
      <c r="K47" s="66" t="s">
        <v>6</v>
      </c>
      <c r="L47" s="17" t="s">
        <v>6</v>
      </c>
      <c r="M47" s="18" t="s">
        <v>34</v>
      </c>
      <c r="N47" s="19" t="s">
        <v>35</v>
      </c>
    </row>
    <row r="48" customFormat="false" ht="23.25" hidden="false" customHeight="false" outlineLevel="0" collapsed="false">
      <c r="B48" s="24" t="s">
        <v>11</v>
      </c>
      <c r="C48" s="25" t="n">
        <v>1144</v>
      </c>
      <c r="D48" s="67" t="n">
        <v>423</v>
      </c>
      <c r="E48" s="101" t="n">
        <v>0.33</v>
      </c>
      <c r="F48" s="102" t="n">
        <v>60.98</v>
      </c>
      <c r="G48" s="103" t="n">
        <v>1129</v>
      </c>
      <c r="H48" s="104" t="n">
        <v>375</v>
      </c>
      <c r="I48" s="105" t="n">
        <v>0.22</v>
      </c>
      <c r="J48" s="102" t="n">
        <v>40.96</v>
      </c>
      <c r="K48" s="103" t="n">
        <v>1149</v>
      </c>
      <c r="L48" s="104" t="n">
        <v>1021</v>
      </c>
      <c r="M48" s="105" t="n">
        <v>0.62</v>
      </c>
      <c r="N48" s="102" t="n">
        <v>109.19</v>
      </c>
    </row>
    <row r="49" customFormat="false" ht="23.25" hidden="false" customHeight="false" outlineLevel="0" collapsed="false">
      <c r="B49" s="24" t="s">
        <v>12</v>
      </c>
      <c r="C49" s="25" t="n">
        <v>3577</v>
      </c>
      <c r="D49" s="67" t="n">
        <v>3385</v>
      </c>
      <c r="E49" s="101" t="n">
        <v>1.31</v>
      </c>
      <c r="F49" s="102" t="n">
        <v>212.41</v>
      </c>
      <c r="G49" s="103" t="n">
        <v>3181</v>
      </c>
      <c r="H49" s="104" t="n">
        <v>280</v>
      </c>
      <c r="I49" s="105" t="n">
        <v>0.17</v>
      </c>
      <c r="J49" s="102" t="n">
        <v>26.66</v>
      </c>
      <c r="K49" s="103" t="n">
        <v>2472</v>
      </c>
      <c r="L49" s="104" t="n">
        <v>1901</v>
      </c>
      <c r="M49" s="105" t="n">
        <v>1.14</v>
      </c>
      <c r="N49" s="102" t="n">
        <v>172.88</v>
      </c>
    </row>
    <row r="50" customFormat="false" ht="23.25" hidden="false" customHeight="false" outlineLevel="0" collapsed="false">
      <c r="B50" s="24" t="s">
        <v>13</v>
      </c>
      <c r="C50" s="25" t="n">
        <v>1833</v>
      </c>
      <c r="D50" s="67" t="n">
        <v>2018</v>
      </c>
      <c r="E50" s="101" t="n">
        <v>1.21</v>
      </c>
      <c r="F50" s="102" t="n">
        <v>189.66</v>
      </c>
      <c r="G50" s="103" t="n">
        <v>1806</v>
      </c>
      <c r="H50" s="104" t="n">
        <v>435</v>
      </c>
      <c r="I50" s="105" t="n">
        <v>0.26</v>
      </c>
      <c r="J50" s="102" t="n">
        <v>39.48</v>
      </c>
      <c r="K50" s="103" t="n">
        <v>1525</v>
      </c>
      <c r="L50" s="104" t="n">
        <v>1855</v>
      </c>
      <c r="M50" s="105" t="n">
        <v>1.12</v>
      </c>
      <c r="N50" s="102" t="n">
        <v>169.07</v>
      </c>
    </row>
    <row r="51" customFormat="false" ht="23.25" hidden="false" customHeight="false" outlineLevel="0" collapsed="false">
      <c r="B51" s="34" t="s">
        <v>14</v>
      </c>
      <c r="C51" s="35" t="n">
        <v>315</v>
      </c>
      <c r="D51" s="73" t="n">
        <v>186</v>
      </c>
      <c r="E51" s="101" t="n">
        <v>0.04</v>
      </c>
      <c r="F51" s="102" t="n">
        <v>5.67</v>
      </c>
      <c r="G51" s="103" t="n">
        <v>314</v>
      </c>
      <c r="H51" s="104" t="n">
        <v>0</v>
      </c>
      <c r="I51" s="105" t="n">
        <v>0</v>
      </c>
      <c r="J51" s="102" t="n">
        <v>0</v>
      </c>
      <c r="K51" s="103" t="n">
        <v>221</v>
      </c>
      <c r="L51" s="104" t="n">
        <v>0</v>
      </c>
      <c r="M51" s="105" t="n">
        <v>0</v>
      </c>
      <c r="N51" s="102" t="n">
        <v>0</v>
      </c>
    </row>
    <row r="52" customFormat="false" ht="23.25" hidden="false" customHeight="false" outlineLevel="0" collapsed="false">
      <c r="B52" s="34" t="s">
        <v>15</v>
      </c>
      <c r="C52" s="35" t="n">
        <v>1853</v>
      </c>
      <c r="D52" s="73" t="n">
        <v>765</v>
      </c>
      <c r="E52" s="101" t="n">
        <v>0.42</v>
      </c>
      <c r="F52" s="102" t="n">
        <v>71.12</v>
      </c>
      <c r="G52" s="103" t="n">
        <v>1692</v>
      </c>
      <c r="H52" s="104" t="n">
        <v>470</v>
      </c>
      <c r="I52" s="105" t="n">
        <v>0.28</v>
      </c>
      <c r="J52" s="102" t="n">
        <v>47.09</v>
      </c>
      <c r="K52" s="103" t="n">
        <v>1218</v>
      </c>
      <c r="L52" s="104" t="n">
        <v>700</v>
      </c>
      <c r="M52" s="105" t="n">
        <v>0.42</v>
      </c>
      <c r="N52" s="102" t="n">
        <v>55.81</v>
      </c>
    </row>
    <row r="53" customFormat="false" ht="23.25" hidden="false" customHeight="false" outlineLevel="0" collapsed="false">
      <c r="B53" s="34" t="s">
        <v>16</v>
      </c>
      <c r="C53" s="35" t="n">
        <v>2369</v>
      </c>
      <c r="D53" s="73" t="n">
        <v>1379</v>
      </c>
      <c r="E53" s="101" t="n">
        <v>0.77</v>
      </c>
      <c r="F53" s="102" t="n">
        <v>180.66</v>
      </c>
      <c r="G53" s="103" t="n">
        <v>2105</v>
      </c>
      <c r="H53" s="104" t="n">
        <v>985</v>
      </c>
      <c r="I53" s="105" t="n">
        <v>0.53</v>
      </c>
      <c r="J53" s="102" t="n">
        <v>124.26</v>
      </c>
      <c r="K53" s="103" t="n">
        <v>2697</v>
      </c>
      <c r="L53" s="104" t="n">
        <v>3101</v>
      </c>
      <c r="M53" s="105" t="n">
        <v>1.71</v>
      </c>
      <c r="N53" s="102" t="n">
        <v>388.01</v>
      </c>
    </row>
    <row r="54" customFormat="false" ht="24" hidden="false" customHeight="false" outlineLevel="0" collapsed="false">
      <c r="B54" s="36" t="s">
        <v>17</v>
      </c>
      <c r="C54" s="37" t="n">
        <v>1620</v>
      </c>
      <c r="D54" s="74" t="n">
        <v>2037</v>
      </c>
      <c r="E54" s="106" t="n">
        <v>0.83</v>
      </c>
      <c r="F54" s="107" t="n">
        <v>167.35</v>
      </c>
      <c r="G54" s="108" t="n">
        <v>2337</v>
      </c>
      <c r="H54" s="109" t="n">
        <v>2371</v>
      </c>
      <c r="I54" s="110" t="n">
        <v>1.07</v>
      </c>
      <c r="J54" s="107" t="n">
        <v>209.73</v>
      </c>
      <c r="K54" s="108" t="n">
        <v>3332</v>
      </c>
      <c r="L54" s="109" t="n">
        <v>4462</v>
      </c>
      <c r="M54" s="110" t="n">
        <v>2.03</v>
      </c>
      <c r="N54" s="107" t="n">
        <v>406.98</v>
      </c>
    </row>
    <row r="55" customFormat="false" ht="24" hidden="false" customHeight="false" outlineLevel="0" collapsed="false">
      <c r="B55" s="38" t="s">
        <v>18</v>
      </c>
      <c r="C55" s="39" t="n">
        <f aca="false">SUM(C48:C54)</f>
        <v>12711</v>
      </c>
      <c r="D55" s="39" t="n">
        <f aca="false">SUM(D48:D54)</f>
        <v>10193</v>
      </c>
      <c r="E55" s="40" t="n">
        <f aca="false">SUM(E48:E54)</f>
        <v>4.91</v>
      </c>
      <c r="F55" s="41" t="n">
        <f aca="false">SUM(F48:F54)</f>
        <v>887.85</v>
      </c>
      <c r="G55" s="80" t="n">
        <f aca="false">SUM(G48:G54)</f>
        <v>12564</v>
      </c>
      <c r="H55" s="81" t="n">
        <f aca="false">SUM(H48:H54)</f>
        <v>4916</v>
      </c>
      <c r="I55" s="82" t="n">
        <f aca="false">SUM(I48:I54)</f>
        <v>2.53</v>
      </c>
      <c r="J55" s="41" t="n">
        <f aca="false">SUM(J48:J54)</f>
        <v>488.18</v>
      </c>
      <c r="K55" s="80" t="n">
        <f aca="false">SUM(K48:K54)</f>
        <v>12614</v>
      </c>
      <c r="L55" s="81" t="n">
        <f aca="false">SUM(L48:L54)</f>
        <v>13040</v>
      </c>
      <c r="M55" s="82" t="n">
        <f aca="false">SUM(M48:M54)</f>
        <v>7.04</v>
      </c>
      <c r="N55" s="41" t="n">
        <f aca="false">SUM(N48:N54)</f>
        <v>1301.94</v>
      </c>
    </row>
    <row r="56" customFormat="false" ht="23.25" hidden="false" customHeight="false" outlineLevel="0" collapsed="false">
      <c r="B56" s="45" t="s">
        <v>19</v>
      </c>
      <c r="C56" s="46" t="n">
        <v>5086</v>
      </c>
      <c r="D56" s="84" t="n">
        <v>1994</v>
      </c>
      <c r="E56" s="111" t="n">
        <v>1.47</v>
      </c>
      <c r="F56" s="112" t="n">
        <v>262.84</v>
      </c>
      <c r="G56" s="113" t="n">
        <v>4605</v>
      </c>
      <c r="H56" s="46" t="n">
        <v>1710</v>
      </c>
      <c r="I56" s="114" t="n">
        <v>1.02</v>
      </c>
      <c r="J56" s="112" t="n">
        <v>181.41</v>
      </c>
      <c r="K56" s="113" t="n">
        <v>3348</v>
      </c>
      <c r="L56" s="46" t="n">
        <v>3887</v>
      </c>
      <c r="M56" s="114" t="n">
        <v>2.34</v>
      </c>
      <c r="N56" s="112" t="n">
        <v>395.68</v>
      </c>
    </row>
    <row r="57" customFormat="false" ht="24" hidden="false" customHeight="false" outlineLevel="0" collapsed="false">
      <c r="B57" s="47" t="s">
        <v>20</v>
      </c>
      <c r="C57" s="48" t="n">
        <v>5693</v>
      </c>
      <c r="D57" s="90" t="n">
        <v>4550</v>
      </c>
      <c r="E57" s="106" t="n">
        <v>2.89</v>
      </c>
      <c r="F57" s="107" t="n">
        <v>510.67</v>
      </c>
      <c r="G57" s="108" t="n">
        <v>6193</v>
      </c>
      <c r="H57" s="48" t="n">
        <v>4697</v>
      </c>
      <c r="I57" s="110" t="n">
        <v>2.82</v>
      </c>
      <c r="J57" s="107" t="n">
        <v>479.67</v>
      </c>
      <c r="K57" s="108" t="n">
        <v>5562</v>
      </c>
      <c r="L57" s="48" t="n">
        <v>6852</v>
      </c>
      <c r="M57" s="110" t="n">
        <v>4.09</v>
      </c>
      <c r="N57" s="107" t="n">
        <v>693.68</v>
      </c>
    </row>
    <row r="58" customFormat="false" ht="24" hidden="false" customHeight="false" outlineLevel="0" collapsed="false">
      <c r="B58" s="38" t="s">
        <v>21</v>
      </c>
      <c r="C58" s="39" t="n">
        <f aca="false">SUM(C56:C57)</f>
        <v>10779</v>
      </c>
      <c r="D58" s="39" t="n">
        <f aca="false">SUM(D56:D57)</f>
        <v>6544</v>
      </c>
      <c r="E58" s="40" t="n">
        <f aca="false">SUM(E56:E57)</f>
        <v>4.36</v>
      </c>
      <c r="F58" s="41" t="n">
        <f aca="false">SUM(F56:F57)</f>
        <v>773.51</v>
      </c>
      <c r="G58" s="80" t="n">
        <f aca="false">SUM(G56:G57)</f>
        <v>10798</v>
      </c>
      <c r="H58" s="81" t="n">
        <f aca="false">SUM(H56:H57)</f>
        <v>6407</v>
      </c>
      <c r="I58" s="82" t="n">
        <f aca="false">SUM(I56:I57)</f>
        <v>3.84</v>
      </c>
      <c r="J58" s="41" t="n">
        <f aca="false">SUM(J56:J57)</f>
        <v>661.08</v>
      </c>
      <c r="K58" s="80" t="n">
        <f aca="false">SUM(K56:K57)</f>
        <v>8910</v>
      </c>
      <c r="L58" s="81" t="n">
        <f aca="false">SUM(L56:L57)</f>
        <v>10739</v>
      </c>
      <c r="M58" s="82" t="n">
        <f aca="false">SUM(M56:M57)</f>
        <v>6.43</v>
      </c>
      <c r="N58" s="41" t="n">
        <f aca="false">SUM(N56:N57)</f>
        <v>1089.36</v>
      </c>
    </row>
    <row r="59" customFormat="false" ht="24" hidden="false" customHeight="false" outlineLevel="0" collapsed="false">
      <c r="B59" s="49" t="s">
        <v>22</v>
      </c>
      <c r="C59" s="50" t="n">
        <v>2231</v>
      </c>
      <c r="D59" s="92" t="n">
        <v>695</v>
      </c>
      <c r="E59" s="115" t="n">
        <v>0.69</v>
      </c>
      <c r="F59" s="116" t="n">
        <v>131.52</v>
      </c>
      <c r="G59" s="117" t="n">
        <v>2120</v>
      </c>
      <c r="H59" s="50" t="n">
        <v>2699</v>
      </c>
      <c r="I59" s="118" t="n">
        <v>1.36</v>
      </c>
      <c r="J59" s="116" t="n">
        <v>250.05</v>
      </c>
      <c r="K59" s="117" t="n">
        <v>1471</v>
      </c>
      <c r="L59" s="50" t="n">
        <v>2627</v>
      </c>
      <c r="M59" s="118" t="n">
        <v>1.31</v>
      </c>
      <c r="N59" s="116" t="n">
        <v>244.74</v>
      </c>
    </row>
    <row r="60" customFormat="false" ht="24" hidden="false" customHeight="false" outlineLevel="0" collapsed="false">
      <c r="B60" s="51" t="s">
        <v>23</v>
      </c>
      <c r="C60" s="52" t="n">
        <f aca="false">SUM(C59)</f>
        <v>2231</v>
      </c>
      <c r="D60" s="52" t="n">
        <f aca="false">SUM(D59)</f>
        <v>695</v>
      </c>
      <c r="E60" s="53" t="n">
        <f aca="false">SUM(E59)</f>
        <v>0.69</v>
      </c>
      <c r="F60" s="54" t="n">
        <f aca="false">SUM(F59)</f>
        <v>131.52</v>
      </c>
      <c r="G60" s="97" t="n">
        <f aca="false">SUM(G59)</f>
        <v>2120</v>
      </c>
      <c r="H60" s="98" t="n">
        <f aca="false">SUM(H59)</f>
        <v>2699</v>
      </c>
      <c r="I60" s="99" t="n">
        <f aca="false">SUM(I59)</f>
        <v>1.36</v>
      </c>
      <c r="J60" s="54" t="n">
        <f aca="false">SUM(J59)</f>
        <v>250.05</v>
      </c>
      <c r="K60" s="97" t="n">
        <f aca="false">SUM(K59)</f>
        <v>1471</v>
      </c>
      <c r="L60" s="98" t="n">
        <f aca="false">SUM(L59)</f>
        <v>2627</v>
      </c>
      <c r="M60" s="99" t="n">
        <f aca="false">SUM(M59)</f>
        <v>1.31</v>
      </c>
      <c r="N60" s="54" t="n">
        <f aca="false">SUM(N59)</f>
        <v>244.74</v>
      </c>
    </row>
    <row r="61" customFormat="false" ht="24" hidden="false" customHeight="false" outlineLevel="0" collapsed="false">
      <c r="B61" s="38" t="s">
        <v>24</v>
      </c>
      <c r="C61" s="39" t="n">
        <f aca="false">+C55+C58+C60</f>
        <v>25721</v>
      </c>
      <c r="D61" s="39" t="n">
        <f aca="false">+D55+D58+D60</f>
        <v>17432</v>
      </c>
      <c r="E61" s="40" t="n">
        <f aca="false">+E55+E58+E60</f>
        <v>9.96</v>
      </c>
      <c r="F61" s="41" t="n">
        <f aca="false">+F55+F58+F60</f>
        <v>1792.88</v>
      </c>
      <c r="G61" s="80" t="n">
        <f aca="false">+G55+G58+G60</f>
        <v>25482</v>
      </c>
      <c r="H61" s="81" t="n">
        <f aca="false">+H55+H58+H60</f>
        <v>14022</v>
      </c>
      <c r="I61" s="82" t="n">
        <f aca="false">+I55+I58+I60</f>
        <v>7.73</v>
      </c>
      <c r="J61" s="41" t="n">
        <f aca="false">+J55+J58+J60</f>
        <v>1399.31</v>
      </c>
      <c r="K61" s="80" t="n">
        <f aca="false">+K55+K58+K60</f>
        <v>22995</v>
      </c>
      <c r="L61" s="81" t="n">
        <f aca="false">+L55+L58+L60</f>
        <v>26406</v>
      </c>
      <c r="M61" s="82" t="n">
        <f aca="false">+M55+M58+M60</f>
        <v>14.78</v>
      </c>
      <c r="N61" s="41" t="n">
        <f aca="false">+N55+N58+N60</f>
        <v>2636.04</v>
      </c>
    </row>
  </sheetData>
  <mergeCells count="23">
    <mergeCell ref="B2:N2"/>
    <mergeCell ref="B5:B6"/>
    <mergeCell ref="C5:F5"/>
    <mergeCell ref="G5:J5"/>
    <mergeCell ref="K5:N5"/>
    <mergeCell ref="D6:F6"/>
    <mergeCell ref="H6:J6"/>
    <mergeCell ref="L6:N6"/>
    <mergeCell ref="B25:B26"/>
    <mergeCell ref="C25:F25"/>
    <mergeCell ref="G25:J25"/>
    <mergeCell ref="K25:N25"/>
    <mergeCell ref="D26:F26"/>
    <mergeCell ref="H26:J26"/>
    <mergeCell ref="L26:N26"/>
    <mergeCell ref="B44:N44"/>
    <mergeCell ref="B45:B46"/>
    <mergeCell ref="C45:F45"/>
    <mergeCell ref="G45:J45"/>
    <mergeCell ref="K45:N45"/>
    <mergeCell ref="D46:F46"/>
    <mergeCell ref="H46:J46"/>
    <mergeCell ref="L46:N46"/>
  </mergeCells>
  <printOptions headings="false" gridLines="false" gridLinesSet="true" horizontalCentered="false" verticalCentered="false"/>
  <pageMargins left="0.7" right="0.25" top="0.5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Z64"/>
  <sheetViews>
    <sheetView windowProtection="false" showFormulas="false" showGridLines="true" showRowColHeaders="true" showZeros="true" rightToLeft="false" tabSelected="false" showOutlineSymbols="true" defaultGridColor="true" view="normal" topLeftCell="D10" colorId="64" zoomScale="100" zoomScaleNormal="100" zoomScalePageLayoutView="100" workbookViewId="0">
      <selection pane="topLeft" activeCell="G53" activeCellId="0" sqref="G53"/>
    </sheetView>
  </sheetViews>
  <sheetFormatPr defaultRowHeight="15"/>
  <cols>
    <col collapsed="false" hidden="false" max="1" min="1" style="0" width="5.67611336032389"/>
    <col collapsed="false" hidden="false" max="2" min="2" style="0" width="55.4858299595142"/>
    <col collapsed="false" hidden="false" max="4" min="3" style="0" width="12.4251012145749"/>
    <col collapsed="false" hidden="false" max="5" min="5" style="0" width="14.1417004048583"/>
    <col collapsed="false" hidden="false" max="6" min="6" style="0" width="13.0688259109312"/>
    <col collapsed="false" hidden="false" max="7" min="7" style="0" width="12.4251012145749"/>
    <col collapsed="false" hidden="false" max="9" min="8" style="0" width="15.6396761133603"/>
    <col collapsed="false" hidden="false" max="10" min="10" style="0" width="13.6032388663968"/>
    <col collapsed="false" hidden="false" max="11" min="11" style="0" width="15.6396761133603"/>
    <col collapsed="false" hidden="false" max="12" min="12" style="0" width="13.1740890688259"/>
    <col collapsed="false" hidden="false" max="13" min="13" style="0" width="11.6761133603239"/>
    <col collapsed="false" hidden="false" max="14" min="14" style="0" width="15.5303643724696"/>
    <col collapsed="false" hidden="false" max="15" min="15" style="0" width="12.5344129554656"/>
    <col collapsed="false" hidden="false" max="17" min="16" style="0" width="14.7813765182186"/>
    <col collapsed="false" hidden="false" max="18" min="18" style="0" width="13.7125506072874"/>
    <col collapsed="false" hidden="false" max="19" min="19" style="0" width="11.5708502024291"/>
    <col collapsed="false" hidden="false" max="20" min="20" style="0" width="15.7449392712551"/>
    <col collapsed="false" hidden="false" max="21" min="21" style="0" width="14.7813765182186"/>
    <col collapsed="false" hidden="false" max="22" min="22" style="0" width="12.4251012145749"/>
    <col collapsed="false" hidden="false" max="23" min="23" style="0" width="13.7125506072874"/>
    <col collapsed="false" hidden="false" max="24" min="24" style="0" width="11.1417004048583"/>
    <col collapsed="false" hidden="false" max="25" min="25" style="0" width="12.748987854251"/>
    <col collapsed="false" hidden="false" max="26" min="26" style="0" width="18.4251012145749"/>
    <col collapsed="false" hidden="false" max="1025" min="27" style="0" width="8.57085020242915"/>
  </cols>
  <sheetData>
    <row r="2" customFormat="false" ht="26.25" hidden="false" customHeight="false" outlineLevel="0" collapsed="false">
      <c r="B2" s="119" t="s">
        <v>43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</row>
    <row r="4" customFormat="false" ht="23.25" hidden="false" customHeight="false" outlineLevel="0" collapsed="false">
      <c r="A4" s="0" t="s">
        <v>28</v>
      </c>
      <c r="B4" s="120" t="s">
        <v>44</v>
      </c>
      <c r="C4" s="4"/>
      <c r="D4" s="4"/>
      <c r="E4" s="4"/>
      <c r="F4" s="4"/>
    </row>
    <row r="5" customFormat="false" ht="16.5" hidden="false" customHeight="false" outlineLevel="0" collapsed="false">
      <c r="B5" s="4"/>
      <c r="C5" s="4"/>
      <c r="D5" s="4"/>
      <c r="E5" s="4"/>
      <c r="F5" s="4"/>
    </row>
    <row r="6" customFormat="false" ht="36.75" hidden="false" customHeight="true" outlineLevel="0" collapsed="false">
      <c r="B6" s="121"/>
      <c r="C6" s="122" t="s">
        <v>45</v>
      </c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</row>
    <row r="7" customFormat="false" ht="48.75" hidden="false" customHeight="true" outlineLevel="0" collapsed="false">
      <c r="B7" s="5" t="s">
        <v>2</v>
      </c>
      <c r="C7" s="123" t="s">
        <v>46</v>
      </c>
      <c r="D7" s="123"/>
      <c r="E7" s="123"/>
      <c r="F7" s="123"/>
      <c r="G7" s="123"/>
      <c r="H7" s="123"/>
      <c r="I7" s="123" t="s">
        <v>47</v>
      </c>
      <c r="J7" s="123"/>
      <c r="K7" s="123"/>
      <c r="L7" s="123"/>
      <c r="M7" s="123"/>
      <c r="N7" s="123"/>
      <c r="O7" s="123" t="s">
        <v>48</v>
      </c>
      <c r="P7" s="123"/>
      <c r="Q7" s="123"/>
      <c r="R7" s="123"/>
      <c r="S7" s="123"/>
      <c r="T7" s="123"/>
      <c r="U7" s="124" t="s">
        <v>49</v>
      </c>
      <c r="V7" s="124"/>
      <c r="W7" s="124"/>
      <c r="X7" s="124"/>
      <c r="Y7" s="124"/>
      <c r="Z7" s="124"/>
    </row>
    <row r="8" customFormat="false" ht="20.25" hidden="false" customHeight="true" outlineLevel="0" collapsed="false">
      <c r="B8" s="5"/>
      <c r="C8" s="64" t="s">
        <v>50</v>
      </c>
      <c r="D8" s="64"/>
      <c r="E8" s="64"/>
      <c r="F8" s="65" t="s">
        <v>4</v>
      </c>
      <c r="G8" s="65"/>
      <c r="H8" s="65"/>
      <c r="I8" s="64" t="s">
        <v>50</v>
      </c>
      <c r="J8" s="64"/>
      <c r="K8" s="64"/>
      <c r="L8" s="65" t="s">
        <v>4</v>
      </c>
      <c r="M8" s="65"/>
      <c r="N8" s="65"/>
      <c r="O8" s="64" t="s">
        <v>50</v>
      </c>
      <c r="P8" s="64"/>
      <c r="Q8" s="64"/>
      <c r="R8" s="65" t="s">
        <v>4</v>
      </c>
      <c r="S8" s="65"/>
      <c r="T8" s="65"/>
      <c r="U8" s="125" t="s">
        <v>51</v>
      </c>
      <c r="V8" s="125"/>
      <c r="W8" s="125"/>
      <c r="X8" s="126" t="s">
        <v>52</v>
      </c>
      <c r="Y8" s="126"/>
      <c r="Z8" s="126"/>
    </row>
    <row r="9" customFormat="false" ht="37.5" hidden="false" customHeight="false" outlineLevel="0" collapsed="false">
      <c r="B9" s="16"/>
      <c r="C9" s="127" t="s">
        <v>6</v>
      </c>
      <c r="D9" s="18" t="s">
        <v>34</v>
      </c>
      <c r="E9" s="18" t="s">
        <v>35</v>
      </c>
      <c r="F9" s="17" t="s">
        <v>6</v>
      </c>
      <c r="G9" s="18" t="s">
        <v>34</v>
      </c>
      <c r="H9" s="19" t="s">
        <v>35</v>
      </c>
      <c r="I9" s="127" t="s">
        <v>6</v>
      </c>
      <c r="J9" s="18" t="s">
        <v>34</v>
      </c>
      <c r="K9" s="18" t="s">
        <v>35</v>
      </c>
      <c r="L9" s="17" t="s">
        <v>6</v>
      </c>
      <c r="M9" s="18" t="s">
        <v>34</v>
      </c>
      <c r="N9" s="19" t="s">
        <v>35</v>
      </c>
      <c r="O9" s="127" t="s">
        <v>6</v>
      </c>
      <c r="P9" s="18" t="s">
        <v>34</v>
      </c>
      <c r="Q9" s="18" t="s">
        <v>35</v>
      </c>
      <c r="R9" s="17" t="s">
        <v>6</v>
      </c>
      <c r="S9" s="18" t="s">
        <v>34</v>
      </c>
      <c r="T9" s="19" t="s">
        <v>35</v>
      </c>
      <c r="U9" s="128" t="s">
        <v>6</v>
      </c>
      <c r="V9" s="129" t="s">
        <v>34</v>
      </c>
      <c r="W9" s="129" t="s">
        <v>35</v>
      </c>
      <c r="X9" s="130" t="s">
        <v>6</v>
      </c>
      <c r="Y9" s="129" t="s">
        <v>34</v>
      </c>
      <c r="Z9" s="131" t="s">
        <v>35</v>
      </c>
    </row>
    <row r="10" customFormat="false" ht="23.25" hidden="false" customHeight="false" outlineLevel="0" collapsed="false">
      <c r="B10" s="24" t="s">
        <v>11</v>
      </c>
      <c r="C10" s="25" t="n">
        <v>173</v>
      </c>
      <c r="D10" s="25"/>
      <c r="E10" s="25"/>
      <c r="F10" s="67" t="n">
        <v>65</v>
      </c>
      <c r="G10" s="101" t="n">
        <v>0.04</v>
      </c>
      <c r="H10" s="102" t="n">
        <v>7.53</v>
      </c>
      <c r="I10" s="25" t="n">
        <v>1067</v>
      </c>
      <c r="J10" s="25"/>
      <c r="K10" s="25"/>
      <c r="L10" s="67" t="n">
        <v>1700</v>
      </c>
      <c r="M10" s="101" t="n">
        <v>1.02</v>
      </c>
      <c r="N10" s="102" t="n">
        <v>185.52</v>
      </c>
      <c r="O10" s="25" t="n">
        <v>36</v>
      </c>
      <c r="P10" s="25"/>
      <c r="Q10" s="25"/>
      <c r="R10" s="67" t="n">
        <v>10</v>
      </c>
      <c r="S10" s="101" t="n">
        <v>0.01</v>
      </c>
      <c r="T10" s="102" t="n">
        <v>1.34</v>
      </c>
      <c r="U10" s="132" t="n">
        <f aca="false">+C10+I10+O10</f>
        <v>1276</v>
      </c>
      <c r="V10" s="133"/>
      <c r="W10" s="133"/>
      <c r="X10" s="133" t="n">
        <f aca="false">+F10+L10+R10</f>
        <v>1775</v>
      </c>
      <c r="Y10" s="134" t="n">
        <f aca="false">+G10+M10+S10</f>
        <v>1.07</v>
      </c>
      <c r="Z10" s="135" t="n">
        <f aca="false">+H10+N10+T10</f>
        <v>194.39</v>
      </c>
    </row>
    <row r="11" customFormat="false" ht="23.25" hidden="false" customHeight="false" outlineLevel="0" collapsed="false">
      <c r="B11" s="24" t="s">
        <v>12</v>
      </c>
      <c r="C11" s="25" t="n">
        <v>358</v>
      </c>
      <c r="D11" s="25"/>
      <c r="E11" s="25"/>
      <c r="F11" s="67" t="n">
        <v>280</v>
      </c>
      <c r="G11" s="101" t="n">
        <v>0.17</v>
      </c>
      <c r="H11" s="102" t="n">
        <v>26.26</v>
      </c>
      <c r="I11" s="25" t="n">
        <v>2934</v>
      </c>
      <c r="J11" s="25"/>
      <c r="K11" s="25"/>
      <c r="L11" s="67" t="n">
        <v>6746</v>
      </c>
      <c r="M11" s="101" t="n">
        <v>4.06</v>
      </c>
      <c r="N11" s="102" t="n">
        <v>641.68</v>
      </c>
      <c r="O11" s="25" t="n">
        <v>145</v>
      </c>
      <c r="P11" s="25"/>
      <c r="Q11" s="25"/>
      <c r="R11" s="67" t="n">
        <v>0</v>
      </c>
      <c r="S11" s="101" t="n">
        <v>0</v>
      </c>
      <c r="T11" s="102" t="n">
        <v>0</v>
      </c>
      <c r="U11" s="132" t="n">
        <f aca="false">+C11+I11+O11</f>
        <v>3437</v>
      </c>
      <c r="V11" s="133"/>
      <c r="W11" s="133"/>
      <c r="X11" s="133" t="n">
        <f aca="false">+F11+L11+R11</f>
        <v>7026</v>
      </c>
      <c r="Y11" s="134" t="n">
        <f aca="false">+G11+M11+S11</f>
        <v>4.23</v>
      </c>
      <c r="Z11" s="135" t="n">
        <f aca="false">+H11+N11+T11</f>
        <v>667.94</v>
      </c>
    </row>
    <row r="12" customFormat="false" ht="23.25" hidden="false" customHeight="false" outlineLevel="0" collapsed="false">
      <c r="B12" s="24" t="s">
        <v>13</v>
      </c>
      <c r="C12" s="25" t="n">
        <v>229</v>
      </c>
      <c r="D12" s="25"/>
      <c r="E12" s="25"/>
      <c r="F12" s="67" t="n">
        <v>360</v>
      </c>
      <c r="G12" s="101" t="n">
        <v>0.22</v>
      </c>
      <c r="H12" s="102" t="n">
        <v>33.16</v>
      </c>
      <c r="I12" s="25" t="n">
        <v>1844</v>
      </c>
      <c r="J12" s="25"/>
      <c r="K12" s="25"/>
      <c r="L12" s="67" t="n">
        <v>2884</v>
      </c>
      <c r="M12" s="101" t="n">
        <v>1.72</v>
      </c>
      <c r="N12" s="102" t="n">
        <v>285.36</v>
      </c>
      <c r="O12" s="25" t="n">
        <v>54</v>
      </c>
      <c r="P12" s="25"/>
      <c r="Q12" s="25"/>
      <c r="R12" s="67" t="n">
        <v>0</v>
      </c>
      <c r="S12" s="101" t="n">
        <v>0</v>
      </c>
      <c r="T12" s="102" t="n">
        <v>0</v>
      </c>
      <c r="U12" s="132" t="n">
        <f aca="false">+C12+I12+O12</f>
        <v>2127</v>
      </c>
      <c r="V12" s="133"/>
      <c r="W12" s="133"/>
      <c r="X12" s="133" t="n">
        <f aca="false">+F12+L12+R12</f>
        <v>3244</v>
      </c>
      <c r="Y12" s="134" t="n">
        <f aca="false">+G12+M12+S12</f>
        <v>1.94</v>
      </c>
      <c r="Z12" s="135" t="n">
        <f aca="false">+H12+N12+T12</f>
        <v>318.52</v>
      </c>
    </row>
    <row r="13" customFormat="false" ht="23.25" hidden="false" customHeight="false" outlineLevel="0" collapsed="false">
      <c r="B13" s="34" t="s">
        <v>14</v>
      </c>
      <c r="C13" s="35" t="n">
        <v>36</v>
      </c>
      <c r="D13" s="35"/>
      <c r="E13" s="35"/>
      <c r="F13" s="73" t="n">
        <v>0</v>
      </c>
      <c r="G13" s="101" t="n">
        <v>0</v>
      </c>
      <c r="H13" s="102" t="n">
        <v>0</v>
      </c>
      <c r="I13" s="35" t="n">
        <v>214</v>
      </c>
      <c r="J13" s="35"/>
      <c r="K13" s="35"/>
      <c r="L13" s="73" t="n">
        <v>509</v>
      </c>
      <c r="M13" s="101" t="n">
        <v>0.31</v>
      </c>
      <c r="N13" s="102" t="n">
        <v>46.7</v>
      </c>
      <c r="O13" s="35" t="n">
        <v>0</v>
      </c>
      <c r="P13" s="35"/>
      <c r="Q13" s="35"/>
      <c r="R13" s="73" t="n">
        <v>0</v>
      </c>
      <c r="S13" s="101" t="n">
        <v>0</v>
      </c>
      <c r="T13" s="102" t="n">
        <v>0</v>
      </c>
      <c r="U13" s="132" t="n">
        <f aca="false">+C13+I13+O13</f>
        <v>250</v>
      </c>
      <c r="V13" s="133"/>
      <c r="W13" s="133"/>
      <c r="X13" s="133" t="n">
        <f aca="false">+F13+L13+R13</f>
        <v>509</v>
      </c>
      <c r="Y13" s="134" t="n">
        <f aca="false">+G13+M13+S13</f>
        <v>0.31</v>
      </c>
      <c r="Z13" s="135" t="n">
        <f aca="false">+H13+N13+T13</f>
        <v>46.7</v>
      </c>
    </row>
    <row r="14" customFormat="false" ht="23.25" hidden="false" customHeight="false" outlineLevel="0" collapsed="false">
      <c r="B14" s="34" t="s">
        <v>15</v>
      </c>
      <c r="C14" s="35" t="n">
        <v>60</v>
      </c>
      <c r="D14" s="35"/>
      <c r="E14" s="35"/>
      <c r="F14" s="73" t="n">
        <v>90</v>
      </c>
      <c r="G14" s="101" t="n">
        <v>0.05</v>
      </c>
      <c r="H14" s="102" t="n">
        <v>8.49</v>
      </c>
      <c r="I14" s="35" t="n">
        <v>1576</v>
      </c>
      <c r="J14" s="35"/>
      <c r="K14" s="35"/>
      <c r="L14" s="73" t="n">
        <v>2261</v>
      </c>
      <c r="M14" s="101" t="n">
        <v>1.35</v>
      </c>
      <c r="N14" s="102" t="n">
        <v>219.28</v>
      </c>
      <c r="O14" s="35" t="n">
        <v>0</v>
      </c>
      <c r="P14" s="35"/>
      <c r="Q14" s="35"/>
      <c r="R14" s="73" t="n">
        <v>0</v>
      </c>
      <c r="S14" s="101" t="n">
        <v>0</v>
      </c>
      <c r="T14" s="102" t="n">
        <v>0</v>
      </c>
      <c r="U14" s="132" t="n">
        <f aca="false">+C14+I14+O14</f>
        <v>1636</v>
      </c>
      <c r="V14" s="133"/>
      <c r="W14" s="133"/>
      <c r="X14" s="133" t="n">
        <f aca="false">+F14+L14+R14</f>
        <v>2351</v>
      </c>
      <c r="Y14" s="134" t="n">
        <f aca="false">+G14+M14+S14</f>
        <v>1.4</v>
      </c>
      <c r="Z14" s="135" t="n">
        <f aca="false">+H14+N14+T14</f>
        <v>227.77</v>
      </c>
    </row>
    <row r="15" customFormat="false" ht="23.25" hidden="false" customHeight="false" outlineLevel="0" collapsed="false">
      <c r="B15" s="34" t="s">
        <v>16</v>
      </c>
      <c r="C15" s="35" t="n">
        <v>478</v>
      </c>
      <c r="D15" s="35"/>
      <c r="E15" s="35"/>
      <c r="F15" s="73" t="n">
        <v>1318</v>
      </c>
      <c r="G15" s="101" t="n">
        <v>0.7</v>
      </c>
      <c r="H15" s="102" t="n">
        <v>170</v>
      </c>
      <c r="I15" s="35" t="n">
        <v>3456</v>
      </c>
      <c r="J15" s="35"/>
      <c r="K15" s="35"/>
      <c r="L15" s="73" t="n">
        <v>6834</v>
      </c>
      <c r="M15" s="101" t="n">
        <v>3.97</v>
      </c>
      <c r="N15" s="102" t="n">
        <v>883.55</v>
      </c>
      <c r="O15" s="35" t="n">
        <v>131</v>
      </c>
      <c r="P15" s="35"/>
      <c r="Q15" s="35"/>
      <c r="R15" s="73" t="n">
        <v>300</v>
      </c>
      <c r="S15" s="101" t="n">
        <v>0.18</v>
      </c>
      <c r="T15" s="102" t="n">
        <v>38.29</v>
      </c>
      <c r="U15" s="132" t="n">
        <f aca="false">+C15+I15+O15</f>
        <v>4065</v>
      </c>
      <c r="V15" s="133"/>
      <c r="W15" s="133"/>
      <c r="X15" s="133" t="n">
        <f aca="false">+F15+L15+R15</f>
        <v>8452</v>
      </c>
      <c r="Y15" s="134" t="n">
        <f aca="false">+G15+M15+S15</f>
        <v>4.85</v>
      </c>
      <c r="Z15" s="135" t="n">
        <f aca="false">+H15+N15+T15</f>
        <v>1091.84</v>
      </c>
    </row>
    <row r="16" customFormat="false" ht="24" hidden="false" customHeight="false" outlineLevel="0" collapsed="false">
      <c r="B16" s="36" t="s">
        <v>17</v>
      </c>
      <c r="C16" s="37" t="n">
        <v>639</v>
      </c>
      <c r="D16" s="37"/>
      <c r="E16" s="37"/>
      <c r="F16" s="74" t="n">
        <v>666</v>
      </c>
      <c r="G16" s="106" t="n">
        <v>0.3</v>
      </c>
      <c r="H16" s="107" t="n">
        <v>75.91</v>
      </c>
      <c r="I16" s="37" t="n">
        <v>2674</v>
      </c>
      <c r="J16" s="37"/>
      <c r="K16" s="37"/>
      <c r="L16" s="74" t="n">
        <v>5019</v>
      </c>
      <c r="M16" s="106" t="n">
        <v>2.28</v>
      </c>
      <c r="N16" s="107" t="n">
        <v>472.3</v>
      </c>
      <c r="O16" s="37" t="n">
        <v>101</v>
      </c>
      <c r="P16" s="37"/>
      <c r="Q16" s="37"/>
      <c r="R16" s="74" t="n">
        <v>0</v>
      </c>
      <c r="S16" s="106" t="n">
        <v>0</v>
      </c>
      <c r="T16" s="107" t="n">
        <v>0</v>
      </c>
      <c r="U16" s="132" t="n">
        <f aca="false">+C16+I16+O16</f>
        <v>3414</v>
      </c>
      <c r="V16" s="133"/>
      <c r="W16" s="133"/>
      <c r="X16" s="133" t="n">
        <f aca="false">+F16+L16+R16</f>
        <v>5685</v>
      </c>
      <c r="Y16" s="134" t="n">
        <f aca="false">+G16+M16+S16</f>
        <v>2.58</v>
      </c>
      <c r="Z16" s="135" t="n">
        <f aca="false">+H16+N16+T16</f>
        <v>548.21</v>
      </c>
    </row>
    <row r="17" customFormat="false" ht="24" hidden="false" customHeight="false" outlineLevel="0" collapsed="false">
      <c r="B17" s="38" t="s">
        <v>18</v>
      </c>
      <c r="C17" s="39" t="n">
        <f aca="false">SUM(C10:C16)</f>
        <v>1973</v>
      </c>
      <c r="D17" s="40" t="n">
        <f aca="false">+G17/F17*C17</f>
        <v>1.0507520690896</v>
      </c>
      <c r="E17" s="40" t="n">
        <f aca="false">+H17/G17*D17</f>
        <v>228.148092839151</v>
      </c>
      <c r="F17" s="39" t="n">
        <f aca="false">SUM(F10:F16)</f>
        <v>2779</v>
      </c>
      <c r="G17" s="40" t="n">
        <f aca="false">SUM(G10:G16)</f>
        <v>1.48</v>
      </c>
      <c r="H17" s="41" t="n">
        <f aca="false">SUM(H10:H16)</f>
        <v>321.35</v>
      </c>
      <c r="I17" s="39" t="n">
        <f aca="false">SUM(I10:I16)</f>
        <v>13765</v>
      </c>
      <c r="J17" s="40" t="n">
        <f aca="false">+M17/L17*I17</f>
        <v>7.80191692675221</v>
      </c>
      <c r="K17" s="40" t="n">
        <f aca="false">+N17/M17*J17</f>
        <v>1450.27081069626</v>
      </c>
      <c r="L17" s="39" t="n">
        <f aca="false">SUM(L10:L16)</f>
        <v>25953</v>
      </c>
      <c r="M17" s="40" t="n">
        <f aca="false">SUM(M10:M16)</f>
        <v>14.71</v>
      </c>
      <c r="N17" s="41" t="n">
        <f aca="false">SUM(N10:N16)</f>
        <v>2734.39</v>
      </c>
      <c r="O17" s="39" t="n">
        <f aca="false">SUM(O10:O16)</f>
        <v>467</v>
      </c>
      <c r="P17" s="40" t="n">
        <f aca="false">+S17/R17*O17</f>
        <v>0.286225806451613</v>
      </c>
      <c r="Q17" s="40" t="n">
        <f aca="false">+T17/S17*P17</f>
        <v>59.7006774193548</v>
      </c>
      <c r="R17" s="39" t="n">
        <f aca="false">SUM(R10:R16)</f>
        <v>310</v>
      </c>
      <c r="S17" s="40" t="n">
        <f aca="false">SUM(S10:S16)</f>
        <v>0.19</v>
      </c>
      <c r="T17" s="41" t="n">
        <f aca="false">SUM(T10:T16)</f>
        <v>39.63</v>
      </c>
      <c r="U17" s="136" t="n">
        <f aca="false">SUM(U10:U16)</f>
        <v>16205</v>
      </c>
      <c r="V17" s="137" t="n">
        <f aca="false">+Y17/X17*U17</f>
        <v>9.13979409131603</v>
      </c>
      <c r="W17" s="137" t="n">
        <f aca="false">+Z17/Y17*V17</f>
        <v>1727.16999001446</v>
      </c>
      <c r="X17" s="138" t="n">
        <f aca="false">SUM(X10:X16)</f>
        <v>29042</v>
      </c>
      <c r="Y17" s="137" t="n">
        <f aca="false">SUM(Y10:Y16)</f>
        <v>16.38</v>
      </c>
      <c r="Z17" s="139" t="n">
        <f aca="false">SUM(Z10:Z16)</f>
        <v>3095.37</v>
      </c>
    </row>
    <row r="18" customFormat="false" ht="23.25" hidden="false" customHeight="false" outlineLevel="0" collapsed="false">
      <c r="B18" s="45" t="s">
        <v>19</v>
      </c>
      <c r="C18" s="46" t="n">
        <v>494</v>
      </c>
      <c r="D18" s="83"/>
      <c r="E18" s="83"/>
      <c r="F18" s="84" t="n">
        <v>1110</v>
      </c>
      <c r="G18" s="111" t="n">
        <v>0.67</v>
      </c>
      <c r="H18" s="112" t="n">
        <v>112.1</v>
      </c>
      <c r="I18" s="46" t="n">
        <v>4114</v>
      </c>
      <c r="J18" s="83"/>
      <c r="K18" s="83"/>
      <c r="L18" s="84" t="n">
        <v>7966</v>
      </c>
      <c r="M18" s="111" t="n">
        <v>4.78</v>
      </c>
      <c r="N18" s="112" t="n">
        <v>847.74</v>
      </c>
      <c r="O18" s="46" t="n">
        <v>154</v>
      </c>
      <c r="P18" s="83"/>
      <c r="Q18" s="83"/>
      <c r="R18" s="84" t="n">
        <v>0</v>
      </c>
      <c r="S18" s="111" t="n">
        <v>0</v>
      </c>
      <c r="T18" s="112" t="n">
        <v>0</v>
      </c>
      <c r="U18" s="132" t="n">
        <f aca="false">+C18+I18+O18</f>
        <v>4762</v>
      </c>
      <c r="V18" s="133"/>
      <c r="W18" s="133"/>
      <c r="X18" s="133" t="n">
        <f aca="false">+F18+L18+R18</f>
        <v>9076</v>
      </c>
      <c r="Y18" s="134" t="n">
        <f aca="false">+G18+M18+S18</f>
        <v>5.45</v>
      </c>
      <c r="Z18" s="135" t="n">
        <f aca="false">+H18+N18+T18</f>
        <v>959.84</v>
      </c>
    </row>
    <row r="19" customFormat="false" ht="24" hidden="false" customHeight="false" outlineLevel="0" collapsed="false">
      <c r="B19" s="47" t="s">
        <v>20</v>
      </c>
      <c r="C19" s="48" t="n">
        <v>805</v>
      </c>
      <c r="D19" s="89"/>
      <c r="E19" s="89"/>
      <c r="F19" s="90" t="n">
        <v>1504</v>
      </c>
      <c r="G19" s="106" t="n">
        <v>0.9</v>
      </c>
      <c r="H19" s="107" t="n">
        <v>153</v>
      </c>
      <c r="I19" s="48" t="n">
        <v>6410</v>
      </c>
      <c r="J19" s="89"/>
      <c r="K19" s="89"/>
      <c r="L19" s="90" t="n">
        <v>8758</v>
      </c>
      <c r="M19" s="106" t="n">
        <v>5.24</v>
      </c>
      <c r="N19" s="107" t="n">
        <v>888.28</v>
      </c>
      <c r="O19" s="48" t="n">
        <v>131</v>
      </c>
      <c r="P19" s="89"/>
      <c r="Q19" s="89"/>
      <c r="R19" s="90" t="n">
        <v>651</v>
      </c>
      <c r="S19" s="106" t="n">
        <v>0.39</v>
      </c>
      <c r="T19" s="107" t="n">
        <v>66.93</v>
      </c>
      <c r="U19" s="132" t="n">
        <f aca="false">+C19+I19+O19</f>
        <v>7346</v>
      </c>
      <c r="V19" s="133"/>
      <c r="W19" s="133"/>
      <c r="X19" s="133" t="n">
        <f aca="false">+F19+L19+R19</f>
        <v>10913</v>
      </c>
      <c r="Y19" s="134" t="n">
        <f aca="false">+G19+M19+S19</f>
        <v>6.53</v>
      </c>
      <c r="Z19" s="135" t="n">
        <f aca="false">+H19+N19+T19</f>
        <v>1108.21</v>
      </c>
    </row>
    <row r="20" customFormat="false" ht="24" hidden="false" customHeight="false" outlineLevel="0" collapsed="false">
      <c r="B20" s="38" t="s">
        <v>21</v>
      </c>
      <c r="C20" s="39" t="n">
        <f aca="false">SUM(C18:C19)</f>
        <v>1299</v>
      </c>
      <c r="D20" s="40" t="n">
        <f aca="false">+G20/F20*C20</f>
        <v>0.780195103289977</v>
      </c>
      <c r="E20" s="40" t="n">
        <f aca="false">+H20/G20*D20</f>
        <v>131.738676358072</v>
      </c>
      <c r="F20" s="39" t="n">
        <f aca="false">SUM(F18:F19)</f>
        <v>2614</v>
      </c>
      <c r="G20" s="40" t="n">
        <f aca="false">SUM(G18:G19)</f>
        <v>1.57</v>
      </c>
      <c r="H20" s="41" t="n">
        <f aca="false">SUM(H18:H19)</f>
        <v>265.1</v>
      </c>
      <c r="I20" s="39" t="n">
        <f aca="false">SUM(I18:I19)</f>
        <v>10524</v>
      </c>
      <c r="J20" s="40" t="n">
        <f aca="false">+M20/L20*I20</f>
        <v>6.30533843578091</v>
      </c>
      <c r="K20" s="40" t="n">
        <f aca="false">+N20/M20*J20</f>
        <v>1092.43449414016</v>
      </c>
      <c r="L20" s="39" t="n">
        <f aca="false">SUM(L18:L19)</f>
        <v>16724</v>
      </c>
      <c r="M20" s="40" t="n">
        <f aca="false">SUM(M18:M19)</f>
        <v>10.02</v>
      </c>
      <c r="N20" s="41" t="n">
        <f aca="false">SUM(N18:N19)</f>
        <v>1736.02</v>
      </c>
      <c r="O20" s="39" t="n">
        <f aca="false">SUM(O18:O19)</f>
        <v>285</v>
      </c>
      <c r="P20" s="40" t="n">
        <f aca="false">+S20/R20*O20</f>
        <v>0.17073732718894</v>
      </c>
      <c r="Q20" s="40" t="n">
        <f aca="false">+T20/S20*P20</f>
        <v>29.3011520737327</v>
      </c>
      <c r="R20" s="39" t="n">
        <f aca="false">SUM(R18:R19)</f>
        <v>651</v>
      </c>
      <c r="S20" s="40" t="n">
        <f aca="false">SUM(S18:S19)</f>
        <v>0.39</v>
      </c>
      <c r="T20" s="41" t="n">
        <f aca="false">SUM(T18:T19)</f>
        <v>66.93</v>
      </c>
      <c r="U20" s="136" t="n">
        <f aca="false">SUM(U18:U19)</f>
        <v>12108</v>
      </c>
      <c r="V20" s="137" t="n">
        <f aca="false">+Y20/X20*U20</f>
        <v>7.25668317574666</v>
      </c>
      <c r="W20" s="137" t="n">
        <f aca="false">+Z20/Y20*V20</f>
        <v>1252.68644754615</v>
      </c>
      <c r="X20" s="138" t="n">
        <f aca="false">SUM(X18:X19)</f>
        <v>19989</v>
      </c>
      <c r="Y20" s="137" t="n">
        <f aca="false">SUM(Y18:Y19)</f>
        <v>11.98</v>
      </c>
      <c r="Z20" s="139" t="n">
        <f aca="false">SUM(Z18:Z19)</f>
        <v>2068.05</v>
      </c>
    </row>
    <row r="21" customFormat="false" ht="24" hidden="false" customHeight="false" outlineLevel="0" collapsed="false">
      <c r="B21" s="49" t="s">
        <v>22</v>
      </c>
      <c r="C21" s="50" t="n">
        <v>169</v>
      </c>
      <c r="D21" s="40"/>
      <c r="E21" s="40"/>
      <c r="F21" s="92" t="n">
        <v>168</v>
      </c>
      <c r="G21" s="115" t="n">
        <v>0.08</v>
      </c>
      <c r="H21" s="116" t="n">
        <v>15.94</v>
      </c>
      <c r="I21" s="50" t="n">
        <v>1581</v>
      </c>
      <c r="J21" s="40"/>
      <c r="K21" s="40"/>
      <c r="L21" s="92" t="n">
        <v>2251</v>
      </c>
      <c r="M21" s="115" t="n">
        <v>1.14</v>
      </c>
      <c r="N21" s="116" t="n">
        <v>218.76</v>
      </c>
      <c r="O21" s="50" t="n">
        <v>87</v>
      </c>
      <c r="P21" s="40"/>
      <c r="Q21" s="40"/>
      <c r="R21" s="92" t="n">
        <v>136</v>
      </c>
      <c r="S21" s="115" t="n">
        <v>0.07</v>
      </c>
      <c r="T21" s="116" t="n">
        <v>13.53</v>
      </c>
      <c r="U21" s="132" t="n">
        <f aca="false">+C21+I21+O21</f>
        <v>1837</v>
      </c>
      <c r="V21" s="133"/>
      <c r="W21" s="133"/>
      <c r="X21" s="133" t="n">
        <f aca="false">+F21+L21+R21</f>
        <v>2555</v>
      </c>
      <c r="Y21" s="134" t="n">
        <f aca="false">+G21+M21+S21</f>
        <v>1.29</v>
      </c>
      <c r="Z21" s="135" t="n">
        <f aca="false">+H21+N21+T21</f>
        <v>248.23</v>
      </c>
    </row>
    <row r="22" customFormat="false" ht="24" hidden="false" customHeight="false" outlineLevel="0" collapsed="false">
      <c r="B22" s="51" t="s">
        <v>23</v>
      </c>
      <c r="C22" s="52" t="n">
        <f aca="false">SUM(C21)</f>
        <v>169</v>
      </c>
      <c r="D22" s="40" t="n">
        <f aca="false">+G22/F22*C22</f>
        <v>0.0804761904761905</v>
      </c>
      <c r="E22" s="40" t="n">
        <f aca="false">+H22/G22*D22</f>
        <v>16.034880952381</v>
      </c>
      <c r="F22" s="52" t="n">
        <f aca="false">SUM(F21)</f>
        <v>168</v>
      </c>
      <c r="G22" s="53" t="n">
        <f aca="false">SUM(G21)</f>
        <v>0.08</v>
      </c>
      <c r="H22" s="54" t="n">
        <f aca="false">SUM(H21)</f>
        <v>15.94</v>
      </c>
      <c r="I22" s="52" t="n">
        <f aca="false">SUM(I21)</f>
        <v>1581</v>
      </c>
      <c r="J22" s="40" t="n">
        <f aca="false">+M22/L22*I22</f>
        <v>0.800684140382053</v>
      </c>
      <c r="K22" s="40" t="n">
        <f aca="false">+N22/M22*J22</f>
        <v>153.647072412261</v>
      </c>
      <c r="L22" s="52" t="n">
        <f aca="false">SUM(L21)</f>
        <v>2251</v>
      </c>
      <c r="M22" s="53" t="n">
        <f aca="false">SUM(M21)</f>
        <v>1.14</v>
      </c>
      <c r="N22" s="54" t="n">
        <f aca="false">SUM(N21)</f>
        <v>218.76</v>
      </c>
      <c r="O22" s="52" t="n">
        <f aca="false">SUM(O21)</f>
        <v>87</v>
      </c>
      <c r="P22" s="40" t="n">
        <f aca="false">+S22/R22*O22</f>
        <v>0.0447794117647059</v>
      </c>
      <c r="Q22" s="40" t="n">
        <f aca="false">+T22/S22*P22</f>
        <v>8.65522058823529</v>
      </c>
      <c r="R22" s="52" t="n">
        <f aca="false">SUM(R21)</f>
        <v>136</v>
      </c>
      <c r="S22" s="53" t="n">
        <f aca="false">SUM(S21)</f>
        <v>0.07</v>
      </c>
      <c r="T22" s="54" t="n">
        <f aca="false">SUM(T21)</f>
        <v>13.53</v>
      </c>
      <c r="U22" s="140" t="n">
        <f aca="false">SUM(U21)</f>
        <v>1837</v>
      </c>
      <c r="V22" s="137" t="n">
        <f aca="false">+Y22/X22*U22</f>
        <v>0.927487279843444</v>
      </c>
      <c r="W22" s="137" t="n">
        <f aca="false">+Z22/Y22*V22</f>
        <v>178.472998043053</v>
      </c>
      <c r="X22" s="141" t="n">
        <f aca="false">SUM(X21)</f>
        <v>2555</v>
      </c>
      <c r="Y22" s="142" t="n">
        <f aca="false">SUM(Y21)</f>
        <v>1.29</v>
      </c>
      <c r="Z22" s="143" t="n">
        <f aca="false">SUM(Z21)</f>
        <v>248.23</v>
      </c>
    </row>
    <row r="23" customFormat="false" ht="24" hidden="false" customHeight="false" outlineLevel="0" collapsed="false">
      <c r="B23" s="38" t="s">
        <v>24</v>
      </c>
      <c r="C23" s="39" t="n">
        <f aca="false">+C17+C20+C22</f>
        <v>3441</v>
      </c>
      <c r="D23" s="40" t="n">
        <f aca="false">+D17+D20+D22</f>
        <v>1.91142336285577</v>
      </c>
      <c r="E23" s="40" t="n">
        <f aca="false">+E17+E20+E22</f>
        <v>375.921650149604</v>
      </c>
      <c r="F23" s="39" t="n">
        <f aca="false">+F17+F20+F22</f>
        <v>5561</v>
      </c>
      <c r="G23" s="40" t="n">
        <f aca="false">+G17+G20+G22</f>
        <v>3.13</v>
      </c>
      <c r="H23" s="41" t="n">
        <f aca="false">+H17+H20+H22</f>
        <v>602.39</v>
      </c>
      <c r="I23" s="39" t="n">
        <f aca="false">+I17+I20+I22</f>
        <v>25870</v>
      </c>
      <c r="J23" s="40" t="n">
        <f aca="false">+J17+J20+J22</f>
        <v>14.9079395029152</v>
      </c>
      <c r="K23" s="40" t="n">
        <f aca="false">+K17+K20+K22</f>
        <v>2696.35237724868</v>
      </c>
      <c r="L23" s="39" t="n">
        <f aca="false">+L17+L20+L22</f>
        <v>44928</v>
      </c>
      <c r="M23" s="40" t="n">
        <f aca="false">+M17+M20+M22</f>
        <v>25.87</v>
      </c>
      <c r="N23" s="41" t="n">
        <f aca="false">+N17+N20+N22</f>
        <v>4689.17</v>
      </c>
      <c r="O23" s="39" t="n">
        <f aca="false">+O17+O20+O22</f>
        <v>839</v>
      </c>
      <c r="P23" s="40" t="n">
        <f aca="false">+P17+P20+P22</f>
        <v>0.501742545405259</v>
      </c>
      <c r="Q23" s="40" t="n">
        <f aca="false">+Q17+Q20+Q22</f>
        <v>97.6570500813229</v>
      </c>
      <c r="R23" s="39" t="n">
        <f aca="false">+R17+R20+R22</f>
        <v>1097</v>
      </c>
      <c r="S23" s="40" t="n">
        <f aca="false">+S17+S20+S22</f>
        <v>0.65</v>
      </c>
      <c r="T23" s="41" t="n">
        <f aca="false">+T17+T20+T22</f>
        <v>120.09</v>
      </c>
      <c r="U23" s="136" t="n">
        <f aca="false">+U17+U20+U22</f>
        <v>30150</v>
      </c>
      <c r="V23" s="137" t="n">
        <f aca="false">+V17+V20+V22</f>
        <v>17.3239645469061</v>
      </c>
      <c r="W23" s="137" t="n">
        <f aca="false">+W17+W20+W22</f>
        <v>3158.32943560366</v>
      </c>
      <c r="X23" s="138" t="n">
        <f aca="false">+X17+X20+X22</f>
        <v>51586</v>
      </c>
      <c r="Y23" s="137" t="n">
        <f aca="false">+Y17+Y20+Y22</f>
        <v>29.65</v>
      </c>
      <c r="Z23" s="139" t="n">
        <f aca="false">+Z17+Z20+Z22</f>
        <v>5411.65</v>
      </c>
    </row>
    <row r="24" customFormat="false" ht="15" hidden="false" customHeight="false" outlineLevel="0" collapsed="false">
      <c r="Z24" s="144"/>
    </row>
    <row r="25" customFormat="false" ht="15.75" hidden="false" customHeight="false" outlineLevel="0" collapsed="false"/>
    <row r="26" customFormat="false" ht="51.75" hidden="false" customHeight="true" outlineLevel="0" collapsed="false">
      <c r="B26" s="145"/>
      <c r="C26" s="146" t="s">
        <v>53</v>
      </c>
      <c r="D26" s="146"/>
      <c r="E26" s="146"/>
      <c r="F26" s="146"/>
      <c r="G26" s="146"/>
      <c r="H26" s="146"/>
      <c r="I26" s="147" t="s">
        <v>54</v>
      </c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8"/>
      <c r="Y26" s="149"/>
      <c r="Z26" s="149"/>
    </row>
    <row r="27" customFormat="false" ht="57" hidden="false" customHeight="true" outlineLevel="0" collapsed="false">
      <c r="B27" s="5" t="s">
        <v>2</v>
      </c>
      <c r="C27" s="150" t="s">
        <v>55</v>
      </c>
      <c r="D27" s="150"/>
      <c r="E27" s="150"/>
      <c r="F27" s="150"/>
      <c r="G27" s="150"/>
      <c r="H27" s="150"/>
      <c r="I27" s="150" t="s">
        <v>56</v>
      </c>
      <c r="J27" s="150"/>
      <c r="K27" s="150"/>
      <c r="L27" s="150"/>
      <c r="M27" s="150"/>
      <c r="N27" s="150"/>
      <c r="O27" s="151" t="s">
        <v>57</v>
      </c>
      <c r="P27" s="151"/>
      <c r="Q27" s="151"/>
      <c r="R27" s="151"/>
      <c r="S27" s="151"/>
      <c r="T27" s="151"/>
      <c r="U27" s="151"/>
      <c r="V27" s="151"/>
      <c r="W27" s="151"/>
    </row>
    <row r="28" customFormat="false" ht="48" hidden="false" customHeight="true" outlineLevel="0" collapsed="false">
      <c r="B28" s="5"/>
      <c r="C28" s="152" t="s">
        <v>50</v>
      </c>
      <c r="D28" s="152"/>
      <c r="E28" s="152"/>
      <c r="F28" s="153" t="s">
        <v>4</v>
      </c>
      <c r="G28" s="153"/>
      <c r="H28" s="153"/>
      <c r="I28" s="152" t="s">
        <v>51</v>
      </c>
      <c r="J28" s="152"/>
      <c r="K28" s="152"/>
      <c r="L28" s="153" t="s">
        <v>52</v>
      </c>
      <c r="M28" s="153"/>
      <c r="N28" s="153"/>
      <c r="O28" s="154" t="s">
        <v>58</v>
      </c>
      <c r="P28" s="154"/>
      <c r="Q28" s="154"/>
      <c r="R28" s="155" t="s">
        <v>59</v>
      </c>
      <c r="S28" s="155"/>
      <c r="T28" s="155"/>
      <c r="U28" s="156" t="s">
        <v>60</v>
      </c>
      <c r="V28" s="156"/>
      <c r="W28" s="156"/>
    </row>
    <row r="29" customFormat="false" ht="37.5" hidden="false" customHeight="false" outlineLevel="0" collapsed="false">
      <c r="B29" s="16"/>
      <c r="C29" s="157" t="s">
        <v>6</v>
      </c>
      <c r="D29" s="129" t="s">
        <v>34</v>
      </c>
      <c r="E29" s="129" t="s">
        <v>35</v>
      </c>
      <c r="F29" s="130" t="s">
        <v>6</v>
      </c>
      <c r="G29" s="129" t="s">
        <v>34</v>
      </c>
      <c r="H29" s="131" t="s">
        <v>35</v>
      </c>
      <c r="I29" s="157" t="s">
        <v>6</v>
      </c>
      <c r="J29" s="129" t="s">
        <v>34</v>
      </c>
      <c r="K29" s="129" t="s">
        <v>35</v>
      </c>
      <c r="L29" s="130" t="s">
        <v>6</v>
      </c>
      <c r="M29" s="129" t="s">
        <v>34</v>
      </c>
      <c r="N29" s="131" t="s">
        <v>35</v>
      </c>
      <c r="O29" s="66" t="s">
        <v>6</v>
      </c>
      <c r="P29" s="18" t="s">
        <v>34</v>
      </c>
      <c r="Q29" s="18" t="s">
        <v>35</v>
      </c>
      <c r="R29" s="127" t="s">
        <v>6</v>
      </c>
      <c r="S29" s="18" t="s">
        <v>34</v>
      </c>
      <c r="T29" s="18" t="s">
        <v>35</v>
      </c>
      <c r="U29" s="130" t="s">
        <v>6</v>
      </c>
      <c r="V29" s="129" t="s">
        <v>34</v>
      </c>
      <c r="W29" s="131" t="s">
        <v>35</v>
      </c>
      <c r="Y29" s="158" t="s">
        <v>61</v>
      </c>
      <c r="Z29" s="158" t="s">
        <v>62</v>
      </c>
    </row>
    <row r="30" customFormat="false" ht="23.25" hidden="false" customHeight="false" outlineLevel="0" collapsed="false">
      <c r="B30" s="24" t="s">
        <v>11</v>
      </c>
      <c r="C30" s="133" t="n">
        <v>833</v>
      </c>
      <c r="D30" s="133"/>
      <c r="E30" s="133"/>
      <c r="F30" s="159" t="n">
        <v>497</v>
      </c>
      <c r="G30" s="160" t="n">
        <v>0.3</v>
      </c>
      <c r="H30" s="161" t="n">
        <v>58.26</v>
      </c>
      <c r="I30" s="133" t="n">
        <f aca="false">+C30+U10</f>
        <v>2109</v>
      </c>
      <c r="J30" s="133"/>
      <c r="K30" s="133"/>
      <c r="L30" s="133" t="n">
        <f aca="false">+F30+X10</f>
        <v>2272</v>
      </c>
      <c r="M30" s="134" t="n">
        <f aca="false">+G30+Y10</f>
        <v>1.37</v>
      </c>
      <c r="N30" s="162" t="n">
        <f aca="false">+H30+Z10</f>
        <v>252.65</v>
      </c>
      <c r="O30" s="163" t="n">
        <v>230</v>
      </c>
      <c r="P30" s="26" t="n">
        <f aca="false">+O30*Z30</f>
        <v>0.13868838028169</v>
      </c>
      <c r="Q30" s="26" t="n">
        <f aca="false">+P30*Y30</f>
        <v>25.5763644366197</v>
      </c>
      <c r="R30" s="67" t="n">
        <v>0</v>
      </c>
      <c r="S30" s="26" t="n">
        <f aca="false">+R30*Z30</f>
        <v>0</v>
      </c>
      <c r="T30" s="26" t="n">
        <f aca="false">+S30*Y30</f>
        <v>0</v>
      </c>
      <c r="U30" s="133" t="n">
        <f aca="false">+O30+R30</f>
        <v>230</v>
      </c>
      <c r="V30" s="134" t="n">
        <f aca="false">+P30+S30</f>
        <v>0.13868838028169</v>
      </c>
      <c r="W30" s="135" t="n">
        <f aca="false">+Q30+T30</f>
        <v>25.5763644366197</v>
      </c>
      <c r="Y30" s="164" t="n">
        <f aca="false">+N30/M30</f>
        <v>184.416058394161</v>
      </c>
      <c r="Z30" s="165" t="n">
        <f aca="false">+M30/L30</f>
        <v>0.000602992957746479</v>
      </c>
    </row>
    <row r="31" customFormat="false" ht="23.25" hidden="false" customHeight="false" outlineLevel="0" collapsed="false">
      <c r="B31" s="24" t="s">
        <v>12</v>
      </c>
      <c r="C31" s="133" t="n">
        <v>3063</v>
      </c>
      <c r="D31" s="133"/>
      <c r="E31" s="133"/>
      <c r="F31" s="159" t="n">
        <v>4432</v>
      </c>
      <c r="G31" s="160" t="n">
        <v>2.65</v>
      </c>
      <c r="H31" s="161" t="n">
        <v>425.47</v>
      </c>
      <c r="I31" s="133" t="n">
        <f aca="false">+C31+U11</f>
        <v>6500</v>
      </c>
      <c r="J31" s="133"/>
      <c r="K31" s="133"/>
      <c r="L31" s="133" t="n">
        <f aca="false">+F31+X11</f>
        <v>11458</v>
      </c>
      <c r="M31" s="134" t="n">
        <f aca="false">+G31+Y11</f>
        <v>6.88</v>
      </c>
      <c r="N31" s="162" t="n">
        <f aca="false">+H31+Z11</f>
        <v>1093.41</v>
      </c>
      <c r="O31" s="163" t="n">
        <v>303</v>
      </c>
      <c r="P31" s="26" t="n">
        <f aca="false">+O31*Z31</f>
        <v>0.181937510909408</v>
      </c>
      <c r="Q31" s="26" t="n">
        <f aca="false">+P31*Y31</f>
        <v>28.9145775877116</v>
      </c>
      <c r="R31" s="67" t="n">
        <v>1601</v>
      </c>
      <c r="S31" s="26" t="n">
        <f aca="false">+R31*Z31</f>
        <v>0.961326584046081</v>
      </c>
      <c r="T31" s="26" t="n">
        <f aca="false">+S31*Y31</f>
        <v>152.779665735731</v>
      </c>
      <c r="U31" s="133" t="n">
        <f aca="false">+O31+R31</f>
        <v>1904</v>
      </c>
      <c r="V31" s="134" t="n">
        <f aca="false">+P31+S31</f>
        <v>1.14326409495549</v>
      </c>
      <c r="W31" s="135" t="n">
        <f aca="false">+Q31+T31</f>
        <v>181.694243323442</v>
      </c>
      <c r="Y31" s="164" t="n">
        <f aca="false">+N31/M31</f>
        <v>158.925872093023</v>
      </c>
      <c r="Z31" s="166" t="n">
        <f aca="false">+M31/L31</f>
        <v>0.000600453831384186</v>
      </c>
    </row>
    <row r="32" customFormat="false" ht="23.25" hidden="false" customHeight="false" outlineLevel="0" collapsed="false">
      <c r="B32" s="24" t="s">
        <v>13</v>
      </c>
      <c r="C32" s="133" t="n">
        <v>1560</v>
      </c>
      <c r="D32" s="133"/>
      <c r="E32" s="133"/>
      <c r="F32" s="159" t="n">
        <v>2117</v>
      </c>
      <c r="G32" s="160" t="n">
        <v>1.27</v>
      </c>
      <c r="H32" s="161" t="n">
        <v>216.35</v>
      </c>
      <c r="I32" s="133" t="n">
        <f aca="false">+C32+U12</f>
        <v>3687</v>
      </c>
      <c r="J32" s="133"/>
      <c r="K32" s="133"/>
      <c r="L32" s="133" t="n">
        <f aca="false">+F32+X12</f>
        <v>5361</v>
      </c>
      <c r="M32" s="134" t="n">
        <f aca="false">+G32+Y12</f>
        <v>3.21</v>
      </c>
      <c r="N32" s="162" t="n">
        <f aca="false">+H32+Z12</f>
        <v>534.87</v>
      </c>
      <c r="O32" s="163" t="n">
        <v>125</v>
      </c>
      <c r="P32" s="26" t="n">
        <f aca="false">+O32*Z32</f>
        <v>0.0748461108002238</v>
      </c>
      <c r="Q32" s="26" t="n">
        <f aca="false">+P32*Y32</f>
        <v>12.4713206491326</v>
      </c>
      <c r="R32" s="67" t="n">
        <v>1006</v>
      </c>
      <c r="S32" s="26" t="n">
        <f aca="false">+R32*Z32</f>
        <v>0.602361499720201</v>
      </c>
      <c r="T32" s="26" t="n">
        <f aca="false">+S32*Y32</f>
        <v>100.369188584219</v>
      </c>
      <c r="U32" s="133" t="n">
        <f aca="false">+O32+R32</f>
        <v>1131</v>
      </c>
      <c r="V32" s="134" t="n">
        <f aca="false">+P32+S32</f>
        <v>0.677207610520425</v>
      </c>
      <c r="W32" s="135" t="n">
        <f aca="false">+Q32+T32</f>
        <v>112.840509233352</v>
      </c>
      <c r="Y32" s="164" t="n">
        <f aca="false">+N32/M32</f>
        <v>166.626168224299</v>
      </c>
      <c r="Z32" s="166" t="n">
        <f aca="false">+M32/L32</f>
        <v>0.000598768886401791</v>
      </c>
    </row>
    <row r="33" customFormat="false" ht="23.25" hidden="false" customHeight="false" outlineLevel="0" collapsed="false">
      <c r="B33" s="34" t="s">
        <v>14</v>
      </c>
      <c r="C33" s="133" t="n">
        <v>224</v>
      </c>
      <c r="D33" s="133"/>
      <c r="E33" s="133"/>
      <c r="F33" s="159" t="n">
        <v>140</v>
      </c>
      <c r="G33" s="160" t="n">
        <v>0.08</v>
      </c>
      <c r="H33" s="161" t="n">
        <v>13.33</v>
      </c>
      <c r="I33" s="133" t="n">
        <f aca="false">+C33+U13</f>
        <v>474</v>
      </c>
      <c r="J33" s="133"/>
      <c r="K33" s="133"/>
      <c r="L33" s="133" t="n">
        <f aca="false">+F33+X13</f>
        <v>649</v>
      </c>
      <c r="M33" s="134" t="n">
        <f aca="false">+G33+Y13</f>
        <v>0.39</v>
      </c>
      <c r="N33" s="162" t="n">
        <f aca="false">+H33+Z13</f>
        <v>60.03</v>
      </c>
      <c r="O33" s="167" t="n">
        <v>301</v>
      </c>
      <c r="P33" s="26" t="n">
        <f aca="false">+O33*Z33</f>
        <v>0.180878274268105</v>
      </c>
      <c r="Q33" s="26" t="n">
        <f aca="false">+P33*Y33</f>
        <v>27.8413405238829</v>
      </c>
      <c r="R33" s="73" t="n">
        <v>0</v>
      </c>
      <c r="S33" s="26" t="n">
        <f aca="false">+R33*Z33</f>
        <v>0</v>
      </c>
      <c r="T33" s="26" t="n">
        <f aca="false">+S33*Y33</f>
        <v>0</v>
      </c>
      <c r="U33" s="133" t="n">
        <f aca="false">+O33+R33</f>
        <v>301</v>
      </c>
      <c r="V33" s="134" t="n">
        <f aca="false">+P33+S33</f>
        <v>0.180878274268105</v>
      </c>
      <c r="W33" s="135" t="n">
        <f aca="false">+Q33+T33</f>
        <v>27.8413405238829</v>
      </c>
      <c r="Y33" s="164" t="n">
        <f aca="false">+N33/M33</f>
        <v>153.923076923077</v>
      </c>
      <c r="Z33" s="166" t="n">
        <f aca="false">+M33/L33</f>
        <v>0.000600924499229584</v>
      </c>
    </row>
    <row r="34" customFormat="false" ht="23.25" hidden="false" customHeight="false" outlineLevel="0" collapsed="false">
      <c r="B34" s="34" t="s">
        <v>15</v>
      </c>
      <c r="C34" s="133" t="n">
        <v>1949</v>
      </c>
      <c r="D34" s="133"/>
      <c r="E34" s="133"/>
      <c r="F34" s="159" t="n">
        <v>3276</v>
      </c>
      <c r="G34" s="160" t="n">
        <v>1.96</v>
      </c>
      <c r="H34" s="161" t="n">
        <v>335.28</v>
      </c>
      <c r="I34" s="133" t="n">
        <f aca="false">+C34+U14</f>
        <v>3585</v>
      </c>
      <c r="J34" s="133"/>
      <c r="K34" s="133"/>
      <c r="L34" s="133" t="n">
        <f aca="false">+F34+X14</f>
        <v>5627</v>
      </c>
      <c r="M34" s="134" t="n">
        <f aca="false">+G34+Y14</f>
        <v>3.36</v>
      </c>
      <c r="N34" s="162" t="n">
        <f aca="false">+H34+Z14</f>
        <v>563.05</v>
      </c>
      <c r="O34" s="167" t="n">
        <v>2319</v>
      </c>
      <c r="P34" s="26" t="n">
        <f aca="false">+O34*Z34</f>
        <v>1.38472365381198</v>
      </c>
      <c r="Q34" s="26" t="n">
        <f aca="false">+P34*Y34</f>
        <v>232.044242047272</v>
      </c>
      <c r="R34" s="73" t="n">
        <v>68</v>
      </c>
      <c r="S34" s="26" t="n">
        <f aca="false">+R34*Z34</f>
        <v>0.0406042296072508</v>
      </c>
      <c r="T34" s="26" t="n">
        <f aca="false">+S34*Y34</f>
        <v>6.80422960725075</v>
      </c>
      <c r="U34" s="133" t="n">
        <f aca="false">+O34+R34</f>
        <v>2387</v>
      </c>
      <c r="V34" s="134" t="n">
        <f aca="false">+P34+S34</f>
        <v>1.42532788341923</v>
      </c>
      <c r="W34" s="135" t="n">
        <f aca="false">+Q34+T34</f>
        <v>238.848471654523</v>
      </c>
      <c r="Y34" s="164" t="n">
        <f aca="false">+N34/M34</f>
        <v>167.574404761905</v>
      </c>
      <c r="Z34" s="166" t="n">
        <f aca="false">+M34/L34</f>
        <v>0.000597121023636041</v>
      </c>
    </row>
    <row r="35" customFormat="false" ht="23.25" hidden="false" customHeight="false" outlineLevel="0" collapsed="false">
      <c r="B35" s="34" t="s">
        <v>16</v>
      </c>
      <c r="C35" s="133" t="n">
        <v>2986</v>
      </c>
      <c r="D35" s="133"/>
      <c r="E35" s="133"/>
      <c r="F35" s="159" t="n">
        <v>3488</v>
      </c>
      <c r="G35" s="160" t="n">
        <v>2</v>
      </c>
      <c r="H35" s="161" t="n">
        <v>466.43</v>
      </c>
      <c r="I35" s="133" t="n">
        <f aca="false">+C35+U15</f>
        <v>7051</v>
      </c>
      <c r="J35" s="133"/>
      <c r="K35" s="133"/>
      <c r="L35" s="133" t="n">
        <f aca="false">+F35+X15</f>
        <v>11940</v>
      </c>
      <c r="M35" s="134" t="n">
        <f aca="false">+G35+Y15</f>
        <v>6.85</v>
      </c>
      <c r="N35" s="162" t="n">
        <f aca="false">+H35+Z15</f>
        <v>1558.27</v>
      </c>
      <c r="O35" s="167" t="n">
        <v>737</v>
      </c>
      <c r="P35" s="26" t="n">
        <f aca="false">+O35*Z35</f>
        <v>0.422818257956449</v>
      </c>
      <c r="Q35" s="26" t="n">
        <f aca="false">+P35*Y35</f>
        <v>96.1846725293132</v>
      </c>
      <c r="R35" s="73" t="n">
        <v>1267</v>
      </c>
      <c r="S35" s="26" t="n">
        <f aca="false">+R35*Z35</f>
        <v>0.726880234505863</v>
      </c>
      <c r="T35" s="26" t="n">
        <f aca="false">+S35*Y35</f>
        <v>165.354111390285</v>
      </c>
      <c r="U35" s="133" t="n">
        <f aca="false">+O35+R35</f>
        <v>2004</v>
      </c>
      <c r="V35" s="134" t="n">
        <f aca="false">+P35+S35</f>
        <v>1.14969849246231</v>
      </c>
      <c r="W35" s="135" t="n">
        <f aca="false">+Q35+T35</f>
        <v>261.538783919598</v>
      </c>
      <c r="Y35" s="164" t="n">
        <f aca="false">+N35/M35</f>
        <v>227.484671532847</v>
      </c>
      <c r="Z35" s="166" t="n">
        <f aca="false">+M35/L35</f>
        <v>0.000573701842546064</v>
      </c>
    </row>
    <row r="36" customFormat="false" ht="24" hidden="false" customHeight="false" outlineLevel="0" collapsed="false">
      <c r="B36" s="36" t="s">
        <v>17</v>
      </c>
      <c r="C36" s="168" t="n">
        <v>1858</v>
      </c>
      <c r="D36" s="168"/>
      <c r="E36" s="168"/>
      <c r="F36" s="169" t="n">
        <v>2729</v>
      </c>
      <c r="G36" s="170" t="n">
        <v>1.24</v>
      </c>
      <c r="H36" s="171" t="n">
        <v>287.57</v>
      </c>
      <c r="I36" s="133" t="n">
        <f aca="false">+C36+U16</f>
        <v>5272</v>
      </c>
      <c r="J36" s="133"/>
      <c r="K36" s="133"/>
      <c r="L36" s="133" t="n">
        <f aca="false">+F36+X16</f>
        <v>8414</v>
      </c>
      <c r="M36" s="134" t="n">
        <f aca="false">+G36+Y16</f>
        <v>3.82</v>
      </c>
      <c r="N36" s="162" t="n">
        <f aca="false">+H36+Z16</f>
        <v>835.78</v>
      </c>
      <c r="O36" s="172" t="n">
        <v>951</v>
      </c>
      <c r="P36" s="26" t="n">
        <f aca="false">+O36*Z36</f>
        <v>0.431758973140005</v>
      </c>
      <c r="Q36" s="26" t="n">
        <f aca="false">+P36*Y36</f>
        <v>94.4647943903019</v>
      </c>
      <c r="R36" s="74" t="n">
        <v>373</v>
      </c>
      <c r="S36" s="26" t="n">
        <f aca="false">+R36*Z36</f>
        <v>0.169343950558593</v>
      </c>
      <c r="T36" s="26" t="n">
        <f aca="false">+S36*Y36</f>
        <v>37.0508604706442</v>
      </c>
      <c r="U36" s="133" t="n">
        <f aca="false">+O36+R36</f>
        <v>1324</v>
      </c>
      <c r="V36" s="134" t="n">
        <f aca="false">+P36+S36</f>
        <v>0.601102923698598</v>
      </c>
      <c r="W36" s="135" t="n">
        <f aca="false">+Q36+T36</f>
        <v>131.515654860946</v>
      </c>
      <c r="Y36" s="164" t="n">
        <f aca="false">+N36/M36</f>
        <v>218.79057591623</v>
      </c>
      <c r="Z36" s="166" t="n">
        <f aca="false">+M36/L36</f>
        <v>0.000454005229379605</v>
      </c>
    </row>
    <row r="37" customFormat="false" ht="24" hidden="false" customHeight="false" outlineLevel="0" collapsed="false">
      <c r="B37" s="38" t="s">
        <v>18</v>
      </c>
      <c r="C37" s="138" t="n">
        <f aca="false">SUM(C30:C36)</f>
        <v>12473</v>
      </c>
      <c r="D37" s="137" t="n">
        <f aca="false">+G37/F37*C37</f>
        <v>7.10435277894358</v>
      </c>
      <c r="E37" s="137" t="n">
        <f aca="false">+H37/G37*D37</f>
        <v>1348.09954853408</v>
      </c>
      <c r="F37" s="138" t="n">
        <f aca="false">SUM(F30:F36)</f>
        <v>16679</v>
      </c>
      <c r="G37" s="137" t="n">
        <f aca="false">SUM(G30:G36)</f>
        <v>9.5</v>
      </c>
      <c r="H37" s="139" t="n">
        <f aca="false">SUM(H30:H36)</f>
        <v>1802.69</v>
      </c>
      <c r="I37" s="138" t="n">
        <f aca="false">SUM(I30:I36)</f>
        <v>28678</v>
      </c>
      <c r="J37" s="137" t="n">
        <f aca="false">+M37/L37*I37</f>
        <v>16.2329485356838</v>
      </c>
      <c r="K37" s="137" t="n">
        <f aca="false">+N37/M37*J37</f>
        <v>3072.25486494171</v>
      </c>
      <c r="L37" s="138" t="n">
        <f aca="false">SUM(L30:L36)</f>
        <v>45721</v>
      </c>
      <c r="M37" s="137" t="n">
        <f aca="false">SUM(M30:M36)</f>
        <v>25.88</v>
      </c>
      <c r="N37" s="139" t="n">
        <f aca="false">SUM(N30:N36)</f>
        <v>4898.06</v>
      </c>
      <c r="O37" s="80" t="n">
        <f aca="false">SUM(O30:O36)</f>
        <v>4966</v>
      </c>
      <c r="P37" s="40" t="n">
        <f aca="false">SUM(P30:P36)</f>
        <v>2.81565116116786</v>
      </c>
      <c r="Q37" s="40" t="n">
        <f aca="false">SUM(Q30:Q36)</f>
        <v>517.497312164234</v>
      </c>
      <c r="R37" s="39" t="n">
        <f aca="false">SUM(R30:R36)</f>
        <v>4315</v>
      </c>
      <c r="S37" s="40" t="n">
        <f aca="false">SUM(S30:S36)</f>
        <v>2.50051649843799</v>
      </c>
      <c r="T37" s="40" t="n">
        <f aca="false">SUM(T30:T36)</f>
        <v>462.35805578813</v>
      </c>
      <c r="U37" s="138" t="n">
        <f aca="false">SUM(U30:U36)</f>
        <v>9281</v>
      </c>
      <c r="V37" s="137" t="n">
        <f aca="false">SUM(V30:V36)</f>
        <v>5.31616765960585</v>
      </c>
      <c r="W37" s="139" t="n">
        <f aca="false">SUM(W30:W36)</f>
        <v>979.855367952364</v>
      </c>
      <c r="Y37" s="164" t="n">
        <f aca="false">+N37/M37</f>
        <v>189.260432766615</v>
      </c>
      <c r="Z37" s="166" t="n">
        <f aca="false">+M37/L37</f>
        <v>0.00056604186260143</v>
      </c>
    </row>
    <row r="38" customFormat="false" ht="23.25" hidden="false" customHeight="false" outlineLevel="0" collapsed="false">
      <c r="B38" s="45" t="s">
        <v>19</v>
      </c>
      <c r="C38" s="173" t="n">
        <v>4142</v>
      </c>
      <c r="D38" s="174"/>
      <c r="E38" s="174"/>
      <c r="F38" s="175" t="n">
        <v>5923</v>
      </c>
      <c r="G38" s="176" t="n">
        <v>3.56</v>
      </c>
      <c r="H38" s="177" t="n">
        <v>626.49</v>
      </c>
      <c r="I38" s="133" t="n">
        <f aca="false">+C38+U18</f>
        <v>8904</v>
      </c>
      <c r="J38" s="133"/>
      <c r="K38" s="133"/>
      <c r="L38" s="133" t="n">
        <f aca="false">+F38+X18</f>
        <v>14999</v>
      </c>
      <c r="M38" s="134" t="n">
        <f aca="false">+G38+Y18</f>
        <v>9.01</v>
      </c>
      <c r="N38" s="162" t="n">
        <f aca="false">+H38+Z18</f>
        <v>1586.33</v>
      </c>
      <c r="O38" s="178" t="n">
        <v>7523</v>
      </c>
      <c r="P38" s="26" t="n">
        <f aca="false">+O38*Z38</f>
        <v>4.51911660777385</v>
      </c>
      <c r="Q38" s="26" t="n">
        <f aca="false">+P38*Y38</f>
        <v>795.650416027735</v>
      </c>
      <c r="R38" s="84" t="n">
        <v>1831</v>
      </c>
      <c r="S38" s="26" t="n">
        <f aca="false">+R38*Z38</f>
        <v>1.09989399293286</v>
      </c>
      <c r="T38" s="26" t="n">
        <f aca="false">+S38*Y38</f>
        <v>193.650925395026</v>
      </c>
      <c r="U38" s="133" t="n">
        <f aca="false">+O38+R38</f>
        <v>9354</v>
      </c>
      <c r="V38" s="134" t="n">
        <f aca="false">+P38+S38</f>
        <v>5.61901060070671</v>
      </c>
      <c r="W38" s="135" t="n">
        <f aca="false">+Q38+T38</f>
        <v>989.301341422761</v>
      </c>
      <c r="Y38" s="164" t="n">
        <f aca="false">+N38/M38</f>
        <v>176.063263041065</v>
      </c>
      <c r="Z38" s="166" t="n">
        <f aca="false">+M38/L38</f>
        <v>0.000600706713780919</v>
      </c>
    </row>
    <row r="39" customFormat="false" ht="24" hidden="false" customHeight="false" outlineLevel="0" collapsed="false">
      <c r="B39" s="47" t="s">
        <v>20</v>
      </c>
      <c r="C39" s="168" t="n">
        <v>6185</v>
      </c>
      <c r="D39" s="179"/>
      <c r="E39" s="179"/>
      <c r="F39" s="169" t="n">
        <v>5264</v>
      </c>
      <c r="G39" s="170" t="n">
        <v>3.15</v>
      </c>
      <c r="H39" s="171" t="n">
        <v>534.15</v>
      </c>
      <c r="I39" s="133" t="n">
        <f aca="false">+C39+U19</f>
        <v>13531</v>
      </c>
      <c r="J39" s="133"/>
      <c r="K39" s="133"/>
      <c r="L39" s="133" t="n">
        <f aca="false">+F39+X19</f>
        <v>16177</v>
      </c>
      <c r="M39" s="134" t="n">
        <f aca="false">+G39+Y19</f>
        <v>9.68</v>
      </c>
      <c r="N39" s="162" t="n">
        <f aca="false">+H39+Z19</f>
        <v>1642.36</v>
      </c>
      <c r="O39" s="180" t="n">
        <v>6161</v>
      </c>
      <c r="P39" s="26" t="n">
        <f aca="false">+O39*Z39</f>
        <v>3.68662174692465</v>
      </c>
      <c r="Q39" s="26" t="n">
        <f aca="false">+P39*Y39</f>
        <v>625.491745070162</v>
      </c>
      <c r="R39" s="90" t="n">
        <v>2963</v>
      </c>
      <c r="S39" s="26" t="n">
        <f aca="false">+R39*Z39</f>
        <v>1.77300117450702</v>
      </c>
      <c r="T39" s="26" t="n">
        <f aca="false">+S39*Y39</f>
        <v>300.816757124312</v>
      </c>
      <c r="U39" s="133" t="n">
        <f aca="false">+O39+R39</f>
        <v>9124</v>
      </c>
      <c r="V39" s="134" t="n">
        <f aca="false">+P39+S39</f>
        <v>5.45962292143166</v>
      </c>
      <c r="W39" s="135" t="n">
        <f aca="false">+Q39+T39</f>
        <v>926.308502194474</v>
      </c>
      <c r="Y39" s="164" t="n">
        <f aca="false">+N39/M39</f>
        <v>169.665289256198</v>
      </c>
      <c r="Z39" s="166" t="n">
        <f aca="false">+M39/L39</f>
        <v>0.00059838041664091</v>
      </c>
    </row>
    <row r="40" customFormat="false" ht="24" hidden="false" customHeight="false" outlineLevel="0" collapsed="false">
      <c r="B40" s="38" t="s">
        <v>21</v>
      </c>
      <c r="C40" s="138" t="n">
        <f aca="false">SUM(C38:C39)</f>
        <v>10327</v>
      </c>
      <c r="D40" s="137" t="n">
        <f aca="false">+G40/F40*C40</f>
        <v>6.19416912487709</v>
      </c>
      <c r="E40" s="137" t="n">
        <f aca="false">+H40/G40*D40</f>
        <v>1071.41586484312</v>
      </c>
      <c r="F40" s="138" t="n">
        <f aca="false">SUM(F38:F39)</f>
        <v>11187</v>
      </c>
      <c r="G40" s="137" t="n">
        <f aca="false">SUM(G38:G39)</f>
        <v>6.71</v>
      </c>
      <c r="H40" s="139" t="n">
        <f aca="false">SUM(H38:H39)</f>
        <v>1160.64</v>
      </c>
      <c r="I40" s="138" t="n">
        <f aca="false">SUM(I38:I39)</f>
        <v>22435</v>
      </c>
      <c r="J40" s="137" t="n">
        <f aca="false">+M40/L40*I40</f>
        <v>13.4497738645112</v>
      </c>
      <c r="K40" s="137" t="n">
        <f aca="false">+N40/M40*J40</f>
        <v>2323.44303791378</v>
      </c>
      <c r="L40" s="138" t="n">
        <f aca="false">SUM(L38:L39)</f>
        <v>31176</v>
      </c>
      <c r="M40" s="137" t="n">
        <f aca="false">SUM(M38:M39)</f>
        <v>18.69</v>
      </c>
      <c r="N40" s="139" t="n">
        <f aca="false">SUM(N38:N39)</f>
        <v>3228.69</v>
      </c>
      <c r="O40" s="80" t="n">
        <f aca="false">SUM(O38:O39)</f>
        <v>13684</v>
      </c>
      <c r="P40" s="40" t="n">
        <f aca="false">SUM(P38:P39)</f>
        <v>8.2057383546985</v>
      </c>
      <c r="Q40" s="40" t="n">
        <f aca="false">SUM(Q38:Q39)</f>
        <v>1421.1421610979</v>
      </c>
      <c r="R40" s="39" t="n">
        <f aca="false">SUM(R38:R39)</f>
        <v>4794</v>
      </c>
      <c r="S40" s="40" t="n">
        <f aca="false">SUM(S38:S39)</f>
        <v>2.87289516743988</v>
      </c>
      <c r="T40" s="40" t="n">
        <f aca="false">SUM(T38:T39)</f>
        <v>494.467682519339</v>
      </c>
      <c r="U40" s="138" t="n">
        <f aca="false">SUM(U38:U39)</f>
        <v>18478</v>
      </c>
      <c r="V40" s="137" t="n">
        <f aca="false">SUM(V38:V39)</f>
        <v>11.0786335221384</v>
      </c>
      <c r="W40" s="139" t="n">
        <f aca="false">SUM(W38:W39)</f>
        <v>1915.60984361724</v>
      </c>
      <c r="Y40" s="164" t="n">
        <f aca="false">+N40/M40</f>
        <v>172.749598715891</v>
      </c>
      <c r="Z40" s="166" t="n">
        <f aca="false">+M40/L40</f>
        <v>0.00059949961508853</v>
      </c>
    </row>
    <row r="41" customFormat="false" ht="24" hidden="false" customHeight="false" outlineLevel="0" collapsed="false">
      <c r="B41" s="49" t="s">
        <v>22</v>
      </c>
      <c r="C41" s="181" t="n">
        <v>2072</v>
      </c>
      <c r="D41" s="137"/>
      <c r="E41" s="137"/>
      <c r="F41" s="182" t="n">
        <v>2058</v>
      </c>
      <c r="G41" s="183" t="n">
        <v>1.03</v>
      </c>
      <c r="H41" s="184" t="n">
        <v>210.59</v>
      </c>
      <c r="I41" s="133" t="n">
        <f aca="false">+C41+U21</f>
        <v>3909</v>
      </c>
      <c r="J41" s="133"/>
      <c r="K41" s="133"/>
      <c r="L41" s="133" t="n">
        <f aca="false">+F41+X21</f>
        <v>4613</v>
      </c>
      <c r="M41" s="134" t="n">
        <f aca="false">+G41+Y21</f>
        <v>2.32</v>
      </c>
      <c r="N41" s="162" t="n">
        <f aca="false">+H41+Z21</f>
        <v>458.82</v>
      </c>
      <c r="O41" s="95" t="n">
        <v>157</v>
      </c>
      <c r="P41" s="26" t="n">
        <f aca="false">+O41*Z41</f>
        <v>0.0789594623889009</v>
      </c>
      <c r="Q41" s="26" t="n">
        <f aca="false">+P41*Y41</f>
        <v>15.6155950574463</v>
      </c>
      <c r="R41" s="92" t="n">
        <v>893</v>
      </c>
      <c r="S41" s="26" t="n">
        <f aca="false">+R41*Z41</f>
        <v>0.449113375243876</v>
      </c>
      <c r="T41" s="26" t="n">
        <f aca="false">+S41*Y41</f>
        <v>88.8199132885324</v>
      </c>
      <c r="U41" s="133" t="n">
        <f aca="false">+O41+R41</f>
        <v>1050</v>
      </c>
      <c r="V41" s="134" t="n">
        <f aca="false">+P41+S41</f>
        <v>0.528072837632777</v>
      </c>
      <c r="W41" s="135" t="n">
        <f aca="false">+Q41+T41</f>
        <v>104.435508345979</v>
      </c>
      <c r="Y41" s="164" t="n">
        <f aca="false">+N41/M41</f>
        <v>197.76724137931</v>
      </c>
      <c r="Z41" s="166" t="n">
        <f aca="false">+M41/L41</f>
        <v>0.000502926512031216</v>
      </c>
    </row>
    <row r="42" customFormat="false" ht="24" hidden="false" customHeight="false" outlineLevel="0" collapsed="false">
      <c r="B42" s="51" t="s">
        <v>23</v>
      </c>
      <c r="C42" s="141" t="n">
        <f aca="false">SUM(C41)</f>
        <v>2072</v>
      </c>
      <c r="D42" s="137" t="n">
        <f aca="false">+G42/F42*C42</f>
        <v>1.03700680272109</v>
      </c>
      <c r="E42" s="137" t="n">
        <f aca="false">+H42/G42*D42</f>
        <v>212.022585034014</v>
      </c>
      <c r="F42" s="141" t="n">
        <f aca="false">SUM(F41)</f>
        <v>2058</v>
      </c>
      <c r="G42" s="142" t="n">
        <f aca="false">SUM(G41)</f>
        <v>1.03</v>
      </c>
      <c r="H42" s="143" t="n">
        <f aca="false">SUM(H41)</f>
        <v>210.59</v>
      </c>
      <c r="I42" s="141" t="n">
        <f aca="false">SUM(I41)</f>
        <v>3909</v>
      </c>
      <c r="J42" s="137" t="n">
        <f aca="false">+M42/L42*I42</f>
        <v>1.96593973553002</v>
      </c>
      <c r="K42" s="137" t="n">
        <f aca="false">+N42/M42*J42</f>
        <v>388.798478213744</v>
      </c>
      <c r="L42" s="141" t="n">
        <f aca="false">SUM(L41)</f>
        <v>4613</v>
      </c>
      <c r="M42" s="142" t="n">
        <f aca="false">SUM(M41)</f>
        <v>2.32</v>
      </c>
      <c r="N42" s="143" t="n">
        <f aca="false">SUM(N41)</f>
        <v>458.82</v>
      </c>
      <c r="O42" s="97" t="n">
        <f aca="false">SUM(O41)</f>
        <v>157</v>
      </c>
      <c r="P42" s="53" t="n">
        <f aca="false">SUM(P41)</f>
        <v>0.0789594623889009</v>
      </c>
      <c r="Q42" s="53" t="n">
        <f aca="false">SUM(Q41)</f>
        <v>15.6155950574463</v>
      </c>
      <c r="R42" s="52" t="n">
        <f aca="false">SUM(R41)</f>
        <v>893</v>
      </c>
      <c r="S42" s="53" t="n">
        <f aca="false">SUM(S41)</f>
        <v>0.449113375243876</v>
      </c>
      <c r="T42" s="53" t="n">
        <f aca="false">SUM(T41)</f>
        <v>88.8199132885324</v>
      </c>
      <c r="U42" s="141" t="n">
        <f aca="false">SUM(U41)</f>
        <v>1050</v>
      </c>
      <c r="V42" s="142" t="n">
        <f aca="false">SUM(V41)</f>
        <v>0.528072837632777</v>
      </c>
      <c r="W42" s="143" t="n">
        <f aca="false">SUM(W41)</f>
        <v>104.435508345979</v>
      </c>
      <c r="Y42" s="164" t="n">
        <f aca="false">+N42/M42</f>
        <v>197.76724137931</v>
      </c>
      <c r="Z42" s="166" t="n">
        <f aca="false">+M42/L42</f>
        <v>0.000502926512031216</v>
      </c>
    </row>
    <row r="43" customFormat="false" ht="24" hidden="false" customHeight="false" outlineLevel="0" collapsed="false">
      <c r="B43" s="38" t="s">
        <v>24</v>
      </c>
      <c r="C43" s="138" t="n">
        <f aca="false">+C37+C40+C42</f>
        <v>24872</v>
      </c>
      <c r="D43" s="137" t="n">
        <f aca="false">+D37+D40+D42</f>
        <v>14.3355287065418</v>
      </c>
      <c r="E43" s="137" t="n">
        <f aca="false">+E37+E40+E42</f>
        <v>2631.53799841122</v>
      </c>
      <c r="F43" s="138" t="n">
        <f aca="false">+F37+F40+F42</f>
        <v>29924</v>
      </c>
      <c r="G43" s="137" t="n">
        <f aca="false">+G37+G40+G42</f>
        <v>17.24</v>
      </c>
      <c r="H43" s="139" t="n">
        <f aca="false">+H37+H40+H42</f>
        <v>3173.92</v>
      </c>
      <c r="I43" s="138" t="n">
        <f aca="false">+I37+I40+I42</f>
        <v>55022</v>
      </c>
      <c r="J43" s="137" t="n">
        <f aca="false">+J37+J40+J42</f>
        <v>31.648662135725</v>
      </c>
      <c r="K43" s="137" t="n">
        <f aca="false">+K37+K40+K42</f>
        <v>5784.49638106924</v>
      </c>
      <c r="L43" s="138" t="n">
        <f aca="false">+L37+L40+L42</f>
        <v>81510</v>
      </c>
      <c r="M43" s="137" t="n">
        <f aca="false">+M37+M40+M42</f>
        <v>46.89</v>
      </c>
      <c r="N43" s="139" t="n">
        <f aca="false">+N37+N40+N42</f>
        <v>8585.57</v>
      </c>
      <c r="O43" s="80" t="n">
        <f aca="false">+O37+O40+O42</f>
        <v>18807</v>
      </c>
      <c r="P43" s="40" t="n">
        <f aca="false">+P37+P40+P42</f>
        <v>11.1003489782553</v>
      </c>
      <c r="Q43" s="40" t="n">
        <f aca="false">+Q37+Q40+Q42</f>
        <v>1954.25506831958</v>
      </c>
      <c r="R43" s="39" t="n">
        <f aca="false">+R37+R40+R42</f>
        <v>10002</v>
      </c>
      <c r="S43" s="40" t="n">
        <f aca="false">+S37+S40+S42</f>
        <v>5.82252504112174</v>
      </c>
      <c r="T43" s="40" t="n">
        <f aca="false">+T37+T40+T42</f>
        <v>1045.645651596</v>
      </c>
      <c r="U43" s="138" t="n">
        <f aca="false">+U37+U40+U42</f>
        <v>28809</v>
      </c>
      <c r="V43" s="137" t="n">
        <f aca="false">+V37+V40+V42</f>
        <v>16.922874019377</v>
      </c>
      <c r="W43" s="139" t="n">
        <f aca="false">+W37+W40+W42</f>
        <v>2999.90071991558</v>
      </c>
      <c r="Y43" s="164" t="n">
        <f aca="false">+N43/M43</f>
        <v>183.100234591597</v>
      </c>
      <c r="Z43" s="166" t="n">
        <f aca="false">+M43/L43</f>
        <v>0.000575266838424733</v>
      </c>
    </row>
    <row r="44" customFormat="false" ht="15" hidden="false" customHeight="false" outlineLevel="0" collapsed="false">
      <c r="W44" s="144"/>
    </row>
    <row r="46" customFormat="false" ht="15" hidden="false" customHeight="false" outlineLevel="0" collapsed="false">
      <c r="B46" s="185"/>
      <c r="C46" s="185"/>
      <c r="D46" s="185"/>
      <c r="E46" s="185"/>
      <c r="F46" s="185"/>
      <c r="G46" s="185"/>
      <c r="H46" s="185"/>
      <c r="I46" s="185"/>
      <c r="J46" s="185"/>
      <c r="K46" s="185"/>
    </row>
    <row r="47" customFormat="false" ht="28.5" hidden="false" customHeight="false" outlineLevel="0" collapsed="false">
      <c r="B47" s="186" t="s">
        <v>63</v>
      </c>
      <c r="C47" s="186"/>
      <c r="D47" s="186"/>
      <c r="E47" s="186"/>
      <c r="F47" s="186"/>
      <c r="G47" s="186"/>
      <c r="H47" s="186"/>
      <c r="I47" s="186"/>
      <c r="J47" s="186"/>
      <c r="K47" s="186"/>
    </row>
    <row r="48" customFormat="false" ht="36" hidden="false" customHeight="true" outlineLevel="0" collapsed="false">
      <c r="B48" s="5" t="s">
        <v>2</v>
      </c>
      <c r="C48" s="187" t="s">
        <v>64</v>
      </c>
      <c r="D48" s="187"/>
      <c r="E48" s="187"/>
      <c r="F48" s="187"/>
      <c r="G48" s="187"/>
      <c r="H48" s="187"/>
      <c r="I48" s="187"/>
      <c r="J48" s="187"/>
      <c r="K48" s="187"/>
    </row>
    <row r="49" customFormat="false" ht="66.75" hidden="false" customHeight="true" outlineLevel="0" collapsed="false">
      <c r="B49" s="5"/>
      <c r="C49" s="188" t="s">
        <v>65</v>
      </c>
      <c r="D49" s="188"/>
      <c r="E49" s="188"/>
      <c r="F49" s="155" t="s">
        <v>66</v>
      </c>
      <c r="G49" s="155"/>
      <c r="H49" s="155"/>
      <c r="I49" s="153" t="s">
        <v>67</v>
      </c>
      <c r="J49" s="153"/>
      <c r="K49" s="153"/>
    </row>
    <row r="50" customFormat="false" ht="37.5" hidden="false" customHeight="false" outlineLevel="0" collapsed="false">
      <c r="B50" s="16"/>
      <c r="C50" s="127" t="s">
        <v>6</v>
      </c>
      <c r="D50" s="18" t="s">
        <v>34</v>
      </c>
      <c r="E50" s="18" t="s">
        <v>35</v>
      </c>
      <c r="F50" s="127" t="s">
        <v>6</v>
      </c>
      <c r="G50" s="18" t="s">
        <v>34</v>
      </c>
      <c r="H50" s="18" t="s">
        <v>35</v>
      </c>
      <c r="I50" s="130" t="s">
        <v>6</v>
      </c>
      <c r="J50" s="129" t="s">
        <v>34</v>
      </c>
      <c r="K50" s="131" t="s">
        <v>35</v>
      </c>
    </row>
    <row r="51" customFormat="false" ht="20.25" hidden="false" customHeight="false" outlineLevel="0" collapsed="false">
      <c r="B51" s="24" t="s">
        <v>11</v>
      </c>
      <c r="C51" s="25" t="n">
        <v>230</v>
      </c>
      <c r="D51" s="26" t="n">
        <v>0.13868838028169</v>
      </c>
      <c r="E51" s="26" t="n">
        <v>25.5763644366197</v>
      </c>
      <c r="F51" s="189" t="n">
        <v>2272</v>
      </c>
      <c r="G51" s="26" t="n">
        <v>1.37</v>
      </c>
      <c r="H51" s="26" t="n">
        <v>252.65</v>
      </c>
      <c r="I51" s="133" t="n">
        <f aca="false">+C51+F51</f>
        <v>2502</v>
      </c>
      <c r="J51" s="134" t="n">
        <f aca="false">+D51+G51</f>
        <v>1.50868838028169</v>
      </c>
      <c r="K51" s="162" t="n">
        <f aca="false">+E51+H51</f>
        <v>278.22636443662</v>
      </c>
    </row>
    <row r="52" customFormat="false" ht="20.25" hidden="false" customHeight="false" outlineLevel="0" collapsed="false">
      <c r="B52" s="24" t="s">
        <v>12</v>
      </c>
      <c r="C52" s="25" t="n">
        <v>1904</v>
      </c>
      <c r="D52" s="26" t="n">
        <v>1.14326409495549</v>
      </c>
      <c r="E52" s="26" t="n">
        <v>181.694243323442</v>
      </c>
      <c r="F52" s="189" t="n">
        <v>11458</v>
      </c>
      <c r="G52" s="26" t="n">
        <v>6.88</v>
      </c>
      <c r="H52" s="26" t="n">
        <v>1093.41</v>
      </c>
      <c r="I52" s="133" t="n">
        <f aca="false">+C52+F52</f>
        <v>13362</v>
      </c>
      <c r="J52" s="134" t="n">
        <f aca="false">+D52+G52</f>
        <v>8.02326409495549</v>
      </c>
      <c r="K52" s="162" t="n">
        <f aca="false">+E52+H52</f>
        <v>1275.10424332344</v>
      </c>
    </row>
    <row r="53" customFormat="false" ht="20.25" hidden="false" customHeight="false" outlineLevel="0" collapsed="false">
      <c r="B53" s="24" t="s">
        <v>13</v>
      </c>
      <c r="C53" s="25" t="n">
        <v>1131</v>
      </c>
      <c r="D53" s="26" t="n">
        <v>0.677207610520425</v>
      </c>
      <c r="E53" s="26" t="n">
        <v>112.840509233352</v>
      </c>
      <c r="F53" s="189" t="n">
        <v>5361</v>
      </c>
      <c r="G53" s="26" t="n">
        <v>3.21</v>
      </c>
      <c r="H53" s="26" t="n">
        <v>534.87</v>
      </c>
      <c r="I53" s="133" t="n">
        <f aca="false">+C53+F53</f>
        <v>6492</v>
      </c>
      <c r="J53" s="134" t="n">
        <f aca="false">+D53+G53</f>
        <v>3.88720761052043</v>
      </c>
      <c r="K53" s="162" t="n">
        <f aca="false">+E53+H53</f>
        <v>647.710509233352</v>
      </c>
    </row>
    <row r="54" customFormat="false" ht="20.25" hidden="false" customHeight="false" outlineLevel="0" collapsed="false">
      <c r="B54" s="34" t="s">
        <v>14</v>
      </c>
      <c r="C54" s="25" t="n">
        <v>301</v>
      </c>
      <c r="D54" s="26" t="n">
        <v>0.180878274268105</v>
      </c>
      <c r="E54" s="26" t="n">
        <v>27.8413405238829</v>
      </c>
      <c r="F54" s="189" t="n">
        <v>649</v>
      </c>
      <c r="G54" s="26" t="n">
        <v>0.39</v>
      </c>
      <c r="H54" s="26" t="n">
        <v>60.03</v>
      </c>
      <c r="I54" s="133" t="n">
        <f aca="false">+C54+F54</f>
        <v>950</v>
      </c>
      <c r="J54" s="134" t="n">
        <f aca="false">+D54+G54</f>
        <v>0.570878274268105</v>
      </c>
      <c r="K54" s="162" t="n">
        <f aca="false">+E54+H54</f>
        <v>87.8713405238829</v>
      </c>
    </row>
    <row r="55" customFormat="false" ht="20.25" hidden="false" customHeight="false" outlineLevel="0" collapsed="false">
      <c r="B55" s="34" t="s">
        <v>15</v>
      </c>
      <c r="C55" s="25" t="n">
        <v>2387</v>
      </c>
      <c r="D55" s="26" t="n">
        <v>1.42532788341923</v>
      </c>
      <c r="E55" s="26" t="n">
        <v>238.848471654523</v>
      </c>
      <c r="F55" s="189" t="n">
        <v>5627</v>
      </c>
      <c r="G55" s="26" t="n">
        <v>3.36</v>
      </c>
      <c r="H55" s="26" t="n">
        <v>563.05</v>
      </c>
      <c r="I55" s="133" t="n">
        <f aca="false">+C55+F55</f>
        <v>8014</v>
      </c>
      <c r="J55" s="134" t="n">
        <f aca="false">+D55+G55</f>
        <v>4.78532788341923</v>
      </c>
      <c r="K55" s="162" t="n">
        <f aca="false">+E55+H55</f>
        <v>801.898471654523</v>
      </c>
    </row>
    <row r="56" customFormat="false" ht="20.25" hidden="false" customHeight="false" outlineLevel="0" collapsed="false">
      <c r="B56" s="34" t="s">
        <v>16</v>
      </c>
      <c r="C56" s="25" t="n">
        <v>2004</v>
      </c>
      <c r="D56" s="26" t="n">
        <v>1.14969849246231</v>
      </c>
      <c r="E56" s="26" t="n">
        <v>261.538783919598</v>
      </c>
      <c r="F56" s="189" t="n">
        <v>11940</v>
      </c>
      <c r="G56" s="26" t="n">
        <v>6.85</v>
      </c>
      <c r="H56" s="26" t="n">
        <v>1558.27</v>
      </c>
      <c r="I56" s="133" t="n">
        <f aca="false">+C56+F56</f>
        <v>13944</v>
      </c>
      <c r="J56" s="134" t="n">
        <f aca="false">+D56+G56</f>
        <v>7.99969849246231</v>
      </c>
      <c r="K56" s="162" t="n">
        <f aca="false">+E56+H56</f>
        <v>1819.8087839196</v>
      </c>
    </row>
    <row r="57" customFormat="false" ht="21" hidden="false" customHeight="false" outlineLevel="0" collapsed="false">
      <c r="B57" s="36" t="s">
        <v>17</v>
      </c>
      <c r="C57" s="25" t="n">
        <v>1324</v>
      </c>
      <c r="D57" s="26" t="n">
        <v>0.601102923698597</v>
      </c>
      <c r="E57" s="26" t="n">
        <v>131.515654860946</v>
      </c>
      <c r="F57" s="190" t="n">
        <v>8414</v>
      </c>
      <c r="G57" s="191" t="n">
        <v>3.82</v>
      </c>
      <c r="H57" s="191" t="n">
        <v>835.78</v>
      </c>
      <c r="I57" s="133" t="n">
        <f aca="false">+C57+F57</f>
        <v>9738</v>
      </c>
      <c r="J57" s="134" t="n">
        <f aca="false">+D57+G57</f>
        <v>4.4211029236986</v>
      </c>
      <c r="K57" s="162" t="n">
        <f aca="false">+E57+H57</f>
        <v>967.295654860946</v>
      </c>
    </row>
    <row r="58" customFormat="false" ht="24" hidden="false" customHeight="false" outlineLevel="0" collapsed="false">
      <c r="B58" s="38" t="s">
        <v>18</v>
      </c>
      <c r="C58" s="39" t="n">
        <f aca="false">SUM(C51:C57)</f>
        <v>9281</v>
      </c>
      <c r="D58" s="40" t="n">
        <f aca="false">SUM(D51:D57)</f>
        <v>5.31616765960585</v>
      </c>
      <c r="E58" s="40" t="n">
        <f aca="false">SUM(E51:E57)</f>
        <v>979.855367952364</v>
      </c>
      <c r="F58" s="39" t="n">
        <f aca="false">SUM(F51:F57)</f>
        <v>45721</v>
      </c>
      <c r="G58" s="40" t="n">
        <f aca="false">SUM(G51:G57)</f>
        <v>25.88</v>
      </c>
      <c r="H58" s="40" t="n">
        <f aca="false">SUM(H51:H57)</f>
        <v>4898.06</v>
      </c>
      <c r="I58" s="138" t="n">
        <f aca="false">SUM(I51:I57)</f>
        <v>55002</v>
      </c>
      <c r="J58" s="137" t="n">
        <f aca="false">SUM(J51:J57)</f>
        <v>31.1961676596058</v>
      </c>
      <c r="K58" s="139" t="n">
        <f aca="false">SUM(K51:K57)</f>
        <v>5877.91536795236</v>
      </c>
    </row>
    <row r="59" customFormat="false" ht="20.25" hidden="false" customHeight="false" outlineLevel="0" collapsed="false">
      <c r="B59" s="45" t="s">
        <v>19</v>
      </c>
      <c r="C59" s="25" t="n">
        <v>9354</v>
      </c>
      <c r="D59" s="26" t="n">
        <v>5.61901060070671</v>
      </c>
      <c r="E59" s="26" t="n">
        <v>989.301341422761</v>
      </c>
      <c r="F59" s="25" t="n">
        <v>14999</v>
      </c>
      <c r="G59" s="26" t="n">
        <v>9.01</v>
      </c>
      <c r="H59" s="26" t="n">
        <v>1586.33</v>
      </c>
      <c r="I59" s="133" t="n">
        <f aca="false">+C59+F59</f>
        <v>24353</v>
      </c>
      <c r="J59" s="134" t="n">
        <f aca="false">+D59+G59</f>
        <v>14.6290106007067</v>
      </c>
      <c r="K59" s="162" t="n">
        <f aca="false">+E59+H59</f>
        <v>2575.63134142276</v>
      </c>
    </row>
    <row r="60" customFormat="false" ht="21" hidden="false" customHeight="false" outlineLevel="0" collapsed="false">
      <c r="B60" s="47" t="s">
        <v>20</v>
      </c>
      <c r="C60" s="25" t="n">
        <v>9124</v>
      </c>
      <c r="D60" s="26" t="n">
        <v>5.45962292143166</v>
      </c>
      <c r="E60" s="26" t="n">
        <v>926.308502194474</v>
      </c>
      <c r="F60" s="25" t="n">
        <v>16177</v>
      </c>
      <c r="G60" s="26" t="n">
        <v>9.68</v>
      </c>
      <c r="H60" s="26" t="n">
        <v>1642.36</v>
      </c>
      <c r="I60" s="133" t="n">
        <f aca="false">+C60+F60</f>
        <v>25301</v>
      </c>
      <c r="J60" s="134" t="n">
        <f aca="false">+D60+G60</f>
        <v>15.1396229214317</v>
      </c>
      <c r="K60" s="162" t="n">
        <f aca="false">+E60+H60</f>
        <v>2568.66850219447</v>
      </c>
    </row>
    <row r="61" customFormat="false" ht="24" hidden="false" customHeight="false" outlineLevel="0" collapsed="false">
      <c r="B61" s="38" t="s">
        <v>21</v>
      </c>
      <c r="C61" s="39" t="n">
        <f aca="false">SUM(C59:C60)</f>
        <v>18478</v>
      </c>
      <c r="D61" s="40" t="n">
        <f aca="false">SUM(D59:D60)</f>
        <v>11.0786335221384</v>
      </c>
      <c r="E61" s="40" t="n">
        <f aca="false">SUM(E59:E60)</f>
        <v>1915.60984361724</v>
      </c>
      <c r="F61" s="39" t="n">
        <f aca="false">SUM(F59:F60)</f>
        <v>31176</v>
      </c>
      <c r="G61" s="40" t="n">
        <f aca="false">SUM(G59:G60)</f>
        <v>18.69</v>
      </c>
      <c r="H61" s="40" t="n">
        <f aca="false">SUM(H59:H60)</f>
        <v>3228.69</v>
      </c>
      <c r="I61" s="138" t="n">
        <f aca="false">SUM(I59:I60)</f>
        <v>49654</v>
      </c>
      <c r="J61" s="137" t="n">
        <f aca="false">SUM(J59:J60)</f>
        <v>29.7686335221384</v>
      </c>
      <c r="K61" s="139" t="n">
        <f aca="false">SUM(K59:K60)</f>
        <v>5144.29984361724</v>
      </c>
    </row>
    <row r="62" customFormat="false" ht="21" hidden="false" customHeight="false" outlineLevel="0" collapsed="false">
      <c r="B62" s="49" t="s">
        <v>22</v>
      </c>
      <c r="C62" s="25" t="n">
        <v>1050</v>
      </c>
      <c r="D62" s="26" t="n">
        <v>0.528072837632777</v>
      </c>
      <c r="E62" s="26" t="n">
        <v>104.435508345979</v>
      </c>
      <c r="F62" s="25" t="n">
        <v>4613</v>
      </c>
      <c r="G62" s="26" t="n">
        <v>2.32</v>
      </c>
      <c r="H62" s="26" t="n">
        <v>458.82</v>
      </c>
      <c r="I62" s="133" t="n">
        <f aca="false">+C62+F62</f>
        <v>5663</v>
      </c>
      <c r="J62" s="134" t="n">
        <f aca="false">+D62+G62</f>
        <v>2.84807283763278</v>
      </c>
      <c r="K62" s="162" t="n">
        <f aca="false">+E62+H62</f>
        <v>563.255508345979</v>
      </c>
    </row>
    <row r="63" customFormat="false" ht="24" hidden="false" customHeight="false" outlineLevel="0" collapsed="false">
      <c r="B63" s="51" t="s">
        <v>23</v>
      </c>
      <c r="C63" s="52" t="n">
        <f aca="false">SUM(C62)</f>
        <v>1050</v>
      </c>
      <c r="D63" s="53" t="n">
        <f aca="false">SUM(D62)</f>
        <v>0.528072837632777</v>
      </c>
      <c r="E63" s="53" t="n">
        <f aca="false">SUM(E62)</f>
        <v>104.435508345979</v>
      </c>
      <c r="F63" s="52" t="n">
        <f aca="false">SUM(F62)</f>
        <v>4613</v>
      </c>
      <c r="G63" s="53" t="n">
        <f aca="false">SUM(G62)</f>
        <v>2.32</v>
      </c>
      <c r="H63" s="53" t="n">
        <f aca="false">SUM(H62)</f>
        <v>458.82</v>
      </c>
      <c r="I63" s="141" t="n">
        <f aca="false">SUM(I62)</f>
        <v>5663</v>
      </c>
      <c r="J63" s="142" t="n">
        <f aca="false">SUM(J62)</f>
        <v>2.84807283763278</v>
      </c>
      <c r="K63" s="143" t="n">
        <f aca="false">SUM(K62)</f>
        <v>563.255508345979</v>
      </c>
    </row>
    <row r="64" customFormat="false" ht="24" hidden="false" customHeight="false" outlineLevel="0" collapsed="false">
      <c r="B64" s="38" t="s">
        <v>24</v>
      </c>
      <c r="C64" s="39" t="n">
        <f aca="false">+C58+C61+C63</f>
        <v>28809</v>
      </c>
      <c r="D64" s="40" t="n">
        <f aca="false">+D58+D61+D63</f>
        <v>16.922874019377</v>
      </c>
      <c r="E64" s="40" t="n">
        <f aca="false">+E58+E61+E63</f>
        <v>2999.90071991558</v>
      </c>
      <c r="F64" s="39" t="n">
        <f aca="false">+F58+F61+F63</f>
        <v>81510</v>
      </c>
      <c r="G64" s="40" t="n">
        <f aca="false">+G58+G61+G63</f>
        <v>46.89</v>
      </c>
      <c r="H64" s="40" t="n">
        <f aca="false">+H58+H61+H63</f>
        <v>8585.57</v>
      </c>
      <c r="I64" s="138" t="n">
        <f aca="false">+I58+I61+I63</f>
        <v>110319</v>
      </c>
      <c r="J64" s="137" t="n">
        <f aca="false">+J58+J61+J63</f>
        <v>63.812874019377</v>
      </c>
      <c r="K64" s="139" t="n">
        <f aca="false">+K58+K61+K63</f>
        <v>11585.4707199156</v>
      </c>
    </row>
  </sheetData>
  <mergeCells count="35">
    <mergeCell ref="B2:Z2"/>
    <mergeCell ref="C6:Z6"/>
    <mergeCell ref="B7:B8"/>
    <mergeCell ref="C7:H7"/>
    <mergeCell ref="I7:N7"/>
    <mergeCell ref="O7:T7"/>
    <mergeCell ref="U7:Z7"/>
    <mergeCell ref="C8:E8"/>
    <mergeCell ref="F8:H8"/>
    <mergeCell ref="I8:K8"/>
    <mergeCell ref="L8:N8"/>
    <mergeCell ref="O8:Q8"/>
    <mergeCell ref="R8:T8"/>
    <mergeCell ref="U8:W8"/>
    <mergeCell ref="X8:Z8"/>
    <mergeCell ref="C26:H26"/>
    <mergeCell ref="I26:W26"/>
    <mergeCell ref="B27:B28"/>
    <mergeCell ref="C27:H27"/>
    <mergeCell ref="I27:N27"/>
    <mergeCell ref="O27:W27"/>
    <mergeCell ref="C28:E28"/>
    <mergeCell ref="F28:H28"/>
    <mergeCell ref="I28:K28"/>
    <mergeCell ref="L28:N28"/>
    <mergeCell ref="O28:Q28"/>
    <mergeCell ref="R28:T28"/>
    <mergeCell ref="U28:W28"/>
    <mergeCell ref="B46:K46"/>
    <mergeCell ref="B47:K47"/>
    <mergeCell ref="B48:B49"/>
    <mergeCell ref="C48:K48"/>
    <mergeCell ref="C49:E49"/>
    <mergeCell ref="F49:H49"/>
    <mergeCell ref="I49:K49"/>
  </mergeCells>
  <printOptions headings="false" gridLines="false" gridLinesSet="true" horizontalCentered="false" verticalCentered="false"/>
  <pageMargins left="0.75" right="0" top="0.5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Z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1" activeCellId="0" sqref="L101"/>
    </sheetView>
  </sheetViews>
  <sheetFormatPr defaultRowHeight="15"/>
  <cols>
    <col collapsed="false" hidden="false" max="1" min="1" style="0" width="5.67611336032389"/>
    <col collapsed="false" hidden="false" max="2" min="2" style="0" width="55.4858299595142"/>
    <col collapsed="false" hidden="false" max="4" min="3" style="0" width="12.4251012145749"/>
    <col collapsed="false" hidden="false" max="5" min="5" style="0" width="14.1417004048583"/>
    <col collapsed="false" hidden="false" max="6" min="6" style="0" width="13.0688259109312"/>
    <col collapsed="false" hidden="false" max="7" min="7" style="0" width="12.4251012145749"/>
    <col collapsed="false" hidden="false" max="9" min="8" style="0" width="15.6396761133603"/>
    <col collapsed="false" hidden="false" max="10" min="10" style="0" width="13.6032388663968"/>
    <col collapsed="false" hidden="false" max="11" min="11" style="0" width="15.6396761133603"/>
    <col collapsed="false" hidden="false" max="12" min="12" style="0" width="13.1740890688259"/>
    <col collapsed="false" hidden="false" max="13" min="13" style="0" width="13.9271255060729"/>
    <col collapsed="false" hidden="false" max="14" min="14" style="0" width="15.5303643724696"/>
    <col collapsed="false" hidden="false" max="15" min="15" style="0" width="12.5344129554656"/>
    <col collapsed="false" hidden="false" max="17" min="16" style="0" width="14.7813765182186"/>
    <col collapsed="false" hidden="false" max="18" min="18" style="0" width="13.7125506072874"/>
    <col collapsed="false" hidden="false" max="19" min="19" style="0" width="11.5708502024291"/>
    <col collapsed="false" hidden="false" max="20" min="20" style="0" width="15.7449392712551"/>
    <col collapsed="false" hidden="false" max="21" min="21" style="0" width="14.7813765182186"/>
    <col collapsed="false" hidden="false" max="22" min="22" style="0" width="12.4251012145749"/>
    <col collapsed="false" hidden="false" max="23" min="23" style="0" width="13.7125506072874"/>
    <col collapsed="false" hidden="false" max="24" min="24" style="0" width="11.1417004048583"/>
    <col collapsed="false" hidden="false" max="25" min="25" style="0" width="12.748987854251"/>
    <col collapsed="false" hidden="false" max="26" min="26" style="0" width="18.4251012145749"/>
    <col collapsed="false" hidden="false" max="1025" min="27" style="0" width="8.57085020242915"/>
  </cols>
  <sheetData>
    <row r="2" customFormat="false" ht="26.25" hidden="false" customHeight="false" outlineLevel="0" collapsed="false">
      <c r="B2" s="119" t="s">
        <v>43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</row>
    <row r="4" customFormat="false" ht="23.25" hidden="false" customHeight="false" outlineLevel="0" collapsed="false">
      <c r="A4" s="0" t="s">
        <v>28</v>
      </c>
      <c r="B4" s="120" t="s">
        <v>68</v>
      </c>
      <c r="C4" s="4"/>
      <c r="D4" s="4"/>
      <c r="E4" s="4"/>
      <c r="F4" s="4"/>
    </row>
    <row r="5" customFormat="false" ht="16.5" hidden="false" customHeight="false" outlineLevel="0" collapsed="false">
      <c r="B5" s="4"/>
      <c r="C5" s="4"/>
      <c r="D5" s="4"/>
      <c r="E5" s="4"/>
      <c r="F5" s="4"/>
    </row>
    <row r="6" customFormat="false" ht="36.75" hidden="false" customHeight="true" outlineLevel="0" collapsed="false">
      <c r="B6" s="121"/>
      <c r="C6" s="122" t="s">
        <v>45</v>
      </c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</row>
    <row r="7" customFormat="false" ht="48.75" hidden="false" customHeight="true" outlineLevel="0" collapsed="false">
      <c r="B7" s="5" t="s">
        <v>2</v>
      </c>
      <c r="C7" s="123" t="s">
        <v>46</v>
      </c>
      <c r="D7" s="123"/>
      <c r="E7" s="123"/>
      <c r="F7" s="123"/>
      <c r="G7" s="123"/>
      <c r="H7" s="123"/>
      <c r="I7" s="123" t="s">
        <v>47</v>
      </c>
      <c r="J7" s="123"/>
      <c r="K7" s="123"/>
      <c r="L7" s="123"/>
      <c r="M7" s="123"/>
      <c r="N7" s="123"/>
      <c r="O7" s="123" t="s">
        <v>48</v>
      </c>
      <c r="P7" s="123"/>
      <c r="Q7" s="123"/>
      <c r="R7" s="123"/>
      <c r="S7" s="123"/>
      <c r="T7" s="123"/>
      <c r="U7" s="124" t="s">
        <v>49</v>
      </c>
      <c r="V7" s="124"/>
      <c r="W7" s="124"/>
      <c r="X7" s="124"/>
      <c r="Y7" s="124"/>
      <c r="Z7" s="124"/>
    </row>
    <row r="8" customFormat="false" ht="20.25" hidden="false" customHeight="true" outlineLevel="0" collapsed="false">
      <c r="B8" s="5"/>
      <c r="C8" s="64" t="s">
        <v>50</v>
      </c>
      <c r="D8" s="64"/>
      <c r="E8" s="64"/>
      <c r="F8" s="65" t="s">
        <v>4</v>
      </c>
      <c r="G8" s="65"/>
      <c r="H8" s="65"/>
      <c r="I8" s="64" t="s">
        <v>50</v>
      </c>
      <c r="J8" s="64"/>
      <c r="K8" s="64"/>
      <c r="L8" s="65" t="s">
        <v>4</v>
      </c>
      <c r="M8" s="65"/>
      <c r="N8" s="65"/>
      <c r="O8" s="64" t="s">
        <v>50</v>
      </c>
      <c r="P8" s="64"/>
      <c r="Q8" s="64"/>
      <c r="R8" s="65" t="s">
        <v>4</v>
      </c>
      <c r="S8" s="65"/>
      <c r="T8" s="65"/>
      <c r="U8" s="125" t="s">
        <v>51</v>
      </c>
      <c r="V8" s="125"/>
      <c r="W8" s="125"/>
      <c r="X8" s="126" t="s">
        <v>52</v>
      </c>
      <c r="Y8" s="126"/>
      <c r="Z8" s="126"/>
    </row>
    <row r="9" customFormat="false" ht="37.5" hidden="false" customHeight="false" outlineLevel="0" collapsed="false">
      <c r="B9" s="16"/>
      <c r="C9" s="127" t="s">
        <v>6</v>
      </c>
      <c r="D9" s="18" t="s">
        <v>34</v>
      </c>
      <c r="E9" s="18" t="s">
        <v>35</v>
      </c>
      <c r="F9" s="17" t="s">
        <v>6</v>
      </c>
      <c r="G9" s="18" t="s">
        <v>34</v>
      </c>
      <c r="H9" s="19" t="s">
        <v>35</v>
      </c>
      <c r="I9" s="127" t="s">
        <v>6</v>
      </c>
      <c r="J9" s="18" t="s">
        <v>34</v>
      </c>
      <c r="K9" s="18" t="s">
        <v>35</v>
      </c>
      <c r="L9" s="17" t="s">
        <v>6</v>
      </c>
      <c r="M9" s="18" t="s">
        <v>34</v>
      </c>
      <c r="N9" s="19" t="s">
        <v>35</v>
      </c>
      <c r="O9" s="127" t="s">
        <v>6</v>
      </c>
      <c r="P9" s="18" t="s">
        <v>34</v>
      </c>
      <c r="Q9" s="18" t="s">
        <v>35</v>
      </c>
      <c r="R9" s="17" t="s">
        <v>6</v>
      </c>
      <c r="S9" s="18" t="s">
        <v>34</v>
      </c>
      <c r="T9" s="19" t="s">
        <v>35</v>
      </c>
      <c r="U9" s="128" t="s">
        <v>6</v>
      </c>
      <c r="V9" s="129" t="s">
        <v>34</v>
      </c>
      <c r="W9" s="129" t="s">
        <v>35</v>
      </c>
      <c r="X9" s="130" t="s">
        <v>6</v>
      </c>
      <c r="Y9" s="129" t="s">
        <v>34</v>
      </c>
      <c r="Z9" s="131" t="s">
        <v>35</v>
      </c>
    </row>
    <row r="10" customFormat="false" ht="23.25" hidden="false" customHeight="false" outlineLevel="0" collapsed="false">
      <c r="B10" s="24" t="s">
        <v>11</v>
      </c>
      <c r="C10" s="25" t="n">
        <v>173</v>
      </c>
      <c r="D10" s="25"/>
      <c r="E10" s="25"/>
      <c r="F10" s="67" t="n">
        <v>65</v>
      </c>
      <c r="G10" s="101" t="n">
        <v>0.04</v>
      </c>
      <c r="H10" s="102" t="n">
        <v>7.53</v>
      </c>
      <c r="I10" s="25" t="n">
        <v>1067</v>
      </c>
      <c r="J10" s="25"/>
      <c r="K10" s="25"/>
      <c r="L10" s="67" t="n">
        <v>1700</v>
      </c>
      <c r="M10" s="101" t="n">
        <v>1.02</v>
      </c>
      <c r="N10" s="102" t="n">
        <v>185.52</v>
      </c>
      <c r="O10" s="25" t="n">
        <v>36</v>
      </c>
      <c r="P10" s="25"/>
      <c r="Q10" s="25"/>
      <c r="R10" s="67" t="n">
        <v>10</v>
      </c>
      <c r="S10" s="101" t="n">
        <v>0.01</v>
      </c>
      <c r="T10" s="102" t="n">
        <v>1.34</v>
      </c>
      <c r="U10" s="132" t="n">
        <f aca="false">+C10+I10+O10</f>
        <v>1276</v>
      </c>
      <c r="V10" s="133"/>
      <c r="W10" s="133"/>
      <c r="X10" s="133" t="n">
        <f aca="false">+F10+L10+R10</f>
        <v>1775</v>
      </c>
      <c r="Y10" s="134" t="n">
        <f aca="false">+G10+M10+S10</f>
        <v>1.07</v>
      </c>
      <c r="Z10" s="135" t="n">
        <f aca="false">+H10+N10+T10</f>
        <v>194.39</v>
      </c>
    </row>
    <row r="11" customFormat="false" ht="23.25" hidden="false" customHeight="false" outlineLevel="0" collapsed="false">
      <c r="B11" s="24" t="s">
        <v>12</v>
      </c>
      <c r="C11" s="25" t="n">
        <v>358</v>
      </c>
      <c r="D11" s="25"/>
      <c r="E11" s="25"/>
      <c r="F11" s="67" t="n">
        <v>280</v>
      </c>
      <c r="G11" s="101" t="n">
        <v>0.17</v>
      </c>
      <c r="H11" s="102" t="n">
        <v>26.26</v>
      </c>
      <c r="I11" s="25" t="n">
        <v>2934</v>
      </c>
      <c r="J11" s="25"/>
      <c r="K11" s="25"/>
      <c r="L11" s="67" t="n">
        <v>6746</v>
      </c>
      <c r="M11" s="101" t="n">
        <v>4.06</v>
      </c>
      <c r="N11" s="102" t="n">
        <v>641.68</v>
      </c>
      <c r="O11" s="25" t="n">
        <v>145</v>
      </c>
      <c r="P11" s="25"/>
      <c r="Q11" s="25"/>
      <c r="R11" s="67" t="n">
        <v>0</v>
      </c>
      <c r="S11" s="101" t="n">
        <v>0</v>
      </c>
      <c r="T11" s="102" t="n">
        <v>0</v>
      </c>
      <c r="U11" s="132" t="n">
        <f aca="false">+C11+I11+O11</f>
        <v>3437</v>
      </c>
      <c r="V11" s="133"/>
      <c r="W11" s="133"/>
      <c r="X11" s="133" t="n">
        <f aca="false">+F11+L11+R11</f>
        <v>7026</v>
      </c>
      <c r="Y11" s="134" t="n">
        <f aca="false">+G11+M11+S11</f>
        <v>4.23</v>
      </c>
      <c r="Z11" s="135" t="n">
        <f aca="false">+H11+N11+T11</f>
        <v>667.94</v>
      </c>
    </row>
    <row r="12" customFormat="false" ht="23.25" hidden="false" customHeight="false" outlineLevel="0" collapsed="false">
      <c r="B12" s="24" t="s">
        <v>13</v>
      </c>
      <c r="C12" s="25" t="n">
        <v>229</v>
      </c>
      <c r="D12" s="25"/>
      <c r="E12" s="25"/>
      <c r="F12" s="67" t="n">
        <v>360</v>
      </c>
      <c r="G12" s="101" t="n">
        <v>0.22</v>
      </c>
      <c r="H12" s="102" t="n">
        <v>33.16</v>
      </c>
      <c r="I12" s="25" t="n">
        <v>1844</v>
      </c>
      <c r="J12" s="25"/>
      <c r="K12" s="25"/>
      <c r="L12" s="67" t="n">
        <v>2884</v>
      </c>
      <c r="M12" s="101" t="n">
        <v>1.72</v>
      </c>
      <c r="N12" s="102" t="n">
        <v>285.36</v>
      </c>
      <c r="O12" s="25" t="n">
        <v>54</v>
      </c>
      <c r="P12" s="25"/>
      <c r="Q12" s="25"/>
      <c r="R12" s="67" t="n">
        <v>0</v>
      </c>
      <c r="S12" s="101" t="n">
        <v>0</v>
      </c>
      <c r="T12" s="102" t="n">
        <v>0</v>
      </c>
      <c r="U12" s="132" t="n">
        <f aca="false">+C12+I12+O12</f>
        <v>2127</v>
      </c>
      <c r="V12" s="133"/>
      <c r="W12" s="133"/>
      <c r="X12" s="133" t="n">
        <f aca="false">+F12+L12+R12</f>
        <v>3244</v>
      </c>
      <c r="Y12" s="134" t="n">
        <f aca="false">+G12+M12+S12</f>
        <v>1.94</v>
      </c>
      <c r="Z12" s="135" t="n">
        <f aca="false">+H12+N12+T12</f>
        <v>318.52</v>
      </c>
    </row>
    <row r="13" customFormat="false" ht="23.25" hidden="false" customHeight="false" outlineLevel="0" collapsed="false">
      <c r="B13" s="34" t="s">
        <v>14</v>
      </c>
      <c r="C13" s="35" t="n">
        <v>36</v>
      </c>
      <c r="D13" s="35"/>
      <c r="E13" s="35"/>
      <c r="F13" s="73" t="n">
        <v>0</v>
      </c>
      <c r="G13" s="101" t="n">
        <v>0</v>
      </c>
      <c r="H13" s="102" t="n">
        <v>0</v>
      </c>
      <c r="I13" s="35" t="n">
        <v>214</v>
      </c>
      <c r="J13" s="35"/>
      <c r="K13" s="35"/>
      <c r="L13" s="73" t="n">
        <v>509</v>
      </c>
      <c r="M13" s="101" t="n">
        <v>0.31</v>
      </c>
      <c r="N13" s="102" t="n">
        <v>46.7</v>
      </c>
      <c r="O13" s="35" t="n">
        <v>0</v>
      </c>
      <c r="P13" s="35"/>
      <c r="Q13" s="35"/>
      <c r="R13" s="73" t="n">
        <v>0</v>
      </c>
      <c r="S13" s="101" t="n">
        <v>0</v>
      </c>
      <c r="T13" s="102" t="n">
        <v>0</v>
      </c>
      <c r="U13" s="132" t="n">
        <f aca="false">+C13+I13+O13</f>
        <v>250</v>
      </c>
      <c r="V13" s="133"/>
      <c r="W13" s="133"/>
      <c r="X13" s="133" t="n">
        <f aca="false">+F13+L13+R13</f>
        <v>509</v>
      </c>
      <c r="Y13" s="134" t="n">
        <f aca="false">+G13+M13+S13</f>
        <v>0.31</v>
      </c>
      <c r="Z13" s="135" t="n">
        <f aca="false">+H13+N13+T13</f>
        <v>46.7</v>
      </c>
    </row>
    <row r="14" customFormat="false" ht="23.25" hidden="false" customHeight="false" outlineLevel="0" collapsed="false">
      <c r="B14" s="34" t="s">
        <v>15</v>
      </c>
      <c r="C14" s="35" t="n">
        <v>60</v>
      </c>
      <c r="D14" s="35"/>
      <c r="E14" s="35"/>
      <c r="F14" s="73" t="n">
        <v>90</v>
      </c>
      <c r="G14" s="101" t="n">
        <v>0.05</v>
      </c>
      <c r="H14" s="102" t="n">
        <v>8.49</v>
      </c>
      <c r="I14" s="35" t="n">
        <v>1576</v>
      </c>
      <c r="J14" s="35"/>
      <c r="K14" s="35"/>
      <c r="L14" s="73" t="n">
        <v>2261</v>
      </c>
      <c r="M14" s="101" t="n">
        <v>1.35</v>
      </c>
      <c r="N14" s="102" t="n">
        <v>219.28</v>
      </c>
      <c r="O14" s="35" t="n">
        <v>0</v>
      </c>
      <c r="P14" s="35"/>
      <c r="Q14" s="35"/>
      <c r="R14" s="73" t="n">
        <v>0</v>
      </c>
      <c r="S14" s="101" t="n">
        <v>0</v>
      </c>
      <c r="T14" s="102" t="n">
        <v>0</v>
      </c>
      <c r="U14" s="132" t="n">
        <f aca="false">+C14+I14+O14</f>
        <v>1636</v>
      </c>
      <c r="V14" s="133"/>
      <c r="W14" s="133"/>
      <c r="X14" s="133" t="n">
        <f aca="false">+F14+L14+R14</f>
        <v>2351</v>
      </c>
      <c r="Y14" s="134" t="n">
        <f aca="false">+G14+M14+S14</f>
        <v>1.4</v>
      </c>
      <c r="Z14" s="135" t="n">
        <f aca="false">+H14+N14+T14</f>
        <v>227.77</v>
      </c>
    </row>
    <row r="15" customFormat="false" ht="23.25" hidden="false" customHeight="false" outlineLevel="0" collapsed="false">
      <c r="B15" s="34" t="s">
        <v>16</v>
      </c>
      <c r="C15" s="35" t="n">
        <v>478</v>
      </c>
      <c r="D15" s="35"/>
      <c r="E15" s="35"/>
      <c r="F15" s="73" t="n">
        <v>1318</v>
      </c>
      <c r="G15" s="101" t="n">
        <v>0.7</v>
      </c>
      <c r="H15" s="102" t="n">
        <v>170</v>
      </c>
      <c r="I15" s="35" t="n">
        <v>3456</v>
      </c>
      <c r="J15" s="35"/>
      <c r="K15" s="35"/>
      <c r="L15" s="73" t="n">
        <v>6834</v>
      </c>
      <c r="M15" s="101" t="n">
        <v>3.97</v>
      </c>
      <c r="N15" s="102" t="n">
        <v>883.55</v>
      </c>
      <c r="O15" s="35" t="n">
        <v>131</v>
      </c>
      <c r="P15" s="35"/>
      <c r="Q15" s="35"/>
      <c r="R15" s="73" t="n">
        <v>300</v>
      </c>
      <c r="S15" s="101" t="n">
        <v>0.18</v>
      </c>
      <c r="T15" s="102" t="n">
        <v>38.29</v>
      </c>
      <c r="U15" s="132" t="n">
        <f aca="false">+C15+I15+O15</f>
        <v>4065</v>
      </c>
      <c r="V15" s="133"/>
      <c r="W15" s="133"/>
      <c r="X15" s="133" t="n">
        <f aca="false">+F15+L15+R15</f>
        <v>8452</v>
      </c>
      <c r="Y15" s="134" t="n">
        <f aca="false">+G15+M15+S15</f>
        <v>4.85</v>
      </c>
      <c r="Z15" s="135" t="n">
        <f aca="false">+H15+N15+T15</f>
        <v>1091.84</v>
      </c>
    </row>
    <row r="16" customFormat="false" ht="24" hidden="false" customHeight="false" outlineLevel="0" collapsed="false">
      <c r="B16" s="36" t="s">
        <v>17</v>
      </c>
      <c r="C16" s="37" t="n">
        <v>639</v>
      </c>
      <c r="D16" s="37"/>
      <c r="E16" s="37"/>
      <c r="F16" s="74" t="n">
        <v>666</v>
      </c>
      <c r="G16" s="106" t="n">
        <v>0.3</v>
      </c>
      <c r="H16" s="107" t="n">
        <v>75.91</v>
      </c>
      <c r="I16" s="37" t="n">
        <v>2674</v>
      </c>
      <c r="J16" s="37"/>
      <c r="K16" s="37"/>
      <c r="L16" s="74" t="n">
        <v>5019</v>
      </c>
      <c r="M16" s="106" t="n">
        <v>2.28</v>
      </c>
      <c r="N16" s="107" t="n">
        <v>472.3</v>
      </c>
      <c r="O16" s="37" t="n">
        <v>101</v>
      </c>
      <c r="P16" s="37"/>
      <c r="Q16" s="37"/>
      <c r="R16" s="74" t="n">
        <v>0</v>
      </c>
      <c r="S16" s="106" t="n">
        <v>0</v>
      </c>
      <c r="T16" s="107" t="n">
        <v>0</v>
      </c>
      <c r="U16" s="132" t="n">
        <f aca="false">+C16+I16+O16</f>
        <v>3414</v>
      </c>
      <c r="V16" s="133"/>
      <c r="W16" s="133"/>
      <c r="X16" s="133" t="n">
        <f aca="false">+F16+L16+R16</f>
        <v>5685</v>
      </c>
      <c r="Y16" s="134" t="n">
        <f aca="false">+G16+M16+S16</f>
        <v>2.58</v>
      </c>
      <c r="Z16" s="135" t="n">
        <f aca="false">+H16+N16+T16</f>
        <v>548.21</v>
      </c>
    </row>
    <row r="17" customFormat="false" ht="24" hidden="false" customHeight="false" outlineLevel="0" collapsed="false">
      <c r="B17" s="38" t="s">
        <v>18</v>
      </c>
      <c r="C17" s="39" t="n">
        <f aca="false">SUM(C10:C16)</f>
        <v>1973</v>
      </c>
      <c r="D17" s="40" t="n">
        <f aca="false">+G17/F17*C17</f>
        <v>1.0507520690896</v>
      </c>
      <c r="E17" s="40" t="n">
        <f aca="false">+H17/G17*D17</f>
        <v>228.148092839151</v>
      </c>
      <c r="F17" s="39" t="n">
        <f aca="false">SUM(F10:F16)</f>
        <v>2779</v>
      </c>
      <c r="G17" s="40" t="n">
        <f aca="false">SUM(G10:G16)</f>
        <v>1.48</v>
      </c>
      <c r="H17" s="41" t="n">
        <f aca="false">SUM(H10:H16)</f>
        <v>321.35</v>
      </c>
      <c r="I17" s="39" t="n">
        <f aca="false">SUM(I10:I16)</f>
        <v>13765</v>
      </c>
      <c r="J17" s="40" t="n">
        <f aca="false">+M17/L17*I17</f>
        <v>7.80191692675221</v>
      </c>
      <c r="K17" s="40" t="n">
        <f aca="false">+N17/M17*J17</f>
        <v>1450.27081069626</v>
      </c>
      <c r="L17" s="39" t="n">
        <f aca="false">SUM(L10:L16)</f>
        <v>25953</v>
      </c>
      <c r="M17" s="40" t="n">
        <f aca="false">SUM(M10:M16)</f>
        <v>14.71</v>
      </c>
      <c r="N17" s="41" t="n">
        <f aca="false">SUM(N10:N16)</f>
        <v>2734.39</v>
      </c>
      <c r="O17" s="39" t="n">
        <f aca="false">SUM(O10:O16)</f>
        <v>467</v>
      </c>
      <c r="P17" s="40" t="n">
        <f aca="false">+S17/R17*O17</f>
        <v>0.286225806451613</v>
      </c>
      <c r="Q17" s="40" t="n">
        <f aca="false">+T17/S17*P17</f>
        <v>59.7006774193548</v>
      </c>
      <c r="R17" s="39" t="n">
        <f aca="false">SUM(R10:R16)</f>
        <v>310</v>
      </c>
      <c r="S17" s="40" t="n">
        <f aca="false">SUM(S10:S16)</f>
        <v>0.19</v>
      </c>
      <c r="T17" s="41" t="n">
        <f aca="false">SUM(T10:T16)</f>
        <v>39.63</v>
      </c>
      <c r="U17" s="136" t="n">
        <f aca="false">SUM(U10:U16)</f>
        <v>16205</v>
      </c>
      <c r="V17" s="137" t="n">
        <f aca="false">+Y17/X17*U17</f>
        <v>9.13979409131603</v>
      </c>
      <c r="W17" s="137" t="n">
        <f aca="false">+Z17/Y17*V17</f>
        <v>1727.16999001446</v>
      </c>
      <c r="X17" s="138" t="n">
        <f aca="false">SUM(X10:X16)</f>
        <v>29042</v>
      </c>
      <c r="Y17" s="137" t="n">
        <f aca="false">SUM(Y10:Y16)</f>
        <v>16.38</v>
      </c>
      <c r="Z17" s="139" t="n">
        <f aca="false">SUM(Z10:Z16)</f>
        <v>3095.37</v>
      </c>
    </row>
    <row r="18" customFormat="false" ht="23.25" hidden="false" customHeight="false" outlineLevel="0" collapsed="false">
      <c r="B18" s="45" t="s">
        <v>19</v>
      </c>
      <c r="C18" s="46" t="n">
        <v>494</v>
      </c>
      <c r="D18" s="83"/>
      <c r="E18" s="83"/>
      <c r="F18" s="84" t="n">
        <v>1110</v>
      </c>
      <c r="G18" s="111" t="n">
        <v>0.67</v>
      </c>
      <c r="H18" s="112" t="n">
        <v>112.1</v>
      </c>
      <c r="I18" s="46" t="n">
        <v>4114</v>
      </c>
      <c r="J18" s="83"/>
      <c r="K18" s="83"/>
      <c r="L18" s="84" t="n">
        <v>7966</v>
      </c>
      <c r="M18" s="111" t="n">
        <v>4.78</v>
      </c>
      <c r="N18" s="112" t="n">
        <v>847.74</v>
      </c>
      <c r="O18" s="46" t="n">
        <v>154</v>
      </c>
      <c r="P18" s="83"/>
      <c r="Q18" s="83"/>
      <c r="R18" s="84" t="n">
        <v>0</v>
      </c>
      <c r="S18" s="111" t="n">
        <v>0</v>
      </c>
      <c r="T18" s="112" t="n">
        <v>0</v>
      </c>
      <c r="U18" s="132" t="n">
        <f aca="false">+C18+I18+O18</f>
        <v>4762</v>
      </c>
      <c r="V18" s="133"/>
      <c r="W18" s="133"/>
      <c r="X18" s="133" t="n">
        <f aca="false">+F18+L18+R18</f>
        <v>9076</v>
      </c>
      <c r="Y18" s="134" t="n">
        <f aca="false">+G18+M18+S18</f>
        <v>5.45</v>
      </c>
      <c r="Z18" s="135" t="n">
        <f aca="false">+H18+N18+T18</f>
        <v>959.84</v>
      </c>
    </row>
    <row r="19" customFormat="false" ht="24" hidden="false" customHeight="false" outlineLevel="0" collapsed="false">
      <c r="B19" s="47" t="s">
        <v>20</v>
      </c>
      <c r="C19" s="48" t="n">
        <v>805</v>
      </c>
      <c r="D19" s="89"/>
      <c r="E19" s="89"/>
      <c r="F19" s="90" t="n">
        <v>1504</v>
      </c>
      <c r="G19" s="106" t="n">
        <v>0.9</v>
      </c>
      <c r="H19" s="107" t="n">
        <v>153</v>
      </c>
      <c r="I19" s="48" t="n">
        <v>6410</v>
      </c>
      <c r="J19" s="89"/>
      <c r="K19" s="89"/>
      <c r="L19" s="90" t="n">
        <v>8758</v>
      </c>
      <c r="M19" s="106" t="n">
        <v>5.24</v>
      </c>
      <c r="N19" s="107" t="n">
        <v>888.28</v>
      </c>
      <c r="O19" s="48" t="n">
        <v>131</v>
      </c>
      <c r="P19" s="89"/>
      <c r="Q19" s="89"/>
      <c r="R19" s="90" t="n">
        <v>651</v>
      </c>
      <c r="S19" s="106" t="n">
        <v>0.39</v>
      </c>
      <c r="T19" s="107" t="n">
        <v>66.93</v>
      </c>
      <c r="U19" s="132" t="n">
        <f aca="false">+C19+I19+O19</f>
        <v>7346</v>
      </c>
      <c r="V19" s="133"/>
      <c r="W19" s="133"/>
      <c r="X19" s="133" t="n">
        <f aca="false">+F19+L19+R19</f>
        <v>10913</v>
      </c>
      <c r="Y19" s="134" t="n">
        <f aca="false">+G19+M19+S19</f>
        <v>6.53</v>
      </c>
      <c r="Z19" s="135" t="n">
        <f aca="false">+H19+N19+T19</f>
        <v>1108.21</v>
      </c>
    </row>
    <row r="20" customFormat="false" ht="24" hidden="false" customHeight="false" outlineLevel="0" collapsed="false">
      <c r="B20" s="38" t="s">
        <v>21</v>
      </c>
      <c r="C20" s="39" t="n">
        <f aca="false">SUM(C18:C19)</f>
        <v>1299</v>
      </c>
      <c r="D20" s="40" t="n">
        <f aca="false">+G20/F20*C20</f>
        <v>0.780195103289977</v>
      </c>
      <c r="E20" s="40" t="n">
        <f aca="false">+H20/G20*D20</f>
        <v>131.738676358072</v>
      </c>
      <c r="F20" s="39" t="n">
        <f aca="false">SUM(F18:F19)</f>
        <v>2614</v>
      </c>
      <c r="G20" s="40" t="n">
        <f aca="false">SUM(G18:G19)</f>
        <v>1.57</v>
      </c>
      <c r="H20" s="41" t="n">
        <f aca="false">SUM(H18:H19)</f>
        <v>265.1</v>
      </c>
      <c r="I20" s="39" t="n">
        <f aca="false">SUM(I18:I19)</f>
        <v>10524</v>
      </c>
      <c r="J20" s="40" t="n">
        <f aca="false">+M20/L20*I20</f>
        <v>6.30533843578091</v>
      </c>
      <c r="K20" s="40" t="n">
        <f aca="false">+N20/M20*J20</f>
        <v>1092.43449414016</v>
      </c>
      <c r="L20" s="39" t="n">
        <f aca="false">SUM(L18:L19)</f>
        <v>16724</v>
      </c>
      <c r="M20" s="40" t="n">
        <f aca="false">SUM(M18:M19)</f>
        <v>10.02</v>
      </c>
      <c r="N20" s="41" t="n">
        <f aca="false">SUM(N18:N19)</f>
        <v>1736.02</v>
      </c>
      <c r="O20" s="39" t="n">
        <f aca="false">SUM(O18:O19)</f>
        <v>285</v>
      </c>
      <c r="P20" s="40" t="n">
        <f aca="false">+S20/R20*O20</f>
        <v>0.17073732718894</v>
      </c>
      <c r="Q20" s="40" t="n">
        <f aca="false">+T20/S20*P20</f>
        <v>29.3011520737327</v>
      </c>
      <c r="R20" s="39" t="n">
        <f aca="false">SUM(R18:R19)</f>
        <v>651</v>
      </c>
      <c r="S20" s="40" t="n">
        <f aca="false">SUM(S18:S19)</f>
        <v>0.39</v>
      </c>
      <c r="T20" s="41" t="n">
        <f aca="false">SUM(T18:T19)</f>
        <v>66.93</v>
      </c>
      <c r="U20" s="136" t="n">
        <f aca="false">SUM(U18:U19)</f>
        <v>12108</v>
      </c>
      <c r="V20" s="137" t="n">
        <f aca="false">+Y20/X20*U20</f>
        <v>7.25668317574666</v>
      </c>
      <c r="W20" s="137" t="n">
        <f aca="false">+Z20/Y20*V20</f>
        <v>1252.68644754615</v>
      </c>
      <c r="X20" s="138" t="n">
        <f aca="false">SUM(X18:X19)</f>
        <v>19989</v>
      </c>
      <c r="Y20" s="137" t="n">
        <f aca="false">SUM(Y18:Y19)</f>
        <v>11.98</v>
      </c>
      <c r="Z20" s="139" t="n">
        <f aca="false">SUM(Z18:Z19)</f>
        <v>2068.05</v>
      </c>
    </row>
    <row r="21" customFormat="false" ht="24" hidden="false" customHeight="false" outlineLevel="0" collapsed="false">
      <c r="B21" s="49" t="s">
        <v>22</v>
      </c>
      <c r="C21" s="50" t="n">
        <v>169</v>
      </c>
      <c r="D21" s="40"/>
      <c r="E21" s="40"/>
      <c r="F21" s="92" t="n">
        <v>168</v>
      </c>
      <c r="G21" s="115" t="n">
        <v>0.08</v>
      </c>
      <c r="H21" s="116" t="n">
        <v>15.94</v>
      </c>
      <c r="I21" s="50" t="n">
        <v>1581</v>
      </c>
      <c r="J21" s="40"/>
      <c r="K21" s="40"/>
      <c r="L21" s="92" t="n">
        <v>2251</v>
      </c>
      <c r="M21" s="115" t="n">
        <v>1.14</v>
      </c>
      <c r="N21" s="116" t="n">
        <v>218.76</v>
      </c>
      <c r="O21" s="50" t="n">
        <v>87</v>
      </c>
      <c r="P21" s="40"/>
      <c r="Q21" s="40"/>
      <c r="R21" s="92" t="n">
        <v>136</v>
      </c>
      <c r="S21" s="115" t="n">
        <v>0.07</v>
      </c>
      <c r="T21" s="116" t="n">
        <v>13.53</v>
      </c>
      <c r="U21" s="132" t="n">
        <f aca="false">+C21+I21+O21</f>
        <v>1837</v>
      </c>
      <c r="V21" s="133"/>
      <c r="W21" s="133"/>
      <c r="X21" s="133" t="n">
        <f aca="false">+F21+L21+R21</f>
        <v>2555</v>
      </c>
      <c r="Y21" s="134" t="n">
        <f aca="false">+G21+M21+S21</f>
        <v>1.29</v>
      </c>
      <c r="Z21" s="135" t="n">
        <f aca="false">+H21+N21+T21</f>
        <v>248.23</v>
      </c>
    </row>
    <row r="22" customFormat="false" ht="24" hidden="false" customHeight="false" outlineLevel="0" collapsed="false">
      <c r="B22" s="51" t="s">
        <v>23</v>
      </c>
      <c r="C22" s="52" t="n">
        <f aca="false">SUM(C21)</f>
        <v>169</v>
      </c>
      <c r="D22" s="40" t="n">
        <f aca="false">+G22/F22*C22</f>
        <v>0.0804761904761905</v>
      </c>
      <c r="E22" s="40" t="n">
        <f aca="false">+H22/G22*D22</f>
        <v>16.034880952381</v>
      </c>
      <c r="F22" s="52" t="n">
        <f aca="false">SUM(F21)</f>
        <v>168</v>
      </c>
      <c r="G22" s="53" t="n">
        <f aca="false">SUM(G21)</f>
        <v>0.08</v>
      </c>
      <c r="H22" s="54" t="n">
        <f aca="false">SUM(H21)</f>
        <v>15.94</v>
      </c>
      <c r="I22" s="52" t="n">
        <f aca="false">SUM(I21)</f>
        <v>1581</v>
      </c>
      <c r="J22" s="40" t="n">
        <f aca="false">+M22/L22*I22</f>
        <v>0.800684140382053</v>
      </c>
      <c r="K22" s="40" t="n">
        <f aca="false">+N22/M22*J22</f>
        <v>153.647072412261</v>
      </c>
      <c r="L22" s="52" t="n">
        <f aca="false">SUM(L21)</f>
        <v>2251</v>
      </c>
      <c r="M22" s="53" t="n">
        <f aca="false">SUM(M21)</f>
        <v>1.14</v>
      </c>
      <c r="N22" s="54" t="n">
        <f aca="false">SUM(N21)</f>
        <v>218.76</v>
      </c>
      <c r="O22" s="52" t="n">
        <f aca="false">SUM(O21)</f>
        <v>87</v>
      </c>
      <c r="P22" s="40" t="n">
        <f aca="false">+S22/R22*O22</f>
        <v>0.0447794117647059</v>
      </c>
      <c r="Q22" s="40" t="n">
        <f aca="false">+T22/S22*P22</f>
        <v>8.65522058823529</v>
      </c>
      <c r="R22" s="52" t="n">
        <f aca="false">SUM(R21)</f>
        <v>136</v>
      </c>
      <c r="S22" s="53" t="n">
        <f aca="false">SUM(S21)</f>
        <v>0.07</v>
      </c>
      <c r="T22" s="54" t="n">
        <f aca="false">SUM(T21)</f>
        <v>13.53</v>
      </c>
      <c r="U22" s="140" t="n">
        <f aca="false">SUM(U21)</f>
        <v>1837</v>
      </c>
      <c r="V22" s="137" t="n">
        <f aca="false">+Y22/X22*U22</f>
        <v>0.927487279843444</v>
      </c>
      <c r="W22" s="137" t="n">
        <f aca="false">+Z22/Y22*V22</f>
        <v>178.472998043053</v>
      </c>
      <c r="X22" s="141" t="n">
        <f aca="false">SUM(X21)</f>
        <v>2555</v>
      </c>
      <c r="Y22" s="142" t="n">
        <f aca="false">SUM(Y21)</f>
        <v>1.29</v>
      </c>
      <c r="Z22" s="143" t="n">
        <f aca="false">SUM(Z21)</f>
        <v>248.23</v>
      </c>
    </row>
    <row r="23" customFormat="false" ht="24" hidden="false" customHeight="false" outlineLevel="0" collapsed="false">
      <c r="B23" s="38" t="s">
        <v>24</v>
      </c>
      <c r="C23" s="39" t="n">
        <f aca="false">+C17+C20+C22</f>
        <v>3441</v>
      </c>
      <c r="D23" s="40" t="n">
        <f aca="false">+D17+D20+D22</f>
        <v>1.91142336285577</v>
      </c>
      <c r="E23" s="40" t="n">
        <f aca="false">+E17+E20+E22</f>
        <v>375.921650149604</v>
      </c>
      <c r="F23" s="39" t="n">
        <f aca="false">+F17+F20+F22</f>
        <v>5561</v>
      </c>
      <c r="G23" s="40" t="n">
        <f aca="false">+G17+G20+G22</f>
        <v>3.13</v>
      </c>
      <c r="H23" s="41" t="n">
        <f aca="false">+H17+H20+H22</f>
        <v>602.39</v>
      </c>
      <c r="I23" s="39" t="n">
        <f aca="false">+I17+I20+I22</f>
        <v>25870</v>
      </c>
      <c r="J23" s="40" t="n">
        <f aca="false">+J17+J20+J22</f>
        <v>14.9079395029152</v>
      </c>
      <c r="K23" s="40" t="n">
        <f aca="false">+K17+K20+K22</f>
        <v>2696.35237724868</v>
      </c>
      <c r="L23" s="39" t="n">
        <f aca="false">+L17+L20+L22</f>
        <v>44928</v>
      </c>
      <c r="M23" s="40" t="n">
        <f aca="false">+M17+M20+M22</f>
        <v>25.87</v>
      </c>
      <c r="N23" s="41" t="n">
        <f aca="false">+N17+N20+N22</f>
        <v>4689.17</v>
      </c>
      <c r="O23" s="39" t="n">
        <f aca="false">+O17+O20+O22</f>
        <v>839</v>
      </c>
      <c r="P23" s="40" t="n">
        <f aca="false">+P17+P20+P22</f>
        <v>0.501742545405259</v>
      </c>
      <c r="Q23" s="40" t="n">
        <f aca="false">+Q17+Q20+Q22</f>
        <v>97.6570500813229</v>
      </c>
      <c r="R23" s="39" t="n">
        <f aca="false">+R17+R20+R22</f>
        <v>1097</v>
      </c>
      <c r="S23" s="40" t="n">
        <f aca="false">+S17+S20+S22</f>
        <v>0.65</v>
      </c>
      <c r="T23" s="41" t="n">
        <f aca="false">+T17+T20+T22</f>
        <v>120.09</v>
      </c>
      <c r="U23" s="136" t="n">
        <f aca="false">+U17+U20+U22</f>
        <v>30150</v>
      </c>
      <c r="V23" s="137" t="n">
        <f aca="false">+V17+V20+V22</f>
        <v>17.3239645469061</v>
      </c>
      <c r="W23" s="137" t="n">
        <f aca="false">+W17+W20+W22</f>
        <v>3158.32943560366</v>
      </c>
      <c r="X23" s="138" t="n">
        <f aca="false">+X17+X20+X22</f>
        <v>51586</v>
      </c>
      <c r="Y23" s="137" t="n">
        <f aca="false">+Y17+Y20+Y22</f>
        <v>29.65</v>
      </c>
      <c r="Z23" s="139" t="n">
        <f aca="false">+Z17+Z20+Z22</f>
        <v>5411.65</v>
      </c>
    </row>
    <row r="24" customFormat="false" ht="15" hidden="false" customHeight="false" outlineLevel="0" collapsed="false">
      <c r="Z24" s="144"/>
    </row>
    <row r="25" customFormat="false" ht="15.75" hidden="false" customHeight="false" outlineLevel="0" collapsed="false"/>
    <row r="26" customFormat="false" ht="51.75" hidden="false" customHeight="true" outlineLevel="0" collapsed="false">
      <c r="B26" s="145"/>
      <c r="C26" s="146" t="s">
        <v>53</v>
      </c>
      <c r="D26" s="146"/>
      <c r="E26" s="146"/>
      <c r="F26" s="146"/>
      <c r="G26" s="146"/>
      <c r="H26" s="146"/>
      <c r="I26" s="147" t="s">
        <v>54</v>
      </c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8"/>
      <c r="Y26" s="149"/>
      <c r="Z26" s="149"/>
    </row>
    <row r="27" customFormat="false" ht="57" hidden="false" customHeight="true" outlineLevel="0" collapsed="false">
      <c r="B27" s="5" t="s">
        <v>2</v>
      </c>
      <c r="C27" s="150" t="s">
        <v>55</v>
      </c>
      <c r="D27" s="150"/>
      <c r="E27" s="150"/>
      <c r="F27" s="150"/>
      <c r="G27" s="150"/>
      <c r="H27" s="150"/>
      <c r="I27" s="150" t="s">
        <v>56</v>
      </c>
      <c r="J27" s="150"/>
      <c r="K27" s="150"/>
      <c r="L27" s="150"/>
      <c r="M27" s="150"/>
      <c r="N27" s="150"/>
      <c r="O27" s="151" t="s">
        <v>57</v>
      </c>
      <c r="P27" s="151"/>
      <c r="Q27" s="151"/>
      <c r="R27" s="151"/>
      <c r="S27" s="151"/>
      <c r="T27" s="151"/>
      <c r="U27" s="151"/>
      <c r="V27" s="151"/>
      <c r="W27" s="151"/>
    </row>
    <row r="28" customFormat="false" ht="48" hidden="false" customHeight="true" outlineLevel="0" collapsed="false">
      <c r="B28" s="5"/>
      <c r="C28" s="152" t="s">
        <v>50</v>
      </c>
      <c r="D28" s="152"/>
      <c r="E28" s="152"/>
      <c r="F28" s="153" t="s">
        <v>4</v>
      </c>
      <c r="G28" s="153"/>
      <c r="H28" s="153"/>
      <c r="I28" s="152" t="s">
        <v>51</v>
      </c>
      <c r="J28" s="152"/>
      <c r="K28" s="152"/>
      <c r="L28" s="153" t="s">
        <v>52</v>
      </c>
      <c r="M28" s="153"/>
      <c r="N28" s="153"/>
      <c r="O28" s="154" t="s">
        <v>58</v>
      </c>
      <c r="P28" s="154"/>
      <c r="Q28" s="154"/>
      <c r="R28" s="155" t="s">
        <v>59</v>
      </c>
      <c r="S28" s="155"/>
      <c r="T28" s="155"/>
      <c r="U28" s="156" t="s">
        <v>60</v>
      </c>
      <c r="V28" s="156"/>
      <c r="W28" s="156"/>
    </row>
    <row r="29" customFormat="false" ht="37.5" hidden="false" customHeight="false" outlineLevel="0" collapsed="false">
      <c r="B29" s="16"/>
      <c r="C29" s="157" t="s">
        <v>6</v>
      </c>
      <c r="D29" s="129" t="s">
        <v>34</v>
      </c>
      <c r="E29" s="129" t="s">
        <v>35</v>
      </c>
      <c r="F29" s="130" t="s">
        <v>6</v>
      </c>
      <c r="G29" s="129" t="s">
        <v>34</v>
      </c>
      <c r="H29" s="131" t="s">
        <v>35</v>
      </c>
      <c r="I29" s="157" t="s">
        <v>6</v>
      </c>
      <c r="J29" s="129" t="s">
        <v>34</v>
      </c>
      <c r="K29" s="129" t="s">
        <v>35</v>
      </c>
      <c r="L29" s="130" t="s">
        <v>6</v>
      </c>
      <c r="M29" s="129" t="s">
        <v>34</v>
      </c>
      <c r="N29" s="131" t="s">
        <v>35</v>
      </c>
      <c r="O29" s="66" t="s">
        <v>6</v>
      </c>
      <c r="P29" s="18" t="s">
        <v>34</v>
      </c>
      <c r="Q29" s="18" t="s">
        <v>35</v>
      </c>
      <c r="R29" s="127" t="s">
        <v>6</v>
      </c>
      <c r="S29" s="18" t="s">
        <v>34</v>
      </c>
      <c r="T29" s="18" t="s">
        <v>35</v>
      </c>
      <c r="U29" s="130" t="s">
        <v>6</v>
      </c>
      <c r="V29" s="129" t="s">
        <v>34</v>
      </c>
      <c r="W29" s="131" t="s">
        <v>35</v>
      </c>
      <c r="Y29" s="158" t="s">
        <v>61</v>
      </c>
      <c r="Z29" s="158" t="s">
        <v>62</v>
      </c>
    </row>
    <row r="30" customFormat="false" ht="23.25" hidden="false" customHeight="false" outlineLevel="0" collapsed="false">
      <c r="B30" s="24" t="s">
        <v>11</v>
      </c>
      <c r="C30" s="133" t="n">
        <v>833</v>
      </c>
      <c r="D30" s="133"/>
      <c r="E30" s="133"/>
      <c r="F30" s="159" t="n">
        <v>497</v>
      </c>
      <c r="G30" s="160" t="n">
        <v>0.3</v>
      </c>
      <c r="H30" s="161" t="n">
        <v>58.26</v>
      </c>
      <c r="I30" s="133" t="n">
        <f aca="false">+C30+U10</f>
        <v>2109</v>
      </c>
      <c r="J30" s="133"/>
      <c r="K30" s="133"/>
      <c r="L30" s="133" t="n">
        <f aca="false">+F30+X10</f>
        <v>2272</v>
      </c>
      <c r="M30" s="134" t="n">
        <f aca="false">+G30+Y10</f>
        <v>1.37</v>
      </c>
      <c r="N30" s="162" t="n">
        <f aca="false">+H30+Z10</f>
        <v>252.65</v>
      </c>
      <c r="O30" s="163" t="n">
        <v>230</v>
      </c>
      <c r="P30" s="26" t="n">
        <f aca="false">+O30*Z30</f>
        <v>0.13868838028169</v>
      </c>
      <c r="Q30" s="26" t="n">
        <f aca="false">+P30*Y30</f>
        <v>25.5763644366197</v>
      </c>
      <c r="R30" s="67" t="n">
        <v>0</v>
      </c>
      <c r="S30" s="26" t="n">
        <f aca="false">+R30*Z30</f>
        <v>0</v>
      </c>
      <c r="T30" s="26" t="n">
        <f aca="false">+S30*Y30</f>
        <v>0</v>
      </c>
      <c r="U30" s="133" t="n">
        <f aca="false">+O30+R30</f>
        <v>230</v>
      </c>
      <c r="V30" s="134" t="n">
        <f aca="false">+P30+S30</f>
        <v>0.13868838028169</v>
      </c>
      <c r="W30" s="135" t="n">
        <f aca="false">+Q30+T30</f>
        <v>25.5763644366197</v>
      </c>
      <c r="Y30" s="164" t="n">
        <f aca="false">+N30/M30</f>
        <v>184.416058394161</v>
      </c>
      <c r="Z30" s="165" t="n">
        <f aca="false">+M30/L30</f>
        <v>0.000602992957746479</v>
      </c>
    </row>
    <row r="31" customFormat="false" ht="23.25" hidden="false" customHeight="false" outlineLevel="0" collapsed="false">
      <c r="B31" s="24" t="s">
        <v>12</v>
      </c>
      <c r="C31" s="133" t="n">
        <v>3063</v>
      </c>
      <c r="D31" s="133"/>
      <c r="E31" s="133"/>
      <c r="F31" s="159" t="n">
        <v>4432</v>
      </c>
      <c r="G31" s="160" t="n">
        <v>2.65</v>
      </c>
      <c r="H31" s="161" t="n">
        <v>425.47</v>
      </c>
      <c r="I31" s="133" t="n">
        <f aca="false">+C31+U11</f>
        <v>6500</v>
      </c>
      <c r="J31" s="133"/>
      <c r="K31" s="133"/>
      <c r="L31" s="133" t="n">
        <f aca="false">+F31+X11</f>
        <v>11458</v>
      </c>
      <c r="M31" s="134" t="n">
        <f aca="false">+G31+Y11</f>
        <v>6.88</v>
      </c>
      <c r="N31" s="162" t="n">
        <f aca="false">+H31+Z11</f>
        <v>1093.41</v>
      </c>
      <c r="O31" s="163" t="n">
        <v>303</v>
      </c>
      <c r="P31" s="26" t="n">
        <f aca="false">+O31*Z31</f>
        <v>0.181937510909408</v>
      </c>
      <c r="Q31" s="26" t="n">
        <f aca="false">+P31*Y31</f>
        <v>28.9145775877116</v>
      </c>
      <c r="R31" s="67" t="n">
        <v>1601</v>
      </c>
      <c r="S31" s="26" t="n">
        <f aca="false">+R31*Z31</f>
        <v>0.961326584046081</v>
      </c>
      <c r="T31" s="26" t="n">
        <f aca="false">+S31*Y31</f>
        <v>152.779665735731</v>
      </c>
      <c r="U31" s="133" t="n">
        <f aca="false">+O31+R31</f>
        <v>1904</v>
      </c>
      <c r="V31" s="134" t="n">
        <f aca="false">+P31+S31</f>
        <v>1.14326409495549</v>
      </c>
      <c r="W31" s="135" t="n">
        <f aca="false">+Q31+T31</f>
        <v>181.694243323442</v>
      </c>
      <c r="Y31" s="164" t="n">
        <f aca="false">+N31/M31</f>
        <v>158.925872093023</v>
      </c>
      <c r="Z31" s="166" t="n">
        <f aca="false">+M31/L31</f>
        <v>0.000600453831384186</v>
      </c>
    </row>
    <row r="32" customFormat="false" ht="23.25" hidden="false" customHeight="false" outlineLevel="0" collapsed="false">
      <c r="B32" s="24" t="s">
        <v>13</v>
      </c>
      <c r="C32" s="133" t="n">
        <v>1560</v>
      </c>
      <c r="D32" s="133"/>
      <c r="E32" s="133"/>
      <c r="F32" s="159" t="n">
        <v>2117</v>
      </c>
      <c r="G32" s="160" t="n">
        <v>1.27</v>
      </c>
      <c r="H32" s="161" t="n">
        <v>216.35</v>
      </c>
      <c r="I32" s="133" t="n">
        <f aca="false">+C32+U12</f>
        <v>3687</v>
      </c>
      <c r="J32" s="133"/>
      <c r="K32" s="133"/>
      <c r="L32" s="133" t="n">
        <f aca="false">+F32+X12</f>
        <v>5361</v>
      </c>
      <c r="M32" s="134" t="n">
        <f aca="false">+G32+Y12</f>
        <v>3.21</v>
      </c>
      <c r="N32" s="162" t="n">
        <f aca="false">+H32+Z12</f>
        <v>534.87</v>
      </c>
      <c r="O32" s="163" t="n">
        <v>125</v>
      </c>
      <c r="P32" s="26" t="n">
        <f aca="false">+O32*Z32</f>
        <v>0.0748461108002238</v>
      </c>
      <c r="Q32" s="26" t="n">
        <f aca="false">+P32*Y32</f>
        <v>12.4713206491326</v>
      </c>
      <c r="R32" s="67" t="n">
        <v>1006</v>
      </c>
      <c r="S32" s="26" t="n">
        <f aca="false">+R32*Z32</f>
        <v>0.602361499720201</v>
      </c>
      <c r="T32" s="26" t="n">
        <f aca="false">+S32*Y32</f>
        <v>100.369188584219</v>
      </c>
      <c r="U32" s="133" t="n">
        <f aca="false">+O32+R32</f>
        <v>1131</v>
      </c>
      <c r="V32" s="134" t="n">
        <f aca="false">+P32+S32</f>
        <v>0.677207610520425</v>
      </c>
      <c r="W32" s="135" t="n">
        <f aca="false">+Q32+T32</f>
        <v>112.840509233352</v>
      </c>
      <c r="Y32" s="164" t="n">
        <f aca="false">+N32/M32</f>
        <v>166.626168224299</v>
      </c>
      <c r="Z32" s="166" t="n">
        <f aca="false">+M32/L32</f>
        <v>0.000598768886401791</v>
      </c>
    </row>
    <row r="33" customFormat="false" ht="23.25" hidden="false" customHeight="false" outlineLevel="0" collapsed="false">
      <c r="B33" s="34" t="s">
        <v>14</v>
      </c>
      <c r="C33" s="133" t="n">
        <v>224</v>
      </c>
      <c r="D33" s="133"/>
      <c r="E33" s="133"/>
      <c r="F33" s="159" t="n">
        <v>140</v>
      </c>
      <c r="G33" s="160" t="n">
        <v>0.08</v>
      </c>
      <c r="H33" s="161" t="n">
        <v>13.33</v>
      </c>
      <c r="I33" s="133" t="n">
        <f aca="false">+C33+U13</f>
        <v>474</v>
      </c>
      <c r="J33" s="133"/>
      <c r="K33" s="133"/>
      <c r="L33" s="133" t="n">
        <f aca="false">+F33+X13</f>
        <v>649</v>
      </c>
      <c r="M33" s="134" t="n">
        <f aca="false">+G33+Y13</f>
        <v>0.39</v>
      </c>
      <c r="N33" s="162" t="n">
        <f aca="false">+H33+Z13</f>
        <v>60.03</v>
      </c>
      <c r="O33" s="167" t="n">
        <v>301</v>
      </c>
      <c r="P33" s="26" t="n">
        <f aca="false">+O33*Z33</f>
        <v>0.180878274268105</v>
      </c>
      <c r="Q33" s="26" t="n">
        <f aca="false">+P33*Y33</f>
        <v>27.8413405238829</v>
      </c>
      <c r="R33" s="73" t="n">
        <v>0</v>
      </c>
      <c r="S33" s="26" t="n">
        <f aca="false">+R33*Z33</f>
        <v>0</v>
      </c>
      <c r="T33" s="26" t="n">
        <f aca="false">+S33*Y33</f>
        <v>0</v>
      </c>
      <c r="U33" s="133" t="n">
        <f aca="false">+O33+R33</f>
        <v>301</v>
      </c>
      <c r="V33" s="134" t="n">
        <f aca="false">+P33+S33</f>
        <v>0.180878274268105</v>
      </c>
      <c r="W33" s="135" t="n">
        <f aca="false">+Q33+T33</f>
        <v>27.8413405238829</v>
      </c>
      <c r="Y33" s="164" t="n">
        <f aca="false">+N33/M33</f>
        <v>153.923076923077</v>
      </c>
      <c r="Z33" s="166" t="n">
        <f aca="false">+M33/L33</f>
        <v>0.000600924499229584</v>
      </c>
    </row>
    <row r="34" customFormat="false" ht="23.25" hidden="false" customHeight="false" outlineLevel="0" collapsed="false">
      <c r="B34" s="34" t="s">
        <v>15</v>
      </c>
      <c r="C34" s="133" t="n">
        <v>1949</v>
      </c>
      <c r="D34" s="133"/>
      <c r="E34" s="133"/>
      <c r="F34" s="159" t="n">
        <v>3276</v>
      </c>
      <c r="G34" s="160" t="n">
        <v>1.96</v>
      </c>
      <c r="H34" s="161" t="n">
        <v>335.28</v>
      </c>
      <c r="I34" s="133" t="n">
        <f aca="false">+C34+U14</f>
        <v>3585</v>
      </c>
      <c r="J34" s="133"/>
      <c r="K34" s="133"/>
      <c r="L34" s="133" t="n">
        <f aca="false">+F34+X14</f>
        <v>5627</v>
      </c>
      <c r="M34" s="134" t="n">
        <f aca="false">+G34+Y14</f>
        <v>3.36</v>
      </c>
      <c r="N34" s="162" t="n">
        <f aca="false">+H34+Z14</f>
        <v>563.05</v>
      </c>
      <c r="O34" s="167" t="n">
        <v>2319</v>
      </c>
      <c r="P34" s="26" t="n">
        <f aca="false">+O34*Z34</f>
        <v>1.38472365381198</v>
      </c>
      <c r="Q34" s="26" t="n">
        <f aca="false">+P34*Y34</f>
        <v>232.044242047272</v>
      </c>
      <c r="R34" s="73" t="n">
        <v>68</v>
      </c>
      <c r="S34" s="26" t="n">
        <f aca="false">+R34*Z34</f>
        <v>0.0406042296072508</v>
      </c>
      <c r="T34" s="26" t="n">
        <f aca="false">+S34*Y34</f>
        <v>6.80422960725075</v>
      </c>
      <c r="U34" s="133" t="n">
        <f aca="false">+O34+R34</f>
        <v>2387</v>
      </c>
      <c r="V34" s="134" t="n">
        <f aca="false">+P34+S34</f>
        <v>1.42532788341923</v>
      </c>
      <c r="W34" s="135" t="n">
        <f aca="false">+Q34+T34</f>
        <v>238.848471654523</v>
      </c>
      <c r="Y34" s="164" t="n">
        <f aca="false">+N34/M34</f>
        <v>167.574404761905</v>
      </c>
      <c r="Z34" s="166" t="n">
        <f aca="false">+M34/L34</f>
        <v>0.000597121023636041</v>
      </c>
    </row>
    <row r="35" customFormat="false" ht="23.25" hidden="false" customHeight="false" outlineLevel="0" collapsed="false">
      <c r="B35" s="34" t="s">
        <v>16</v>
      </c>
      <c r="C35" s="133" t="n">
        <v>2986</v>
      </c>
      <c r="D35" s="133"/>
      <c r="E35" s="133"/>
      <c r="F35" s="159" t="n">
        <v>3488</v>
      </c>
      <c r="G35" s="160" t="n">
        <v>2</v>
      </c>
      <c r="H35" s="161" t="n">
        <v>466.43</v>
      </c>
      <c r="I35" s="133" t="n">
        <f aca="false">+C35+U15</f>
        <v>7051</v>
      </c>
      <c r="J35" s="133"/>
      <c r="K35" s="133"/>
      <c r="L35" s="133" t="n">
        <f aca="false">+F35+X15</f>
        <v>11940</v>
      </c>
      <c r="M35" s="134" t="n">
        <f aca="false">+G35+Y15</f>
        <v>6.85</v>
      </c>
      <c r="N35" s="162" t="n">
        <f aca="false">+H35+Z15</f>
        <v>1558.27</v>
      </c>
      <c r="O35" s="167" t="n">
        <v>737</v>
      </c>
      <c r="P35" s="26" t="n">
        <f aca="false">+O35*Z35</f>
        <v>0.422818257956449</v>
      </c>
      <c r="Q35" s="26" t="n">
        <f aca="false">+P35*Y35</f>
        <v>96.1846725293132</v>
      </c>
      <c r="R35" s="73" t="n">
        <v>1267</v>
      </c>
      <c r="S35" s="26" t="n">
        <f aca="false">+R35*Z35</f>
        <v>0.726880234505863</v>
      </c>
      <c r="T35" s="26" t="n">
        <f aca="false">+S35*Y35</f>
        <v>165.354111390285</v>
      </c>
      <c r="U35" s="133" t="n">
        <f aca="false">+O35+R35</f>
        <v>2004</v>
      </c>
      <c r="V35" s="134" t="n">
        <f aca="false">+P35+S35</f>
        <v>1.14969849246231</v>
      </c>
      <c r="W35" s="135" t="n">
        <f aca="false">+Q35+T35</f>
        <v>261.538783919598</v>
      </c>
      <c r="Y35" s="164" t="n">
        <f aca="false">+N35/M35</f>
        <v>227.484671532847</v>
      </c>
      <c r="Z35" s="166" t="n">
        <f aca="false">+M35/L35</f>
        <v>0.000573701842546064</v>
      </c>
    </row>
    <row r="36" customFormat="false" ht="24" hidden="false" customHeight="false" outlineLevel="0" collapsed="false">
      <c r="B36" s="36" t="s">
        <v>17</v>
      </c>
      <c r="C36" s="168" t="n">
        <v>1858</v>
      </c>
      <c r="D36" s="168"/>
      <c r="E36" s="168"/>
      <c r="F36" s="169" t="n">
        <v>2729</v>
      </c>
      <c r="G36" s="170" t="n">
        <v>1.24</v>
      </c>
      <c r="H36" s="171" t="n">
        <v>287.57</v>
      </c>
      <c r="I36" s="133" t="n">
        <f aca="false">+C36+U16</f>
        <v>5272</v>
      </c>
      <c r="J36" s="133"/>
      <c r="K36" s="133"/>
      <c r="L36" s="133" t="n">
        <f aca="false">+F36+X16</f>
        <v>8414</v>
      </c>
      <c r="M36" s="134" t="n">
        <f aca="false">+G36+Y16</f>
        <v>3.82</v>
      </c>
      <c r="N36" s="162" t="n">
        <f aca="false">+H36+Z16</f>
        <v>835.78</v>
      </c>
      <c r="O36" s="172" t="n">
        <v>951</v>
      </c>
      <c r="P36" s="26" t="n">
        <f aca="false">+O36*Z36</f>
        <v>0.431758973140005</v>
      </c>
      <c r="Q36" s="26" t="n">
        <f aca="false">+P36*Y36</f>
        <v>94.4647943903019</v>
      </c>
      <c r="R36" s="74" t="n">
        <v>373</v>
      </c>
      <c r="S36" s="26" t="n">
        <f aca="false">+R36*Z36</f>
        <v>0.169343950558593</v>
      </c>
      <c r="T36" s="26" t="n">
        <f aca="false">+S36*Y36</f>
        <v>37.0508604706442</v>
      </c>
      <c r="U36" s="133" t="n">
        <f aca="false">+O36+R36</f>
        <v>1324</v>
      </c>
      <c r="V36" s="134" t="n">
        <f aca="false">+P36+S36</f>
        <v>0.601102923698598</v>
      </c>
      <c r="W36" s="135" t="n">
        <f aca="false">+Q36+T36</f>
        <v>131.515654860946</v>
      </c>
      <c r="Y36" s="164" t="n">
        <f aca="false">+N36/M36</f>
        <v>218.79057591623</v>
      </c>
      <c r="Z36" s="166" t="n">
        <f aca="false">+M36/L36</f>
        <v>0.000454005229379605</v>
      </c>
    </row>
    <row r="37" customFormat="false" ht="24" hidden="false" customHeight="false" outlineLevel="0" collapsed="false">
      <c r="B37" s="38" t="s">
        <v>18</v>
      </c>
      <c r="C37" s="138" t="n">
        <f aca="false">SUM(C30:C36)</f>
        <v>12473</v>
      </c>
      <c r="D37" s="137" t="n">
        <f aca="false">+G37/F37*C37</f>
        <v>7.10435277894358</v>
      </c>
      <c r="E37" s="137" t="n">
        <f aca="false">+H37/G37*D37</f>
        <v>1348.09954853408</v>
      </c>
      <c r="F37" s="138" t="n">
        <f aca="false">SUM(F30:F36)</f>
        <v>16679</v>
      </c>
      <c r="G37" s="137" t="n">
        <f aca="false">SUM(G30:G36)</f>
        <v>9.5</v>
      </c>
      <c r="H37" s="139" t="n">
        <f aca="false">SUM(H30:H36)</f>
        <v>1802.69</v>
      </c>
      <c r="I37" s="138" t="n">
        <f aca="false">SUM(I30:I36)</f>
        <v>28678</v>
      </c>
      <c r="J37" s="137" t="n">
        <f aca="false">+M37/L37*I37</f>
        <v>16.2329485356838</v>
      </c>
      <c r="K37" s="137" t="n">
        <f aca="false">+N37/M37*J37</f>
        <v>3072.25486494171</v>
      </c>
      <c r="L37" s="138" t="n">
        <f aca="false">SUM(L30:L36)</f>
        <v>45721</v>
      </c>
      <c r="M37" s="137" t="n">
        <f aca="false">SUM(M30:M36)</f>
        <v>25.88</v>
      </c>
      <c r="N37" s="139" t="n">
        <f aca="false">SUM(N30:N36)</f>
        <v>4898.06</v>
      </c>
      <c r="O37" s="80" t="n">
        <f aca="false">SUM(O30:O36)</f>
        <v>4966</v>
      </c>
      <c r="P37" s="40" t="n">
        <f aca="false">SUM(P30:P36)</f>
        <v>2.81565116116786</v>
      </c>
      <c r="Q37" s="40" t="n">
        <f aca="false">SUM(Q30:Q36)</f>
        <v>517.497312164234</v>
      </c>
      <c r="R37" s="39" t="n">
        <f aca="false">SUM(R30:R36)</f>
        <v>4315</v>
      </c>
      <c r="S37" s="40" t="n">
        <f aca="false">SUM(S30:S36)</f>
        <v>2.50051649843799</v>
      </c>
      <c r="T37" s="40" t="n">
        <f aca="false">SUM(T30:T36)</f>
        <v>462.35805578813</v>
      </c>
      <c r="U37" s="138" t="n">
        <f aca="false">SUM(U30:U36)</f>
        <v>9281</v>
      </c>
      <c r="V37" s="137" t="n">
        <f aca="false">SUM(V30:V36)</f>
        <v>5.31616765960585</v>
      </c>
      <c r="W37" s="139" t="n">
        <f aca="false">SUM(W30:W36)</f>
        <v>979.855367952364</v>
      </c>
      <c r="Y37" s="164" t="n">
        <f aca="false">+N37/M37</f>
        <v>189.260432766615</v>
      </c>
      <c r="Z37" s="166" t="n">
        <f aca="false">+M37/L37</f>
        <v>0.00056604186260143</v>
      </c>
    </row>
    <row r="38" customFormat="false" ht="23.25" hidden="false" customHeight="false" outlineLevel="0" collapsed="false">
      <c r="B38" s="45" t="s">
        <v>19</v>
      </c>
      <c r="C38" s="173" t="n">
        <v>4142</v>
      </c>
      <c r="D38" s="174"/>
      <c r="E38" s="174"/>
      <c r="F38" s="175" t="n">
        <v>5923</v>
      </c>
      <c r="G38" s="176" t="n">
        <v>3.56</v>
      </c>
      <c r="H38" s="177" t="n">
        <v>626.49</v>
      </c>
      <c r="I38" s="133" t="n">
        <f aca="false">+C38+U18</f>
        <v>8904</v>
      </c>
      <c r="J38" s="133"/>
      <c r="K38" s="133"/>
      <c r="L38" s="133" t="n">
        <f aca="false">+F38+X18</f>
        <v>14999</v>
      </c>
      <c r="M38" s="134" t="n">
        <f aca="false">+G38+Y18</f>
        <v>9.01</v>
      </c>
      <c r="N38" s="162" t="n">
        <f aca="false">+H38+Z18</f>
        <v>1586.33</v>
      </c>
      <c r="O38" s="178" t="n">
        <v>7523</v>
      </c>
      <c r="P38" s="26" t="n">
        <f aca="false">+O38*Z38</f>
        <v>4.51911660777385</v>
      </c>
      <c r="Q38" s="26" t="n">
        <f aca="false">+P38*Y38</f>
        <v>795.650416027735</v>
      </c>
      <c r="R38" s="84" t="n">
        <v>1831</v>
      </c>
      <c r="S38" s="26" t="n">
        <f aca="false">+R38*Z38</f>
        <v>1.09989399293286</v>
      </c>
      <c r="T38" s="26" t="n">
        <f aca="false">+S38*Y38</f>
        <v>193.650925395026</v>
      </c>
      <c r="U38" s="133" t="n">
        <f aca="false">+O38+R38</f>
        <v>9354</v>
      </c>
      <c r="V38" s="134" t="n">
        <f aca="false">+P38+S38</f>
        <v>5.61901060070671</v>
      </c>
      <c r="W38" s="135" t="n">
        <f aca="false">+Q38+T38</f>
        <v>989.301341422761</v>
      </c>
      <c r="Y38" s="164" t="n">
        <f aca="false">+N38/M38</f>
        <v>176.063263041065</v>
      </c>
      <c r="Z38" s="166" t="n">
        <f aca="false">+M38/L38</f>
        <v>0.000600706713780919</v>
      </c>
    </row>
    <row r="39" customFormat="false" ht="24" hidden="false" customHeight="false" outlineLevel="0" collapsed="false">
      <c r="B39" s="47" t="s">
        <v>20</v>
      </c>
      <c r="C39" s="168" t="n">
        <v>6185</v>
      </c>
      <c r="D39" s="179"/>
      <c r="E39" s="179"/>
      <c r="F39" s="169" t="n">
        <v>5264</v>
      </c>
      <c r="G39" s="170" t="n">
        <v>3.15</v>
      </c>
      <c r="H39" s="171" t="n">
        <v>534.15</v>
      </c>
      <c r="I39" s="133" t="n">
        <f aca="false">+C39+U19</f>
        <v>13531</v>
      </c>
      <c r="J39" s="133"/>
      <c r="K39" s="133"/>
      <c r="L39" s="133" t="n">
        <f aca="false">+F39+X19</f>
        <v>16177</v>
      </c>
      <c r="M39" s="134" t="n">
        <f aca="false">+G39+Y19</f>
        <v>9.68</v>
      </c>
      <c r="N39" s="162" t="n">
        <f aca="false">+H39+Z19</f>
        <v>1642.36</v>
      </c>
      <c r="O39" s="180" t="n">
        <v>6161</v>
      </c>
      <c r="P39" s="26" t="n">
        <f aca="false">+O39*Z39</f>
        <v>3.68662174692465</v>
      </c>
      <c r="Q39" s="26" t="n">
        <f aca="false">+P39*Y39</f>
        <v>625.491745070162</v>
      </c>
      <c r="R39" s="90" t="n">
        <v>2963</v>
      </c>
      <c r="S39" s="26" t="n">
        <f aca="false">+R39*Z39</f>
        <v>1.77300117450702</v>
      </c>
      <c r="T39" s="26" t="n">
        <f aca="false">+S39*Y39</f>
        <v>300.816757124312</v>
      </c>
      <c r="U39" s="133" t="n">
        <f aca="false">+O39+R39</f>
        <v>9124</v>
      </c>
      <c r="V39" s="134" t="n">
        <f aca="false">+P39+S39</f>
        <v>5.45962292143166</v>
      </c>
      <c r="W39" s="135" t="n">
        <f aca="false">+Q39+T39</f>
        <v>926.308502194474</v>
      </c>
      <c r="Y39" s="164" t="n">
        <f aca="false">+N39/M39</f>
        <v>169.665289256198</v>
      </c>
      <c r="Z39" s="166" t="n">
        <f aca="false">+M39/L39</f>
        <v>0.00059838041664091</v>
      </c>
    </row>
    <row r="40" customFormat="false" ht="24" hidden="false" customHeight="false" outlineLevel="0" collapsed="false">
      <c r="B40" s="38" t="s">
        <v>21</v>
      </c>
      <c r="C40" s="138" t="n">
        <f aca="false">SUM(C38:C39)</f>
        <v>10327</v>
      </c>
      <c r="D40" s="137" t="n">
        <f aca="false">+G40/F40*C40</f>
        <v>6.19416912487709</v>
      </c>
      <c r="E40" s="137" t="n">
        <f aca="false">+H40/G40*D40</f>
        <v>1071.41586484312</v>
      </c>
      <c r="F40" s="138" t="n">
        <f aca="false">SUM(F38:F39)</f>
        <v>11187</v>
      </c>
      <c r="G40" s="137" t="n">
        <f aca="false">SUM(G38:G39)</f>
        <v>6.71</v>
      </c>
      <c r="H40" s="139" t="n">
        <f aca="false">SUM(H38:H39)</f>
        <v>1160.64</v>
      </c>
      <c r="I40" s="138" t="n">
        <f aca="false">SUM(I38:I39)</f>
        <v>22435</v>
      </c>
      <c r="J40" s="137" t="n">
        <f aca="false">+M40/L40*I40</f>
        <v>13.4497738645112</v>
      </c>
      <c r="K40" s="137" t="n">
        <f aca="false">+N40/M40*J40</f>
        <v>2323.44303791378</v>
      </c>
      <c r="L40" s="138" t="n">
        <f aca="false">SUM(L38:L39)</f>
        <v>31176</v>
      </c>
      <c r="M40" s="137" t="n">
        <f aca="false">SUM(M38:M39)</f>
        <v>18.69</v>
      </c>
      <c r="N40" s="139" t="n">
        <f aca="false">SUM(N38:N39)</f>
        <v>3228.69</v>
      </c>
      <c r="O40" s="80" t="n">
        <f aca="false">SUM(O38:O39)</f>
        <v>13684</v>
      </c>
      <c r="P40" s="40" t="n">
        <f aca="false">SUM(P38:P39)</f>
        <v>8.2057383546985</v>
      </c>
      <c r="Q40" s="40" t="n">
        <f aca="false">SUM(Q38:Q39)</f>
        <v>1421.1421610979</v>
      </c>
      <c r="R40" s="39" t="n">
        <f aca="false">SUM(R38:R39)</f>
        <v>4794</v>
      </c>
      <c r="S40" s="40" t="n">
        <f aca="false">SUM(S38:S39)</f>
        <v>2.87289516743988</v>
      </c>
      <c r="T40" s="40" t="n">
        <f aca="false">SUM(T38:T39)</f>
        <v>494.467682519339</v>
      </c>
      <c r="U40" s="138" t="n">
        <f aca="false">SUM(U38:U39)</f>
        <v>18478</v>
      </c>
      <c r="V40" s="137" t="n">
        <f aca="false">SUM(V38:V39)</f>
        <v>11.0786335221384</v>
      </c>
      <c r="W40" s="139" t="n">
        <f aca="false">SUM(W38:W39)</f>
        <v>1915.60984361724</v>
      </c>
      <c r="Y40" s="164" t="n">
        <f aca="false">+N40/M40</f>
        <v>172.749598715891</v>
      </c>
      <c r="Z40" s="166" t="n">
        <f aca="false">+M40/L40</f>
        <v>0.00059949961508853</v>
      </c>
    </row>
    <row r="41" customFormat="false" ht="24" hidden="false" customHeight="false" outlineLevel="0" collapsed="false">
      <c r="B41" s="49" t="s">
        <v>22</v>
      </c>
      <c r="C41" s="181" t="n">
        <v>2072</v>
      </c>
      <c r="D41" s="137"/>
      <c r="E41" s="137"/>
      <c r="F41" s="182" t="n">
        <v>2058</v>
      </c>
      <c r="G41" s="183" t="n">
        <v>1.03</v>
      </c>
      <c r="H41" s="184" t="n">
        <v>210.59</v>
      </c>
      <c r="I41" s="133" t="n">
        <f aca="false">+C41+U21</f>
        <v>3909</v>
      </c>
      <c r="J41" s="133"/>
      <c r="K41" s="133"/>
      <c r="L41" s="133" t="n">
        <f aca="false">+F41+X21</f>
        <v>4613</v>
      </c>
      <c r="M41" s="134" t="n">
        <f aca="false">+G41+Y21</f>
        <v>2.32</v>
      </c>
      <c r="N41" s="162" t="n">
        <f aca="false">+H41+Z21</f>
        <v>458.82</v>
      </c>
      <c r="O41" s="95" t="n">
        <v>157</v>
      </c>
      <c r="P41" s="26" t="n">
        <f aca="false">+O41*Z41</f>
        <v>0.0789594623889009</v>
      </c>
      <c r="Q41" s="26" t="n">
        <f aca="false">+P41*Y41</f>
        <v>15.6155950574463</v>
      </c>
      <c r="R41" s="92" t="n">
        <v>893</v>
      </c>
      <c r="S41" s="26" t="n">
        <f aca="false">+R41*Z41</f>
        <v>0.449113375243876</v>
      </c>
      <c r="T41" s="26" t="n">
        <f aca="false">+S41*Y41</f>
        <v>88.8199132885324</v>
      </c>
      <c r="U41" s="133" t="n">
        <f aca="false">+O41+R41</f>
        <v>1050</v>
      </c>
      <c r="V41" s="134" t="n">
        <f aca="false">+P41+S41</f>
        <v>0.528072837632777</v>
      </c>
      <c r="W41" s="135" t="n">
        <f aca="false">+Q41+T41</f>
        <v>104.435508345979</v>
      </c>
      <c r="Y41" s="164" t="n">
        <f aca="false">+N41/M41</f>
        <v>197.76724137931</v>
      </c>
      <c r="Z41" s="166" t="n">
        <f aca="false">+M41/L41</f>
        <v>0.000502926512031216</v>
      </c>
    </row>
    <row r="42" customFormat="false" ht="24" hidden="false" customHeight="false" outlineLevel="0" collapsed="false">
      <c r="B42" s="51" t="s">
        <v>23</v>
      </c>
      <c r="C42" s="141" t="n">
        <f aca="false">SUM(C41)</f>
        <v>2072</v>
      </c>
      <c r="D42" s="137" t="n">
        <f aca="false">+G42/F42*C42</f>
        <v>1.03700680272109</v>
      </c>
      <c r="E42" s="137" t="n">
        <f aca="false">+H42/G42*D42</f>
        <v>212.022585034014</v>
      </c>
      <c r="F42" s="141" t="n">
        <f aca="false">SUM(F41)</f>
        <v>2058</v>
      </c>
      <c r="G42" s="142" t="n">
        <f aca="false">SUM(G41)</f>
        <v>1.03</v>
      </c>
      <c r="H42" s="143" t="n">
        <f aca="false">SUM(H41)</f>
        <v>210.59</v>
      </c>
      <c r="I42" s="141" t="n">
        <f aca="false">SUM(I41)</f>
        <v>3909</v>
      </c>
      <c r="J42" s="137" t="n">
        <f aca="false">+M42/L42*I42</f>
        <v>1.96593973553002</v>
      </c>
      <c r="K42" s="137" t="n">
        <f aca="false">+N42/M42*J42</f>
        <v>388.798478213744</v>
      </c>
      <c r="L42" s="141" t="n">
        <f aca="false">SUM(L41)</f>
        <v>4613</v>
      </c>
      <c r="M42" s="142" t="n">
        <f aca="false">SUM(M41)</f>
        <v>2.32</v>
      </c>
      <c r="N42" s="143" t="n">
        <f aca="false">SUM(N41)</f>
        <v>458.82</v>
      </c>
      <c r="O42" s="97" t="n">
        <f aca="false">SUM(O41)</f>
        <v>157</v>
      </c>
      <c r="P42" s="53" t="n">
        <f aca="false">SUM(P41)</f>
        <v>0.0789594623889009</v>
      </c>
      <c r="Q42" s="53" t="n">
        <f aca="false">SUM(Q41)</f>
        <v>15.6155950574463</v>
      </c>
      <c r="R42" s="52" t="n">
        <f aca="false">SUM(R41)</f>
        <v>893</v>
      </c>
      <c r="S42" s="53" t="n">
        <f aca="false">SUM(S41)</f>
        <v>0.449113375243876</v>
      </c>
      <c r="T42" s="53" t="n">
        <f aca="false">SUM(T41)</f>
        <v>88.8199132885324</v>
      </c>
      <c r="U42" s="141" t="n">
        <f aca="false">SUM(U41)</f>
        <v>1050</v>
      </c>
      <c r="V42" s="142" t="n">
        <f aca="false">SUM(V41)</f>
        <v>0.528072837632777</v>
      </c>
      <c r="W42" s="143" t="n">
        <f aca="false">SUM(W41)</f>
        <v>104.435508345979</v>
      </c>
      <c r="Y42" s="164" t="n">
        <f aca="false">+N42/M42</f>
        <v>197.76724137931</v>
      </c>
      <c r="Z42" s="166" t="n">
        <f aca="false">+M42/L42</f>
        <v>0.000502926512031216</v>
      </c>
    </row>
    <row r="43" customFormat="false" ht="24" hidden="false" customHeight="false" outlineLevel="0" collapsed="false">
      <c r="B43" s="38" t="s">
        <v>24</v>
      </c>
      <c r="C43" s="138" t="n">
        <f aca="false">+C37+C40+C42</f>
        <v>24872</v>
      </c>
      <c r="D43" s="137" t="n">
        <f aca="false">+D37+D40+D42</f>
        <v>14.3355287065418</v>
      </c>
      <c r="E43" s="137" t="n">
        <f aca="false">+E37+E40+E42</f>
        <v>2631.53799841122</v>
      </c>
      <c r="F43" s="138" t="n">
        <f aca="false">+F37+F40+F42</f>
        <v>29924</v>
      </c>
      <c r="G43" s="137" t="n">
        <f aca="false">+G37+G40+G42</f>
        <v>17.24</v>
      </c>
      <c r="H43" s="139" t="n">
        <f aca="false">+H37+H40+H42</f>
        <v>3173.92</v>
      </c>
      <c r="I43" s="138" t="n">
        <f aca="false">+I37+I40+I42</f>
        <v>55022</v>
      </c>
      <c r="J43" s="137" t="n">
        <f aca="false">+J37+J40+J42</f>
        <v>31.648662135725</v>
      </c>
      <c r="K43" s="137" t="n">
        <f aca="false">+K37+K40+K42</f>
        <v>5784.49638106924</v>
      </c>
      <c r="L43" s="138" t="n">
        <f aca="false">+L37+L40+L42</f>
        <v>81510</v>
      </c>
      <c r="M43" s="137" t="n">
        <f aca="false">+M37+M40+M42</f>
        <v>46.89</v>
      </c>
      <c r="N43" s="139" t="n">
        <f aca="false">+N37+N40+N42</f>
        <v>8585.57</v>
      </c>
      <c r="O43" s="80" t="n">
        <f aca="false">+O37+O40+O42</f>
        <v>18807</v>
      </c>
      <c r="P43" s="40" t="n">
        <f aca="false">+P37+P40+P42</f>
        <v>11.1003489782553</v>
      </c>
      <c r="Q43" s="40" t="n">
        <f aca="false">+Q37+Q40+Q42</f>
        <v>1954.25506831958</v>
      </c>
      <c r="R43" s="39" t="n">
        <f aca="false">+R37+R40+R42</f>
        <v>10002</v>
      </c>
      <c r="S43" s="40" t="n">
        <f aca="false">+S37+S40+S42</f>
        <v>5.82252504112174</v>
      </c>
      <c r="T43" s="40" t="n">
        <f aca="false">+T37+T40+T42</f>
        <v>1045.645651596</v>
      </c>
      <c r="U43" s="138" t="n">
        <f aca="false">+U37+U40+U42</f>
        <v>28809</v>
      </c>
      <c r="V43" s="137" t="n">
        <f aca="false">+V37+V40+V42</f>
        <v>16.922874019377</v>
      </c>
      <c r="W43" s="139" t="n">
        <f aca="false">+W37+W40+W42</f>
        <v>2999.90071991558</v>
      </c>
      <c r="Y43" s="164" t="n">
        <f aca="false">+N43/M43</f>
        <v>183.100234591597</v>
      </c>
      <c r="Z43" s="166" t="n">
        <f aca="false">+M43/L43</f>
        <v>0.000575266838424733</v>
      </c>
    </row>
    <row r="44" customFormat="false" ht="15" hidden="false" customHeight="false" outlineLevel="0" collapsed="false">
      <c r="W44" s="144"/>
    </row>
    <row r="45" customFormat="false" ht="15.75" hidden="false" customHeight="false" outlineLevel="0" collapsed="false">
      <c r="W45" s="144"/>
    </row>
    <row r="46" customFormat="false" ht="21" hidden="false" customHeight="true" outlineLevel="0" collapsed="false">
      <c r="B46" s="145"/>
      <c r="C46" s="146" t="s">
        <v>69</v>
      </c>
      <c r="D46" s="146"/>
      <c r="E46" s="146"/>
      <c r="F46" s="146"/>
      <c r="G46" s="146"/>
      <c r="H46" s="146"/>
      <c r="I46" s="147" t="s">
        <v>70</v>
      </c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8"/>
      <c r="Y46" s="149"/>
      <c r="Z46" s="149"/>
    </row>
    <row r="47" customFormat="false" ht="39" hidden="false" customHeight="true" outlineLevel="0" collapsed="false">
      <c r="B47" s="5" t="s">
        <v>2</v>
      </c>
      <c r="C47" s="150" t="s">
        <v>71</v>
      </c>
      <c r="D47" s="150"/>
      <c r="E47" s="150"/>
      <c r="F47" s="150"/>
      <c r="G47" s="150"/>
      <c r="H47" s="150"/>
      <c r="I47" s="150" t="s">
        <v>72</v>
      </c>
      <c r="J47" s="150"/>
      <c r="K47" s="150"/>
      <c r="L47" s="150"/>
      <c r="M47" s="150"/>
      <c r="N47" s="150"/>
      <c r="O47" s="151" t="s">
        <v>73</v>
      </c>
      <c r="P47" s="151"/>
      <c r="Q47" s="151"/>
      <c r="R47" s="151"/>
      <c r="S47" s="151"/>
      <c r="T47" s="151"/>
      <c r="U47" s="151"/>
      <c r="V47" s="151"/>
      <c r="W47" s="151"/>
    </row>
    <row r="48" customFormat="false" ht="47.25" hidden="false" customHeight="true" outlineLevel="0" collapsed="false">
      <c r="B48" s="5"/>
      <c r="C48" s="152" t="s">
        <v>50</v>
      </c>
      <c r="D48" s="152"/>
      <c r="E48" s="152"/>
      <c r="F48" s="153" t="s">
        <v>4</v>
      </c>
      <c r="G48" s="153"/>
      <c r="H48" s="153"/>
      <c r="I48" s="152" t="s">
        <v>51</v>
      </c>
      <c r="J48" s="152"/>
      <c r="K48" s="152"/>
      <c r="L48" s="153" t="s">
        <v>52</v>
      </c>
      <c r="M48" s="153"/>
      <c r="N48" s="153"/>
      <c r="O48" s="154" t="s">
        <v>74</v>
      </c>
      <c r="P48" s="154"/>
      <c r="Q48" s="154"/>
      <c r="R48" s="155" t="s">
        <v>75</v>
      </c>
      <c r="S48" s="155"/>
      <c r="T48" s="155"/>
      <c r="U48" s="156" t="s">
        <v>60</v>
      </c>
      <c r="V48" s="156"/>
      <c r="W48" s="156"/>
    </row>
    <row r="49" customFormat="false" ht="37.5" hidden="false" customHeight="false" outlineLevel="0" collapsed="false">
      <c r="B49" s="16"/>
      <c r="C49" s="157" t="s">
        <v>6</v>
      </c>
      <c r="D49" s="129" t="s">
        <v>34</v>
      </c>
      <c r="E49" s="129" t="s">
        <v>35</v>
      </c>
      <c r="F49" s="130" t="s">
        <v>6</v>
      </c>
      <c r="G49" s="129" t="s">
        <v>34</v>
      </c>
      <c r="H49" s="131" t="s">
        <v>35</v>
      </c>
      <c r="I49" s="157" t="s">
        <v>6</v>
      </c>
      <c r="J49" s="129" t="s">
        <v>34</v>
      </c>
      <c r="K49" s="129" t="s">
        <v>35</v>
      </c>
      <c r="L49" s="130" t="s">
        <v>6</v>
      </c>
      <c r="M49" s="129" t="s">
        <v>34</v>
      </c>
      <c r="N49" s="131" t="s">
        <v>35</v>
      </c>
      <c r="O49" s="66" t="s">
        <v>6</v>
      </c>
      <c r="P49" s="18" t="s">
        <v>34</v>
      </c>
      <c r="Q49" s="18" t="s">
        <v>35</v>
      </c>
      <c r="R49" s="127" t="s">
        <v>6</v>
      </c>
      <c r="S49" s="18" t="s">
        <v>34</v>
      </c>
      <c r="T49" s="18" t="s">
        <v>35</v>
      </c>
      <c r="U49" s="130" t="s">
        <v>6</v>
      </c>
      <c r="V49" s="129" t="s">
        <v>34</v>
      </c>
      <c r="W49" s="131" t="s">
        <v>35</v>
      </c>
      <c r="Y49" s="158" t="s">
        <v>61</v>
      </c>
      <c r="Z49" s="158" t="s">
        <v>62</v>
      </c>
    </row>
    <row r="50" customFormat="false" ht="23.25" hidden="false" customHeight="false" outlineLevel="0" collapsed="false">
      <c r="B50" s="24" t="s">
        <v>11</v>
      </c>
      <c r="C50" s="133" t="n">
        <v>912</v>
      </c>
      <c r="D50" s="133"/>
      <c r="E50" s="133"/>
      <c r="F50" s="159" t="n">
        <v>866</v>
      </c>
      <c r="G50" s="160" t="n">
        <v>0.51</v>
      </c>
      <c r="H50" s="161" t="n">
        <v>96.13</v>
      </c>
      <c r="I50" s="133" t="n">
        <f aca="false">+I30+C50</f>
        <v>3021</v>
      </c>
      <c r="J50" s="133"/>
      <c r="K50" s="133"/>
      <c r="L50" s="133" t="n">
        <f aca="false">+L30+F50</f>
        <v>3138</v>
      </c>
      <c r="M50" s="134" t="n">
        <f aca="false">+M30+G50</f>
        <v>1.88</v>
      </c>
      <c r="N50" s="162" t="n">
        <f aca="false">+N30+H50</f>
        <v>348.78</v>
      </c>
      <c r="O50" s="163" t="n">
        <v>475</v>
      </c>
      <c r="P50" s="26" t="n">
        <f aca="false">+O50*Z50</f>
        <v>0.284576163161249</v>
      </c>
      <c r="Q50" s="26" t="n">
        <f aca="false">+P50*Y50</f>
        <v>52.7949330783939</v>
      </c>
      <c r="R50" s="67" t="n">
        <v>0</v>
      </c>
      <c r="S50" s="26" t="n">
        <f aca="false">+R50*Z50</f>
        <v>0</v>
      </c>
      <c r="T50" s="26" t="n">
        <f aca="false">+S50*Y50</f>
        <v>0</v>
      </c>
      <c r="U50" s="133" t="n">
        <f aca="false">+O50+R50</f>
        <v>475</v>
      </c>
      <c r="V50" s="134" t="n">
        <f aca="false">+P50+S50</f>
        <v>0.284576163161249</v>
      </c>
      <c r="W50" s="135" t="n">
        <f aca="false">+Q50+T50</f>
        <v>52.7949330783939</v>
      </c>
      <c r="Y50" s="164" t="n">
        <f aca="false">+N50/M50</f>
        <v>185.521276595745</v>
      </c>
      <c r="Z50" s="165" t="n">
        <f aca="false">+M50/L50</f>
        <v>0.000599107711918419</v>
      </c>
    </row>
    <row r="51" customFormat="false" ht="23.25" hidden="false" customHeight="false" outlineLevel="0" collapsed="false">
      <c r="B51" s="24" t="s">
        <v>12</v>
      </c>
      <c r="C51" s="133" t="n">
        <v>3195</v>
      </c>
      <c r="D51" s="133"/>
      <c r="E51" s="133"/>
      <c r="F51" s="159" t="n">
        <v>3036</v>
      </c>
      <c r="G51" s="160" t="n">
        <v>1.81</v>
      </c>
      <c r="H51" s="161" t="n">
        <v>303.28</v>
      </c>
      <c r="I51" s="133" t="n">
        <f aca="false">+I31+C51</f>
        <v>9695</v>
      </c>
      <c r="J51" s="133"/>
      <c r="K51" s="133"/>
      <c r="L51" s="133" t="n">
        <f aca="false">+L31+F51</f>
        <v>14494</v>
      </c>
      <c r="M51" s="134" t="n">
        <f aca="false">+M31+G51</f>
        <v>8.69</v>
      </c>
      <c r="N51" s="162" t="n">
        <f aca="false">+N31+H51</f>
        <v>1396.69</v>
      </c>
      <c r="O51" s="163" t="n">
        <v>58</v>
      </c>
      <c r="P51" s="26" t="n">
        <f aca="false">+O51*Z51</f>
        <v>0.0347743894025114</v>
      </c>
      <c r="Q51" s="26" t="n">
        <f aca="false">+P51*Y51</f>
        <v>5.5890727197461</v>
      </c>
      <c r="R51" s="67" t="n">
        <v>309</v>
      </c>
      <c r="S51" s="26" t="n">
        <f aca="false">+R51*Z51</f>
        <v>0.185263557334069</v>
      </c>
      <c r="T51" s="26" t="n">
        <f aca="false">+S51*Y51</f>
        <v>29.7762667310611</v>
      </c>
      <c r="U51" s="133" t="n">
        <f aca="false">+O51+R51</f>
        <v>367</v>
      </c>
      <c r="V51" s="134" t="n">
        <f aca="false">+P51+S51</f>
        <v>0.220037946736581</v>
      </c>
      <c r="W51" s="135" t="n">
        <f aca="false">+Q51+T51</f>
        <v>35.3653394508072</v>
      </c>
      <c r="Y51" s="164" t="n">
        <f aca="false">+N51/M51</f>
        <v>160.723820483314</v>
      </c>
      <c r="Z51" s="166" t="n">
        <f aca="false">+M51/L51</f>
        <v>0.000599558437974334</v>
      </c>
    </row>
    <row r="52" customFormat="false" ht="23.25" hidden="false" customHeight="false" outlineLevel="0" collapsed="false">
      <c r="B52" s="24" t="s">
        <v>13</v>
      </c>
      <c r="C52" s="133" t="n">
        <v>1529</v>
      </c>
      <c r="D52" s="133"/>
      <c r="E52" s="133"/>
      <c r="F52" s="159" t="n">
        <v>1627</v>
      </c>
      <c r="G52" s="160" t="n">
        <v>0.97</v>
      </c>
      <c r="H52" s="161" t="n">
        <v>178.96</v>
      </c>
      <c r="I52" s="133" t="n">
        <f aca="false">+I32+C52</f>
        <v>5216</v>
      </c>
      <c r="J52" s="133"/>
      <c r="K52" s="133"/>
      <c r="L52" s="133" t="n">
        <f aca="false">+L32+F52</f>
        <v>6988</v>
      </c>
      <c r="M52" s="134" t="n">
        <f aca="false">+M32+G52</f>
        <v>4.18</v>
      </c>
      <c r="N52" s="162" t="n">
        <f aca="false">+N32+H52</f>
        <v>713.83</v>
      </c>
      <c r="O52" s="163" t="n">
        <v>294</v>
      </c>
      <c r="P52" s="26" t="n">
        <f aca="false">+O52*Z52</f>
        <v>0.175861476817401</v>
      </c>
      <c r="Q52" s="26" t="n">
        <f aca="false">+P52*Y52</f>
        <v>30.0323440183171</v>
      </c>
      <c r="R52" s="67" t="n">
        <v>411</v>
      </c>
      <c r="S52" s="26" t="n">
        <f aca="false">+R52*Z52</f>
        <v>0.245847166571265</v>
      </c>
      <c r="T52" s="26" t="n">
        <f aca="false">+S52*Y52</f>
        <v>41.9839911276474</v>
      </c>
      <c r="U52" s="133" t="n">
        <f aca="false">+O52+R52</f>
        <v>705</v>
      </c>
      <c r="V52" s="134" t="n">
        <f aca="false">+P52+S52</f>
        <v>0.421708643388666</v>
      </c>
      <c r="W52" s="135" t="n">
        <f aca="false">+Q52+T52</f>
        <v>72.0163351459645</v>
      </c>
      <c r="Y52" s="164" t="n">
        <f aca="false">+N52/M52</f>
        <v>170.772727272727</v>
      </c>
      <c r="Z52" s="166" t="n">
        <f aca="false">+M52/L52</f>
        <v>0.000598168288494562</v>
      </c>
    </row>
    <row r="53" customFormat="false" ht="23.25" hidden="false" customHeight="false" outlineLevel="0" collapsed="false">
      <c r="B53" s="34" t="s">
        <v>14</v>
      </c>
      <c r="C53" s="133" t="n">
        <v>278</v>
      </c>
      <c r="D53" s="133"/>
      <c r="E53" s="133"/>
      <c r="F53" s="159" t="n">
        <v>637</v>
      </c>
      <c r="G53" s="160" t="n">
        <v>0.38</v>
      </c>
      <c r="H53" s="161" t="n">
        <v>61.13</v>
      </c>
      <c r="I53" s="133" t="n">
        <f aca="false">+I33+C53</f>
        <v>752</v>
      </c>
      <c r="J53" s="133"/>
      <c r="K53" s="133"/>
      <c r="L53" s="133" t="n">
        <f aca="false">+L33+F53</f>
        <v>1286</v>
      </c>
      <c r="M53" s="134" t="n">
        <f aca="false">+M33+G53</f>
        <v>0.77</v>
      </c>
      <c r="N53" s="162" t="n">
        <f aca="false">+N33+H53</f>
        <v>121.16</v>
      </c>
      <c r="O53" s="167" t="n">
        <v>316</v>
      </c>
      <c r="P53" s="26" t="n">
        <f aca="false">+O53*Z53</f>
        <v>0.189206842923795</v>
      </c>
      <c r="Q53" s="26" t="n">
        <f aca="false">+P53*Y53</f>
        <v>29.7718195956454</v>
      </c>
      <c r="R53" s="73" t="n">
        <v>9</v>
      </c>
      <c r="S53" s="26" t="n">
        <f aca="false">+R53*Z53</f>
        <v>0.00538880248833593</v>
      </c>
      <c r="T53" s="26" t="n">
        <f aca="false">+S53*Y53</f>
        <v>0.847931570762053</v>
      </c>
      <c r="U53" s="133" t="n">
        <f aca="false">+O53+R53</f>
        <v>325</v>
      </c>
      <c r="V53" s="134" t="n">
        <f aca="false">+P53+S53</f>
        <v>0.194595645412131</v>
      </c>
      <c r="W53" s="135" t="n">
        <f aca="false">+Q53+T53</f>
        <v>30.6197511664075</v>
      </c>
      <c r="Y53" s="164" t="n">
        <f aca="false">+N53/M53</f>
        <v>157.350649350649</v>
      </c>
      <c r="Z53" s="166" t="n">
        <f aca="false">+M53/L53</f>
        <v>0.000598755832037325</v>
      </c>
    </row>
    <row r="54" customFormat="false" ht="23.25" hidden="false" customHeight="false" outlineLevel="0" collapsed="false">
      <c r="B54" s="34" t="s">
        <v>15</v>
      </c>
      <c r="C54" s="133" t="n">
        <v>2082</v>
      </c>
      <c r="D54" s="133"/>
      <c r="E54" s="133"/>
      <c r="F54" s="159" t="n">
        <v>3648</v>
      </c>
      <c r="G54" s="160" t="n">
        <v>2.17</v>
      </c>
      <c r="H54" s="161" t="n">
        <v>383.6</v>
      </c>
      <c r="I54" s="133" t="n">
        <f aca="false">+I34+C54</f>
        <v>5667</v>
      </c>
      <c r="J54" s="133"/>
      <c r="K54" s="133"/>
      <c r="L54" s="133" t="n">
        <f aca="false">+L34+F54</f>
        <v>9275</v>
      </c>
      <c r="M54" s="134" t="n">
        <f aca="false">+M34+G54</f>
        <v>5.53</v>
      </c>
      <c r="N54" s="162" t="n">
        <f aca="false">+N34+H54</f>
        <v>946.65</v>
      </c>
      <c r="O54" s="167" t="n">
        <v>940</v>
      </c>
      <c r="P54" s="26" t="n">
        <f aca="false">+O54*Z54</f>
        <v>0.560452830188679</v>
      </c>
      <c r="Q54" s="26" t="n">
        <f aca="false">+P54*Y54</f>
        <v>95.9408086253369</v>
      </c>
      <c r="R54" s="73" t="n">
        <v>170</v>
      </c>
      <c r="S54" s="26" t="n">
        <f aca="false">+R54*Z54</f>
        <v>0.101358490566038</v>
      </c>
      <c r="T54" s="26" t="n">
        <f aca="false">+S54*Y54</f>
        <v>17.3509973045822</v>
      </c>
      <c r="U54" s="133" t="n">
        <f aca="false">+O54+R54</f>
        <v>1110</v>
      </c>
      <c r="V54" s="134" t="n">
        <f aca="false">+P54+S54</f>
        <v>0.661811320754717</v>
      </c>
      <c r="W54" s="135" t="n">
        <f aca="false">+Q54+T54</f>
        <v>113.291805929919</v>
      </c>
      <c r="Y54" s="164" t="n">
        <f aca="false">+N54/M54</f>
        <v>171.184448462929</v>
      </c>
      <c r="Z54" s="166" t="n">
        <f aca="false">+M54/L54</f>
        <v>0.00059622641509434</v>
      </c>
    </row>
    <row r="55" customFormat="false" ht="23.25" hidden="false" customHeight="false" outlineLevel="0" collapsed="false">
      <c r="B55" s="34" t="s">
        <v>16</v>
      </c>
      <c r="C55" s="133" t="n">
        <v>2245</v>
      </c>
      <c r="D55" s="133"/>
      <c r="E55" s="133"/>
      <c r="F55" s="159" t="n">
        <v>2011</v>
      </c>
      <c r="G55" s="160" t="n">
        <v>1.18</v>
      </c>
      <c r="H55" s="161" t="n">
        <v>291.09</v>
      </c>
      <c r="I55" s="133" t="n">
        <f aca="false">+I35+C55</f>
        <v>9296</v>
      </c>
      <c r="J55" s="133"/>
      <c r="K55" s="133"/>
      <c r="L55" s="133" t="n">
        <f aca="false">+L35+F55</f>
        <v>13951</v>
      </c>
      <c r="M55" s="134" t="n">
        <f aca="false">+M35+G55</f>
        <v>8.03</v>
      </c>
      <c r="N55" s="162" t="n">
        <f aca="false">+N35+H55</f>
        <v>1849.36</v>
      </c>
      <c r="O55" s="167" t="n">
        <v>584</v>
      </c>
      <c r="P55" s="26" t="n">
        <f aca="false">+O55*Z55</f>
        <v>0.336142212027812</v>
      </c>
      <c r="Q55" s="26" t="n">
        <f aca="false">+P55*Y55</f>
        <v>77.415686330729</v>
      </c>
      <c r="R55" s="73" t="n">
        <v>1253</v>
      </c>
      <c r="S55" s="26" t="n">
        <f aca="false">+R55*Z55</f>
        <v>0.721209232313096</v>
      </c>
      <c r="T55" s="26" t="n">
        <f aca="false">+S55*Y55</f>
        <v>166.099066733568</v>
      </c>
      <c r="U55" s="133" t="n">
        <f aca="false">+O55+R55</f>
        <v>1837</v>
      </c>
      <c r="V55" s="134" t="n">
        <f aca="false">+P55+S55</f>
        <v>1.05735144434091</v>
      </c>
      <c r="W55" s="135" t="n">
        <f aca="false">+Q55+T55</f>
        <v>243.514753064296</v>
      </c>
      <c r="Y55" s="164" t="n">
        <f aca="false">+N55/M55</f>
        <v>230.306351183063</v>
      </c>
      <c r="Z55" s="166" t="n">
        <f aca="false">+M55/L55</f>
        <v>0.000575585979499677</v>
      </c>
    </row>
    <row r="56" customFormat="false" ht="24" hidden="false" customHeight="false" outlineLevel="0" collapsed="false">
      <c r="B56" s="36" t="s">
        <v>17</v>
      </c>
      <c r="C56" s="168" t="n">
        <v>1639</v>
      </c>
      <c r="D56" s="168"/>
      <c r="E56" s="168"/>
      <c r="F56" s="169" t="n">
        <v>1406</v>
      </c>
      <c r="G56" s="170" t="n">
        <v>0.65</v>
      </c>
      <c r="H56" s="171" t="n">
        <v>158.69</v>
      </c>
      <c r="I56" s="133" t="n">
        <f aca="false">+I36+C56</f>
        <v>6911</v>
      </c>
      <c r="J56" s="133"/>
      <c r="K56" s="133"/>
      <c r="L56" s="133" t="n">
        <f aca="false">+L36+F56</f>
        <v>9820</v>
      </c>
      <c r="M56" s="134" t="n">
        <f aca="false">+M36+G56</f>
        <v>4.47</v>
      </c>
      <c r="N56" s="162" t="n">
        <f aca="false">+N36+H56</f>
        <v>994.47</v>
      </c>
      <c r="O56" s="172" t="n">
        <v>741</v>
      </c>
      <c r="P56" s="26" t="n">
        <f aca="false">+O56*Z56</f>
        <v>0.337298370672098</v>
      </c>
      <c r="Q56" s="26" t="n">
        <f aca="false">+P56*Y56</f>
        <v>75.0409643584522</v>
      </c>
      <c r="R56" s="74" t="n">
        <v>266</v>
      </c>
      <c r="S56" s="26" t="n">
        <f aca="false">+R56*Z56</f>
        <v>0.121081466395112</v>
      </c>
      <c r="T56" s="26" t="n">
        <f aca="false">+S56*Y56</f>
        <v>26.9377820773931</v>
      </c>
      <c r="U56" s="133" t="n">
        <f aca="false">+O56+R56</f>
        <v>1007</v>
      </c>
      <c r="V56" s="134" t="n">
        <f aca="false">+P56+S56</f>
        <v>0.45837983706721</v>
      </c>
      <c r="W56" s="135" t="n">
        <f aca="false">+Q56+T56</f>
        <v>101.978746435845</v>
      </c>
      <c r="Y56" s="164" t="n">
        <f aca="false">+N56/M56</f>
        <v>222.476510067114</v>
      </c>
      <c r="Z56" s="166" t="n">
        <f aca="false">+M56/L56</f>
        <v>0.000455193482688391</v>
      </c>
    </row>
    <row r="57" customFormat="false" ht="24" hidden="false" customHeight="false" outlineLevel="0" collapsed="false">
      <c r="B57" s="38" t="s">
        <v>18</v>
      </c>
      <c r="C57" s="138" t="n">
        <f aca="false">SUM(C50:C56)</f>
        <v>11880</v>
      </c>
      <c r="D57" s="137" t="n">
        <f aca="false">+G57/F57*C57</f>
        <v>6.88682639256292</v>
      </c>
      <c r="E57" s="137" t="n">
        <f aca="false">+H57/G57*D57</f>
        <v>1322.48616128788</v>
      </c>
      <c r="F57" s="138" t="n">
        <f aca="false">SUM(F50:F56)</f>
        <v>13231</v>
      </c>
      <c r="G57" s="137" t="n">
        <f aca="false">SUM(G50:G56)</f>
        <v>7.67</v>
      </c>
      <c r="H57" s="139" t="n">
        <f aca="false">SUM(H50:H56)</f>
        <v>1472.88</v>
      </c>
      <c r="I57" s="138" t="n">
        <f aca="false">SUM(I50:I56)</f>
        <v>40558</v>
      </c>
      <c r="J57" s="137" t="n">
        <f aca="false">+M57/L57*I57</f>
        <v>23.0818445514995</v>
      </c>
      <c r="K57" s="137" t="n">
        <f aca="false">+N57/M57*J57</f>
        <v>4383.10124372371</v>
      </c>
      <c r="L57" s="138" t="n">
        <f aca="false">SUM(L50:L56)</f>
        <v>58952</v>
      </c>
      <c r="M57" s="137" t="n">
        <f aca="false">SUM(M50:M56)</f>
        <v>33.55</v>
      </c>
      <c r="N57" s="139" t="n">
        <f aca="false">SUM(N50:N56)</f>
        <v>6370.94</v>
      </c>
      <c r="O57" s="80" t="n">
        <f aca="false">SUM(O50:O56)</f>
        <v>3408</v>
      </c>
      <c r="P57" s="40" t="n">
        <f aca="false">SUM(P50:P56)</f>
        <v>1.91831228519355</v>
      </c>
      <c r="Q57" s="40" t="n">
        <f aca="false">SUM(Q50:Q56)</f>
        <v>366.585628726621</v>
      </c>
      <c r="R57" s="39" t="n">
        <f aca="false">SUM(R50:R56)</f>
        <v>2418</v>
      </c>
      <c r="S57" s="40" t="n">
        <f aca="false">SUM(S50:S56)</f>
        <v>1.38014871566792</v>
      </c>
      <c r="T57" s="40" t="n">
        <f aca="false">SUM(T50:T56)</f>
        <v>282.996035545013</v>
      </c>
      <c r="U57" s="138" t="n">
        <f aca="false">SUM(U50:U56)</f>
        <v>5826</v>
      </c>
      <c r="V57" s="137" t="n">
        <f aca="false">SUM(V50:V56)</f>
        <v>3.29846100086146</v>
      </c>
      <c r="W57" s="139" t="n">
        <f aca="false">SUM(W50:W56)</f>
        <v>649.581664271634</v>
      </c>
      <c r="Y57" s="164" t="n">
        <f aca="false">+N57/M57</f>
        <v>189.893889716841</v>
      </c>
      <c r="Z57" s="166" t="n">
        <f aca="false">+M57/L57</f>
        <v>0.000569107070158773</v>
      </c>
    </row>
    <row r="58" customFormat="false" ht="23.25" hidden="false" customHeight="false" outlineLevel="0" collapsed="false">
      <c r="B58" s="45" t="s">
        <v>19</v>
      </c>
      <c r="C58" s="173" t="n">
        <v>4394</v>
      </c>
      <c r="D58" s="174"/>
      <c r="E58" s="174"/>
      <c r="F58" s="175" t="n">
        <v>5876</v>
      </c>
      <c r="G58" s="176" t="n">
        <v>3.52</v>
      </c>
      <c r="H58" s="177" t="n">
        <v>648.72</v>
      </c>
      <c r="I58" s="133" t="n">
        <f aca="false">+I38+C58</f>
        <v>13298</v>
      </c>
      <c r="J58" s="133"/>
      <c r="K58" s="133"/>
      <c r="L58" s="133" t="n">
        <f aca="false">+L38+F58</f>
        <v>20875</v>
      </c>
      <c r="M58" s="134" t="n">
        <f aca="false">+M38+G58</f>
        <v>12.53</v>
      </c>
      <c r="N58" s="162" t="n">
        <f aca="false">+N38+H58</f>
        <v>2235.05</v>
      </c>
      <c r="O58" s="178" t="n">
        <v>4305</v>
      </c>
      <c r="P58" s="26" t="n">
        <f aca="false">+O58*Z58</f>
        <v>2.58403113772455</v>
      </c>
      <c r="Q58" s="26" t="n">
        <f aca="false">+P58*Y58</f>
        <v>460.928874251497</v>
      </c>
      <c r="R58" s="84" t="n">
        <v>438</v>
      </c>
      <c r="S58" s="26" t="n">
        <f aca="false">+R58*Z58</f>
        <v>0.262904910179641</v>
      </c>
      <c r="T58" s="26" t="n">
        <f aca="false">+S58*Y58</f>
        <v>46.8958994011976</v>
      </c>
      <c r="U58" s="133" t="n">
        <f aca="false">+O58+R58</f>
        <v>4743</v>
      </c>
      <c r="V58" s="134" t="n">
        <f aca="false">+P58+S58</f>
        <v>2.84693604790419</v>
      </c>
      <c r="W58" s="135" t="n">
        <f aca="false">+Q58+T58</f>
        <v>507.824773652695</v>
      </c>
      <c r="Y58" s="164" t="n">
        <f aca="false">+N58/M58</f>
        <v>178.375897845172</v>
      </c>
      <c r="Z58" s="166" t="n">
        <f aca="false">+M58/L58</f>
        <v>0.000600239520958084</v>
      </c>
    </row>
    <row r="59" customFormat="false" ht="24" hidden="false" customHeight="false" outlineLevel="0" collapsed="false">
      <c r="B59" s="47" t="s">
        <v>20</v>
      </c>
      <c r="C59" s="168" t="n">
        <v>6225</v>
      </c>
      <c r="D59" s="179"/>
      <c r="E59" s="179"/>
      <c r="F59" s="169" t="n">
        <v>7756</v>
      </c>
      <c r="G59" s="170" t="n">
        <v>4.63</v>
      </c>
      <c r="H59" s="171" t="n">
        <v>786.11</v>
      </c>
      <c r="I59" s="133" t="n">
        <f aca="false">+I39+C59</f>
        <v>19756</v>
      </c>
      <c r="J59" s="133"/>
      <c r="K59" s="133"/>
      <c r="L59" s="133" t="n">
        <f aca="false">+L39+F59</f>
        <v>23933</v>
      </c>
      <c r="M59" s="134" t="n">
        <f aca="false">+M39+G59</f>
        <v>14.31</v>
      </c>
      <c r="N59" s="162" t="n">
        <f aca="false">+N39+H59</f>
        <v>2428.47</v>
      </c>
      <c r="O59" s="180" t="n">
        <v>3525</v>
      </c>
      <c r="P59" s="26" t="n">
        <f aca="false">+O59*Z59</f>
        <v>2.10766514853967</v>
      </c>
      <c r="Q59" s="26" t="n">
        <f aca="false">+P59*Y59</f>
        <v>357.680054736138</v>
      </c>
      <c r="R59" s="90" t="n">
        <v>1661</v>
      </c>
      <c r="S59" s="26" t="n">
        <f aca="false">+R59*Z59</f>
        <v>0.993143776375715</v>
      </c>
      <c r="T59" s="26" t="n">
        <f aca="false">+S59*Y59</f>
        <v>168.54087118205</v>
      </c>
      <c r="U59" s="133" t="n">
        <f aca="false">+O59+R59</f>
        <v>5186</v>
      </c>
      <c r="V59" s="134" t="n">
        <f aca="false">+P59+S59</f>
        <v>3.10080892491539</v>
      </c>
      <c r="W59" s="135" t="n">
        <f aca="false">+Q59+T59</f>
        <v>526.220925918188</v>
      </c>
      <c r="Y59" s="164" t="n">
        <f aca="false">+N59/M59</f>
        <v>169.704402515723</v>
      </c>
      <c r="Z59" s="166" t="n">
        <f aca="false">+M59/L59</f>
        <v>0.000597919191075085</v>
      </c>
    </row>
    <row r="60" customFormat="false" ht="24" hidden="false" customHeight="false" outlineLevel="0" collapsed="false">
      <c r="B60" s="38" t="s">
        <v>21</v>
      </c>
      <c r="C60" s="138" t="n">
        <f aca="false">SUM(C58:C59)</f>
        <v>10619</v>
      </c>
      <c r="D60" s="137" t="n">
        <f aca="false">+G60/F60*C60</f>
        <v>6.34865390258216</v>
      </c>
      <c r="E60" s="137" t="n">
        <f aca="false">+H60/G60*D60</f>
        <v>1117.69804650822</v>
      </c>
      <c r="F60" s="138" t="n">
        <f aca="false">SUM(F58:F59)</f>
        <v>13632</v>
      </c>
      <c r="G60" s="137" t="n">
        <f aca="false">SUM(G58:G59)</f>
        <v>8.15</v>
      </c>
      <c r="H60" s="139" t="n">
        <f aca="false">SUM(H58:H59)</f>
        <v>1434.83</v>
      </c>
      <c r="I60" s="138" t="n">
        <f aca="false">SUM(I58:I59)</f>
        <v>33054</v>
      </c>
      <c r="J60" s="137" t="n">
        <f aca="false">+M60/L60*I60</f>
        <v>19.7993519014462</v>
      </c>
      <c r="K60" s="137" t="n">
        <f aca="false">+N60/M60*J60</f>
        <v>3440.18903053026</v>
      </c>
      <c r="L60" s="138" t="n">
        <f aca="false">SUM(L58:L59)</f>
        <v>44808</v>
      </c>
      <c r="M60" s="137" t="n">
        <f aca="false">SUM(M58:M59)</f>
        <v>26.84</v>
      </c>
      <c r="N60" s="139" t="n">
        <f aca="false">SUM(N58:N59)</f>
        <v>4663.52</v>
      </c>
      <c r="O60" s="80" t="n">
        <f aca="false">SUM(O58:O59)</f>
        <v>7830</v>
      </c>
      <c r="P60" s="40" t="n">
        <f aca="false">SUM(P58:P59)</f>
        <v>4.69169628626422</v>
      </c>
      <c r="Q60" s="40" t="n">
        <f aca="false">SUM(Q58:Q59)</f>
        <v>818.608928987636</v>
      </c>
      <c r="R60" s="39" t="n">
        <f aca="false">SUM(R58:R59)</f>
        <v>2099</v>
      </c>
      <c r="S60" s="40" t="n">
        <f aca="false">SUM(S58:S59)</f>
        <v>1.25604868655536</v>
      </c>
      <c r="T60" s="40" t="n">
        <f aca="false">SUM(T58:T59)</f>
        <v>215.436770583248</v>
      </c>
      <c r="U60" s="138" t="n">
        <f aca="false">SUM(U58:U59)</f>
        <v>9929</v>
      </c>
      <c r="V60" s="137" t="n">
        <f aca="false">SUM(V58:V59)</f>
        <v>5.94774497281958</v>
      </c>
      <c r="W60" s="139" t="n">
        <f aca="false">SUM(W58:W59)</f>
        <v>1034.04569957088</v>
      </c>
      <c r="Y60" s="164" t="n">
        <f aca="false">+N60/M60</f>
        <v>173.75260804769</v>
      </c>
      <c r="Z60" s="166" t="n">
        <f aca="false">+M60/L60</f>
        <v>0.000599000178539546</v>
      </c>
    </row>
    <row r="61" customFormat="false" ht="24" hidden="false" customHeight="false" outlineLevel="0" collapsed="false">
      <c r="B61" s="49" t="s">
        <v>22</v>
      </c>
      <c r="C61" s="181" t="n">
        <v>2075</v>
      </c>
      <c r="D61" s="137"/>
      <c r="E61" s="137"/>
      <c r="F61" s="182" t="n">
        <v>2140</v>
      </c>
      <c r="G61" s="183" t="n">
        <v>1.08</v>
      </c>
      <c r="H61" s="184" t="n">
        <v>231.7</v>
      </c>
      <c r="I61" s="133" t="n">
        <f aca="false">+I41+C61</f>
        <v>5984</v>
      </c>
      <c r="J61" s="133"/>
      <c r="K61" s="133"/>
      <c r="L61" s="133" t="n">
        <f aca="false">+L41+F61</f>
        <v>6753</v>
      </c>
      <c r="M61" s="134" t="n">
        <f aca="false">+M41+G61</f>
        <v>3.4</v>
      </c>
      <c r="N61" s="162" t="n">
        <f aca="false">+N41+H61</f>
        <v>690.52</v>
      </c>
      <c r="O61" s="95" t="n">
        <v>60</v>
      </c>
      <c r="P61" s="26" t="n">
        <f aca="false">+O61*Z61</f>
        <v>0.0302087960906264</v>
      </c>
      <c r="Q61" s="26" t="n">
        <f aca="false">+P61*Y61</f>
        <v>6.13522878720569</v>
      </c>
      <c r="R61" s="92" t="n">
        <v>470</v>
      </c>
      <c r="S61" s="26" t="n">
        <f aca="false">+R61*Z61</f>
        <v>0.236635569376573</v>
      </c>
      <c r="T61" s="26" t="n">
        <f aca="false">+S61*Y61</f>
        <v>48.0592921664445</v>
      </c>
      <c r="U61" s="133" t="n">
        <f aca="false">+O61+R61</f>
        <v>530</v>
      </c>
      <c r="V61" s="134" t="n">
        <f aca="false">+P61+S61</f>
        <v>0.2668443654672</v>
      </c>
      <c r="W61" s="135" t="n">
        <f aca="false">+Q61+T61</f>
        <v>54.1945209536502</v>
      </c>
      <c r="Y61" s="164" t="n">
        <f aca="false">+N61/M61</f>
        <v>203.094117647059</v>
      </c>
      <c r="Z61" s="166" t="n">
        <f aca="false">+M61/L61</f>
        <v>0.000503479934843773</v>
      </c>
    </row>
    <row r="62" customFormat="false" ht="24" hidden="false" customHeight="false" outlineLevel="0" collapsed="false">
      <c r="B62" s="51" t="s">
        <v>23</v>
      </c>
      <c r="C62" s="141" t="n">
        <f aca="false">SUM(C61)</f>
        <v>2075</v>
      </c>
      <c r="D62" s="137" t="n">
        <f aca="false">+G62/F62*C62</f>
        <v>1.04719626168224</v>
      </c>
      <c r="E62" s="137" t="n">
        <f aca="false">+H62/G62*D62</f>
        <v>224.66238317757</v>
      </c>
      <c r="F62" s="141" t="n">
        <f aca="false">SUM(F61)</f>
        <v>2140</v>
      </c>
      <c r="G62" s="142" t="n">
        <f aca="false">SUM(G61)</f>
        <v>1.08</v>
      </c>
      <c r="H62" s="143" t="n">
        <f aca="false">SUM(H61)</f>
        <v>231.7</v>
      </c>
      <c r="I62" s="141" t="n">
        <f aca="false">SUM(I61)</f>
        <v>5984</v>
      </c>
      <c r="J62" s="137" t="n">
        <f aca="false">+M62/L62*I62</f>
        <v>3.01282393010514</v>
      </c>
      <c r="K62" s="137" t="n">
        <f aca="false">+N62/M62*J62</f>
        <v>611.886817710647</v>
      </c>
      <c r="L62" s="141" t="n">
        <f aca="false">SUM(L61)</f>
        <v>6753</v>
      </c>
      <c r="M62" s="142" t="n">
        <f aca="false">SUM(M61)</f>
        <v>3.4</v>
      </c>
      <c r="N62" s="143" t="n">
        <f aca="false">SUM(N61)</f>
        <v>690.52</v>
      </c>
      <c r="O62" s="97" t="n">
        <f aca="false">SUM(O61)</f>
        <v>60</v>
      </c>
      <c r="P62" s="53" t="n">
        <f aca="false">SUM(P61)</f>
        <v>0.0302087960906264</v>
      </c>
      <c r="Q62" s="53" t="n">
        <f aca="false">SUM(Q61)</f>
        <v>6.13522878720569</v>
      </c>
      <c r="R62" s="52" t="n">
        <f aca="false">SUM(R61)</f>
        <v>470</v>
      </c>
      <c r="S62" s="53" t="n">
        <f aca="false">SUM(S61)</f>
        <v>0.236635569376573</v>
      </c>
      <c r="T62" s="53" t="n">
        <f aca="false">SUM(T61)</f>
        <v>48.0592921664445</v>
      </c>
      <c r="U62" s="141" t="n">
        <f aca="false">SUM(U61)</f>
        <v>530</v>
      </c>
      <c r="V62" s="142" t="n">
        <f aca="false">SUM(V61)</f>
        <v>0.2668443654672</v>
      </c>
      <c r="W62" s="143" t="n">
        <f aca="false">SUM(W61)</f>
        <v>54.1945209536502</v>
      </c>
      <c r="Y62" s="164" t="n">
        <f aca="false">+N62/M62</f>
        <v>203.094117647059</v>
      </c>
      <c r="Z62" s="166" t="n">
        <f aca="false">+M62/L62</f>
        <v>0.000503479934843773</v>
      </c>
    </row>
    <row r="63" customFormat="false" ht="24" hidden="false" customHeight="false" outlineLevel="0" collapsed="false">
      <c r="B63" s="38" t="s">
        <v>24</v>
      </c>
      <c r="C63" s="138" t="n">
        <f aca="false">+C57+C60+C62</f>
        <v>24574</v>
      </c>
      <c r="D63" s="137" t="n">
        <f aca="false">+D57+D60+D62</f>
        <v>14.2826765568273</v>
      </c>
      <c r="E63" s="137" t="n">
        <f aca="false">+E57+E60+E62</f>
        <v>2664.84659097367</v>
      </c>
      <c r="F63" s="138" t="n">
        <f aca="false">+F57+F60+F62</f>
        <v>29003</v>
      </c>
      <c r="G63" s="137" t="n">
        <f aca="false">+G57+G60+G62</f>
        <v>16.9</v>
      </c>
      <c r="H63" s="139" t="n">
        <f aca="false">+H57+H60+H62</f>
        <v>3139.41</v>
      </c>
      <c r="I63" s="138" t="n">
        <f aca="false">+I57+I60+I62</f>
        <v>79596</v>
      </c>
      <c r="J63" s="137" t="n">
        <f aca="false">+J57+J60+J62</f>
        <v>45.8940203830508</v>
      </c>
      <c r="K63" s="137" t="n">
        <f aca="false">+K57+K60+K62</f>
        <v>8435.17709196462</v>
      </c>
      <c r="L63" s="138" t="n">
        <f aca="false">+L57+L60+L62</f>
        <v>110513</v>
      </c>
      <c r="M63" s="137" t="n">
        <f aca="false">+M57+M60+M62</f>
        <v>63.79</v>
      </c>
      <c r="N63" s="139" t="n">
        <f aca="false">+N57+N60+N62</f>
        <v>11724.98</v>
      </c>
      <c r="O63" s="80" t="n">
        <f aca="false">+O57+O60+O62</f>
        <v>11298</v>
      </c>
      <c r="P63" s="40" t="n">
        <f aca="false">+P57+P60+P62</f>
        <v>6.6402173675484</v>
      </c>
      <c r="Q63" s="40" t="n">
        <f aca="false">+Q57+Q60+Q62</f>
        <v>1191.32978650146</v>
      </c>
      <c r="R63" s="39" t="n">
        <f aca="false">+R57+R60+R62</f>
        <v>4987</v>
      </c>
      <c r="S63" s="40" t="n">
        <f aca="false">+S57+S60+S62</f>
        <v>2.87283297159985</v>
      </c>
      <c r="T63" s="40" t="n">
        <f aca="false">+T57+T60+T62</f>
        <v>546.492098294705</v>
      </c>
      <c r="U63" s="138" t="n">
        <f aca="false">+U57+U60+U62</f>
        <v>16285</v>
      </c>
      <c r="V63" s="137" t="n">
        <f aca="false">+V57+V60+V62</f>
        <v>9.51305033914824</v>
      </c>
      <c r="W63" s="139" t="n">
        <f aca="false">+W57+W60+W62</f>
        <v>1737.82188479617</v>
      </c>
      <c r="Y63" s="164" t="n">
        <f aca="false">+N63/M63</f>
        <v>183.805925693682</v>
      </c>
      <c r="Z63" s="166" t="n">
        <f aca="false">+M63/L63</f>
        <v>0.00057721715997213</v>
      </c>
    </row>
    <row r="64" customFormat="false" ht="15" hidden="false" customHeight="false" outlineLevel="0" collapsed="false">
      <c r="W64" s="144"/>
    </row>
    <row r="65" customFormat="false" ht="15" hidden="false" customHeight="false" outlineLevel="0" collapsed="false">
      <c r="W65" s="144"/>
    </row>
    <row r="66" customFormat="false" ht="15" hidden="false" customHeight="false" outlineLevel="0" collapsed="false">
      <c r="W66" s="144"/>
    </row>
    <row r="67" customFormat="false" ht="15" hidden="false" customHeight="false" outlineLevel="0" collapsed="false">
      <c r="W67" s="144"/>
    </row>
    <row r="68" customFormat="false" ht="15" hidden="false" customHeight="false" outlineLevel="0" collapsed="false">
      <c r="W68" s="144"/>
    </row>
    <row r="70" customFormat="false" ht="15" hidden="false" customHeight="false" outlineLevel="0" collapsed="false">
      <c r="B70" s="185"/>
      <c r="C70" s="185"/>
      <c r="D70" s="185"/>
      <c r="E70" s="185"/>
      <c r="F70" s="185"/>
      <c r="G70" s="185"/>
      <c r="H70" s="185"/>
      <c r="I70" s="185"/>
      <c r="J70" s="185"/>
      <c r="K70" s="185"/>
    </row>
    <row r="71" customFormat="false" ht="28.5" hidden="false" customHeight="false" outlineLevel="0" collapsed="false">
      <c r="B71" s="186" t="s">
        <v>63</v>
      </c>
      <c r="C71" s="186"/>
      <c r="D71" s="186"/>
      <c r="E71" s="186"/>
      <c r="F71" s="186"/>
      <c r="G71" s="186"/>
      <c r="H71" s="186"/>
      <c r="I71" s="186"/>
      <c r="J71" s="186"/>
      <c r="K71" s="186"/>
    </row>
    <row r="72" customFormat="false" ht="36" hidden="false" customHeight="true" outlineLevel="0" collapsed="false">
      <c r="B72" s="5" t="s">
        <v>2</v>
      </c>
      <c r="C72" s="187" t="s">
        <v>76</v>
      </c>
      <c r="D72" s="187"/>
      <c r="E72" s="187"/>
      <c r="F72" s="187"/>
      <c r="G72" s="187"/>
      <c r="H72" s="187"/>
      <c r="I72" s="187"/>
      <c r="J72" s="187"/>
      <c r="K72" s="187"/>
    </row>
    <row r="73" customFormat="false" ht="66.75" hidden="false" customHeight="true" outlineLevel="0" collapsed="false">
      <c r="B73" s="5"/>
      <c r="C73" s="188" t="s">
        <v>77</v>
      </c>
      <c r="D73" s="188"/>
      <c r="E73" s="188"/>
      <c r="F73" s="155" t="s">
        <v>78</v>
      </c>
      <c r="G73" s="155"/>
      <c r="H73" s="155"/>
      <c r="I73" s="153" t="s">
        <v>67</v>
      </c>
      <c r="J73" s="153"/>
      <c r="K73" s="153"/>
    </row>
    <row r="74" customFormat="false" ht="37.5" hidden="false" customHeight="false" outlineLevel="0" collapsed="false">
      <c r="B74" s="16"/>
      <c r="C74" s="127" t="s">
        <v>6</v>
      </c>
      <c r="D74" s="18" t="s">
        <v>34</v>
      </c>
      <c r="E74" s="18" t="s">
        <v>35</v>
      </c>
      <c r="F74" s="127" t="s">
        <v>6</v>
      </c>
      <c r="G74" s="18" t="s">
        <v>34</v>
      </c>
      <c r="H74" s="18" t="s">
        <v>35</v>
      </c>
      <c r="I74" s="130" t="s">
        <v>6</v>
      </c>
      <c r="J74" s="129" t="s">
        <v>34</v>
      </c>
      <c r="K74" s="131" t="s">
        <v>35</v>
      </c>
    </row>
    <row r="75" customFormat="false" ht="20.25" hidden="false" customHeight="false" outlineLevel="0" collapsed="false">
      <c r="B75" s="24" t="s">
        <v>11</v>
      </c>
      <c r="C75" s="25" t="n">
        <v>475</v>
      </c>
      <c r="D75" s="26" t="n">
        <f aca="false">+C75*M75</f>
        <v>0.284576163161249</v>
      </c>
      <c r="E75" s="26" t="n">
        <f aca="false">+D75*O75</f>
        <v>52.7949330783939</v>
      </c>
      <c r="F75" s="189" t="n">
        <v>3138</v>
      </c>
      <c r="G75" s="26" t="n">
        <v>1.88</v>
      </c>
      <c r="H75" s="26" t="n">
        <v>348.78</v>
      </c>
      <c r="I75" s="133" t="n">
        <f aca="false">+C75+F75</f>
        <v>3613</v>
      </c>
      <c r="J75" s="134" t="n">
        <f aca="false">+D75+G75</f>
        <v>2.16457616316125</v>
      </c>
      <c r="K75" s="162" t="n">
        <f aca="false">+E75+H75</f>
        <v>401.574933078394</v>
      </c>
      <c r="M75" s="0" t="n">
        <f aca="false">+G75/F75</f>
        <v>0.000599107711918419</v>
      </c>
      <c r="O75" s="0" t="n">
        <f aca="false">+H75/G75</f>
        <v>185.521276595745</v>
      </c>
    </row>
    <row r="76" customFormat="false" ht="20.25" hidden="false" customHeight="false" outlineLevel="0" collapsed="false">
      <c r="B76" s="24" t="s">
        <v>12</v>
      </c>
      <c r="C76" s="25" t="n">
        <v>367</v>
      </c>
      <c r="D76" s="26" t="n">
        <f aca="false">+C76*M76</f>
        <v>0.220037946736581</v>
      </c>
      <c r="E76" s="26" t="n">
        <f aca="false">+D76*O76</f>
        <v>35.3653394508072</v>
      </c>
      <c r="F76" s="189" t="n">
        <v>14494</v>
      </c>
      <c r="G76" s="26" t="n">
        <v>8.69</v>
      </c>
      <c r="H76" s="26" t="n">
        <v>1396.69</v>
      </c>
      <c r="I76" s="133" t="n">
        <f aca="false">+C76+F76</f>
        <v>14861</v>
      </c>
      <c r="J76" s="134" t="n">
        <f aca="false">+D76+G76</f>
        <v>8.91003794673658</v>
      </c>
      <c r="K76" s="162" t="n">
        <f aca="false">+E76+H76</f>
        <v>1432.05533945081</v>
      </c>
      <c r="M76" s="0" t="n">
        <f aca="false">+G76/F76</f>
        <v>0.000599558437974334</v>
      </c>
      <c r="O76" s="0" t="n">
        <f aca="false">+H76/G76</f>
        <v>160.723820483314</v>
      </c>
    </row>
    <row r="77" customFormat="false" ht="20.25" hidden="false" customHeight="false" outlineLevel="0" collapsed="false">
      <c r="B77" s="24" t="s">
        <v>13</v>
      </c>
      <c r="C77" s="25" t="n">
        <v>705</v>
      </c>
      <c r="D77" s="26" t="n">
        <f aca="false">+C77*M77</f>
        <v>0.421708643388666</v>
      </c>
      <c r="E77" s="26" t="n">
        <f aca="false">+D77*O77</f>
        <v>72.0163351459645</v>
      </c>
      <c r="F77" s="189" t="n">
        <v>6988</v>
      </c>
      <c r="G77" s="26" t="n">
        <v>4.18</v>
      </c>
      <c r="H77" s="26" t="n">
        <v>713.83</v>
      </c>
      <c r="I77" s="133" t="n">
        <f aca="false">+C77+F77</f>
        <v>7693</v>
      </c>
      <c r="J77" s="134" t="n">
        <f aca="false">+D77+G77</f>
        <v>4.60170864338867</v>
      </c>
      <c r="K77" s="162" t="n">
        <f aca="false">+E77+H77</f>
        <v>785.846335145965</v>
      </c>
      <c r="M77" s="0" t="n">
        <f aca="false">+G77/F77</f>
        <v>0.000598168288494562</v>
      </c>
      <c r="O77" s="0" t="n">
        <f aca="false">+H77/G77</f>
        <v>170.772727272727</v>
      </c>
    </row>
    <row r="78" customFormat="false" ht="20.25" hidden="false" customHeight="false" outlineLevel="0" collapsed="false">
      <c r="B78" s="34" t="s">
        <v>14</v>
      </c>
      <c r="C78" s="25" t="n">
        <v>325</v>
      </c>
      <c r="D78" s="26" t="n">
        <f aca="false">+C78*M78</f>
        <v>0.194595645412131</v>
      </c>
      <c r="E78" s="26" t="n">
        <f aca="false">+D78*O78</f>
        <v>30.6197511664075</v>
      </c>
      <c r="F78" s="189" t="n">
        <v>1286</v>
      </c>
      <c r="G78" s="26" t="n">
        <v>0.77</v>
      </c>
      <c r="H78" s="26" t="n">
        <v>121.16</v>
      </c>
      <c r="I78" s="133" t="n">
        <f aca="false">+C78+F78</f>
        <v>1611</v>
      </c>
      <c r="J78" s="134" t="n">
        <f aca="false">+D78+G78</f>
        <v>0.964595645412131</v>
      </c>
      <c r="K78" s="162" t="n">
        <f aca="false">+E78+H78</f>
        <v>151.779751166407</v>
      </c>
      <c r="M78" s="0" t="n">
        <f aca="false">+G78/F78</f>
        <v>0.000598755832037325</v>
      </c>
      <c r="O78" s="0" t="n">
        <f aca="false">+H78/G78</f>
        <v>157.350649350649</v>
      </c>
    </row>
    <row r="79" customFormat="false" ht="20.25" hidden="false" customHeight="false" outlineLevel="0" collapsed="false">
      <c r="B79" s="34" t="s">
        <v>15</v>
      </c>
      <c r="C79" s="25" t="n">
        <v>1110</v>
      </c>
      <c r="D79" s="26" t="n">
        <f aca="false">+C79*M79</f>
        <v>0.661811320754717</v>
      </c>
      <c r="E79" s="26" t="n">
        <f aca="false">+D79*O79</f>
        <v>113.291805929919</v>
      </c>
      <c r="F79" s="189" t="n">
        <v>9275</v>
      </c>
      <c r="G79" s="26" t="n">
        <v>5.53</v>
      </c>
      <c r="H79" s="26" t="n">
        <v>946.65</v>
      </c>
      <c r="I79" s="133" t="n">
        <f aca="false">+C79+F79</f>
        <v>10385</v>
      </c>
      <c r="J79" s="134" t="n">
        <f aca="false">+D79+G79</f>
        <v>6.19181132075472</v>
      </c>
      <c r="K79" s="162" t="n">
        <f aca="false">+E79+H79</f>
        <v>1059.94180592992</v>
      </c>
      <c r="M79" s="0" t="n">
        <f aca="false">+G79/F79</f>
        <v>0.00059622641509434</v>
      </c>
      <c r="O79" s="0" t="n">
        <f aca="false">+H79/G79</f>
        <v>171.184448462929</v>
      </c>
    </row>
    <row r="80" customFormat="false" ht="20.25" hidden="false" customHeight="false" outlineLevel="0" collapsed="false">
      <c r="B80" s="34" t="s">
        <v>16</v>
      </c>
      <c r="C80" s="25" t="n">
        <v>1837</v>
      </c>
      <c r="D80" s="26" t="n">
        <f aca="false">+C80*M80</f>
        <v>1.05735144434091</v>
      </c>
      <c r="E80" s="26" t="n">
        <f aca="false">+D80*O80</f>
        <v>243.514753064296</v>
      </c>
      <c r="F80" s="189" t="n">
        <v>13951</v>
      </c>
      <c r="G80" s="26" t="n">
        <v>8.03</v>
      </c>
      <c r="H80" s="26" t="n">
        <v>1849.36</v>
      </c>
      <c r="I80" s="133" t="n">
        <f aca="false">+C80+F80</f>
        <v>15788</v>
      </c>
      <c r="J80" s="134" t="n">
        <f aca="false">+D80+G80</f>
        <v>9.08735144434091</v>
      </c>
      <c r="K80" s="162" t="n">
        <f aca="false">+E80+H80</f>
        <v>2092.8747530643</v>
      </c>
      <c r="M80" s="0" t="n">
        <f aca="false">+G80/F80</f>
        <v>0.000575585979499677</v>
      </c>
      <c r="O80" s="0" t="n">
        <f aca="false">+H80/G80</f>
        <v>230.306351183063</v>
      </c>
    </row>
    <row r="81" customFormat="false" ht="21" hidden="false" customHeight="false" outlineLevel="0" collapsed="false">
      <c r="B81" s="36" t="s">
        <v>17</v>
      </c>
      <c r="C81" s="25" t="n">
        <v>1007</v>
      </c>
      <c r="D81" s="26" t="n">
        <f aca="false">+C81*M81</f>
        <v>0.45837983706721</v>
      </c>
      <c r="E81" s="26" t="n">
        <f aca="false">+D81*O81</f>
        <v>101.978746435845</v>
      </c>
      <c r="F81" s="190" t="n">
        <v>9820</v>
      </c>
      <c r="G81" s="191" t="n">
        <v>4.47</v>
      </c>
      <c r="H81" s="191" t="n">
        <v>994.47</v>
      </c>
      <c r="I81" s="133" t="n">
        <f aca="false">+C81+F81</f>
        <v>10827</v>
      </c>
      <c r="J81" s="134" t="n">
        <f aca="false">+D81+G81</f>
        <v>4.92837983706721</v>
      </c>
      <c r="K81" s="162" t="n">
        <f aca="false">+E81+H81</f>
        <v>1096.44874643585</v>
      </c>
      <c r="M81" s="0" t="n">
        <f aca="false">+G81/F81</f>
        <v>0.000455193482688391</v>
      </c>
      <c r="O81" s="0" t="n">
        <f aca="false">+H81/G81</f>
        <v>222.476510067114</v>
      </c>
    </row>
    <row r="82" customFormat="false" ht="24" hidden="false" customHeight="false" outlineLevel="0" collapsed="false">
      <c r="B82" s="38" t="s">
        <v>18</v>
      </c>
      <c r="C82" s="39" t="n">
        <f aca="false">SUM(C75:C81)</f>
        <v>5826</v>
      </c>
      <c r="D82" s="40" t="n">
        <f aca="false">SUM(D75:D81)</f>
        <v>3.29846100086146</v>
      </c>
      <c r="E82" s="40" t="n">
        <f aca="false">SUM(E75:E81)</f>
        <v>649.581664271634</v>
      </c>
      <c r="F82" s="39" t="n">
        <f aca="false">SUM(F75:F81)</f>
        <v>58952</v>
      </c>
      <c r="G82" s="40" t="n">
        <f aca="false">SUM(G75:G81)</f>
        <v>33.55</v>
      </c>
      <c r="H82" s="40" t="n">
        <f aca="false">SUM(H75:H81)</f>
        <v>6370.94</v>
      </c>
      <c r="I82" s="138" t="n">
        <f aca="false">SUM(I75:I81)</f>
        <v>64778</v>
      </c>
      <c r="J82" s="137" t="n">
        <f aca="false">SUM(J75:J81)</f>
        <v>36.8484610008615</v>
      </c>
      <c r="K82" s="139" t="n">
        <f aca="false">SUM(K75:K81)</f>
        <v>7020.52166427163</v>
      </c>
      <c r="M82" s="0" t="n">
        <f aca="false">+G82/F82</f>
        <v>0.000569107070158773</v>
      </c>
      <c r="O82" s="0" t="n">
        <f aca="false">+H82/G82</f>
        <v>189.893889716841</v>
      </c>
    </row>
    <row r="83" customFormat="false" ht="20.25" hidden="false" customHeight="false" outlineLevel="0" collapsed="false">
      <c r="B83" s="45" t="s">
        <v>19</v>
      </c>
      <c r="C83" s="25" t="n">
        <v>4743</v>
      </c>
      <c r="D83" s="26" t="n">
        <f aca="false">+C83*M83</f>
        <v>2.84693604790419</v>
      </c>
      <c r="E83" s="26" t="n">
        <f aca="false">+D83*O83</f>
        <v>507.824773652695</v>
      </c>
      <c r="F83" s="25" t="n">
        <v>20875</v>
      </c>
      <c r="G83" s="26" t="n">
        <v>12.53</v>
      </c>
      <c r="H83" s="26" t="n">
        <v>2235.05</v>
      </c>
      <c r="I83" s="133" t="n">
        <f aca="false">+C83+F83</f>
        <v>25618</v>
      </c>
      <c r="J83" s="134" t="n">
        <f aca="false">+D83+G83</f>
        <v>15.3769360479042</v>
      </c>
      <c r="K83" s="162" t="n">
        <f aca="false">+E83+H83</f>
        <v>2742.87477365269</v>
      </c>
      <c r="M83" s="0" t="n">
        <f aca="false">+G83/F83</f>
        <v>0.000600239520958084</v>
      </c>
      <c r="O83" s="0" t="n">
        <f aca="false">+H83/G83</f>
        <v>178.375897845172</v>
      </c>
    </row>
    <row r="84" customFormat="false" ht="21" hidden="false" customHeight="false" outlineLevel="0" collapsed="false">
      <c r="B84" s="47" t="s">
        <v>20</v>
      </c>
      <c r="C84" s="25" t="n">
        <v>5186</v>
      </c>
      <c r="D84" s="26" t="n">
        <f aca="false">+C84*M84</f>
        <v>3.10080892491539</v>
      </c>
      <c r="E84" s="26" t="n">
        <f aca="false">+D84*O84</f>
        <v>526.220925918188</v>
      </c>
      <c r="F84" s="25" t="n">
        <v>23933</v>
      </c>
      <c r="G84" s="26" t="n">
        <v>14.31</v>
      </c>
      <c r="H84" s="26" t="n">
        <v>2428.47</v>
      </c>
      <c r="I84" s="133" t="n">
        <f aca="false">+C84+F84</f>
        <v>29119</v>
      </c>
      <c r="J84" s="134" t="n">
        <f aca="false">+D84+G84</f>
        <v>17.4108089249154</v>
      </c>
      <c r="K84" s="162" t="n">
        <f aca="false">+E84+H84</f>
        <v>2954.69092591819</v>
      </c>
      <c r="M84" s="0" t="n">
        <f aca="false">+G84/F84</f>
        <v>0.000597919191075085</v>
      </c>
      <c r="O84" s="0" t="n">
        <f aca="false">+H84/G84</f>
        <v>169.704402515723</v>
      </c>
    </row>
    <row r="85" customFormat="false" ht="24" hidden="false" customHeight="false" outlineLevel="0" collapsed="false">
      <c r="B85" s="38" t="s">
        <v>21</v>
      </c>
      <c r="C85" s="39" t="n">
        <f aca="false">SUM(C83:C84)</f>
        <v>9929</v>
      </c>
      <c r="D85" s="40" t="n">
        <f aca="false">SUM(D83:D84)</f>
        <v>5.94774497281958</v>
      </c>
      <c r="E85" s="40" t="n">
        <f aca="false">SUM(E83:E84)</f>
        <v>1034.04569957088</v>
      </c>
      <c r="F85" s="39" t="n">
        <f aca="false">SUM(F83:F84)</f>
        <v>44808</v>
      </c>
      <c r="G85" s="40" t="n">
        <f aca="false">SUM(G83:G84)</f>
        <v>26.84</v>
      </c>
      <c r="H85" s="40" t="n">
        <f aca="false">SUM(H83:H84)</f>
        <v>4663.52</v>
      </c>
      <c r="I85" s="138" t="n">
        <f aca="false">SUM(I83:I84)</f>
        <v>54737</v>
      </c>
      <c r="J85" s="137" t="n">
        <f aca="false">SUM(J83:J84)</f>
        <v>32.7877449728196</v>
      </c>
      <c r="K85" s="139" t="n">
        <f aca="false">SUM(K83:K84)</f>
        <v>5697.56569957088</v>
      </c>
      <c r="M85" s="0" t="n">
        <f aca="false">+G85/F85</f>
        <v>0.000599000178539546</v>
      </c>
      <c r="O85" s="0" t="n">
        <f aca="false">+H85/G85</f>
        <v>173.75260804769</v>
      </c>
    </row>
    <row r="86" customFormat="false" ht="21" hidden="false" customHeight="false" outlineLevel="0" collapsed="false">
      <c r="B86" s="49" t="s">
        <v>22</v>
      </c>
      <c r="C86" s="25" t="n">
        <v>530</v>
      </c>
      <c r="D86" s="26" t="n">
        <f aca="false">+C86*M86</f>
        <v>0.2668443654672</v>
      </c>
      <c r="E86" s="26" t="n">
        <f aca="false">+D86*O86</f>
        <v>54.1945209536502</v>
      </c>
      <c r="F86" s="25" t="n">
        <v>6753</v>
      </c>
      <c r="G86" s="26" t="n">
        <v>3.4</v>
      </c>
      <c r="H86" s="26" t="n">
        <v>690.52</v>
      </c>
      <c r="I86" s="133" t="n">
        <f aca="false">+C86+F86</f>
        <v>7283</v>
      </c>
      <c r="J86" s="134" t="n">
        <f aca="false">+D86+G86</f>
        <v>3.6668443654672</v>
      </c>
      <c r="K86" s="162" t="n">
        <f aca="false">+E86+H86</f>
        <v>744.71452095365</v>
      </c>
      <c r="M86" s="0" t="n">
        <f aca="false">+G86/F86</f>
        <v>0.000503479934843773</v>
      </c>
      <c r="O86" s="0" t="n">
        <f aca="false">+H86/G86</f>
        <v>203.094117647059</v>
      </c>
    </row>
    <row r="87" customFormat="false" ht="24" hidden="false" customHeight="false" outlineLevel="0" collapsed="false">
      <c r="B87" s="51" t="s">
        <v>23</v>
      </c>
      <c r="C87" s="52" t="n">
        <f aca="false">SUM(C86)</f>
        <v>530</v>
      </c>
      <c r="D87" s="53" t="n">
        <f aca="false">SUM(D86)</f>
        <v>0.2668443654672</v>
      </c>
      <c r="E87" s="53" t="n">
        <f aca="false">SUM(E86)</f>
        <v>54.1945209536502</v>
      </c>
      <c r="F87" s="52" t="n">
        <f aca="false">SUM(F86)</f>
        <v>6753</v>
      </c>
      <c r="G87" s="53" t="n">
        <f aca="false">SUM(G86)</f>
        <v>3.4</v>
      </c>
      <c r="H87" s="53" t="n">
        <f aca="false">SUM(H86)</f>
        <v>690.52</v>
      </c>
      <c r="I87" s="141" t="n">
        <f aca="false">SUM(I86)</f>
        <v>7283</v>
      </c>
      <c r="J87" s="142" t="n">
        <f aca="false">SUM(J86)</f>
        <v>3.6668443654672</v>
      </c>
      <c r="K87" s="143" t="n">
        <f aca="false">SUM(K86)</f>
        <v>744.71452095365</v>
      </c>
      <c r="M87" s="0" t="n">
        <f aca="false">+G87/F87</f>
        <v>0.000503479934843773</v>
      </c>
      <c r="O87" s="0" t="n">
        <f aca="false">+H87/G87</f>
        <v>203.094117647059</v>
      </c>
    </row>
    <row r="88" customFormat="false" ht="24" hidden="false" customHeight="false" outlineLevel="0" collapsed="false">
      <c r="B88" s="38" t="s">
        <v>24</v>
      </c>
      <c r="C88" s="39" t="n">
        <f aca="false">+C82+C85+C87</f>
        <v>16285</v>
      </c>
      <c r="D88" s="40" t="n">
        <f aca="false">+D82+D85+D87</f>
        <v>9.51305033914824</v>
      </c>
      <c r="E88" s="40" t="n">
        <f aca="false">+E82+E85+E87</f>
        <v>1737.82188479617</v>
      </c>
      <c r="F88" s="39" t="n">
        <f aca="false">+F82+F85+F87</f>
        <v>110513</v>
      </c>
      <c r="G88" s="40" t="n">
        <f aca="false">+G82+G85+G87</f>
        <v>63.79</v>
      </c>
      <c r="H88" s="40" t="n">
        <f aca="false">+H82+H85+H87</f>
        <v>11724.98</v>
      </c>
      <c r="I88" s="138" t="n">
        <f aca="false">+I82+I85+I87</f>
        <v>126798</v>
      </c>
      <c r="J88" s="137" t="n">
        <f aca="false">+J82+J85+J87</f>
        <v>73.3030503391482</v>
      </c>
      <c r="K88" s="139" t="n">
        <f aca="false">+K82+K85+K87</f>
        <v>13462.8018847962</v>
      </c>
      <c r="M88" s="0" t="n">
        <f aca="false">+G88/F88</f>
        <v>0.00057721715997213</v>
      </c>
      <c r="O88" s="0" t="n">
        <f aca="false">+H88/G88</f>
        <v>183.805925693682</v>
      </c>
    </row>
    <row r="89" customFormat="false" ht="23.25" hidden="false" customHeight="false" outlineLevel="0" collapsed="false">
      <c r="B89" s="192"/>
      <c r="C89" s="44"/>
      <c r="D89" s="43"/>
      <c r="E89" s="43"/>
      <c r="F89" s="44"/>
      <c r="G89" s="43"/>
      <c r="H89" s="43"/>
      <c r="I89" s="193"/>
      <c r="J89" s="194"/>
      <c r="K89" s="194"/>
    </row>
    <row r="90" customFormat="false" ht="23.25" hidden="false" customHeight="false" outlineLevel="0" collapsed="false">
      <c r="B90" s="192"/>
      <c r="C90" s="44"/>
      <c r="D90" s="43"/>
      <c r="E90" s="43"/>
      <c r="F90" s="44"/>
      <c r="G90" s="43"/>
      <c r="H90" s="43"/>
      <c r="I90" s="193"/>
      <c r="J90" s="194"/>
      <c r="K90" s="194"/>
    </row>
    <row r="91" customFormat="false" ht="23.25" hidden="false" customHeight="false" outlineLevel="0" collapsed="false">
      <c r="B91" s="192"/>
      <c r="C91" s="44"/>
      <c r="D91" s="43"/>
      <c r="E91" s="43"/>
      <c r="F91" s="44"/>
      <c r="G91" s="43"/>
      <c r="H91" s="43"/>
      <c r="I91" s="193"/>
      <c r="J91" s="194"/>
      <c r="K91" s="194"/>
    </row>
    <row r="93" customFormat="false" ht="15" hidden="false" customHeight="false" outlineLevel="0" collapsed="false">
      <c r="D93" s="0" t="n">
        <f aca="false">+D88/C88</f>
        <v>0.000584160291013094</v>
      </c>
      <c r="E93" s="0" t="n">
        <f aca="false">+E88/D88</f>
        <v>182.677671497717</v>
      </c>
      <c r="J93" s="0" t="n">
        <f aca="false">+J88/I88</f>
        <v>0.000578108884518275</v>
      </c>
      <c r="K93" s="0" t="n">
        <f aca="false">+K88/J88</f>
        <v>183.659504243116</v>
      </c>
    </row>
    <row r="103" customFormat="false" ht="15.75" hidden="false" customHeight="false" outlineLevel="0" collapsed="false"/>
    <row r="104" customFormat="false" ht="18.75" hidden="false" customHeight="true" outlineLevel="0" collapsed="false">
      <c r="B104" s="5" t="s">
        <v>2</v>
      </c>
      <c r="C104" s="195" t="s">
        <v>79</v>
      </c>
      <c r="D104" s="195"/>
      <c r="E104" s="195"/>
      <c r="F104" s="195"/>
      <c r="G104" s="195"/>
      <c r="H104" s="195"/>
    </row>
    <row r="105" customFormat="false" ht="20.25" hidden="false" customHeight="true" outlineLevel="0" collapsed="false">
      <c r="B105" s="5"/>
      <c r="C105" s="64" t="s">
        <v>33</v>
      </c>
      <c r="D105" s="64"/>
      <c r="E105" s="64"/>
      <c r="F105" s="65" t="s">
        <v>4</v>
      </c>
      <c r="G105" s="65"/>
      <c r="H105" s="65"/>
    </row>
    <row r="106" customFormat="false" ht="37.5" hidden="false" customHeight="false" outlineLevel="0" collapsed="false">
      <c r="B106" s="16"/>
      <c r="C106" s="127" t="s">
        <v>6</v>
      </c>
      <c r="D106" s="18" t="s">
        <v>34</v>
      </c>
      <c r="E106" s="18" t="s">
        <v>35</v>
      </c>
      <c r="F106" s="17" t="s">
        <v>6</v>
      </c>
      <c r="G106" s="18" t="s">
        <v>34</v>
      </c>
      <c r="H106" s="19" t="s">
        <v>35</v>
      </c>
    </row>
    <row r="107" customFormat="false" ht="20.25" hidden="false" customHeight="false" outlineLevel="0" collapsed="false">
      <c r="B107" s="24" t="s">
        <v>11</v>
      </c>
      <c r="C107" s="25" t="n">
        <v>2612</v>
      </c>
      <c r="D107" s="25"/>
      <c r="E107" s="25"/>
      <c r="F107" s="25" t="n">
        <v>2863</v>
      </c>
      <c r="G107" s="26" t="n">
        <v>1.71</v>
      </c>
      <c r="H107" s="26" t="n">
        <v>317.19</v>
      </c>
    </row>
    <row r="108" customFormat="false" ht="20.25" hidden="false" customHeight="false" outlineLevel="0" collapsed="false">
      <c r="B108" s="24" t="s">
        <v>12</v>
      </c>
      <c r="C108" s="25" t="n">
        <v>8538</v>
      </c>
      <c r="D108" s="25"/>
      <c r="E108" s="25"/>
      <c r="F108" s="25" t="n">
        <v>13608</v>
      </c>
      <c r="G108" s="26" t="n">
        <v>8.16</v>
      </c>
      <c r="H108" s="26" t="n">
        <v>1304.99</v>
      </c>
    </row>
    <row r="109" customFormat="false" ht="20.25" hidden="false" customHeight="false" outlineLevel="0" collapsed="false">
      <c r="B109" s="24" t="s">
        <v>13</v>
      </c>
      <c r="C109" s="25" t="n">
        <v>4736</v>
      </c>
      <c r="D109" s="25"/>
      <c r="E109" s="25"/>
      <c r="F109" s="25" t="n">
        <v>6517</v>
      </c>
      <c r="G109" s="26" t="n">
        <v>3.89</v>
      </c>
      <c r="H109" s="26" t="n">
        <v>668.59</v>
      </c>
    </row>
    <row r="110" customFormat="false" ht="20.25" hidden="false" customHeight="false" outlineLevel="0" collapsed="false">
      <c r="B110" s="34" t="s">
        <v>14</v>
      </c>
      <c r="C110" s="25" t="n">
        <v>648</v>
      </c>
      <c r="D110" s="25"/>
      <c r="E110" s="25"/>
      <c r="F110" s="25" t="n">
        <v>1240</v>
      </c>
      <c r="G110" s="26" t="n">
        <v>0.74</v>
      </c>
      <c r="H110" s="26" t="n">
        <v>116.59</v>
      </c>
    </row>
    <row r="111" customFormat="false" ht="20.25" hidden="false" customHeight="false" outlineLevel="0" collapsed="false">
      <c r="B111" s="34" t="s">
        <v>15</v>
      </c>
      <c r="C111" s="25" t="n">
        <v>5298</v>
      </c>
      <c r="D111" s="25"/>
      <c r="E111" s="25"/>
      <c r="F111" s="25" t="n">
        <v>8712</v>
      </c>
      <c r="G111" s="26" t="n">
        <v>5.2</v>
      </c>
      <c r="H111" s="26" t="n">
        <v>887.56</v>
      </c>
    </row>
    <row r="112" customFormat="false" ht="20.25" hidden="false" customHeight="false" outlineLevel="0" collapsed="false">
      <c r="B112" s="34" t="s">
        <v>16</v>
      </c>
      <c r="C112" s="25" t="n">
        <v>8188</v>
      </c>
      <c r="D112" s="25"/>
      <c r="E112" s="25"/>
      <c r="F112" s="25" t="n">
        <v>12223</v>
      </c>
      <c r="G112" s="26" t="n">
        <v>7.08</v>
      </c>
      <c r="H112" s="26" t="n">
        <v>1614.69</v>
      </c>
    </row>
    <row r="113" customFormat="false" ht="21" hidden="false" customHeight="false" outlineLevel="0" collapsed="false">
      <c r="B113" s="36" t="s">
        <v>17</v>
      </c>
      <c r="C113" s="25" t="n">
        <v>5904</v>
      </c>
      <c r="D113" s="25"/>
      <c r="E113" s="25"/>
      <c r="F113" s="25" t="n">
        <v>8984</v>
      </c>
      <c r="G113" s="26" t="n">
        <v>4.09</v>
      </c>
      <c r="H113" s="26" t="n">
        <v>900.12</v>
      </c>
    </row>
    <row r="114" customFormat="false" ht="24" hidden="false" customHeight="false" outlineLevel="0" collapsed="false">
      <c r="B114" s="38" t="s">
        <v>18</v>
      </c>
      <c r="C114" s="39" t="n">
        <f aca="false">SUM(C107:C113)</f>
        <v>35924</v>
      </c>
      <c r="D114" s="40" t="n">
        <f aca="false">+G114/F114*C114</f>
        <v>20.4808000443238</v>
      </c>
      <c r="E114" s="40" t="n">
        <f aca="false">+H114/G114*D114</f>
        <v>3854.48391452897</v>
      </c>
      <c r="F114" s="39" t="n">
        <f aca="false">SUM(F107:F113)</f>
        <v>54147</v>
      </c>
      <c r="G114" s="40" t="n">
        <f aca="false">SUM(G107:G113)</f>
        <v>30.87</v>
      </c>
      <c r="H114" s="41" t="n">
        <f aca="false">SUM(H107:H113)</f>
        <v>5809.73</v>
      </c>
    </row>
    <row r="115" customFormat="false" ht="20.25" hidden="false" customHeight="false" outlineLevel="0" collapsed="false">
      <c r="B115" s="45" t="s">
        <v>19</v>
      </c>
      <c r="C115" s="25" t="n">
        <v>11582</v>
      </c>
      <c r="D115" s="25"/>
      <c r="E115" s="25"/>
      <c r="F115" s="25" t="n">
        <v>18317</v>
      </c>
      <c r="G115" s="26" t="n">
        <v>10.99</v>
      </c>
      <c r="H115" s="26" t="n">
        <v>1959.43</v>
      </c>
    </row>
    <row r="116" customFormat="false" ht="21" hidden="false" customHeight="false" outlineLevel="0" collapsed="false">
      <c r="B116" s="47" t="s">
        <v>20</v>
      </c>
      <c r="C116" s="25" t="n">
        <v>17293</v>
      </c>
      <c r="D116" s="25"/>
      <c r="E116" s="25"/>
      <c r="F116" s="25" t="n">
        <v>20081</v>
      </c>
      <c r="G116" s="26" t="n">
        <v>12.01</v>
      </c>
      <c r="H116" s="26" t="n">
        <v>2037.47</v>
      </c>
    </row>
    <row r="117" customFormat="false" ht="24" hidden="false" customHeight="false" outlineLevel="0" collapsed="false">
      <c r="B117" s="38" t="s">
        <v>21</v>
      </c>
      <c r="C117" s="39" t="n">
        <f aca="false">SUM(C115:C116)</f>
        <v>28875</v>
      </c>
      <c r="D117" s="40" t="n">
        <f aca="false">+G117/F117*C117</f>
        <v>17.2958226990989</v>
      </c>
      <c r="E117" s="40" t="n">
        <f aca="false">+H117/G117*D117</f>
        <v>3005.63798895776</v>
      </c>
      <c r="F117" s="39" t="n">
        <f aca="false">SUM(F115:F116)</f>
        <v>38398</v>
      </c>
      <c r="G117" s="40" t="n">
        <f aca="false">SUM(G115:G116)</f>
        <v>23</v>
      </c>
      <c r="H117" s="41" t="n">
        <f aca="false">SUM(H115:H116)</f>
        <v>3996.9</v>
      </c>
    </row>
    <row r="118" customFormat="false" ht="21" hidden="false" customHeight="false" outlineLevel="0" collapsed="false">
      <c r="B118" s="49" t="s">
        <v>22</v>
      </c>
      <c r="C118" s="25" t="n">
        <v>5348</v>
      </c>
      <c r="D118" s="25"/>
      <c r="E118" s="25"/>
      <c r="F118" s="25" t="n">
        <v>5495</v>
      </c>
      <c r="G118" s="26" t="n">
        <v>2.77</v>
      </c>
      <c r="H118" s="26" t="n">
        <v>555.36</v>
      </c>
    </row>
    <row r="119" customFormat="false" ht="24" hidden="false" customHeight="false" outlineLevel="0" collapsed="false">
      <c r="B119" s="51" t="s">
        <v>23</v>
      </c>
      <c r="C119" s="52" t="n">
        <f aca="false">SUM(C118)</f>
        <v>5348</v>
      </c>
      <c r="D119" s="40" t="n">
        <f aca="false">+G119/F119*C119</f>
        <v>2.69589808917197</v>
      </c>
      <c r="E119" s="40" t="n">
        <f aca="false">+H119/G119*D119</f>
        <v>540.50323566879</v>
      </c>
      <c r="F119" s="52" t="n">
        <f aca="false">SUM(F118)</f>
        <v>5495</v>
      </c>
      <c r="G119" s="53" t="n">
        <f aca="false">SUM(G118)</f>
        <v>2.77</v>
      </c>
      <c r="H119" s="54" t="n">
        <f aca="false">SUM(H118)</f>
        <v>555.36</v>
      </c>
    </row>
    <row r="120" customFormat="false" ht="24" hidden="false" customHeight="false" outlineLevel="0" collapsed="false">
      <c r="B120" s="38" t="s">
        <v>24</v>
      </c>
      <c r="C120" s="39" t="n">
        <f aca="false">+C114+C117+C119</f>
        <v>70147</v>
      </c>
      <c r="D120" s="40" t="n">
        <f aca="false">+D114+D117+D119</f>
        <v>40.4725208325947</v>
      </c>
      <c r="E120" s="40" t="n">
        <f aca="false">+E114+E117+E119</f>
        <v>7400.62513915552</v>
      </c>
      <c r="F120" s="39" t="n">
        <f aca="false">+F114+F117+F119</f>
        <v>98040</v>
      </c>
      <c r="G120" s="40" t="n">
        <f aca="false">+G114+G117+G119</f>
        <v>56.64</v>
      </c>
      <c r="H120" s="41" t="n">
        <f aca="false">+H114+H117+H119</f>
        <v>10361.99</v>
      </c>
    </row>
  </sheetData>
  <mergeCells count="52">
    <mergeCell ref="B2:Z2"/>
    <mergeCell ref="C6:Z6"/>
    <mergeCell ref="B7:B8"/>
    <mergeCell ref="C7:H7"/>
    <mergeCell ref="I7:N7"/>
    <mergeCell ref="O7:T7"/>
    <mergeCell ref="U7:Z7"/>
    <mergeCell ref="C8:E8"/>
    <mergeCell ref="F8:H8"/>
    <mergeCell ref="I8:K8"/>
    <mergeCell ref="L8:N8"/>
    <mergeCell ref="O8:Q8"/>
    <mergeCell ref="R8:T8"/>
    <mergeCell ref="U8:W8"/>
    <mergeCell ref="X8:Z8"/>
    <mergeCell ref="C26:H26"/>
    <mergeCell ref="I26:W26"/>
    <mergeCell ref="B27:B28"/>
    <mergeCell ref="C27:H27"/>
    <mergeCell ref="I27:N27"/>
    <mergeCell ref="O27:W27"/>
    <mergeCell ref="C28:E28"/>
    <mergeCell ref="F28:H28"/>
    <mergeCell ref="I28:K28"/>
    <mergeCell ref="L28:N28"/>
    <mergeCell ref="O28:Q28"/>
    <mergeCell ref="R28:T28"/>
    <mergeCell ref="U28:W28"/>
    <mergeCell ref="C46:H46"/>
    <mergeCell ref="I46:W46"/>
    <mergeCell ref="B47:B48"/>
    <mergeCell ref="C47:H47"/>
    <mergeCell ref="I47:N47"/>
    <mergeCell ref="O47:W47"/>
    <mergeCell ref="C48:E48"/>
    <mergeCell ref="F48:H48"/>
    <mergeCell ref="I48:K48"/>
    <mergeCell ref="L48:N48"/>
    <mergeCell ref="O48:Q48"/>
    <mergeCell ref="R48:T48"/>
    <mergeCell ref="U48:W48"/>
    <mergeCell ref="B70:K70"/>
    <mergeCell ref="B71:K71"/>
    <mergeCell ref="B72:B73"/>
    <mergeCell ref="C72:K72"/>
    <mergeCell ref="C73:E73"/>
    <mergeCell ref="F73:H73"/>
    <mergeCell ref="I73:K73"/>
    <mergeCell ref="B104:B105"/>
    <mergeCell ref="C104:H104"/>
    <mergeCell ref="C105:E105"/>
    <mergeCell ref="F105:H105"/>
  </mergeCells>
  <printOptions headings="false" gridLines="false" gridLinesSet="true" horizontalCentered="false" verticalCentered="false"/>
  <pageMargins left="0.75" right="0" top="0.5" bottom="0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Y101"/>
  <sheetViews>
    <sheetView windowProtection="true" showFormulas="false" showGridLines="true" showRowColHeaders="true" showZeros="true" rightToLeft="false" tabSelected="true" showOutlineSymbols="true" defaultGridColor="true" view="normal" topLeftCell="B4" colorId="64" zoomScale="100" zoomScaleNormal="100" zoomScalePageLayoutView="100" workbookViewId="0">
      <pane xSplit="1" ySplit="4" topLeftCell="C8" activePane="bottomRight" state="frozen"/>
      <selection pane="topLeft" activeCell="B4" activeCellId="0" sqref="B4"/>
      <selection pane="topRight" activeCell="C4" activeCellId="0" sqref="C4"/>
      <selection pane="bottomLeft" activeCell="B8" activeCellId="0" sqref="B8"/>
      <selection pane="bottomRight" activeCell="C36" activeCellId="0" sqref="C36"/>
    </sheetView>
  </sheetViews>
  <sheetFormatPr defaultRowHeight="15"/>
  <cols>
    <col collapsed="false" hidden="false" max="1" min="1" style="0" width="8.57085020242915"/>
    <col collapsed="false" hidden="false" max="2" min="2" style="0" width="55.4858299595142"/>
    <col collapsed="false" hidden="false" max="3" min="3" style="0" width="12.4251012145749"/>
    <col collapsed="false" hidden="false" max="4" min="4" style="0" width="13.0688259109312"/>
    <col collapsed="false" hidden="false" max="5" min="5" style="0" width="12.9595141700405"/>
    <col collapsed="false" hidden="false" max="6" min="6" style="0" width="15.7449392712551"/>
    <col collapsed="false" hidden="false" max="7" min="7" style="0" width="12.9595141700405"/>
    <col collapsed="false" hidden="false" max="8" min="8" style="0" width="10.9271255060729"/>
    <col collapsed="false" hidden="false" max="9" min="9" style="0" width="9.96356275303644"/>
    <col collapsed="false" hidden="false" max="11" min="10" style="0" width="14.7813765182186"/>
    <col collapsed="false" hidden="false" max="14" min="12" style="0" width="15.7449392712551"/>
    <col collapsed="false" hidden="false" max="15" min="15" style="0" width="8.57085020242915"/>
    <col collapsed="false" hidden="false" max="17" min="16" style="0" width="13.7125506072874"/>
    <col collapsed="false" hidden="false" max="18" min="18" style="0" width="8.57085020242915"/>
    <col collapsed="false" hidden="false" max="19" min="19" style="0" width="13.0688259109312"/>
    <col collapsed="false" hidden="false" max="20" min="20" style="0" width="16.3886639676113"/>
    <col collapsed="false" hidden="false" max="21" min="21" style="0" width="8.57085020242915"/>
    <col collapsed="false" hidden="false" max="22" min="22" style="0" width="11.6761133603239"/>
    <col collapsed="false" hidden="false" max="23" min="23" style="0" width="11.5708502024291"/>
    <col collapsed="false" hidden="false" max="1025" min="24" style="0" width="8.57085020242915"/>
  </cols>
  <sheetData>
    <row r="2" customFormat="false" ht="22.5" hidden="false" customHeight="fals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4" customFormat="false" ht="16.5" hidden="false" customHeight="false" outlineLevel="0" collapsed="false">
      <c r="A4" s="0" t="s">
        <v>28</v>
      </c>
      <c r="B4" s="4" t="s">
        <v>80</v>
      </c>
      <c r="C4" s="4"/>
      <c r="D4" s="4"/>
    </row>
    <row r="5" customFormat="false" ht="20.25" hidden="false" customHeight="true" outlineLevel="0" collapsed="false">
      <c r="B5" s="5" t="s">
        <v>2</v>
      </c>
      <c r="C5" s="63" t="s">
        <v>81</v>
      </c>
      <c r="D5" s="63"/>
      <c r="E5" s="63"/>
      <c r="F5" s="63"/>
      <c r="G5" s="63" t="s">
        <v>82</v>
      </c>
      <c r="H5" s="63"/>
      <c r="I5" s="63"/>
      <c r="J5" s="63"/>
      <c r="K5" s="63" t="s">
        <v>83</v>
      </c>
      <c r="L5" s="63"/>
      <c r="M5" s="63"/>
      <c r="N5" s="63"/>
    </row>
    <row r="6" customFormat="false" ht="37.5" hidden="false" customHeight="true" outlineLevel="0" collapsed="false">
      <c r="B6" s="5"/>
      <c r="C6" s="64" t="s">
        <v>33</v>
      </c>
      <c r="D6" s="9" t="s">
        <v>4</v>
      </c>
      <c r="E6" s="9"/>
      <c r="F6" s="9"/>
      <c r="G6" s="16" t="s">
        <v>33</v>
      </c>
      <c r="H6" s="65" t="s">
        <v>4</v>
      </c>
      <c r="I6" s="65"/>
      <c r="J6" s="65"/>
      <c r="K6" s="16" t="s">
        <v>33</v>
      </c>
      <c r="L6" s="65" t="s">
        <v>4</v>
      </c>
      <c r="M6" s="65"/>
      <c r="N6" s="65"/>
      <c r="P6" s="11" t="s">
        <v>5</v>
      </c>
      <c r="Q6" s="11"/>
      <c r="S6" s="11" t="s">
        <v>5</v>
      </c>
      <c r="T6" s="11"/>
      <c r="V6" s="11" t="s">
        <v>5</v>
      </c>
      <c r="W6" s="11"/>
    </row>
    <row r="7" customFormat="false" ht="37.5" hidden="false" customHeight="false" outlineLevel="0" collapsed="false">
      <c r="B7" s="16"/>
      <c r="C7" s="17" t="s">
        <v>6</v>
      </c>
      <c r="D7" s="17" t="s">
        <v>6</v>
      </c>
      <c r="E7" s="18" t="s">
        <v>34</v>
      </c>
      <c r="F7" s="19" t="s">
        <v>35</v>
      </c>
      <c r="G7" s="66" t="s">
        <v>6</v>
      </c>
      <c r="H7" s="17" t="s">
        <v>6</v>
      </c>
      <c r="I7" s="18" t="s">
        <v>34</v>
      </c>
      <c r="J7" s="19" t="s">
        <v>35</v>
      </c>
      <c r="K7" s="66" t="s">
        <v>6</v>
      </c>
      <c r="L7" s="17" t="s">
        <v>6</v>
      </c>
      <c r="M7" s="18" t="s">
        <v>34</v>
      </c>
      <c r="N7" s="19" t="s">
        <v>35</v>
      </c>
      <c r="P7" s="21" t="s">
        <v>9</v>
      </c>
      <c r="Q7" s="21" t="s">
        <v>10</v>
      </c>
      <c r="S7" s="21" t="s">
        <v>9</v>
      </c>
      <c r="T7" s="21" t="s">
        <v>10</v>
      </c>
      <c r="V7" s="21" t="s">
        <v>9</v>
      </c>
      <c r="W7" s="21" t="s">
        <v>10</v>
      </c>
    </row>
    <row r="8" customFormat="false" ht="20.25" hidden="false" customHeight="false" outlineLevel="0" collapsed="false">
      <c r="B8" s="24" t="s">
        <v>11</v>
      </c>
      <c r="C8" s="67" t="n">
        <v>3259</v>
      </c>
      <c r="D8" s="67" t="n">
        <v>2791</v>
      </c>
      <c r="E8" s="68" t="n">
        <v>1.67</v>
      </c>
      <c r="F8" s="69" t="n">
        <v>341.81</v>
      </c>
      <c r="G8" s="70" t="n">
        <v>2462</v>
      </c>
      <c r="H8" s="71" t="n">
        <v>1412</v>
      </c>
      <c r="I8" s="72" t="n">
        <v>0.87</v>
      </c>
      <c r="J8" s="69" t="n">
        <v>175.9</v>
      </c>
      <c r="K8" s="70" t="n">
        <v>1998</v>
      </c>
      <c r="L8" s="71" t="n">
        <v>3906</v>
      </c>
      <c r="M8" s="72" t="n">
        <v>2.34</v>
      </c>
      <c r="N8" s="69" t="n">
        <v>465.6</v>
      </c>
      <c r="P8" s="28" t="n">
        <f aca="false">+E8/D8</f>
        <v>0.000598351845216768</v>
      </c>
      <c r="Q8" s="29" t="n">
        <f aca="false">+F8/E8</f>
        <v>204.676646706587</v>
      </c>
      <c r="S8" s="28" t="n">
        <f aca="false">+I8/H8</f>
        <v>0.00061614730878187</v>
      </c>
      <c r="T8" s="29" t="n">
        <f aca="false">+J8/I8</f>
        <v>202.183908045977</v>
      </c>
      <c r="V8" s="28" t="n">
        <f aca="false">+M8/L8</f>
        <v>0.000599078341013825</v>
      </c>
      <c r="W8" s="29" t="n">
        <f aca="false">+N8/M8</f>
        <v>198.974358974359</v>
      </c>
    </row>
    <row r="9" customFormat="false" ht="20.25" hidden="false" customHeight="false" outlineLevel="0" collapsed="false">
      <c r="B9" s="24" t="s">
        <v>12</v>
      </c>
      <c r="C9" s="67" t="n">
        <v>3685</v>
      </c>
      <c r="D9" s="67" t="n">
        <v>4708</v>
      </c>
      <c r="E9" s="68" t="n">
        <v>2.84</v>
      </c>
      <c r="F9" s="69" t="n">
        <v>536.06</v>
      </c>
      <c r="G9" s="70" t="n">
        <v>3119</v>
      </c>
      <c r="H9" s="71" t="n">
        <v>2415</v>
      </c>
      <c r="I9" s="72" t="n">
        <v>1.45</v>
      </c>
      <c r="J9" s="69" t="n">
        <v>279.74</v>
      </c>
      <c r="K9" s="70" t="n">
        <v>2837</v>
      </c>
      <c r="L9" s="71" t="n">
        <v>4108</v>
      </c>
      <c r="M9" s="72" t="n">
        <v>2.47</v>
      </c>
      <c r="N9" s="69" t="n">
        <v>474.48</v>
      </c>
      <c r="P9" s="28" t="n">
        <f aca="false">+E9/D9</f>
        <v>0.000603228547153781</v>
      </c>
      <c r="Q9" s="29" t="n">
        <f aca="false">+F9/E9</f>
        <v>188.753521126761</v>
      </c>
      <c r="S9" s="28" t="n">
        <f aca="false">+I9/H9</f>
        <v>0.000600414078674948</v>
      </c>
      <c r="T9" s="29" t="n">
        <f aca="false">+J9/I9</f>
        <v>192.924137931034</v>
      </c>
      <c r="V9" s="28" t="n">
        <f aca="false">+M9/L9</f>
        <v>0.00060126582278481</v>
      </c>
      <c r="W9" s="29" t="n">
        <f aca="false">+N9/M9</f>
        <v>192.097165991903</v>
      </c>
    </row>
    <row r="10" customFormat="false" ht="20.25" hidden="false" customHeight="false" outlineLevel="0" collapsed="false">
      <c r="B10" s="24" t="s">
        <v>13</v>
      </c>
      <c r="C10" s="67" t="n">
        <v>1898</v>
      </c>
      <c r="D10" s="67" t="n">
        <v>4018</v>
      </c>
      <c r="E10" s="68" t="n">
        <v>2.43</v>
      </c>
      <c r="F10" s="69" t="n">
        <v>470.28</v>
      </c>
      <c r="G10" s="70" t="n">
        <v>1659</v>
      </c>
      <c r="H10" s="71" t="n">
        <v>1384</v>
      </c>
      <c r="I10" s="72" t="n">
        <v>0.84</v>
      </c>
      <c r="J10" s="69" t="n">
        <v>158.16</v>
      </c>
      <c r="K10" s="70" t="n">
        <v>1476</v>
      </c>
      <c r="L10" s="71" t="n">
        <v>1973</v>
      </c>
      <c r="M10" s="72" t="n">
        <v>1.18</v>
      </c>
      <c r="N10" s="69" t="n">
        <v>231.43</v>
      </c>
      <c r="P10" s="28" t="n">
        <f aca="false">+E10/D10</f>
        <v>0.000604778496764559</v>
      </c>
      <c r="Q10" s="29" t="n">
        <f aca="false">+F10/E10</f>
        <v>193.530864197531</v>
      </c>
      <c r="S10" s="28" t="n">
        <f aca="false">+I10/H10</f>
        <v>0.000606936416184971</v>
      </c>
      <c r="T10" s="29" t="n">
        <f aca="false">+J10/I10</f>
        <v>188.285714285714</v>
      </c>
      <c r="V10" s="28" t="n">
        <f aca="false">+M10/L10</f>
        <v>0.000598073998986315</v>
      </c>
      <c r="W10" s="29" t="n">
        <f aca="false">+N10/M10</f>
        <v>196.127118644068</v>
      </c>
    </row>
    <row r="11" customFormat="false" ht="20.25" hidden="false" customHeight="false" outlineLevel="0" collapsed="false">
      <c r="B11" s="34" t="s">
        <v>14</v>
      </c>
      <c r="C11" s="73" t="n">
        <v>414</v>
      </c>
      <c r="D11" s="73" t="n">
        <v>1121</v>
      </c>
      <c r="E11" s="68" t="n">
        <v>0.7</v>
      </c>
      <c r="F11" s="69" t="n">
        <v>123.29</v>
      </c>
      <c r="G11" s="70" t="n">
        <v>372</v>
      </c>
      <c r="H11" s="71" t="n">
        <v>1001</v>
      </c>
      <c r="I11" s="72" t="n">
        <v>0.59</v>
      </c>
      <c r="J11" s="69" t="n">
        <v>109.04</v>
      </c>
      <c r="K11" s="70" t="n">
        <v>259</v>
      </c>
      <c r="L11" s="71" t="n">
        <v>364</v>
      </c>
      <c r="M11" s="72" t="n">
        <v>0.21</v>
      </c>
      <c r="N11" s="69" t="n">
        <v>40.59</v>
      </c>
      <c r="P11" s="28" t="n">
        <f aca="false">+E11/D11</f>
        <v>0.000624442462087422</v>
      </c>
      <c r="Q11" s="29" t="n">
        <f aca="false">+F11/E11</f>
        <v>176.128571428571</v>
      </c>
      <c r="S11" s="28" t="n">
        <f aca="false">+I11/H11</f>
        <v>0.00058941058941059</v>
      </c>
      <c r="T11" s="29" t="n">
        <f aca="false">+J11/I11</f>
        <v>184.813559322034</v>
      </c>
      <c r="V11" s="28" t="n">
        <f aca="false">+M11/L11</f>
        <v>0.000576923076923077</v>
      </c>
      <c r="W11" s="29" t="n">
        <f aca="false">+N11/M11</f>
        <v>193.285714285714</v>
      </c>
      <c r="X11" s="0" t="s">
        <v>28</v>
      </c>
    </row>
    <row r="12" customFormat="false" ht="20.25" hidden="false" customHeight="false" outlineLevel="0" collapsed="false">
      <c r="B12" s="34" t="s">
        <v>15</v>
      </c>
      <c r="C12" s="73" t="n">
        <v>2082</v>
      </c>
      <c r="D12" s="73" t="n">
        <v>2999</v>
      </c>
      <c r="E12" s="68" t="n">
        <v>1.77</v>
      </c>
      <c r="F12" s="69" t="n">
        <v>333.42</v>
      </c>
      <c r="G12" s="70" t="n">
        <v>1901</v>
      </c>
      <c r="H12" s="71" t="n">
        <v>3211</v>
      </c>
      <c r="I12" s="72" t="n">
        <v>1.89</v>
      </c>
      <c r="J12" s="69" t="n">
        <v>363.26</v>
      </c>
      <c r="K12" s="70" t="n">
        <v>1779</v>
      </c>
      <c r="L12" s="71" t="n">
        <v>1885</v>
      </c>
      <c r="M12" s="72" t="n">
        <v>1.12</v>
      </c>
      <c r="N12" s="69" t="n">
        <v>218.17</v>
      </c>
      <c r="P12" s="28" t="n">
        <f aca="false">+E12/D12</f>
        <v>0.000590196732244081</v>
      </c>
      <c r="Q12" s="29" t="n">
        <f aca="false">+F12/E12</f>
        <v>188.372881355932</v>
      </c>
      <c r="S12" s="28" t="n">
        <f aca="false">+I12/H12</f>
        <v>0.000588601681719091</v>
      </c>
      <c r="T12" s="29" t="n">
        <f aca="false">+J12/I12</f>
        <v>192.201058201058</v>
      </c>
      <c r="V12" s="28" t="n">
        <f aca="false">+M12/L12</f>
        <v>0.000594164456233422</v>
      </c>
      <c r="W12" s="29" t="n">
        <f aca="false">+N12/M12</f>
        <v>194.794642857143</v>
      </c>
    </row>
    <row r="13" customFormat="false" ht="20.25" hidden="false" customHeight="false" outlineLevel="0" collapsed="false">
      <c r="B13" s="34" t="s">
        <v>16</v>
      </c>
      <c r="C13" s="73" t="n">
        <v>3511</v>
      </c>
      <c r="D13" s="73" t="n">
        <v>3972</v>
      </c>
      <c r="E13" s="68" t="n">
        <v>2.32</v>
      </c>
      <c r="F13" s="69" t="n">
        <v>609.34</v>
      </c>
      <c r="G13" s="70" t="n">
        <v>3702</v>
      </c>
      <c r="H13" s="71" t="n">
        <v>3140</v>
      </c>
      <c r="I13" s="72" t="n">
        <v>1.86</v>
      </c>
      <c r="J13" s="69" t="n">
        <v>465.7</v>
      </c>
      <c r="K13" s="70" t="n">
        <v>2776</v>
      </c>
      <c r="L13" s="71" t="n">
        <v>2987</v>
      </c>
      <c r="M13" s="72" t="n">
        <v>1.78</v>
      </c>
      <c r="N13" s="69" t="n">
        <v>455.34</v>
      </c>
      <c r="P13" s="28" t="n">
        <f aca="false">+E13/D13</f>
        <v>0.000584088620342397</v>
      </c>
      <c r="Q13" s="29" t="n">
        <f aca="false">+F13/E13</f>
        <v>262.646551724138</v>
      </c>
      <c r="S13" s="28" t="n">
        <f aca="false">+I13/H13</f>
        <v>0.000592356687898089</v>
      </c>
      <c r="T13" s="29" t="n">
        <f aca="false">+J13/I13</f>
        <v>250.376344086021</v>
      </c>
      <c r="V13" s="28" t="n">
        <f aca="false">+M13/L13</f>
        <v>0.000595915634415802</v>
      </c>
      <c r="W13" s="29" t="n">
        <f aca="false">+N13/M13</f>
        <v>255.808988764045</v>
      </c>
    </row>
    <row r="14" customFormat="false" ht="21" hidden="false" customHeight="false" outlineLevel="0" collapsed="false">
      <c r="B14" s="36" t="s">
        <v>17</v>
      </c>
      <c r="C14" s="74" t="n">
        <v>2263</v>
      </c>
      <c r="D14" s="74" t="n">
        <v>3359</v>
      </c>
      <c r="E14" s="75" t="n">
        <v>1.5</v>
      </c>
      <c r="F14" s="76" t="n">
        <v>341.34</v>
      </c>
      <c r="G14" s="77" t="n">
        <v>2228</v>
      </c>
      <c r="H14" s="78" t="n">
        <v>1373</v>
      </c>
      <c r="I14" s="79" t="n">
        <v>0.67</v>
      </c>
      <c r="J14" s="76" t="n">
        <v>160.29</v>
      </c>
      <c r="K14" s="77" t="n">
        <v>1721</v>
      </c>
      <c r="L14" s="78" t="n">
        <v>1529</v>
      </c>
      <c r="M14" s="79" t="n">
        <v>0.68</v>
      </c>
      <c r="N14" s="76" t="n">
        <v>155.29</v>
      </c>
      <c r="P14" s="28" t="n">
        <f aca="false">+E14/D14</f>
        <v>0.000446561476629949</v>
      </c>
      <c r="Q14" s="29" t="n">
        <f aca="false">+F14/E14</f>
        <v>227.56</v>
      </c>
      <c r="S14" s="28" t="n">
        <f aca="false">+I14/H14</f>
        <v>0.000487982520029133</v>
      </c>
      <c r="T14" s="29" t="n">
        <f aca="false">+J14/I14</f>
        <v>239.238805970149</v>
      </c>
      <c r="V14" s="28" t="n">
        <f aca="false">+M14/L14</f>
        <v>0.000444735120994114</v>
      </c>
      <c r="W14" s="29" t="n">
        <f aca="false">+N14/M14</f>
        <v>228.367647058823</v>
      </c>
    </row>
    <row r="15" customFormat="false" ht="24" hidden="false" customHeight="false" outlineLevel="0" collapsed="false">
      <c r="B15" s="38" t="s">
        <v>18</v>
      </c>
      <c r="C15" s="39" t="n">
        <f aca="false">SUM(C8:C14)</f>
        <v>17112</v>
      </c>
      <c r="D15" s="39" t="n">
        <f aca="false">SUM(D8:D14)</f>
        <v>22968</v>
      </c>
      <c r="E15" s="40" t="n">
        <f aca="false">SUM(E8:E14)</f>
        <v>13.23</v>
      </c>
      <c r="F15" s="41" t="n">
        <f aca="false">SUM(F8:F14)</f>
        <v>2755.54</v>
      </c>
      <c r="G15" s="80" t="n">
        <f aca="false">SUM(G8:G14)</f>
        <v>15443</v>
      </c>
      <c r="H15" s="81" t="n">
        <f aca="false">SUM(H8:H14)</f>
        <v>13936</v>
      </c>
      <c r="I15" s="82" t="n">
        <f aca="false">SUM(I8:I14)</f>
        <v>8.17</v>
      </c>
      <c r="J15" s="41" t="n">
        <f aca="false">SUM(J8:J14)</f>
        <v>1712.09</v>
      </c>
      <c r="K15" s="80" t="n">
        <f aca="false">SUM(K8:K14)</f>
        <v>12846</v>
      </c>
      <c r="L15" s="81" t="n">
        <f aca="false">SUM(L8:L14)</f>
        <v>16752</v>
      </c>
      <c r="M15" s="82" t="n">
        <f aca="false">SUM(M8:M14)</f>
        <v>9.78</v>
      </c>
      <c r="N15" s="41" t="n">
        <f aca="false">SUM(N8:N14)</f>
        <v>2040.9</v>
      </c>
      <c r="P15" s="28" t="n">
        <f aca="false">+E15/D15</f>
        <v>0.000576018808777429</v>
      </c>
      <c r="Q15" s="29" t="n">
        <f aca="false">+F15/E15</f>
        <v>208.279667422525</v>
      </c>
      <c r="S15" s="28" t="n">
        <f aca="false">+I15/H15</f>
        <v>0.000586251435132032</v>
      </c>
      <c r="T15" s="29" t="n">
        <f aca="false">+J15/I15</f>
        <v>209.558139534884</v>
      </c>
      <c r="V15" s="28" t="n">
        <f aca="false">+M15/L15</f>
        <v>0.000583810888252149</v>
      </c>
      <c r="W15" s="29" t="n">
        <f aca="false">+N15/M15</f>
        <v>208.680981595092</v>
      </c>
    </row>
    <row r="16" customFormat="false" ht="20.25" hidden="false" customHeight="false" outlineLevel="0" collapsed="false">
      <c r="B16" s="45" t="s">
        <v>19</v>
      </c>
      <c r="C16" s="84" t="n">
        <v>7589</v>
      </c>
      <c r="D16" s="84" t="n">
        <v>7388</v>
      </c>
      <c r="E16" s="85" t="n">
        <v>4.21</v>
      </c>
      <c r="F16" s="86" t="n">
        <v>816.08</v>
      </c>
      <c r="G16" s="87" t="n">
        <v>7371</v>
      </c>
      <c r="H16" s="46" t="n">
        <v>6830</v>
      </c>
      <c r="I16" s="88" t="n">
        <v>3.897046515371</v>
      </c>
      <c r="J16" s="86" t="n">
        <v>758.780790278449</v>
      </c>
      <c r="K16" s="87" t="n">
        <v>6233</v>
      </c>
      <c r="L16" s="46" t="n">
        <v>2928</v>
      </c>
      <c r="M16" s="88" t="n">
        <v>1.69190609278927</v>
      </c>
      <c r="N16" s="86" t="n">
        <v>342.933202906652</v>
      </c>
      <c r="P16" s="28" t="n">
        <f aca="false">+E16/D16</f>
        <v>0.000569842988630211</v>
      </c>
      <c r="Q16" s="29" t="n">
        <f aca="false">+F16/E16</f>
        <v>193.8432304038</v>
      </c>
      <c r="S16" s="28" t="n">
        <f aca="false">+I16/H16</f>
        <v>0.000570577820698535</v>
      </c>
      <c r="T16" s="29" t="n">
        <f aca="false">+J16/I16</f>
        <v>194.706629055007</v>
      </c>
      <c r="V16" s="28" t="n">
        <f aca="false">+M16/L16</f>
        <v>0.000577836780324203</v>
      </c>
      <c r="W16" s="29" t="n">
        <f aca="false">+N16/M16</f>
        <v>202.690447400242</v>
      </c>
    </row>
    <row r="17" customFormat="false" ht="21" hidden="false" customHeight="false" outlineLevel="0" collapsed="false">
      <c r="B17" s="47" t="s">
        <v>20</v>
      </c>
      <c r="C17" s="90" t="n">
        <v>11576</v>
      </c>
      <c r="D17" s="90" t="n">
        <v>12619</v>
      </c>
      <c r="E17" s="75" t="n">
        <v>7.57</v>
      </c>
      <c r="F17" s="76" t="n">
        <v>1338.29</v>
      </c>
      <c r="G17" s="77" t="n">
        <v>9354</v>
      </c>
      <c r="H17" s="48" t="n">
        <v>12284</v>
      </c>
      <c r="I17" s="196" t="n">
        <v>7.36869625520111</v>
      </c>
      <c r="J17" s="76" t="n">
        <v>1474.78279472954</v>
      </c>
      <c r="K17" s="77" t="n">
        <v>8269</v>
      </c>
      <c r="L17" s="48" t="n">
        <v>9976</v>
      </c>
      <c r="M17" s="79" t="n">
        <v>5.97755329364317</v>
      </c>
      <c r="N17" s="76" t="n">
        <v>1219.30591895525</v>
      </c>
      <c r="P17" s="28" t="n">
        <f aca="false">+E17/D17</f>
        <v>0.000599889056185118</v>
      </c>
      <c r="Q17" s="29" t="n">
        <f aca="false">+F17/E17</f>
        <v>176.788639365918</v>
      </c>
      <c r="S17" s="28" t="n">
        <f aca="false">+I17/H17</f>
        <v>0.000599861303744799</v>
      </c>
      <c r="T17" s="29" t="n">
        <f aca="false">+J17/I17</f>
        <v>200.14161849711</v>
      </c>
      <c r="V17" s="28" t="n">
        <f aca="false">+M17/L17</f>
        <v>0.000599193393508738</v>
      </c>
      <c r="W17" s="29" t="n">
        <f aca="false">+N17/M17</f>
        <v>203.980769230769</v>
      </c>
    </row>
    <row r="18" customFormat="false" ht="24" hidden="false" customHeight="false" outlineLevel="0" collapsed="false">
      <c r="B18" s="38" t="s">
        <v>21</v>
      </c>
      <c r="C18" s="39" t="n">
        <f aca="false">SUM(C16:C17)</f>
        <v>19165</v>
      </c>
      <c r="D18" s="39" t="n">
        <f aca="false">SUM(D16:D17)</f>
        <v>20007</v>
      </c>
      <c r="E18" s="40" t="n">
        <f aca="false">SUM(E16:E17)</f>
        <v>11.78</v>
      </c>
      <c r="F18" s="41" t="n">
        <f aca="false">SUM(F16:F17)</f>
        <v>2154.37</v>
      </c>
      <c r="G18" s="80" t="n">
        <f aca="false">SUM(G16:G17)</f>
        <v>16725</v>
      </c>
      <c r="H18" s="81" t="n">
        <f aca="false">SUM(H16:H17)</f>
        <v>19114</v>
      </c>
      <c r="I18" s="82" t="n">
        <f aca="false">SUM(I16:I17)</f>
        <v>11.2657427705721</v>
      </c>
      <c r="J18" s="41" t="n">
        <f aca="false">SUM(J16:J17)</f>
        <v>2233.56358500799</v>
      </c>
      <c r="K18" s="80" t="n">
        <f aca="false">SUM(K16:K17)</f>
        <v>14502</v>
      </c>
      <c r="L18" s="81" t="n">
        <f aca="false">SUM(L16:L17)</f>
        <v>12904</v>
      </c>
      <c r="M18" s="82" t="n">
        <f aca="false">SUM(M16:M17)</f>
        <v>7.66945938643244</v>
      </c>
      <c r="N18" s="41" t="n">
        <f aca="false">SUM(N16:N17)</f>
        <v>1562.2391218619</v>
      </c>
      <c r="P18" s="28" t="n">
        <f aca="false">+E18/D18</f>
        <v>0.000588793922127256</v>
      </c>
      <c r="Q18" s="29" t="n">
        <f aca="false">+F18/E18</f>
        <v>182.883701188455</v>
      </c>
      <c r="S18" s="28" t="n">
        <f aca="false">+I18/H18</f>
        <v>0.000589397445357963</v>
      </c>
      <c r="T18" s="29" t="n">
        <f aca="false">+J18/I18</f>
        <v>198.261546574844</v>
      </c>
      <c r="V18" s="28" t="n">
        <f aca="false">+M18/L18</f>
        <v>0.000594347441602018</v>
      </c>
      <c r="W18" s="29" t="n">
        <f aca="false">+N18/M18</f>
        <v>203.696120306154</v>
      </c>
    </row>
    <row r="19" customFormat="false" ht="21" hidden="false" customHeight="false" outlineLevel="0" collapsed="false">
      <c r="B19" s="49" t="s">
        <v>22</v>
      </c>
      <c r="C19" s="91" t="n">
        <v>0</v>
      </c>
      <c r="D19" s="92" t="n">
        <v>0</v>
      </c>
      <c r="E19" s="93" t="n">
        <v>0</v>
      </c>
      <c r="F19" s="94" t="n">
        <v>0</v>
      </c>
      <c r="G19" s="95" t="n">
        <v>0</v>
      </c>
      <c r="H19" s="50" t="n">
        <v>0</v>
      </c>
      <c r="I19" s="96" t="n">
        <v>0</v>
      </c>
      <c r="J19" s="94" t="n">
        <v>0</v>
      </c>
      <c r="K19" s="95" t="n">
        <v>0</v>
      </c>
      <c r="L19" s="50" t="n">
        <v>0</v>
      </c>
      <c r="M19" s="96" t="n">
        <v>0</v>
      </c>
      <c r="N19" s="94" t="n">
        <v>0</v>
      </c>
      <c r="P19" s="28" t="e">
        <f aca="false">+E19/D19</f>
        <v>#DIV/0!</v>
      </c>
      <c r="Q19" s="29" t="e">
        <f aca="false">+F19/E19</f>
        <v>#DIV/0!</v>
      </c>
      <c r="S19" s="28" t="e">
        <f aca="false">+I19/H19</f>
        <v>#DIV/0!</v>
      </c>
      <c r="T19" s="29" t="e">
        <f aca="false">+J19/I19</f>
        <v>#DIV/0!</v>
      </c>
      <c r="V19" s="28" t="e">
        <f aca="false">+M19/L19</f>
        <v>#DIV/0!</v>
      </c>
      <c r="W19" s="29" t="e">
        <f aca="false">+N19/M19</f>
        <v>#DIV/0!</v>
      </c>
    </row>
    <row r="20" customFormat="false" ht="24" hidden="false" customHeight="false" outlineLevel="0" collapsed="false">
      <c r="B20" s="51" t="s">
        <v>23</v>
      </c>
      <c r="C20" s="52" t="n">
        <f aca="false">SUM(C19)</f>
        <v>0</v>
      </c>
      <c r="D20" s="52" t="n">
        <f aca="false">SUM(D19)</f>
        <v>0</v>
      </c>
      <c r="E20" s="53" t="n">
        <f aca="false">SUM(E19)</f>
        <v>0</v>
      </c>
      <c r="F20" s="54" t="n">
        <f aca="false">SUM(F19)</f>
        <v>0</v>
      </c>
      <c r="G20" s="97" t="n">
        <f aca="false">SUM(G19)</f>
        <v>0</v>
      </c>
      <c r="H20" s="98" t="n">
        <f aca="false">SUM(H19)</f>
        <v>0</v>
      </c>
      <c r="I20" s="99" t="n">
        <f aca="false">SUM(I19)</f>
        <v>0</v>
      </c>
      <c r="J20" s="54" t="n">
        <f aca="false">SUM(J19)</f>
        <v>0</v>
      </c>
      <c r="K20" s="97" t="n">
        <f aca="false">SUM(K19)</f>
        <v>0</v>
      </c>
      <c r="L20" s="98" t="n">
        <f aca="false">SUM(L19)</f>
        <v>0</v>
      </c>
      <c r="M20" s="99" t="n">
        <f aca="false">SUM(M19)</f>
        <v>0</v>
      </c>
      <c r="N20" s="54" t="n">
        <f aca="false">SUM(N19)</f>
        <v>0</v>
      </c>
      <c r="P20" s="28" t="e">
        <f aca="false">+E20/D20</f>
        <v>#DIV/0!</v>
      </c>
      <c r="Q20" s="29" t="e">
        <f aca="false">+F20/E20</f>
        <v>#DIV/0!</v>
      </c>
      <c r="S20" s="28" t="e">
        <f aca="false">+I20/H20</f>
        <v>#DIV/0!</v>
      </c>
      <c r="T20" s="29" t="e">
        <f aca="false">+J20/I20</f>
        <v>#DIV/0!</v>
      </c>
      <c r="V20" s="28" t="e">
        <f aca="false">+M20/L20</f>
        <v>#DIV/0!</v>
      </c>
      <c r="W20" s="29" t="e">
        <f aca="false">+N20/M20</f>
        <v>#DIV/0!</v>
      </c>
    </row>
    <row r="21" customFormat="false" ht="24" hidden="false" customHeight="false" outlineLevel="0" collapsed="false">
      <c r="B21" s="38" t="s">
        <v>24</v>
      </c>
      <c r="C21" s="39" t="n">
        <f aca="false">+C15+C18+C20</f>
        <v>36277</v>
      </c>
      <c r="D21" s="39" t="n">
        <f aca="false">+D15+D18+D20</f>
        <v>42975</v>
      </c>
      <c r="E21" s="40" t="n">
        <f aca="false">+E15+E18+E20</f>
        <v>25.01</v>
      </c>
      <c r="F21" s="41" t="n">
        <f aca="false">+F15+F18+F20</f>
        <v>4909.91</v>
      </c>
      <c r="G21" s="80" t="n">
        <f aca="false">+G15+G18+G20</f>
        <v>32168</v>
      </c>
      <c r="H21" s="81" t="n">
        <f aca="false">+H15+H18+H20</f>
        <v>33050</v>
      </c>
      <c r="I21" s="82" t="n">
        <f aca="false">+I15+I18+I20</f>
        <v>19.4357427705721</v>
      </c>
      <c r="J21" s="41" t="n">
        <f aca="false">+J15+J18+J20</f>
        <v>3945.65358500799</v>
      </c>
      <c r="K21" s="80" t="n">
        <f aca="false">+K15+K18+K20</f>
        <v>27348</v>
      </c>
      <c r="L21" s="81" t="n">
        <f aca="false">+L15+L18+L20</f>
        <v>29656</v>
      </c>
      <c r="M21" s="82" t="n">
        <f aca="false">+M15+M18+M20</f>
        <v>17.4494593864324</v>
      </c>
      <c r="N21" s="41" t="n">
        <f aca="false">+N15+N18+N20</f>
        <v>3603.1391218619</v>
      </c>
      <c r="P21" s="55" t="n">
        <f aca="false">+E21/D21</f>
        <v>0.000581966259453171</v>
      </c>
      <c r="Q21" s="56" t="n">
        <f aca="false">+F21/E21</f>
        <v>196.31787285086</v>
      </c>
      <c r="S21" s="55" t="n">
        <f aca="false">+I21/H21</f>
        <v>0.000588070885645147</v>
      </c>
      <c r="T21" s="56" t="n">
        <f aca="false">+J21/I21</f>
        <v>203.010177258682</v>
      </c>
      <c r="V21" s="55" t="n">
        <f aca="false">+M21/L21</f>
        <v>0.000588395582223916</v>
      </c>
      <c r="W21" s="56" t="n">
        <f aca="false">+N21/M21</f>
        <v>206.490014508041</v>
      </c>
    </row>
    <row r="24" customFormat="false" ht="16.5" hidden="false" customHeight="false" outlineLevel="0" collapsed="false">
      <c r="B24" s="4"/>
      <c r="C24" s="4"/>
      <c r="D24" s="4"/>
    </row>
    <row r="25" customFormat="false" ht="20.25" hidden="false" customHeight="true" outlineLevel="0" collapsed="false">
      <c r="B25" s="5" t="s">
        <v>2</v>
      </c>
      <c r="C25" s="63" t="s">
        <v>84</v>
      </c>
      <c r="D25" s="63"/>
      <c r="E25" s="63"/>
      <c r="F25" s="63"/>
      <c r="G25" s="63" t="s">
        <v>85</v>
      </c>
      <c r="H25" s="63"/>
      <c r="I25" s="63"/>
      <c r="J25" s="63"/>
      <c r="K25" s="63" t="s">
        <v>86</v>
      </c>
      <c r="L25" s="63"/>
      <c r="M25" s="63"/>
      <c r="N25" s="63"/>
    </row>
    <row r="26" customFormat="false" ht="31.5" hidden="false" customHeight="true" outlineLevel="0" collapsed="false">
      <c r="B26" s="5"/>
      <c r="C26" s="16" t="s">
        <v>33</v>
      </c>
      <c r="D26" s="65" t="s">
        <v>4</v>
      </c>
      <c r="E26" s="65"/>
      <c r="F26" s="65"/>
      <c r="G26" s="16" t="s">
        <v>33</v>
      </c>
      <c r="H26" s="65" t="s">
        <v>4</v>
      </c>
      <c r="I26" s="65"/>
      <c r="J26" s="65"/>
      <c r="K26" s="16" t="s">
        <v>33</v>
      </c>
      <c r="L26" s="65" t="s">
        <v>4</v>
      </c>
      <c r="M26" s="65"/>
      <c r="N26" s="65"/>
      <c r="P26" s="11" t="s">
        <v>5</v>
      </c>
      <c r="Q26" s="11"/>
      <c r="S26" s="11" t="s">
        <v>5</v>
      </c>
      <c r="T26" s="11"/>
      <c r="V26" s="11" t="s">
        <v>5</v>
      </c>
      <c r="W26" s="11"/>
    </row>
    <row r="27" customFormat="false" ht="37.5" hidden="false" customHeight="false" outlineLevel="0" collapsed="false">
      <c r="B27" s="16"/>
      <c r="C27" s="66" t="s">
        <v>6</v>
      </c>
      <c r="D27" s="17" t="s">
        <v>6</v>
      </c>
      <c r="E27" s="18" t="s">
        <v>34</v>
      </c>
      <c r="F27" s="19" t="s">
        <v>35</v>
      </c>
      <c r="G27" s="66" t="s">
        <v>6</v>
      </c>
      <c r="H27" s="17" t="s">
        <v>6</v>
      </c>
      <c r="I27" s="18" t="s">
        <v>34</v>
      </c>
      <c r="J27" s="19" t="s">
        <v>35</v>
      </c>
      <c r="K27" s="66" t="s">
        <v>6</v>
      </c>
      <c r="L27" s="17" t="s">
        <v>6</v>
      </c>
      <c r="M27" s="18" t="s">
        <v>34</v>
      </c>
      <c r="N27" s="19" t="s">
        <v>35</v>
      </c>
      <c r="P27" s="21" t="s">
        <v>9</v>
      </c>
      <c r="Q27" s="21" t="s">
        <v>10</v>
      </c>
      <c r="S27" s="21" t="s">
        <v>9</v>
      </c>
      <c r="T27" s="21" t="s">
        <v>10</v>
      </c>
      <c r="V27" s="21" t="s">
        <v>9</v>
      </c>
      <c r="W27" s="21" t="s">
        <v>10</v>
      </c>
    </row>
    <row r="28" customFormat="false" ht="20.25" hidden="false" customHeight="false" outlineLevel="0" collapsed="false">
      <c r="B28" s="24" t="s">
        <v>11</v>
      </c>
      <c r="C28" s="70"/>
      <c r="D28" s="71"/>
      <c r="E28" s="72"/>
      <c r="F28" s="69"/>
      <c r="G28" s="70"/>
      <c r="H28" s="71"/>
      <c r="I28" s="72"/>
      <c r="J28" s="69"/>
      <c r="K28" s="70" t="n">
        <v>0</v>
      </c>
      <c r="L28" s="71" t="n">
        <v>391</v>
      </c>
      <c r="M28" s="72" t="n">
        <v>0.25</v>
      </c>
      <c r="N28" s="69" t="n">
        <v>49.34</v>
      </c>
      <c r="P28" s="28" t="e">
        <f aca="false">+E28/D28</f>
        <v>#DIV/0!</v>
      </c>
      <c r="Q28" s="29" t="e">
        <f aca="false">+F28/E28</f>
        <v>#DIV/0!</v>
      </c>
      <c r="S28" s="28" t="e">
        <f aca="false">+I28/H28</f>
        <v>#DIV/0!</v>
      </c>
      <c r="T28" s="29" t="e">
        <f aca="false">+J28/I28</f>
        <v>#DIV/0!</v>
      </c>
      <c r="V28" s="28" t="n">
        <f aca="false">+M28/L28</f>
        <v>0.000639386189258312</v>
      </c>
      <c r="W28" s="29" t="n">
        <f aca="false">+N28/M28</f>
        <v>197.36</v>
      </c>
    </row>
    <row r="29" customFormat="false" ht="20.25" hidden="false" customHeight="false" outlineLevel="0" collapsed="false">
      <c r="B29" s="24" t="s">
        <v>12</v>
      </c>
      <c r="C29" s="70"/>
      <c r="D29" s="71"/>
      <c r="E29" s="72"/>
      <c r="F29" s="69"/>
      <c r="G29" s="70"/>
      <c r="H29" s="71"/>
      <c r="I29" s="72"/>
      <c r="J29" s="69"/>
      <c r="K29" s="70" t="n">
        <v>3149</v>
      </c>
      <c r="L29" s="71" t="n">
        <v>2197</v>
      </c>
      <c r="M29" s="72" t="n">
        <v>1.35</v>
      </c>
      <c r="N29" s="69" t="n">
        <v>266.02</v>
      </c>
      <c r="P29" s="28" t="e">
        <f aca="false">+E29/D29</f>
        <v>#DIV/0!</v>
      </c>
      <c r="Q29" s="29" t="e">
        <f aca="false">+F29/E29</f>
        <v>#DIV/0!</v>
      </c>
      <c r="S29" s="28" t="e">
        <f aca="false">+I29/H29</f>
        <v>#DIV/0!</v>
      </c>
      <c r="T29" s="29" t="e">
        <f aca="false">+J29/I29</f>
        <v>#DIV/0!</v>
      </c>
      <c r="V29" s="28" t="n">
        <f aca="false">+M29/L29</f>
        <v>0.000614474283113337</v>
      </c>
      <c r="W29" s="29" t="n">
        <f aca="false">+N29/M29</f>
        <v>197.051851851852</v>
      </c>
    </row>
    <row r="30" customFormat="false" ht="20.25" hidden="false" customHeight="false" outlineLevel="0" collapsed="false">
      <c r="B30" s="24" t="s">
        <v>13</v>
      </c>
      <c r="C30" s="70"/>
      <c r="D30" s="71"/>
      <c r="E30" s="72"/>
      <c r="F30" s="69"/>
      <c r="G30" s="70"/>
      <c r="H30" s="71"/>
      <c r="I30" s="72"/>
      <c r="J30" s="69"/>
      <c r="K30" s="70" t="n">
        <v>2087</v>
      </c>
      <c r="L30" s="71" t="n">
        <v>1297</v>
      </c>
      <c r="M30" s="72" t="n">
        <v>0.79</v>
      </c>
      <c r="N30" s="69" t="n">
        <v>151.91</v>
      </c>
      <c r="P30" s="28" t="e">
        <f aca="false">+E30/D30</f>
        <v>#DIV/0!</v>
      </c>
      <c r="Q30" s="29" t="e">
        <f aca="false">+F30/E30</f>
        <v>#DIV/0!</v>
      </c>
      <c r="S30" s="28" t="e">
        <f aca="false">+I30/H30</f>
        <v>#DIV/0!</v>
      </c>
      <c r="T30" s="29" t="e">
        <f aca="false">+J30/I30</f>
        <v>#DIV/0!</v>
      </c>
      <c r="V30" s="28" t="n">
        <f aca="false">+M30/L30</f>
        <v>0.000609097918272938</v>
      </c>
      <c r="W30" s="29" t="n">
        <f aca="false">+N30/M30</f>
        <v>192.291139240506</v>
      </c>
    </row>
    <row r="31" customFormat="false" ht="20.25" hidden="false" customHeight="false" outlineLevel="0" collapsed="false">
      <c r="B31" s="34" t="s">
        <v>14</v>
      </c>
      <c r="C31" s="70"/>
      <c r="D31" s="71"/>
      <c r="E31" s="72"/>
      <c r="F31" s="69"/>
      <c r="G31" s="70"/>
      <c r="H31" s="71"/>
      <c r="I31" s="72"/>
      <c r="J31" s="69"/>
      <c r="K31" s="70" t="n">
        <v>499</v>
      </c>
      <c r="L31" s="71" t="n">
        <v>727</v>
      </c>
      <c r="M31" s="72" t="n">
        <v>0.44</v>
      </c>
      <c r="N31" s="69" t="n">
        <v>80.99</v>
      </c>
      <c r="P31" s="28" t="e">
        <f aca="false">+E31/D31</f>
        <v>#DIV/0!</v>
      </c>
      <c r="Q31" s="29" t="e">
        <f aca="false">+F31/E31</f>
        <v>#DIV/0!</v>
      </c>
      <c r="S31" s="28" t="e">
        <f aca="false">+I31/H31</f>
        <v>#DIV/0!</v>
      </c>
      <c r="T31" s="29" t="e">
        <f aca="false">+J31/I31</f>
        <v>#DIV/0!</v>
      </c>
      <c r="V31" s="28" t="n">
        <f aca="false">+M31/L31</f>
        <v>0.000605226960110041</v>
      </c>
      <c r="W31" s="29" t="n">
        <f aca="false">+N31/M31</f>
        <v>184.068181818182</v>
      </c>
    </row>
    <row r="32" customFormat="false" ht="20.25" hidden="false" customHeight="false" outlineLevel="0" collapsed="false">
      <c r="B32" s="34" t="s">
        <v>15</v>
      </c>
      <c r="C32" s="70"/>
      <c r="D32" s="71"/>
      <c r="E32" s="72"/>
      <c r="F32" s="69"/>
      <c r="G32" s="70"/>
      <c r="H32" s="71"/>
      <c r="I32" s="72"/>
      <c r="J32" s="69"/>
      <c r="K32" s="70" t="n">
        <v>1662</v>
      </c>
      <c r="L32" s="71" t="n">
        <v>1930</v>
      </c>
      <c r="M32" s="72" t="n">
        <v>1.21</v>
      </c>
      <c r="N32" s="69" t="n">
        <v>215.84</v>
      </c>
      <c r="P32" s="28" t="e">
        <f aca="false">+E32/D32</f>
        <v>#DIV/0!</v>
      </c>
      <c r="Q32" s="29" t="e">
        <f aca="false">+F32/E32</f>
        <v>#DIV/0!</v>
      </c>
      <c r="S32" s="28" t="e">
        <f aca="false">+I32/H32</f>
        <v>#DIV/0!</v>
      </c>
      <c r="T32" s="29" t="e">
        <f aca="false">+J32/I32</f>
        <v>#DIV/0!</v>
      </c>
      <c r="V32" s="28" t="n">
        <f aca="false">+M32/L32</f>
        <v>0.000626943005181347</v>
      </c>
      <c r="W32" s="29" t="n">
        <f aca="false">+N32/M32</f>
        <v>178.380165289256</v>
      </c>
    </row>
    <row r="33" customFormat="false" ht="20.25" hidden="false" customHeight="false" outlineLevel="0" collapsed="false">
      <c r="B33" s="34" t="s">
        <v>16</v>
      </c>
      <c r="C33" s="70"/>
      <c r="D33" s="71"/>
      <c r="E33" s="72"/>
      <c r="F33" s="69"/>
      <c r="G33" s="70"/>
      <c r="H33" s="71"/>
      <c r="I33" s="72"/>
      <c r="J33" s="69"/>
      <c r="K33" s="70" t="n">
        <v>3176</v>
      </c>
      <c r="L33" s="71" t="n">
        <v>3431</v>
      </c>
      <c r="M33" s="72" t="n">
        <v>2.01</v>
      </c>
      <c r="N33" s="69" t="n">
        <v>504.82</v>
      </c>
      <c r="P33" s="28" t="e">
        <f aca="false">+E33/D33</f>
        <v>#DIV/0!</v>
      </c>
      <c r="Q33" s="29" t="e">
        <f aca="false">+F33/E33</f>
        <v>#DIV/0!</v>
      </c>
      <c r="S33" s="28" t="e">
        <f aca="false">+I33/H33</f>
        <v>#DIV/0!</v>
      </c>
      <c r="T33" s="29" t="e">
        <f aca="false">+J33/I33</f>
        <v>#DIV/0!</v>
      </c>
      <c r="V33" s="28" t="n">
        <f aca="false">+M33/L33</f>
        <v>0.000585835033517925</v>
      </c>
      <c r="W33" s="29" t="n">
        <f aca="false">+N33/M33</f>
        <v>251.154228855721</v>
      </c>
    </row>
    <row r="34" customFormat="false" ht="21" hidden="false" customHeight="false" outlineLevel="0" collapsed="false">
      <c r="B34" s="36" t="s">
        <v>17</v>
      </c>
      <c r="C34" s="77"/>
      <c r="D34" s="78"/>
      <c r="E34" s="79"/>
      <c r="F34" s="76"/>
      <c r="G34" s="77"/>
      <c r="H34" s="78"/>
      <c r="I34" s="79"/>
      <c r="J34" s="76"/>
      <c r="K34" s="77" t="n">
        <v>3054</v>
      </c>
      <c r="L34" s="78" t="n">
        <v>2638</v>
      </c>
      <c r="M34" s="79" t="n">
        <v>1.18</v>
      </c>
      <c r="N34" s="76" t="n">
        <v>256.67</v>
      </c>
      <c r="P34" s="28" t="e">
        <f aca="false">+E34/D34</f>
        <v>#DIV/0!</v>
      </c>
      <c r="Q34" s="29" t="e">
        <f aca="false">+F34/E34</f>
        <v>#DIV/0!</v>
      </c>
      <c r="S34" s="28" t="e">
        <f aca="false">+I34/H34</f>
        <v>#DIV/0!</v>
      </c>
      <c r="T34" s="29" t="e">
        <f aca="false">+J34/I34</f>
        <v>#DIV/0!</v>
      </c>
      <c r="V34" s="28" t="n">
        <f aca="false">+M34/L34</f>
        <v>0.000447308567096285</v>
      </c>
      <c r="W34" s="29" t="n">
        <f aca="false">+N34/M34</f>
        <v>217.516949152542</v>
      </c>
    </row>
    <row r="35" customFormat="false" ht="24" hidden="false" customHeight="false" outlineLevel="0" collapsed="false">
      <c r="B35" s="38" t="s">
        <v>18</v>
      </c>
      <c r="C35" s="80" t="n">
        <f aca="false">SUM(C28:C34)</f>
        <v>0</v>
      </c>
      <c r="D35" s="81" t="n">
        <f aca="false">SUM(D28:D34)</f>
        <v>0</v>
      </c>
      <c r="E35" s="82" t="n">
        <f aca="false">SUM(E28:E34)</f>
        <v>0</v>
      </c>
      <c r="F35" s="41" t="n">
        <f aca="false">SUM(F28:F34)</f>
        <v>0</v>
      </c>
      <c r="G35" s="80" t="n">
        <f aca="false">SUM(G28:G34)</f>
        <v>0</v>
      </c>
      <c r="H35" s="81" t="n">
        <f aca="false">SUM(H28:H34)</f>
        <v>0</v>
      </c>
      <c r="I35" s="82" t="n">
        <f aca="false">SUM(I28:I34)</f>
        <v>0</v>
      </c>
      <c r="J35" s="41" t="n">
        <f aca="false">SUM(J28:J34)</f>
        <v>0</v>
      </c>
      <c r="K35" s="80" t="n">
        <f aca="false">SUM(K28:K34)</f>
        <v>13627</v>
      </c>
      <c r="L35" s="81" t="n">
        <f aca="false">SUM(L28:L34)</f>
        <v>12611</v>
      </c>
      <c r="M35" s="82" t="n">
        <f aca="false">SUM(M28:M34)</f>
        <v>7.23</v>
      </c>
      <c r="N35" s="41" t="n">
        <f aca="false">SUM(N28:N34)</f>
        <v>1525.59</v>
      </c>
      <c r="P35" s="28" t="e">
        <f aca="false">+E35/D35</f>
        <v>#DIV/0!</v>
      </c>
      <c r="Q35" s="29" t="e">
        <f aca="false">+F35/E35</f>
        <v>#DIV/0!</v>
      </c>
      <c r="S35" s="28" t="e">
        <f aca="false">+I35/H35</f>
        <v>#DIV/0!</v>
      </c>
      <c r="T35" s="29" t="e">
        <f aca="false">+J35/I35</f>
        <v>#DIV/0!</v>
      </c>
      <c r="V35" s="28" t="n">
        <f aca="false">+M35/L35</f>
        <v>0.000573309015938466</v>
      </c>
      <c r="W35" s="29" t="n">
        <f aca="false">+N35/M35</f>
        <v>211.008298755187</v>
      </c>
    </row>
    <row r="36" customFormat="false" ht="20.25" hidden="false" customHeight="false" outlineLevel="0" collapsed="false">
      <c r="B36" s="45" t="s">
        <v>19</v>
      </c>
      <c r="C36" s="87"/>
      <c r="D36" s="46"/>
      <c r="E36" s="88"/>
      <c r="F36" s="86"/>
      <c r="G36" s="87"/>
      <c r="H36" s="46"/>
      <c r="I36" s="88"/>
      <c r="J36" s="86"/>
      <c r="K36" s="87" t="n">
        <v>7242</v>
      </c>
      <c r="L36" s="46" t="n">
        <v>6293</v>
      </c>
      <c r="M36" s="88" t="n">
        <v>3.67844385269858</v>
      </c>
      <c r="N36" s="86" t="n">
        <v>692.655064622979</v>
      </c>
      <c r="P36" s="28" t="e">
        <f aca="false">+E36/D36</f>
        <v>#DIV/0!</v>
      </c>
      <c r="Q36" s="29" t="e">
        <f aca="false">+F36/E36</f>
        <v>#DIV/0!</v>
      </c>
      <c r="S36" s="28" t="e">
        <f aca="false">+I36/H36</f>
        <v>#DIV/0!</v>
      </c>
      <c r="T36" s="29" t="e">
        <f aca="false">+J36/I36</f>
        <v>#DIV/0!</v>
      </c>
      <c r="V36" s="28" t="n">
        <f aca="false">+M36/L36</f>
        <v>0.000584529453789699</v>
      </c>
      <c r="W36" s="29" t="n">
        <f aca="false">+N36/M36</f>
        <v>188.301111111111</v>
      </c>
    </row>
    <row r="37" customFormat="false" ht="21" hidden="false" customHeight="false" outlineLevel="0" collapsed="false">
      <c r="B37" s="47" t="s">
        <v>20</v>
      </c>
      <c r="C37" s="77"/>
      <c r="D37" s="48"/>
      <c r="E37" s="79"/>
      <c r="F37" s="76"/>
      <c r="G37" s="77"/>
      <c r="H37" s="48"/>
      <c r="I37" s="79"/>
      <c r="J37" s="76"/>
      <c r="K37" s="77" t="n">
        <v>9659</v>
      </c>
      <c r="L37" s="48" t="n">
        <v>10306</v>
      </c>
      <c r="M37" s="79" t="n">
        <v>6.18064804869316</v>
      </c>
      <c r="N37" s="76" t="n">
        <v>1196.99780522735</v>
      </c>
      <c r="P37" s="28" t="e">
        <f aca="false">+E37/D37</f>
        <v>#DIV/0!</v>
      </c>
      <c r="Q37" s="29" t="e">
        <f aca="false">+F37/E37</f>
        <v>#DIV/0!</v>
      </c>
      <c r="S37" s="28" t="e">
        <f aca="false">+I37/H37</f>
        <v>#DIV/0!</v>
      </c>
      <c r="T37" s="29" t="e">
        <f aca="false">+J37/I37</f>
        <v>#DIV/0!</v>
      </c>
      <c r="V37" s="28" t="n">
        <f aca="false">+M37/L37</f>
        <v>0.000599713569638382</v>
      </c>
      <c r="W37" s="29" t="n">
        <f aca="false">+N37/M37</f>
        <v>193.668656716418</v>
      </c>
    </row>
    <row r="38" customFormat="false" ht="24" hidden="false" customHeight="false" outlineLevel="0" collapsed="false">
      <c r="B38" s="38" t="s">
        <v>21</v>
      </c>
      <c r="C38" s="80" t="n">
        <f aca="false">SUM(C36:C37)</f>
        <v>0</v>
      </c>
      <c r="D38" s="81" t="n">
        <f aca="false">SUM(D36:D37)</f>
        <v>0</v>
      </c>
      <c r="E38" s="82" t="n">
        <f aca="false">SUM(E36:E37)</f>
        <v>0</v>
      </c>
      <c r="F38" s="41" t="n">
        <f aca="false">SUM(F36:F37)</f>
        <v>0</v>
      </c>
      <c r="G38" s="80" t="n">
        <f aca="false">SUM(G36:G37)</f>
        <v>0</v>
      </c>
      <c r="H38" s="81" t="n">
        <f aca="false">SUM(H36:H37)</f>
        <v>0</v>
      </c>
      <c r="I38" s="82" t="n">
        <f aca="false">SUM(I36:I37)</f>
        <v>0</v>
      </c>
      <c r="J38" s="41" t="n">
        <f aca="false">SUM(J36:J37)</f>
        <v>0</v>
      </c>
      <c r="K38" s="80" t="n">
        <f aca="false">SUM(K36:K37)</f>
        <v>16901</v>
      </c>
      <c r="L38" s="81" t="n">
        <f aca="false">SUM(L36:L37)</f>
        <v>16599</v>
      </c>
      <c r="M38" s="82" t="n">
        <f aca="false">SUM(M36:M37)</f>
        <v>9.85909190139174</v>
      </c>
      <c r="N38" s="41" t="n">
        <f aca="false">SUM(N36:N37)</f>
        <v>1889.65286985033</v>
      </c>
      <c r="P38" s="28" t="e">
        <f aca="false">+E38/D38</f>
        <v>#DIV/0!</v>
      </c>
      <c r="Q38" s="29" t="e">
        <f aca="false">+F38/E38</f>
        <v>#DIV/0!</v>
      </c>
      <c r="S38" s="28" t="e">
        <f aca="false">+I38/H38</f>
        <v>#DIV/0!</v>
      </c>
      <c r="T38" s="29" t="e">
        <f aca="false">+J38/I38</f>
        <v>#DIV/0!</v>
      </c>
      <c r="V38" s="28" t="n">
        <f aca="false">+M38/L38</f>
        <v>0.000593956979419949</v>
      </c>
      <c r="W38" s="29" t="n">
        <f aca="false">+N38/M38</f>
        <v>191.666016378606</v>
      </c>
    </row>
    <row r="39" customFormat="false" ht="21" hidden="false" customHeight="false" outlineLevel="0" collapsed="false">
      <c r="B39" s="49" t="s">
        <v>22</v>
      </c>
      <c r="C39" s="95"/>
      <c r="D39" s="50"/>
      <c r="E39" s="96"/>
      <c r="F39" s="94"/>
      <c r="G39" s="95"/>
      <c r="H39" s="50"/>
      <c r="I39" s="96"/>
      <c r="J39" s="94"/>
      <c r="K39" s="95" t="n">
        <v>0</v>
      </c>
      <c r="L39" s="50" t="n">
        <v>0</v>
      </c>
      <c r="M39" s="96" t="n">
        <v>0</v>
      </c>
      <c r="N39" s="94" t="n">
        <v>0</v>
      </c>
      <c r="P39" s="28" t="e">
        <f aca="false">+E39/D39</f>
        <v>#DIV/0!</v>
      </c>
      <c r="Q39" s="29" t="e">
        <f aca="false">+F39/E39</f>
        <v>#DIV/0!</v>
      </c>
      <c r="S39" s="28" t="e">
        <f aca="false">+I39/H39</f>
        <v>#DIV/0!</v>
      </c>
      <c r="T39" s="29" t="e">
        <f aca="false">+J39/I39</f>
        <v>#DIV/0!</v>
      </c>
      <c r="V39" s="28" t="e">
        <f aca="false">+M39/L39</f>
        <v>#DIV/0!</v>
      </c>
      <c r="W39" s="29" t="e">
        <f aca="false">+N39/M39</f>
        <v>#DIV/0!</v>
      </c>
    </row>
    <row r="40" customFormat="false" ht="24" hidden="false" customHeight="false" outlineLevel="0" collapsed="false">
      <c r="B40" s="51" t="s">
        <v>23</v>
      </c>
      <c r="C40" s="97" t="n">
        <f aca="false">SUM(C39)</f>
        <v>0</v>
      </c>
      <c r="D40" s="98" t="n">
        <f aca="false">SUM(D39)</f>
        <v>0</v>
      </c>
      <c r="E40" s="99" t="n">
        <f aca="false">SUM(E39)</f>
        <v>0</v>
      </c>
      <c r="F40" s="54" t="n">
        <f aca="false">SUM(F39)</f>
        <v>0</v>
      </c>
      <c r="G40" s="97" t="n">
        <f aca="false">SUM(G39)</f>
        <v>0</v>
      </c>
      <c r="H40" s="98" t="n">
        <f aca="false">SUM(H39)</f>
        <v>0</v>
      </c>
      <c r="I40" s="99" t="n">
        <f aca="false">SUM(I39)</f>
        <v>0</v>
      </c>
      <c r="J40" s="54" t="n">
        <f aca="false">SUM(J39)</f>
        <v>0</v>
      </c>
      <c r="K40" s="97" t="n">
        <f aca="false">SUM(K39)</f>
        <v>0</v>
      </c>
      <c r="L40" s="98" t="n">
        <f aca="false">SUM(L39)</f>
        <v>0</v>
      </c>
      <c r="M40" s="99" t="n">
        <f aca="false">SUM(M39)</f>
        <v>0</v>
      </c>
      <c r="N40" s="54" t="n">
        <f aca="false">SUM(N39)</f>
        <v>0</v>
      </c>
      <c r="P40" s="28" t="e">
        <f aca="false">+E40/D40</f>
        <v>#DIV/0!</v>
      </c>
      <c r="Q40" s="29" t="e">
        <f aca="false">+F40/E40</f>
        <v>#DIV/0!</v>
      </c>
      <c r="S40" s="28" t="e">
        <f aca="false">+I40/H40</f>
        <v>#DIV/0!</v>
      </c>
      <c r="T40" s="29" t="e">
        <f aca="false">+J40/I40</f>
        <v>#DIV/0!</v>
      </c>
      <c r="V40" s="28" t="e">
        <f aca="false">+M40/L40</f>
        <v>#DIV/0!</v>
      </c>
      <c r="W40" s="29" t="e">
        <f aca="false">+N40/M40</f>
        <v>#DIV/0!</v>
      </c>
    </row>
    <row r="41" customFormat="false" ht="24" hidden="false" customHeight="false" outlineLevel="0" collapsed="false">
      <c r="B41" s="38" t="s">
        <v>24</v>
      </c>
      <c r="C41" s="80" t="n">
        <f aca="false">+C35+C38+C40</f>
        <v>0</v>
      </c>
      <c r="D41" s="81" t="n">
        <f aca="false">+D35+D38+D40</f>
        <v>0</v>
      </c>
      <c r="E41" s="82" t="n">
        <f aca="false">+E35+E38+E40</f>
        <v>0</v>
      </c>
      <c r="F41" s="41" t="n">
        <f aca="false">+F35+F38+F40</f>
        <v>0</v>
      </c>
      <c r="G41" s="80" t="n">
        <f aca="false">+G35+G38+G40</f>
        <v>0</v>
      </c>
      <c r="H41" s="81" t="n">
        <f aca="false">+H35+H38+H40</f>
        <v>0</v>
      </c>
      <c r="I41" s="82" t="n">
        <f aca="false">+I35+I38+I40</f>
        <v>0</v>
      </c>
      <c r="J41" s="41" t="n">
        <f aca="false">+J35+J38+J40</f>
        <v>0</v>
      </c>
      <c r="K41" s="80" t="n">
        <f aca="false">+K35+K38+K40</f>
        <v>30528</v>
      </c>
      <c r="L41" s="81" t="n">
        <f aca="false">+L35+L38+L40</f>
        <v>29210</v>
      </c>
      <c r="M41" s="82" t="n">
        <f aca="false">+M35+M38+M40</f>
        <v>17.0890919013917</v>
      </c>
      <c r="N41" s="41" t="n">
        <f aca="false">+N35+N38+N40</f>
        <v>3415.24286985033</v>
      </c>
      <c r="P41" s="55" t="e">
        <f aca="false">+E41/D41</f>
        <v>#DIV/0!</v>
      </c>
      <c r="Q41" s="56" t="e">
        <f aca="false">+F41/E41</f>
        <v>#DIV/0!</v>
      </c>
      <c r="S41" s="55" t="e">
        <f aca="false">+I41/H41</f>
        <v>#DIV/0!</v>
      </c>
      <c r="T41" s="56" t="e">
        <f aca="false">+J41/I41</f>
        <v>#DIV/0!</v>
      </c>
      <c r="V41" s="55" t="n">
        <f aca="false">+M41/L41</f>
        <v>0.0005850425163092</v>
      </c>
      <c r="W41" s="56" t="n">
        <f aca="false">+N41/M41</f>
        <v>199.849289216602</v>
      </c>
    </row>
    <row r="44" customFormat="false" ht="18.75" hidden="false" customHeight="false" outlineLevel="0" collapsed="false">
      <c r="B44" s="100" t="s">
        <v>39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</row>
    <row r="45" customFormat="false" ht="20.25" hidden="false" customHeight="true" outlineLevel="0" collapsed="false">
      <c r="B45" s="5" t="s">
        <v>2</v>
      </c>
      <c r="C45" s="63" t="s">
        <v>87</v>
      </c>
      <c r="D45" s="63"/>
      <c r="E45" s="63"/>
      <c r="F45" s="63"/>
      <c r="G45" s="63" t="s">
        <v>88</v>
      </c>
      <c r="H45" s="63"/>
      <c r="I45" s="63"/>
      <c r="J45" s="63"/>
      <c r="K45" s="63" t="s">
        <v>89</v>
      </c>
      <c r="L45" s="63"/>
      <c r="M45" s="63"/>
      <c r="N45" s="63"/>
    </row>
    <row r="46" customFormat="false" ht="37.5" hidden="false" customHeight="true" outlineLevel="0" collapsed="false">
      <c r="B46" s="5"/>
      <c r="C46" s="64" t="s">
        <v>33</v>
      </c>
      <c r="D46" s="9" t="s">
        <v>4</v>
      </c>
      <c r="E46" s="9"/>
      <c r="F46" s="9"/>
      <c r="G46" s="16" t="s">
        <v>33</v>
      </c>
      <c r="H46" s="65" t="s">
        <v>4</v>
      </c>
      <c r="I46" s="65"/>
      <c r="J46" s="65"/>
      <c r="K46" s="16" t="s">
        <v>33</v>
      </c>
      <c r="L46" s="65" t="s">
        <v>4</v>
      </c>
      <c r="M46" s="65"/>
      <c r="N46" s="65"/>
      <c r="P46" s="11" t="s">
        <v>5</v>
      </c>
      <c r="Q46" s="11"/>
      <c r="S46" s="11" t="s">
        <v>5</v>
      </c>
      <c r="T46" s="11"/>
      <c r="V46" s="11" t="s">
        <v>5</v>
      </c>
      <c r="W46" s="11"/>
    </row>
    <row r="47" customFormat="false" ht="37.5" hidden="false" customHeight="false" outlineLevel="0" collapsed="false">
      <c r="B47" s="16"/>
      <c r="C47" s="17" t="s">
        <v>6</v>
      </c>
      <c r="D47" s="17" t="s">
        <v>6</v>
      </c>
      <c r="E47" s="18" t="s">
        <v>34</v>
      </c>
      <c r="F47" s="19" t="s">
        <v>35</v>
      </c>
      <c r="G47" s="66" t="s">
        <v>6</v>
      </c>
      <c r="H47" s="17" t="s">
        <v>6</v>
      </c>
      <c r="I47" s="18" t="s">
        <v>34</v>
      </c>
      <c r="J47" s="19" t="s">
        <v>35</v>
      </c>
      <c r="K47" s="66" t="s">
        <v>6</v>
      </c>
      <c r="L47" s="17" t="s">
        <v>6</v>
      </c>
      <c r="M47" s="18" t="s">
        <v>34</v>
      </c>
      <c r="N47" s="19" t="s">
        <v>35</v>
      </c>
      <c r="P47" s="21" t="s">
        <v>9</v>
      </c>
      <c r="Q47" s="21" t="s">
        <v>10</v>
      </c>
      <c r="S47" s="21" t="s">
        <v>9</v>
      </c>
      <c r="T47" s="21" t="s">
        <v>10</v>
      </c>
      <c r="V47" s="21" t="s">
        <v>9</v>
      </c>
      <c r="W47" s="21" t="s">
        <v>10</v>
      </c>
    </row>
    <row r="48" customFormat="false" ht="23.25" hidden="false" customHeight="false" outlineLevel="0" collapsed="false">
      <c r="B48" s="24" t="s">
        <v>11</v>
      </c>
      <c r="C48" s="25" t="n">
        <v>283</v>
      </c>
      <c r="D48" s="67" t="n">
        <v>173</v>
      </c>
      <c r="E48" s="101" t="n">
        <v>0.11</v>
      </c>
      <c r="F48" s="102" t="n">
        <v>21.79</v>
      </c>
      <c r="G48" s="103" t="n">
        <v>841</v>
      </c>
      <c r="H48" s="104" t="n">
        <v>322</v>
      </c>
      <c r="I48" s="105" t="n">
        <v>0.2</v>
      </c>
      <c r="J48" s="102" t="n">
        <v>40.67</v>
      </c>
      <c r="K48" s="103" t="n">
        <v>940</v>
      </c>
      <c r="L48" s="104" t="n">
        <v>650</v>
      </c>
      <c r="M48" s="105" t="n">
        <v>0.39</v>
      </c>
      <c r="N48" s="102" t="n">
        <v>80.87</v>
      </c>
      <c r="P48" s="28" t="n">
        <f aca="false">+E48/D48</f>
        <v>0.000635838150289017</v>
      </c>
      <c r="Q48" s="29" t="n">
        <f aca="false">+F48/E48</f>
        <v>198.090909090909</v>
      </c>
      <c r="S48" s="28" t="n">
        <f aca="false">+I48/H48</f>
        <v>0.00062111801242236</v>
      </c>
      <c r="T48" s="29" t="n">
        <f aca="false">+J48/I48</f>
        <v>203.35</v>
      </c>
      <c r="V48" s="28" t="n">
        <f aca="false">+M48/L48</f>
        <v>0.0006</v>
      </c>
      <c r="W48" s="29" t="n">
        <f aca="false">+N48/M48</f>
        <v>207.358974358974</v>
      </c>
    </row>
    <row r="49" customFormat="false" ht="23.25" hidden="false" customHeight="false" outlineLevel="0" collapsed="false">
      <c r="B49" s="24" t="s">
        <v>12</v>
      </c>
      <c r="C49" s="25" t="n">
        <v>3171</v>
      </c>
      <c r="D49" s="67" t="n">
        <v>969</v>
      </c>
      <c r="E49" s="101" t="n">
        <v>0.58</v>
      </c>
      <c r="F49" s="102" t="n">
        <v>111.83</v>
      </c>
      <c r="G49" s="103" t="n">
        <v>3403</v>
      </c>
      <c r="H49" s="104" t="n">
        <v>3634</v>
      </c>
      <c r="I49" s="105" t="n">
        <v>2.12</v>
      </c>
      <c r="J49" s="102" t="n">
        <v>389.81</v>
      </c>
      <c r="K49" s="103" t="n">
        <v>3790</v>
      </c>
      <c r="L49" s="104" t="n">
        <v>8056</v>
      </c>
      <c r="M49" s="105" t="n">
        <v>4.84</v>
      </c>
      <c r="N49" s="102" t="n">
        <v>795.66</v>
      </c>
      <c r="P49" s="28" t="n">
        <f aca="false">+E49/D49</f>
        <v>0.000598555211558308</v>
      </c>
      <c r="Q49" s="29" t="n">
        <f aca="false">+F49/E49</f>
        <v>192.810344827586</v>
      </c>
      <c r="S49" s="28" t="n">
        <f aca="false">+I49/H49</f>
        <v>0.000583379196477711</v>
      </c>
      <c r="T49" s="29" t="n">
        <f aca="false">+J49/I49</f>
        <v>183.872641509434</v>
      </c>
      <c r="V49" s="28" t="n">
        <f aca="false">+M49/L49</f>
        <v>0.000600794438927507</v>
      </c>
      <c r="W49" s="29" t="n">
        <f aca="false">+N49/M49</f>
        <v>164.392561983471</v>
      </c>
    </row>
    <row r="50" customFormat="false" ht="23.25" hidden="false" customHeight="false" outlineLevel="0" collapsed="false">
      <c r="B50" s="24" t="s">
        <v>13</v>
      </c>
      <c r="C50" s="25" t="n">
        <v>1951</v>
      </c>
      <c r="D50" s="67" t="n">
        <v>755</v>
      </c>
      <c r="E50" s="101" t="n">
        <v>0.46</v>
      </c>
      <c r="F50" s="102" t="n">
        <v>84.21</v>
      </c>
      <c r="G50" s="103" t="n">
        <v>1928</v>
      </c>
      <c r="H50" s="104" t="n">
        <v>2490</v>
      </c>
      <c r="I50" s="105" t="n">
        <v>1.51</v>
      </c>
      <c r="J50" s="102" t="n">
        <v>272.14</v>
      </c>
      <c r="K50" s="103" t="n">
        <v>2039</v>
      </c>
      <c r="L50" s="104" t="n">
        <v>3832</v>
      </c>
      <c r="M50" s="105" t="n">
        <v>2.3</v>
      </c>
      <c r="N50" s="102" t="n">
        <v>421.76</v>
      </c>
      <c r="P50" s="28" t="n">
        <f aca="false">+E50/D50</f>
        <v>0.000609271523178808</v>
      </c>
      <c r="Q50" s="29" t="n">
        <f aca="false">+F50/E50</f>
        <v>183.065217391304</v>
      </c>
      <c r="S50" s="28" t="n">
        <f aca="false">+I50/H50</f>
        <v>0.000606425702811245</v>
      </c>
      <c r="T50" s="29" t="n">
        <f aca="false">+J50/I50</f>
        <v>180.225165562914</v>
      </c>
      <c r="V50" s="28" t="n">
        <f aca="false">+M50/L50</f>
        <v>0.000600208768267223</v>
      </c>
      <c r="W50" s="29" t="n">
        <f aca="false">+N50/M50</f>
        <v>183.373913043478</v>
      </c>
    </row>
    <row r="51" customFormat="false" ht="23.25" hidden="false" customHeight="false" outlineLevel="0" collapsed="false">
      <c r="B51" s="34" t="s">
        <v>14</v>
      </c>
      <c r="C51" s="35" t="n">
        <v>503</v>
      </c>
      <c r="D51" s="73" t="n">
        <v>133</v>
      </c>
      <c r="E51" s="101" t="n">
        <v>0.08</v>
      </c>
      <c r="F51" s="102" t="n">
        <v>14.79</v>
      </c>
      <c r="G51" s="103" t="n">
        <v>528</v>
      </c>
      <c r="H51" s="104" t="n">
        <v>431</v>
      </c>
      <c r="I51" s="105" t="n">
        <v>0.26</v>
      </c>
      <c r="J51" s="102" t="n">
        <v>45.4</v>
      </c>
      <c r="K51" s="103" t="n">
        <v>584</v>
      </c>
      <c r="L51" s="104" t="n">
        <v>1315</v>
      </c>
      <c r="M51" s="105" t="n">
        <v>0.79</v>
      </c>
      <c r="N51" s="102" t="n">
        <v>136.13</v>
      </c>
      <c r="P51" s="28" t="n">
        <f aca="false">+E51/D51</f>
        <v>0.000601503759398496</v>
      </c>
      <c r="Q51" s="29" t="n">
        <f aca="false">+F51/E51</f>
        <v>184.875</v>
      </c>
      <c r="S51" s="28" t="n">
        <f aca="false">+I51/H51</f>
        <v>0.000603248259860789</v>
      </c>
      <c r="T51" s="29" t="n">
        <f aca="false">+J51/I51</f>
        <v>174.615384615385</v>
      </c>
      <c r="V51" s="28" t="n">
        <f aca="false">+M51/L51</f>
        <v>0.000600760456273764</v>
      </c>
      <c r="W51" s="29" t="n">
        <f aca="false">+N51/M51</f>
        <v>172.316455696203</v>
      </c>
    </row>
    <row r="52" customFormat="false" ht="23.25" hidden="false" customHeight="false" outlineLevel="0" collapsed="false">
      <c r="B52" s="34" t="s">
        <v>15</v>
      </c>
      <c r="C52" s="35" t="n">
        <v>1300</v>
      </c>
      <c r="D52" s="73" t="n">
        <v>1070</v>
      </c>
      <c r="E52" s="101" t="n">
        <v>0.64</v>
      </c>
      <c r="F52" s="102" t="n">
        <v>115.48</v>
      </c>
      <c r="G52" s="103" t="n">
        <v>1811</v>
      </c>
      <c r="H52" s="104" t="n">
        <v>2218</v>
      </c>
      <c r="I52" s="105" t="n">
        <v>1.32</v>
      </c>
      <c r="J52" s="102" t="n">
        <v>235.02</v>
      </c>
      <c r="K52" s="103" t="n">
        <v>2080</v>
      </c>
      <c r="L52" s="104" t="n">
        <v>1799</v>
      </c>
      <c r="M52" s="105" t="n">
        <v>1.08</v>
      </c>
      <c r="N52" s="102" t="n">
        <v>196.07</v>
      </c>
      <c r="P52" s="28" t="n">
        <f aca="false">+E52/D52</f>
        <v>0.000598130841121495</v>
      </c>
      <c r="Q52" s="29" t="n">
        <f aca="false">+F52/E52</f>
        <v>180.4375</v>
      </c>
      <c r="S52" s="28" t="n">
        <f aca="false">+I52/H52</f>
        <v>0.000595130748422002</v>
      </c>
      <c r="T52" s="29" t="n">
        <f aca="false">+J52/I52</f>
        <v>178.045454545455</v>
      </c>
      <c r="V52" s="28" t="n">
        <f aca="false">+M52/L52</f>
        <v>0.000600333518621456</v>
      </c>
      <c r="W52" s="29" t="n">
        <f aca="false">+N52/M52</f>
        <v>181.546296296296</v>
      </c>
    </row>
    <row r="53" customFormat="false" ht="23.25" hidden="false" customHeight="false" outlineLevel="0" collapsed="false">
      <c r="B53" s="34" t="s">
        <v>16</v>
      </c>
      <c r="C53" s="35" t="n">
        <v>3302</v>
      </c>
      <c r="D53" s="73" t="n">
        <v>2824</v>
      </c>
      <c r="E53" s="101" t="n">
        <v>1.66</v>
      </c>
      <c r="F53" s="102" t="n">
        <v>388.26</v>
      </c>
      <c r="G53" s="103" t="n">
        <v>3817</v>
      </c>
      <c r="H53" s="104" t="n">
        <v>3691</v>
      </c>
      <c r="I53" s="105" t="n">
        <v>2.2</v>
      </c>
      <c r="J53" s="102" t="n">
        <v>484.66</v>
      </c>
      <c r="K53" s="103" t="n">
        <v>3290</v>
      </c>
      <c r="L53" s="104" t="n">
        <v>2970</v>
      </c>
      <c r="M53" s="105" t="n">
        <v>1.77</v>
      </c>
      <c r="N53" s="102" t="n">
        <v>388.5</v>
      </c>
      <c r="P53" s="28" t="n">
        <f aca="false">+E53/D53</f>
        <v>0.000587818696883853</v>
      </c>
      <c r="Q53" s="29" t="n">
        <f aca="false">+F53/E53</f>
        <v>233.89156626506</v>
      </c>
      <c r="S53" s="28" t="n">
        <f aca="false">+I53/H53</f>
        <v>0.000596044432403143</v>
      </c>
      <c r="T53" s="29" t="n">
        <f aca="false">+J53/I53</f>
        <v>220.3</v>
      </c>
      <c r="V53" s="28" t="n">
        <f aca="false">+M53/L53</f>
        <v>0.000595959595959596</v>
      </c>
      <c r="W53" s="29" t="n">
        <f aca="false">+N53/M53</f>
        <v>219.491525423729</v>
      </c>
    </row>
    <row r="54" customFormat="false" ht="24" hidden="false" customHeight="false" outlineLevel="0" collapsed="false">
      <c r="B54" s="36" t="s">
        <v>17</v>
      </c>
      <c r="C54" s="37" t="n">
        <v>3485</v>
      </c>
      <c r="D54" s="74" t="n">
        <v>2503</v>
      </c>
      <c r="E54" s="106" t="n">
        <v>1.11</v>
      </c>
      <c r="F54" s="107" t="n">
        <v>243.05</v>
      </c>
      <c r="G54" s="108" t="n">
        <v>2360</v>
      </c>
      <c r="H54" s="109" t="n">
        <v>2828</v>
      </c>
      <c r="I54" s="110" t="n">
        <v>1.26</v>
      </c>
      <c r="J54" s="107" t="n">
        <v>227.61</v>
      </c>
      <c r="K54" s="108" t="n">
        <v>4287</v>
      </c>
      <c r="L54" s="109" t="n">
        <v>5809</v>
      </c>
      <c r="M54" s="110" t="n">
        <v>2.61</v>
      </c>
      <c r="N54" s="107" t="n">
        <v>934.95</v>
      </c>
      <c r="P54" s="28" t="n">
        <f aca="false">+E54/D54</f>
        <v>0.000443467838593688</v>
      </c>
      <c r="Q54" s="29" t="n">
        <f aca="false">+F54/E54</f>
        <v>218.963963963964</v>
      </c>
      <c r="S54" s="28" t="n">
        <f aca="false">+I54/H54</f>
        <v>0.000445544554455446</v>
      </c>
      <c r="T54" s="29" t="n">
        <f aca="false">+J54/I54</f>
        <v>180.642857142857</v>
      </c>
      <c r="V54" s="28" t="n">
        <f aca="false">+M54/L54</f>
        <v>0.000449302805990704</v>
      </c>
      <c r="W54" s="29" t="n">
        <f aca="false">+N54/M54</f>
        <v>358.218390804598</v>
      </c>
      <c r="Y54" s="0" t="s">
        <v>90</v>
      </c>
    </row>
    <row r="55" customFormat="false" ht="24" hidden="false" customHeight="false" outlineLevel="0" collapsed="false">
      <c r="B55" s="38" t="s">
        <v>18</v>
      </c>
      <c r="C55" s="39" t="n">
        <f aca="false">SUM(C48:C54)</f>
        <v>13995</v>
      </c>
      <c r="D55" s="39" t="n">
        <f aca="false">SUM(D48:D54)</f>
        <v>8427</v>
      </c>
      <c r="E55" s="40" t="n">
        <f aca="false">SUM(E48:E54)</f>
        <v>4.64</v>
      </c>
      <c r="F55" s="41" t="n">
        <f aca="false">SUM(F48:F54)</f>
        <v>979.41</v>
      </c>
      <c r="G55" s="80" t="n">
        <f aca="false">SUM(G48:G54)</f>
        <v>14688</v>
      </c>
      <c r="H55" s="81" t="n">
        <f aca="false">SUM(H48:H54)</f>
        <v>15614</v>
      </c>
      <c r="I55" s="82" t="n">
        <f aca="false">SUM(I48:I54)</f>
        <v>8.87</v>
      </c>
      <c r="J55" s="41" t="n">
        <f aca="false">SUM(J48:J54)</f>
        <v>1695.31</v>
      </c>
      <c r="K55" s="80" t="n">
        <f aca="false">SUM(K48:K54)</f>
        <v>17010</v>
      </c>
      <c r="L55" s="81" t="n">
        <f aca="false">SUM(L48:L54)</f>
        <v>24431</v>
      </c>
      <c r="M55" s="82" t="n">
        <f aca="false">SUM(M48:M54)</f>
        <v>13.78</v>
      </c>
      <c r="N55" s="41" t="n">
        <f aca="false">SUM(N48:N54)</f>
        <v>2953.94</v>
      </c>
      <c r="P55" s="28" t="n">
        <f aca="false">+E55/D55</f>
        <v>0.00055061113088881</v>
      </c>
      <c r="Q55" s="29" t="n">
        <f aca="false">+F55/E55</f>
        <v>211.07974137931</v>
      </c>
      <c r="S55" s="28" t="n">
        <f aca="false">+I55/H55</f>
        <v>0.000568079928269502</v>
      </c>
      <c r="T55" s="29" t="n">
        <f aca="false">+J55/I55</f>
        <v>191.128523111612</v>
      </c>
      <c r="V55" s="28" t="n">
        <f aca="false">+M55/L55</f>
        <v>0.000564037493348614</v>
      </c>
      <c r="W55" s="29" t="n">
        <f aca="false">+N55/M55</f>
        <v>214.364296081277</v>
      </c>
    </row>
    <row r="56" customFormat="false" ht="23.25" hidden="false" customHeight="false" outlineLevel="0" collapsed="false">
      <c r="B56" s="45" t="s">
        <v>19</v>
      </c>
      <c r="C56" s="46" t="n">
        <v>4013</v>
      </c>
      <c r="D56" s="84" t="n">
        <v>3659</v>
      </c>
      <c r="E56" s="111" t="n">
        <v>2.14535721114014</v>
      </c>
      <c r="F56" s="112" t="n">
        <v>376.808675036645</v>
      </c>
      <c r="G56" s="113" t="n">
        <v>6853</v>
      </c>
      <c r="H56" s="113" t="n">
        <v>7432</v>
      </c>
      <c r="I56" s="114" t="n">
        <v>4.35222837324085</v>
      </c>
      <c r="J56" s="112" t="n">
        <v>750.154642833322</v>
      </c>
      <c r="K56" s="113" t="n">
        <v>8898</v>
      </c>
      <c r="L56" s="46" t="n">
        <v>10408</v>
      </c>
      <c r="M56" s="114" t="n">
        <v>6.08254803126598</v>
      </c>
      <c r="N56" s="112" t="n">
        <v>1047.30832639345</v>
      </c>
      <c r="P56" s="28" t="n">
        <f aca="false">+E56/D56</f>
        <v>0.000586323370084762</v>
      </c>
      <c r="Q56" s="29" t="n">
        <f aca="false">+F56/E56</f>
        <v>175.639130434783</v>
      </c>
      <c r="S56" s="28" t="n">
        <f aca="false">+I56/H56</f>
        <v>0.000585606616420996</v>
      </c>
      <c r="T56" s="29" t="n">
        <f aca="false">+J56/I56</f>
        <v>172.361047835991</v>
      </c>
      <c r="V56" s="28" t="n">
        <f aca="false">+M56/L56</f>
        <v>0.000584410840821097</v>
      </c>
      <c r="W56" s="29" t="n">
        <f aca="false">+N56/M56</f>
        <v>172.1825</v>
      </c>
    </row>
    <row r="57" customFormat="false" ht="24" hidden="false" customHeight="false" outlineLevel="0" collapsed="false">
      <c r="B57" s="47" t="s">
        <v>20</v>
      </c>
      <c r="C57" s="48" t="n">
        <v>5327</v>
      </c>
      <c r="D57" s="90" t="n">
        <v>5017</v>
      </c>
      <c r="E57" s="106" t="n">
        <v>3.02500899928006</v>
      </c>
      <c r="F57" s="107" t="n">
        <v>560.249726421886</v>
      </c>
      <c r="G57" s="108" t="n">
        <v>10149</v>
      </c>
      <c r="H57" s="48" t="n">
        <v>9067</v>
      </c>
      <c r="I57" s="110" t="n">
        <v>5.43158725294929</v>
      </c>
      <c r="J57" s="107" t="n">
        <v>1020.59663398192</v>
      </c>
      <c r="K57" s="108" t="n">
        <v>9645</v>
      </c>
      <c r="L57" s="48" t="n">
        <v>11137</v>
      </c>
      <c r="M57" s="110" t="n">
        <v>6.66425776754891</v>
      </c>
      <c r="N57" s="107" t="n">
        <v>1243.87272727273</v>
      </c>
      <c r="P57" s="28" t="n">
        <f aca="false">+E57/D57</f>
        <v>0.000602951763858891</v>
      </c>
      <c r="Q57" s="29" t="n">
        <f aca="false">+F57/E57</f>
        <v>185.205970149254</v>
      </c>
      <c r="S57" s="28" t="n">
        <f aca="false">+I57/H57</f>
        <v>0.000599050099586334</v>
      </c>
      <c r="T57" s="29" t="n">
        <f aca="false">+J57/I57</f>
        <v>187.900255754476</v>
      </c>
      <c r="V57" s="28" t="n">
        <f aca="false">+M57/L57</f>
        <v>0.000598388952819333</v>
      </c>
      <c r="W57" s="29" t="n">
        <f aca="false">+N57/M57</f>
        <v>186.648351648352</v>
      </c>
    </row>
    <row r="58" customFormat="false" ht="24" hidden="false" customHeight="false" outlineLevel="0" collapsed="false">
      <c r="B58" s="38" t="s">
        <v>21</v>
      </c>
      <c r="C58" s="39" t="n">
        <f aca="false">SUM(C56:C57)</f>
        <v>9340</v>
      </c>
      <c r="D58" s="39" t="n">
        <f aca="false">SUM(D56:D57)</f>
        <v>8676</v>
      </c>
      <c r="E58" s="40" t="n">
        <f aca="false">SUM(E56:E57)</f>
        <v>5.1703662104202</v>
      </c>
      <c r="F58" s="41" t="n">
        <f aca="false">SUM(F56:F57)</f>
        <v>937.058401458532</v>
      </c>
      <c r="G58" s="80" t="n">
        <f aca="false">SUM(G56:G57)</f>
        <v>17002</v>
      </c>
      <c r="H58" s="81" t="n">
        <f aca="false">SUM(H56:H57)</f>
        <v>16499</v>
      </c>
      <c r="I58" s="82" t="n">
        <f aca="false">SUM(I56:I57)</f>
        <v>9.78381562619013</v>
      </c>
      <c r="J58" s="41" t="n">
        <f aca="false">SUM(J56:J57)</f>
        <v>1770.75127681524</v>
      </c>
      <c r="K58" s="80" t="n">
        <f aca="false">SUM(K56:K57)</f>
        <v>18543</v>
      </c>
      <c r="L58" s="81" t="n">
        <f aca="false">SUM(L56:L57)</f>
        <v>21545</v>
      </c>
      <c r="M58" s="82" t="n">
        <f aca="false">SUM(M56:M57)</f>
        <v>12.7468057988149</v>
      </c>
      <c r="N58" s="41" t="n">
        <f aca="false">SUM(N56:N57)</f>
        <v>2291.18105366618</v>
      </c>
      <c r="P58" s="28" t="n">
        <f aca="false">+E58/D58</f>
        <v>0.000595938936194122</v>
      </c>
      <c r="Q58" s="29" t="n">
        <f aca="false">+F58/E58</f>
        <v>181.236369596028</v>
      </c>
      <c r="S58" s="28" t="n">
        <f aca="false">+I58/H58</f>
        <v>0.000592994461857696</v>
      </c>
      <c r="T58" s="29" t="n">
        <f aca="false">+J58/I58</f>
        <v>180.987801126909</v>
      </c>
      <c r="V58" s="28" t="n">
        <f aca="false">+M58/L58</f>
        <v>0.000591636379615451</v>
      </c>
      <c r="W58" s="29" t="n">
        <f aca="false">+N58/M58</f>
        <v>179.745505644967</v>
      </c>
    </row>
    <row r="59" customFormat="false" ht="24" hidden="false" customHeight="false" outlineLevel="0" collapsed="false">
      <c r="B59" s="49" t="s">
        <v>22</v>
      </c>
      <c r="C59" s="197" t="n">
        <v>0</v>
      </c>
      <c r="D59" s="198" t="n">
        <v>0</v>
      </c>
      <c r="E59" s="115" t="n">
        <v>0</v>
      </c>
      <c r="F59" s="116" t="n">
        <v>0</v>
      </c>
      <c r="G59" s="117" t="n">
        <v>0</v>
      </c>
      <c r="H59" s="197" t="n">
        <v>0</v>
      </c>
      <c r="I59" s="118" t="n">
        <v>0</v>
      </c>
      <c r="J59" s="116" t="n">
        <v>0</v>
      </c>
      <c r="K59" s="117" t="n">
        <v>0</v>
      </c>
      <c r="L59" s="117" t="n">
        <v>0</v>
      </c>
      <c r="M59" s="118" t="n">
        <v>0</v>
      </c>
      <c r="N59" s="116" t="n">
        <v>0</v>
      </c>
      <c r="P59" s="28" t="e">
        <f aca="false">+E59/D59</f>
        <v>#DIV/0!</v>
      </c>
      <c r="Q59" s="29" t="e">
        <f aca="false">+F59/E59</f>
        <v>#DIV/0!</v>
      </c>
      <c r="S59" s="28" t="e">
        <f aca="false">+I59/H59</f>
        <v>#DIV/0!</v>
      </c>
      <c r="T59" s="29" t="e">
        <f aca="false">+J59/I59</f>
        <v>#DIV/0!</v>
      </c>
      <c r="V59" s="28" t="e">
        <f aca="false">+M59/L59</f>
        <v>#DIV/0!</v>
      </c>
      <c r="W59" s="29" t="e">
        <f aca="false">+N59/M59</f>
        <v>#DIV/0!</v>
      </c>
    </row>
    <row r="60" customFormat="false" ht="24" hidden="false" customHeight="false" outlineLevel="0" collapsed="false">
      <c r="B60" s="51" t="s">
        <v>23</v>
      </c>
      <c r="C60" s="52" t="n">
        <f aca="false">SUM(C59)</f>
        <v>0</v>
      </c>
      <c r="D60" s="52" t="n">
        <f aca="false">SUM(D59)</f>
        <v>0</v>
      </c>
      <c r="E60" s="53" t="n">
        <f aca="false">SUM(E59)</f>
        <v>0</v>
      </c>
      <c r="F60" s="54" t="n">
        <f aca="false">SUM(F59)</f>
        <v>0</v>
      </c>
      <c r="G60" s="97" t="n">
        <f aca="false">SUM(G59)</f>
        <v>0</v>
      </c>
      <c r="H60" s="98" t="n">
        <f aca="false">SUM(H59)</f>
        <v>0</v>
      </c>
      <c r="I60" s="99" t="n">
        <f aca="false">SUM(I59)</f>
        <v>0</v>
      </c>
      <c r="J60" s="54" t="n">
        <f aca="false">SUM(J59)</f>
        <v>0</v>
      </c>
      <c r="K60" s="97" t="n">
        <f aca="false">SUM(K59)</f>
        <v>0</v>
      </c>
      <c r="L60" s="98" t="n">
        <f aca="false">SUM(L59)</f>
        <v>0</v>
      </c>
      <c r="M60" s="99" t="n">
        <f aca="false">SUM(M59)</f>
        <v>0</v>
      </c>
      <c r="N60" s="54" t="n">
        <f aca="false">SUM(N59)</f>
        <v>0</v>
      </c>
      <c r="P60" s="28" t="e">
        <f aca="false">+E60/D60</f>
        <v>#DIV/0!</v>
      </c>
      <c r="Q60" s="29" t="e">
        <f aca="false">+F60/E60</f>
        <v>#DIV/0!</v>
      </c>
      <c r="S60" s="28" t="e">
        <f aca="false">+I60/H60</f>
        <v>#DIV/0!</v>
      </c>
      <c r="T60" s="29" t="e">
        <f aca="false">+J60/I60</f>
        <v>#DIV/0!</v>
      </c>
      <c r="V60" s="28" t="e">
        <f aca="false">+M60/L60</f>
        <v>#DIV/0!</v>
      </c>
      <c r="W60" s="29" t="e">
        <f aca="false">+N60/M60</f>
        <v>#DIV/0!</v>
      </c>
    </row>
    <row r="61" customFormat="false" ht="24" hidden="false" customHeight="false" outlineLevel="0" collapsed="false">
      <c r="B61" s="38" t="s">
        <v>24</v>
      </c>
      <c r="C61" s="39" t="n">
        <f aca="false">+C55+C58+C60</f>
        <v>23335</v>
      </c>
      <c r="D61" s="39" t="n">
        <f aca="false">+D55+D58+D60</f>
        <v>17103</v>
      </c>
      <c r="E61" s="40" t="n">
        <f aca="false">+E55+E58+E60</f>
        <v>9.8103662104202</v>
      </c>
      <c r="F61" s="41" t="n">
        <f aca="false">+F55+F58+F60</f>
        <v>1916.46840145853</v>
      </c>
      <c r="G61" s="80" t="n">
        <f aca="false">+G55+G58+G60</f>
        <v>31690</v>
      </c>
      <c r="H61" s="81" t="n">
        <f aca="false">+H55+H58+H60</f>
        <v>32113</v>
      </c>
      <c r="I61" s="82" t="n">
        <f aca="false">+I55+I58+I60</f>
        <v>18.6538156261901</v>
      </c>
      <c r="J61" s="41" t="n">
        <f aca="false">+J55+J58+J60</f>
        <v>3466.06127681524</v>
      </c>
      <c r="K61" s="80" t="n">
        <f aca="false">+K55+K58+K60</f>
        <v>35553</v>
      </c>
      <c r="L61" s="81" t="n">
        <f aca="false">+L55+L58+L60</f>
        <v>45976</v>
      </c>
      <c r="M61" s="82" t="n">
        <f aca="false">+M55+M58+M60</f>
        <v>26.5268057988149</v>
      </c>
      <c r="N61" s="41" t="n">
        <f aca="false">+N55+N58+N60</f>
        <v>5245.12105366618</v>
      </c>
      <c r="P61" s="55" t="n">
        <f aca="false">+E61/D61</f>
        <v>0.000573604993885295</v>
      </c>
      <c r="Q61" s="56" t="n">
        <f aca="false">+F61/E61</f>
        <v>195.351362054449</v>
      </c>
      <c r="S61" s="55" t="n">
        <f aca="false">+I61/H61</f>
        <v>0.000580880504038555</v>
      </c>
      <c r="T61" s="56" t="n">
        <f aca="false">+J61/I61</f>
        <v>185.809774593722</v>
      </c>
      <c r="V61" s="55" t="n">
        <f aca="false">+M61/L61</f>
        <v>0.000576970719480052</v>
      </c>
      <c r="W61" s="56" t="n">
        <f aca="false">+N61/M61</f>
        <v>197.729085569003</v>
      </c>
    </row>
    <row r="64" customFormat="false" ht="18.75" hidden="false" customHeight="false" outlineLevel="0" collapsed="false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</row>
    <row r="65" customFormat="false" ht="18.75" hidden="false" customHeight="true" outlineLevel="0" collapsed="false">
      <c r="B65" s="5" t="s">
        <v>2</v>
      </c>
      <c r="C65" s="63" t="s">
        <v>91</v>
      </c>
      <c r="D65" s="63"/>
      <c r="E65" s="63"/>
      <c r="F65" s="63"/>
      <c r="G65" s="63" t="s">
        <v>92</v>
      </c>
      <c r="H65" s="63"/>
      <c r="I65" s="63"/>
      <c r="J65" s="63"/>
      <c r="K65" s="63" t="s">
        <v>93</v>
      </c>
      <c r="L65" s="63"/>
      <c r="M65" s="63"/>
      <c r="N65" s="63"/>
    </row>
    <row r="66" customFormat="false" ht="20.25" hidden="false" customHeight="true" outlineLevel="0" collapsed="false">
      <c r="B66" s="5"/>
      <c r="C66" s="64" t="s">
        <v>33</v>
      </c>
      <c r="D66" s="9" t="s">
        <v>4</v>
      </c>
      <c r="E66" s="9"/>
      <c r="F66" s="9"/>
      <c r="G66" s="16" t="s">
        <v>33</v>
      </c>
      <c r="H66" s="65" t="s">
        <v>4</v>
      </c>
      <c r="I66" s="65"/>
      <c r="J66" s="65"/>
      <c r="K66" s="16" t="s">
        <v>33</v>
      </c>
      <c r="L66" s="65" t="s">
        <v>4</v>
      </c>
      <c r="M66" s="65"/>
      <c r="N66" s="65"/>
      <c r="P66" s="11" t="s">
        <v>5</v>
      </c>
      <c r="Q66" s="11"/>
      <c r="S66" s="11" t="s">
        <v>5</v>
      </c>
      <c r="T66" s="11"/>
      <c r="V66" s="11" t="s">
        <v>5</v>
      </c>
      <c r="W66" s="11"/>
    </row>
    <row r="67" customFormat="false" ht="37.5" hidden="false" customHeight="false" outlineLevel="0" collapsed="false">
      <c r="B67" s="16"/>
      <c r="C67" s="17" t="s">
        <v>6</v>
      </c>
      <c r="D67" s="17" t="s">
        <v>6</v>
      </c>
      <c r="E67" s="18" t="s">
        <v>34</v>
      </c>
      <c r="F67" s="19" t="s">
        <v>35</v>
      </c>
      <c r="G67" s="66" t="s">
        <v>6</v>
      </c>
      <c r="H67" s="17" t="s">
        <v>6</v>
      </c>
      <c r="I67" s="18" t="s">
        <v>34</v>
      </c>
      <c r="J67" s="19" t="s">
        <v>35</v>
      </c>
      <c r="K67" s="66" t="s">
        <v>6</v>
      </c>
      <c r="L67" s="17" t="s">
        <v>6</v>
      </c>
      <c r="M67" s="18" t="s">
        <v>34</v>
      </c>
      <c r="N67" s="19" t="s">
        <v>35</v>
      </c>
      <c r="P67" s="21" t="s">
        <v>9</v>
      </c>
      <c r="Q67" s="21" t="s">
        <v>10</v>
      </c>
      <c r="S67" s="21" t="s">
        <v>9</v>
      </c>
      <c r="T67" s="21" t="s">
        <v>10</v>
      </c>
      <c r="V67" s="21" t="s">
        <v>9</v>
      </c>
      <c r="W67" s="21" t="s">
        <v>10</v>
      </c>
    </row>
    <row r="68" customFormat="false" ht="23.25" hidden="false" customHeight="false" outlineLevel="0" collapsed="false">
      <c r="B68" s="24" t="s">
        <v>11</v>
      </c>
      <c r="C68" s="25" t="n">
        <v>981</v>
      </c>
      <c r="D68" s="67" t="n">
        <v>571</v>
      </c>
      <c r="E68" s="101" t="n">
        <v>0.35</v>
      </c>
      <c r="F68" s="102" t="n">
        <v>65.56</v>
      </c>
      <c r="G68" s="103" t="n">
        <v>956</v>
      </c>
      <c r="H68" s="104" t="n">
        <v>1147</v>
      </c>
      <c r="I68" s="105" t="n">
        <v>0.7</v>
      </c>
      <c r="J68" s="102" t="n">
        <v>124.38</v>
      </c>
      <c r="K68" s="103" t="n">
        <v>1091</v>
      </c>
      <c r="L68" s="104" t="n">
        <v>730</v>
      </c>
      <c r="M68" s="105" t="n">
        <v>0.46</v>
      </c>
      <c r="N68" s="102" t="n">
        <v>82.95</v>
      </c>
      <c r="P68" s="28" t="n">
        <f aca="false">+E68/D68</f>
        <v>0.000612959719789842</v>
      </c>
      <c r="Q68" s="29" t="n">
        <f aca="false">+F68/E68</f>
        <v>187.314285714286</v>
      </c>
      <c r="S68" s="28" t="n">
        <f aca="false">+I68/H68</f>
        <v>0.000610287707061901</v>
      </c>
      <c r="T68" s="29" t="n">
        <f aca="false">+J68/I68</f>
        <v>177.685714285714</v>
      </c>
      <c r="V68" s="28" t="n">
        <f aca="false">+M68/L68</f>
        <v>0.00063013698630137</v>
      </c>
      <c r="W68" s="29" t="n">
        <f aca="false">+N68/M68</f>
        <v>180.326086956522</v>
      </c>
    </row>
    <row r="69" customFormat="false" ht="23.25" hidden="false" customHeight="false" outlineLevel="0" collapsed="false">
      <c r="B69" s="24" t="s">
        <v>12</v>
      </c>
      <c r="C69" s="25" t="n">
        <v>3470</v>
      </c>
      <c r="D69" s="67" t="n">
        <v>3438</v>
      </c>
      <c r="E69" s="101" t="n">
        <v>2.07</v>
      </c>
      <c r="F69" s="102" t="n">
        <v>330.26</v>
      </c>
      <c r="G69" s="103" t="n">
        <v>3310</v>
      </c>
      <c r="H69" s="104" t="n">
        <v>5853</v>
      </c>
      <c r="I69" s="105" t="n">
        <v>3.51</v>
      </c>
      <c r="J69" s="102" t="n">
        <v>600.13</v>
      </c>
      <c r="K69" s="103" t="n">
        <v>3594</v>
      </c>
      <c r="L69" s="104" t="n">
        <v>1914</v>
      </c>
      <c r="M69" s="105" t="n">
        <v>1.18</v>
      </c>
      <c r="N69" s="102" t="n">
        <v>201.96</v>
      </c>
      <c r="P69" s="28" t="n">
        <f aca="false">+E69/D69</f>
        <v>0.000602094240837696</v>
      </c>
      <c r="Q69" s="29" t="n">
        <f aca="false">+F69/E69</f>
        <v>159.545893719807</v>
      </c>
      <c r="S69" s="28" t="n">
        <f aca="false">+I69/H69</f>
        <v>0.000599692465402358</v>
      </c>
      <c r="T69" s="29" t="n">
        <f aca="false">+J69/I69</f>
        <v>170.977207977208</v>
      </c>
      <c r="V69" s="28" t="n">
        <f aca="false">+M69/L69</f>
        <v>0.000616509926854755</v>
      </c>
      <c r="W69" s="29" t="n">
        <f aca="false">+N69/M69</f>
        <v>171.152542372881</v>
      </c>
    </row>
    <row r="70" customFormat="false" ht="23.25" hidden="false" customHeight="false" outlineLevel="0" collapsed="false">
      <c r="B70" s="24" t="s">
        <v>13</v>
      </c>
      <c r="C70" s="25" t="n">
        <v>1778</v>
      </c>
      <c r="D70" s="67" t="n">
        <v>2294</v>
      </c>
      <c r="E70" s="101" t="n">
        <v>1.4</v>
      </c>
      <c r="F70" s="102" t="n">
        <v>243.82</v>
      </c>
      <c r="G70" s="103" t="n">
        <v>2048</v>
      </c>
      <c r="H70" s="104" t="n">
        <v>1839</v>
      </c>
      <c r="I70" s="105" t="n">
        <v>1.09</v>
      </c>
      <c r="J70" s="102" t="n">
        <v>203.68</v>
      </c>
      <c r="K70" s="103" t="n">
        <v>2157</v>
      </c>
      <c r="L70" s="104" t="n">
        <v>1135</v>
      </c>
      <c r="M70" s="105" t="n">
        <v>0.68</v>
      </c>
      <c r="N70" s="102" t="n">
        <v>124.76</v>
      </c>
      <c r="P70" s="28" t="n">
        <f aca="false">+E70/D70</f>
        <v>0.000610287707061901</v>
      </c>
      <c r="Q70" s="29" t="n">
        <f aca="false">+F70/E70</f>
        <v>174.157142857143</v>
      </c>
      <c r="S70" s="28" t="n">
        <f aca="false">+I70/H70</f>
        <v>0.000592713431212616</v>
      </c>
      <c r="T70" s="29" t="n">
        <f aca="false">+J70/I70</f>
        <v>186.862385321101</v>
      </c>
      <c r="V70" s="28" t="n">
        <f aca="false">+M70/L70</f>
        <v>0.000599118942731278</v>
      </c>
      <c r="W70" s="29" t="n">
        <f aca="false">+N70/M70</f>
        <v>183.470588235294</v>
      </c>
    </row>
    <row r="71" customFormat="false" ht="23.25" hidden="false" customHeight="false" outlineLevel="0" collapsed="false">
      <c r="B71" s="34" t="s">
        <v>14</v>
      </c>
      <c r="C71" s="35" t="n">
        <v>377</v>
      </c>
      <c r="D71" s="73" t="n">
        <v>265</v>
      </c>
      <c r="E71" s="101" t="n">
        <v>0.16</v>
      </c>
      <c r="F71" s="102" t="n">
        <v>25.04</v>
      </c>
      <c r="G71" s="103" t="n">
        <v>527</v>
      </c>
      <c r="H71" s="104" t="n">
        <v>475</v>
      </c>
      <c r="I71" s="105" t="n">
        <v>0.28</v>
      </c>
      <c r="J71" s="102" t="n">
        <v>47.36</v>
      </c>
      <c r="K71" s="103" t="n">
        <v>493</v>
      </c>
      <c r="L71" s="104" t="n">
        <v>408</v>
      </c>
      <c r="M71" s="105" t="n">
        <v>0.25</v>
      </c>
      <c r="N71" s="102" t="n">
        <v>41.54</v>
      </c>
      <c r="P71" s="28" t="n">
        <f aca="false">+E71/D71</f>
        <v>0.00060377358490566</v>
      </c>
      <c r="Q71" s="29" t="n">
        <f aca="false">+F71/E71</f>
        <v>156.5</v>
      </c>
      <c r="S71" s="28" t="n">
        <f aca="false">+I71/H71</f>
        <v>0.000589473684210526</v>
      </c>
      <c r="T71" s="29" t="n">
        <f aca="false">+J71/I71</f>
        <v>169.142857142857</v>
      </c>
      <c r="V71" s="28" t="n">
        <f aca="false">+M71/L71</f>
        <v>0.000612745098039216</v>
      </c>
      <c r="W71" s="29" t="n">
        <f aca="false">+N71/M71</f>
        <v>166.16</v>
      </c>
    </row>
    <row r="72" customFormat="false" ht="23.25" hidden="false" customHeight="false" outlineLevel="0" collapsed="false">
      <c r="B72" s="34" t="s">
        <v>15</v>
      </c>
      <c r="C72" s="35" t="n">
        <v>2115</v>
      </c>
      <c r="D72" s="73" t="n">
        <v>3491</v>
      </c>
      <c r="E72" s="101" t="n">
        <v>2.08</v>
      </c>
      <c r="F72" s="102" t="n">
        <v>368.51</v>
      </c>
      <c r="G72" s="103" t="n">
        <v>2089</v>
      </c>
      <c r="H72" s="104" t="n">
        <v>2236</v>
      </c>
      <c r="I72" s="105" t="n">
        <v>1.34</v>
      </c>
      <c r="J72" s="102" t="n">
        <v>241.76</v>
      </c>
      <c r="K72" s="103" t="n">
        <v>2429</v>
      </c>
      <c r="L72" s="104" t="n">
        <v>1944</v>
      </c>
      <c r="M72" s="105" t="n">
        <v>1.16</v>
      </c>
      <c r="N72" s="102" t="n">
        <v>212.01</v>
      </c>
      <c r="P72" s="28" t="n">
        <f aca="false">+E72/D72</f>
        <v>0.000595817817244343</v>
      </c>
      <c r="Q72" s="29" t="n">
        <f aca="false">+F72/E72</f>
        <v>177.168269230769</v>
      </c>
      <c r="S72" s="28" t="n">
        <f aca="false">+I72/H72</f>
        <v>0.000599284436493739</v>
      </c>
      <c r="T72" s="29" t="n">
        <f aca="false">+J72/I72</f>
        <v>180.417910447761</v>
      </c>
      <c r="V72" s="28" t="n">
        <f aca="false">+M72/L72</f>
        <v>0.000596707818930041</v>
      </c>
      <c r="W72" s="29" t="n">
        <f aca="false">+N72/M72</f>
        <v>182.76724137931</v>
      </c>
    </row>
    <row r="73" customFormat="false" ht="23.25" hidden="false" customHeight="false" outlineLevel="0" collapsed="false">
      <c r="B73" s="34" t="s">
        <v>16</v>
      </c>
      <c r="C73" s="35" t="n">
        <v>3247</v>
      </c>
      <c r="D73" s="73" t="n">
        <v>3835</v>
      </c>
      <c r="E73" s="101" t="n">
        <v>2.27</v>
      </c>
      <c r="F73" s="102" t="n">
        <v>509.21</v>
      </c>
      <c r="G73" s="103" t="n">
        <v>3201</v>
      </c>
      <c r="H73" s="104" t="n">
        <v>3597</v>
      </c>
      <c r="I73" s="105" t="n">
        <v>2.14</v>
      </c>
      <c r="J73" s="102" t="n">
        <v>481.44</v>
      </c>
      <c r="K73" s="103" t="n">
        <v>3079</v>
      </c>
      <c r="L73" s="104" t="n">
        <v>2444</v>
      </c>
      <c r="M73" s="105" t="n">
        <v>1.44</v>
      </c>
      <c r="N73" s="102" t="n">
        <v>329.06</v>
      </c>
      <c r="P73" s="28" t="n">
        <f aca="false">+E73/D73</f>
        <v>0.000591916558018253</v>
      </c>
      <c r="Q73" s="29" t="n">
        <f aca="false">+F73/E73</f>
        <v>224.321585903084</v>
      </c>
      <c r="S73" s="28" t="n">
        <f aca="false">+I73/H73</f>
        <v>0.000594940227967751</v>
      </c>
      <c r="T73" s="29" t="n">
        <f aca="false">+J73/I73</f>
        <v>224.971962616822</v>
      </c>
      <c r="V73" s="28" t="n">
        <f aca="false">+M73/L73</f>
        <v>0.000589198036006547</v>
      </c>
      <c r="W73" s="29" t="n">
        <f aca="false">+N73/M73</f>
        <v>228.513888888889</v>
      </c>
    </row>
    <row r="74" customFormat="false" ht="24" hidden="false" customHeight="false" outlineLevel="0" collapsed="false">
      <c r="B74" s="36" t="s">
        <v>17</v>
      </c>
      <c r="C74" s="37" t="n">
        <v>2995</v>
      </c>
      <c r="D74" s="74" t="n">
        <v>5032</v>
      </c>
      <c r="E74" s="106" t="n">
        <v>2.24</v>
      </c>
      <c r="F74" s="107" t="n">
        <v>436.27</v>
      </c>
      <c r="G74" s="108" t="n">
        <v>3215</v>
      </c>
      <c r="H74" s="109" t="n">
        <v>3390</v>
      </c>
      <c r="I74" s="110" t="n">
        <v>1.53</v>
      </c>
      <c r="J74" s="107" t="n">
        <v>298.29</v>
      </c>
      <c r="K74" s="108" t="n">
        <v>2705</v>
      </c>
      <c r="L74" s="109" t="n">
        <v>1741</v>
      </c>
      <c r="M74" s="110" t="n">
        <v>0.77</v>
      </c>
      <c r="N74" s="107" t="n">
        <v>154.99</v>
      </c>
      <c r="P74" s="28" t="n">
        <f aca="false">+E74/D74</f>
        <v>0.000445151033386327</v>
      </c>
      <c r="Q74" s="29" t="n">
        <f aca="false">+F74/E74</f>
        <v>194.763392857143</v>
      </c>
      <c r="S74" s="28" t="n">
        <f aca="false">+I74/H74</f>
        <v>0.000451327433628319</v>
      </c>
      <c r="T74" s="29" t="n">
        <f aca="false">+J74/I74</f>
        <v>194.960784313725</v>
      </c>
      <c r="V74" s="28" t="n">
        <f aca="false">+M74/L74</f>
        <v>0.000442274554853533</v>
      </c>
      <c r="W74" s="29" t="n">
        <f aca="false">+N74/M74</f>
        <v>201.285714285714</v>
      </c>
    </row>
    <row r="75" customFormat="false" ht="24" hidden="false" customHeight="false" outlineLevel="0" collapsed="false">
      <c r="B75" s="38" t="s">
        <v>18</v>
      </c>
      <c r="C75" s="39" t="n">
        <f aca="false">SUM(C68:C74)</f>
        <v>14963</v>
      </c>
      <c r="D75" s="39" t="n">
        <f aca="false">SUM(D68:D74)</f>
        <v>18926</v>
      </c>
      <c r="E75" s="40" t="n">
        <f aca="false">SUM(E68:E74)</f>
        <v>10.57</v>
      </c>
      <c r="F75" s="41" t="n">
        <f aca="false">SUM(F68:F74)</f>
        <v>1978.67</v>
      </c>
      <c r="G75" s="80" t="n">
        <f aca="false">SUM(G68:G74)</f>
        <v>15346</v>
      </c>
      <c r="H75" s="81" t="n">
        <f aca="false">SUM(H68:H74)</f>
        <v>18537</v>
      </c>
      <c r="I75" s="82" t="n">
        <f aca="false">SUM(I68:I74)</f>
        <v>10.59</v>
      </c>
      <c r="J75" s="41" t="n">
        <f aca="false">SUM(J68:J74)</f>
        <v>1997.04</v>
      </c>
      <c r="K75" s="80" t="n">
        <f aca="false">SUM(K68:K74)</f>
        <v>15548</v>
      </c>
      <c r="L75" s="81" t="n">
        <f aca="false">SUM(L68:L74)</f>
        <v>10316</v>
      </c>
      <c r="M75" s="82" t="n">
        <f aca="false">SUM(M68:M74)</f>
        <v>5.94</v>
      </c>
      <c r="N75" s="41" t="n">
        <f aca="false">SUM(N68:N74)</f>
        <v>1147.27</v>
      </c>
      <c r="P75" s="28" t="n">
        <f aca="false">+E75/D75</f>
        <v>0.000558490964810314</v>
      </c>
      <c r="Q75" s="29" t="n">
        <f aca="false">+F75/E75</f>
        <v>187.196783349101</v>
      </c>
      <c r="S75" s="28" t="n">
        <f aca="false">+I75/H75</f>
        <v>0.000571289852726978</v>
      </c>
      <c r="T75" s="29" t="n">
        <f aca="false">+J75/I75</f>
        <v>188.57790368272</v>
      </c>
      <c r="V75" s="28" t="n">
        <f aca="false">+M75/L75</f>
        <v>0.000575804575416828</v>
      </c>
      <c r="W75" s="29" t="n">
        <f aca="false">+N75/M75</f>
        <v>193.143097643098</v>
      </c>
    </row>
    <row r="76" customFormat="false" ht="23.25" hidden="false" customHeight="false" outlineLevel="0" collapsed="false">
      <c r="B76" s="45" t="s">
        <v>19</v>
      </c>
      <c r="C76" s="46" t="n">
        <v>9153</v>
      </c>
      <c r="D76" s="84" t="n">
        <v>9349</v>
      </c>
      <c r="E76" s="111" t="n">
        <v>5.50024564063685</v>
      </c>
      <c r="F76" s="112" t="n">
        <v>968.184991660349</v>
      </c>
      <c r="G76" s="113" t="n">
        <v>9022</v>
      </c>
      <c r="H76" s="46" t="n">
        <v>9275</v>
      </c>
      <c r="I76" s="114" t="n">
        <v>5.46701275045537</v>
      </c>
      <c r="J76" s="112" t="n">
        <v>964.883825136612</v>
      </c>
      <c r="K76" s="113" t="n">
        <v>9859</v>
      </c>
      <c r="L76" s="46" t="n">
        <v>7055</v>
      </c>
      <c r="M76" s="114" t="n">
        <v>4.15739408736967</v>
      </c>
      <c r="N76" s="112" t="n">
        <v>746.352332717435</v>
      </c>
      <c r="P76" s="28" t="n">
        <f aca="false">+E76/D76</f>
        <v>0.000588324488248673</v>
      </c>
      <c r="Q76" s="29" t="n">
        <f aca="false">+F76/E76</f>
        <v>176.025773195876</v>
      </c>
      <c r="S76" s="28" t="n">
        <f aca="false">+I76/H76</f>
        <v>0.000589435336976321</v>
      </c>
      <c r="T76" s="29" t="n">
        <f aca="false">+J76/I76</f>
        <v>176.49196538937</v>
      </c>
      <c r="V76" s="28" t="n">
        <f aca="false">+M76/L76</f>
        <v>0.000589283357529365</v>
      </c>
      <c r="W76" s="29" t="n">
        <f aca="false">+N76/M76</f>
        <v>179.524076147816</v>
      </c>
    </row>
    <row r="77" customFormat="false" ht="24" hidden="false" customHeight="false" outlineLevel="0" collapsed="false">
      <c r="B77" s="47" t="s">
        <v>20</v>
      </c>
      <c r="C77" s="48" t="n">
        <v>9272</v>
      </c>
      <c r="D77" s="90" t="n">
        <v>8445</v>
      </c>
      <c r="E77" s="106" t="n">
        <v>5.06925300133393</v>
      </c>
      <c r="F77" s="107" t="n">
        <v>993.57358826145</v>
      </c>
      <c r="G77" s="108" t="n">
        <v>9385</v>
      </c>
      <c r="H77" s="48" t="n">
        <v>10000</v>
      </c>
      <c r="I77" s="110" t="n">
        <v>6.00120627261761</v>
      </c>
      <c r="J77" s="107" t="n">
        <v>1181.99638118215</v>
      </c>
      <c r="K77" s="108" t="n">
        <v>12053</v>
      </c>
      <c r="L77" s="48" t="n">
        <v>11439</v>
      </c>
      <c r="M77" s="110" t="n">
        <v>6.85806420633832</v>
      </c>
      <c r="N77" s="107" t="n">
        <v>1345.23204966388</v>
      </c>
      <c r="P77" s="28" t="n">
        <f aca="false">+E77/D77</f>
        <v>0.000600266785237884</v>
      </c>
      <c r="Q77" s="29" t="n">
        <f aca="false">+F77/E77</f>
        <v>196</v>
      </c>
      <c r="S77" s="28" t="n">
        <f aca="false">+I77/H77</f>
        <v>0.000600120627261761</v>
      </c>
      <c r="T77" s="29" t="n">
        <f aca="false">+J77/I77</f>
        <v>196.959798994975</v>
      </c>
      <c r="V77" s="28" t="n">
        <f aca="false">+M77/L77</f>
        <v>0.00059953354369598</v>
      </c>
      <c r="W77" s="29" t="n">
        <f aca="false">+N77/M77</f>
        <v>196.153318077803</v>
      </c>
    </row>
    <row r="78" customFormat="false" ht="24" hidden="false" customHeight="false" outlineLevel="0" collapsed="false">
      <c r="B78" s="38" t="s">
        <v>21</v>
      </c>
      <c r="C78" s="39" t="n">
        <f aca="false">SUM(C76:C77)</f>
        <v>18425</v>
      </c>
      <c r="D78" s="39" t="n">
        <f aca="false">SUM(D76:D77)</f>
        <v>17794</v>
      </c>
      <c r="E78" s="40" t="n">
        <f aca="false">SUM(E76:E77)</f>
        <v>10.5694986419708</v>
      </c>
      <c r="F78" s="41" t="n">
        <f aca="false">SUM(F76:F77)</f>
        <v>1961.7585799218</v>
      </c>
      <c r="G78" s="80" t="n">
        <f aca="false">SUM(G76:G77)</f>
        <v>18407</v>
      </c>
      <c r="H78" s="81" t="n">
        <f aca="false">SUM(H76:H77)</f>
        <v>19275</v>
      </c>
      <c r="I78" s="82" t="n">
        <f aca="false">SUM(I76:I77)</f>
        <v>11.468219023073</v>
      </c>
      <c r="J78" s="41" t="n">
        <f aca="false">SUM(J76:J77)</f>
        <v>2146.88020631876</v>
      </c>
      <c r="K78" s="80" t="n">
        <f aca="false">SUM(K76:K77)</f>
        <v>21912</v>
      </c>
      <c r="L78" s="81" t="n">
        <f aca="false">SUM(L76:L77)</f>
        <v>18494</v>
      </c>
      <c r="M78" s="82" t="n">
        <f aca="false">SUM(M76:M77)</f>
        <v>11.015458293708</v>
      </c>
      <c r="N78" s="41" t="n">
        <f aca="false">SUM(N76:N77)</f>
        <v>2091.58438238131</v>
      </c>
      <c r="P78" s="28" t="n">
        <f aca="false">+E78/D78</f>
        <v>0.000593992280654759</v>
      </c>
      <c r="Q78" s="29" t="n">
        <f aca="false">+F78/E78</f>
        <v>185.605641892207</v>
      </c>
      <c r="S78" s="28" t="n">
        <f aca="false">+I78/H78</f>
        <v>0.000594978937643216</v>
      </c>
      <c r="T78" s="29" t="n">
        <f aca="false">+J78/I78</f>
        <v>187.20258149931</v>
      </c>
      <c r="V78" s="28" t="n">
        <f aca="false">+M78/L78</f>
        <v>0.000595623353179842</v>
      </c>
      <c r="W78" s="29" t="n">
        <f aca="false">+N78/M78</f>
        <v>189.877200440768</v>
      </c>
    </row>
    <row r="79" customFormat="false" ht="24" hidden="false" customHeight="false" outlineLevel="0" collapsed="false">
      <c r="B79" s="49" t="s">
        <v>22</v>
      </c>
      <c r="C79" s="50" t="n">
        <v>0</v>
      </c>
      <c r="D79" s="198" t="n">
        <v>0</v>
      </c>
      <c r="E79" s="115" t="n">
        <v>0</v>
      </c>
      <c r="F79" s="116" t="n">
        <v>0</v>
      </c>
      <c r="G79" s="117" t="n">
        <v>0</v>
      </c>
      <c r="H79" s="197" t="n">
        <v>0</v>
      </c>
      <c r="I79" s="118" t="n">
        <v>0</v>
      </c>
      <c r="J79" s="116" t="n">
        <v>0</v>
      </c>
      <c r="K79" s="117" t="n">
        <v>0</v>
      </c>
      <c r="L79" s="197" t="n">
        <v>0</v>
      </c>
      <c r="M79" s="118" t="n">
        <v>0</v>
      </c>
      <c r="N79" s="116" t="n">
        <v>0</v>
      </c>
      <c r="P79" s="28" t="e">
        <f aca="false">+E79/D79</f>
        <v>#DIV/0!</v>
      </c>
      <c r="Q79" s="29" t="e">
        <f aca="false">+F79/E79</f>
        <v>#DIV/0!</v>
      </c>
      <c r="S79" s="28" t="e">
        <f aca="false">+I79/H79</f>
        <v>#DIV/0!</v>
      </c>
      <c r="T79" s="29" t="e">
        <f aca="false">+J79/I79</f>
        <v>#DIV/0!</v>
      </c>
      <c r="V79" s="28" t="e">
        <f aca="false">+M79/L79</f>
        <v>#DIV/0!</v>
      </c>
      <c r="W79" s="29" t="e">
        <f aca="false">+N79/M79</f>
        <v>#DIV/0!</v>
      </c>
    </row>
    <row r="80" customFormat="false" ht="24" hidden="false" customHeight="false" outlineLevel="0" collapsed="false">
      <c r="B80" s="51" t="s">
        <v>23</v>
      </c>
      <c r="C80" s="52" t="n">
        <f aca="false">SUM(C79)</f>
        <v>0</v>
      </c>
      <c r="D80" s="52" t="n">
        <f aca="false">SUM(D79)</f>
        <v>0</v>
      </c>
      <c r="E80" s="53" t="n">
        <f aca="false">SUM(E79)</f>
        <v>0</v>
      </c>
      <c r="F80" s="54" t="n">
        <f aca="false">SUM(F79)</f>
        <v>0</v>
      </c>
      <c r="G80" s="97" t="n">
        <f aca="false">SUM(G79)</f>
        <v>0</v>
      </c>
      <c r="H80" s="98" t="n">
        <f aca="false">SUM(H79)</f>
        <v>0</v>
      </c>
      <c r="I80" s="99" t="n">
        <f aca="false">SUM(I79)</f>
        <v>0</v>
      </c>
      <c r="J80" s="54" t="n">
        <f aca="false">SUM(J79)</f>
        <v>0</v>
      </c>
      <c r="K80" s="97" t="n">
        <f aca="false">SUM(K79)</f>
        <v>0</v>
      </c>
      <c r="L80" s="98" t="n">
        <f aca="false">SUM(L79)</f>
        <v>0</v>
      </c>
      <c r="M80" s="99" t="n">
        <f aca="false">SUM(M79)</f>
        <v>0</v>
      </c>
      <c r="N80" s="54" t="n">
        <f aca="false">SUM(N79)</f>
        <v>0</v>
      </c>
      <c r="P80" s="28" t="e">
        <f aca="false">+E80/D80</f>
        <v>#DIV/0!</v>
      </c>
      <c r="Q80" s="29" t="e">
        <f aca="false">+F80/E80</f>
        <v>#DIV/0!</v>
      </c>
      <c r="S80" s="28" t="e">
        <f aca="false">+I80/H80</f>
        <v>#DIV/0!</v>
      </c>
      <c r="T80" s="29" t="e">
        <f aca="false">+J80/I80</f>
        <v>#DIV/0!</v>
      </c>
      <c r="V80" s="28" t="e">
        <f aca="false">+M80/L80</f>
        <v>#DIV/0!</v>
      </c>
      <c r="W80" s="29" t="e">
        <f aca="false">+N80/M80</f>
        <v>#DIV/0!</v>
      </c>
    </row>
    <row r="81" customFormat="false" ht="24" hidden="false" customHeight="false" outlineLevel="0" collapsed="false">
      <c r="B81" s="38" t="s">
        <v>24</v>
      </c>
      <c r="C81" s="39" t="n">
        <f aca="false">+C75+C78+C80</f>
        <v>33388</v>
      </c>
      <c r="D81" s="39" t="n">
        <f aca="false">+D75+D78+D80</f>
        <v>36720</v>
      </c>
      <c r="E81" s="40" t="n">
        <f aca="false">+E75+E78+E80</f>
        <v>21.1394986419708</v>
      </c>
      <c r="F81" s="41" t="n">
        <f aca="false">+F75+F78+F80</f>
        <v>3940.4285799218</v>
      </c>
      <c r="G81" s="80" t="n">
        <f aca="false">+G75+G78+G80</f>
        <v>33753</v>
      </c>
      <c r="H81" s="81" t="n">
        <f aca="false">+H75+H78+H80</f>
        <v>37812</v>
      </c>
      <c r="I81" s="82" t="n">
        <f aca="false">+I75+I78+I80</f>
        <v>22.058219023073</v>
      </c>
      <c r="J81" s="41" t="n">
        <f aca="false">+J75+J78+J80</f>
        <v>4143.92020631876</v>
      </c>
      <c r="K81" s="80" t="n">
        <f aca="false">+K75+K78+K80</f>
        <v>37460</v>
      </c>
      <c r="L81" s="81" t="n">
        <f aca="false">+L75+L78+L80</f>
        <v>28810</v>
      </c>
      <c r="M81" s="82" t="n">
        <f aca="false">+M75+M78+M80</f>
        <v>16.955458293708</v>
      </c>
      <c r="N81" s="41" t="n">
        <f aca="false">+N75+N78+N80</f>
        <v>3238.85438238131</v>
      </c>
      <c r="P81" s="55" t="n">
        <f aca="false">+E81/D81</f>
        <v>0.000575694407461078</v>
      </c>
      <c r="Q81" s="56" t="n">
        <f aca="false">+F81/E81</f>
        <v>186.401231488924</v>
      </c>
      <c r="S81" s="55" t="n">
        <f aca="false">+I81/H81</f>
        <v>0.000583365572386358</v>
      </c>
      <c r="T81" s="56" t="n">
        <f aca="false">+J81/I81</f>
        <v>187.8628642677</v>
      </c>
      <c r="V81" s="55" t="n">
        <f aca="false">+M81/L81</f>
        <v>0.000588526841156126</v>
      </c>
      <c r="W81" s="56" t="n">
        <f aca="false">+N81/M81</f>
        <v>191.02134110897</v>
      </c>
    </row>
    <row r="83" customFormat="false" ht="20.25" hidden="false" customHeight="false" outlineLevel="0" collapsed="false">
      <c r="B83" s="199" t="s">
        <v>94</v>
      </c>
      <c r="C83" s="199"/>
      <c r="D83" s="199"/>
      <c r="E83" s="199"/>
      <c r="F83" s="199"/>
      <c r="G83" s="199"/>
      <c r="H83" s="199"/>
      <c r="I83" s="199"/>
      <c r="J83" s="199"/>
      <c r="K83" s="199"/>
      <c r="L83" s="199"/>
      <c r="M83" s="199"/>
    </row>
    <row r="84" customFormat="false" ht="15.75" hidden="false" customHeight="false" outlineLevel="0" collapsed="false"/>
    <row r="85" customFormat="false" ht="49.5" hidden="false" customHeight="true" outlineLevel="0" collapsed="false">
      <c r="B85" s="5" t="s">
        <v>2</v>
      </c>
      <c r="C85" s="59" t="s">
        <v>95</v>
      </c>
      <c r="D85" s="59"/>
      <c r="E85" s="59"/>
      <c r="F85" s="59"/>
      <c r="G85" s="7"/>
      <c r="H85" s="7"/>
      <c r="I85" s="7"/>
      <c r="J85" s="7"/>
      <c r="K85" s="8"/>
      <c r="L85" s="8"/>
      <c r="M85" s="8"/>
      <c r="N85" s="8"/>
    </row>
    <row r="86" customFormat="false" ht="20.25" hidden="false" customHeight="true" outlineLevel="0" collapsed="false">
      <c r="B86" s="5"/>
      <c r="C86" s="64" t="s">
        <v>33</v>
      </c>
      <c r="D86" s="9" t="s">
        <v>4</v>
      </c>
      <c r="E86" s="9"/>
      <c r="F86" s="9"/>
      <c r="G86" s="10"/>
      <c r="H86" s="15"/>
      <c r="I86" s="15"/>
      <c r="J86" s="15"/>
      <c r="K86" s="13"/>
      <c r="L86" s="11" t="s">
        <v>5</v>
      </c>
      <c r="M86" s="11"/>
      <c r="N86" s="15"/>
    </row>
    <row r="87" customFormat="false" ht="37.5" hidden="false" customHeight="false" outlineLevel="0" collapsed="false">
      <c r="B87" s="16"/>
      <c r="C87" s="17" t="s">
        <v>6</v>
      </c>
      <c r="D87" s="17" t="s">
        <v>6</v>
      </c>
      <c r="E87" s="18" t="s">
        <v>7</v>
      </c>
      <c r="F87" s="19" t="s">
        <v>8</v>
      </c>
      <c r="G87" s="20"/>
      <c r="H87" s="22"/>
      <c r="I87" s="8"/>
      <c r="J87" s="8"/>
      <c r="K87" s="22"/>
      <c r="L87" s="21" t="s">
        <v>9</v>
      </c>
      <c r="M87" s="21" t="s">
        <v>10</v>
      </c>
      <c r="N87" s="8"/>
    </row>
    <row r="88" customFormat="false" ht="23.25" hidden="false" customHeight="false" outlineLevel="0" collapsed="false">
      <c r="B88" s="24" t="s">
        <v>11</v>
      </c>
      <c r="C88" s="25"/>
      <c r="D88" s="25" t="n">
        <f aca="false">+D8+H8+L8+D28+H28+L28+D48+H48+L48+D68+H68+L68</f>
        <v>12093</v>
      </c>
      <c r="E88" s="26" t="n">
        <f aca="false">+E8+I8+M8+E28+I28+M28+E48+I48+M48+E68+I68+M68</f>
        <v>7.34</v>
      </c>
      <c r="F88" s="26" t="n">
        <f aca="false">+F8+J8+N8+F28+J28+N28+F48+J48+N48+F68+J68+N68</f>
        <v>1448.87</v>
      </c>
      <c r="G88" s="27"/>
      <c r="H88" s="31"/>
      <c r="I88" s="30"/>
      <c r="J88" s="30"/>
      <c r="K88" s="31"/>
      <c r="L88" s="28" t="n">
        <f aca="false">+E88/D88</f>
        <v>0.000606962705697511</v>
      </c>
      <c r="M88" s="29" t="n">
        <f aca="false">+F88/E88</f>
        <v>197.393732970027</v>
      </c>
      <c r="N88" s="30"/>
    </row>
    <row r="89" customFormat="false" ht="23.25" hidden="false" customHeight="false" outlineLevel="0" collapsed="false">
      <c r="B89" s="24" t="s">
        <v>12</v>
      </c>
      <c r="C89" s="25"/>
      <c r="D89" s="25" t="n">
        <f aca="false">+D9+H9+L9+D29+H29+L29+D49+H49+L49+D69+H69+L69</f>
        <v>37292</v>
      </c>
      <c r="E89" s="26" t="n">
        <f aca="false">+E9+I9+M9+E29+I29+M29+E49+I49+M49+E69+I69+M69</f>
        <v>22.41</v>
      </c>
      <c r="F89" s="26" t="n">
        <f aca="false">+F9+J9+N9+F29+J29+N29+F49+J49+N49+F69+J69+N69</f>
        <v>3985.95</v>
      </c>
      <c r="G89" s="27"/>
      <c r="H89" s="31"/>
      <c r="I89" s="30"/>
      <c r="J89" s="30"/>
      <c r="K89" s="31"/>
      <c r="L89" s="28" t="n">
        <f aca="false">+E89/D89</f>
        <v>0.000600933176016304</v>
      </c>
      <c r="M89" s="29" t="n">
        <f aca="false">+F89/E89</f>
        <v>177.864792503347</v>
      </c>
      <c r="N89" s="30"/>
    </row>
    <row r="90" customFormat="false" ht="23.25" hidden="false" customHeight="false" outlineLevel="0" collapsed="false">
      <c r="B90" s="24" t="s">
        <v>13</v>
      </c>
      <c r="C90" s="25"/>
      <c r="D90" s="25" t="n">
        <f aca="false">+D10+H10+L10+D30+H30+L30+D50+H50+L50+D70+H70+L70</f>
        <v>21017</v>
      </c>
      <c r="E90" s="26" t="n">
        <f aca="false">+E10+I10+M10+E30+I30+M30+E50+I50+M50+E70+I70+M70</f>
        <v>12.68</v>
      </c>
      <c r="F90" s="26" t="n">
        <f aca="false">+F10+J10+N10+F30+J30+N30+F50+J50+N50+F70+J70+N70</f>
        <v>2362.15</v>
      </c>
      <c r="G90" s="27"/>
      <c r="H90" s="31"/>
      <c r="I90" s="30"/>
      <c r="J90" s="30"/>
      <c r="K90" s="31"/>
      <c r="L90" s="28" t="n">
        <f aca="false">+E90/D90</f>
        <v>0.000603321120997288</v>
      </c>
      <c r="M90" s="29" t="n">
        <f aca="false">+F90/E90</f>
        <v>186.289432176656</v>
      </c>
      <c r="N90" s="30"/>
    </row>
    <row r="91" customFormat="false" ht="23.25" hidden="false" customHeight="false" outlineLevel="0" collapsed="false">
      <c r="B91" s="34" t="s">
        <v>14</v>
      </c>
      <c r="C91" s="35"/>
      <c r="D91" s="25" t="n">
        <f aca="false">+D11+H11+L11+D31+H31+L31+D51+H51+L51+D71+H71+L71</f>
        <v>6240</v>
      </c>
      <c r="E91" s="26" t="n">
        <f aca="false">+E11+I11+M11+E31+I31+M31+E51+I51+M51+E71+I71+M71</f>
        <v>3.76</v>
      </c>
      <c r="F91" s="26" t="n">
        <f aca="false">+F11+J11+N11+F31+J31+N31+F51+J51+N51+F71+J71+N71</f>
        <v>664.17</v>
      </c>
      <c r="G91" s="27"/>
      <c r="H91" s="31"/>
      <c r="I91" s="30"/>
      <c r="J91" s="30"/>
      <c r="K91" s="31"/>
      <c r="L91" s="28" t="n">
        <f aca="false">+E91/D91</f>
        <v>0.000602564102564103</v>
      </c>
      <c r="M91" s="29" t="n">
        <f aca="false">+F91/E91</f>
        <v>176.640957446808</v>
      </c>
      <c r="N91" s="30"/>
    </row>
    <row r="92" customFormat="false" ht="23.25" hidden="false" customHeight="false" outlineLevel="0" collapsed="false">
      <c r="B92" s="34" t="s">
        <v>15</v>
      </c>
      <c r="C92" s="35"/>
      <c r="D92" s="25" t="n">
        <f aca="false">+D12+H12+L12+D32+H32+L32+D52+H52+L52+D72+H72+L72</f>
        <v>22783</v>
      </c>
      <c r="E92" s="26" t="n">
        <f aca="false">+E12+I12+M12+E32+I32+M32+E52+I52+M52+E72+I72+M72</f>
        <v>13.61</v>
      </c>
      <c r="F92" s="26" t="n">
        <f aca="false">+F12+J12+N12+F32+J32+N32+F52+J52+N52+F72+J72+N72</f>
        <v>2499.54</v>
      </c>
      <c r="G92" s="27"/>
      <c r="H92" s="31"/>
      <c r="I92" s="30"/>
      <c r="J92" s="30"/>
      <c r="K92" s="31"/>
      <c r="L92" s="28" t="n">
        <f aca="false">+E92/D92</f>
        <v>0.000597375235921521</v>
      </c>
      <c r="M92" s="29" t="n">
        <f aca="false">+F92/E92</f>
        <v>183.654665686995</v>
      </c>
      <c r="N92" s="30"/>
    </row>
    <row r="93" customFormat="false" ht="23.25" hidden="false" customHeight="false" outlineLevel="0" collapsed="false">
      <c r="B93" s="34" t="s">
        <v>16</v>
      </c>
      <c r="C93" s="35"/>
      <c r="D93" s="25" t="n">
        <f aca="false">+D13+H13+L13+D33+H33+L33+D53+H53+L53+D73+H73+L73</f>
        <v>32891</v>
      </c>
      <c r="E93" s="26" t="n">
        <f aca="false">+E13+I13+M13+E33+I33+M33+E53+I53+M53+E73+I73+M73</f>
        <v>19.45</v>
      </c>
      <c r="F93" s="26" t="n">
        <f aca="false">+F13+J13+N13+F33+J33+N33+F53+J53+N53+F73+J73+N73</f>
        <v>4616.33</v>
      </c>
      <c r="G93" s="27"/>
      <c r="H93" s="31"/>
      <c r="I93" s="30"/>
      <c r="J93" s="30"/>
      <c r="K93" s="31"/>
      <c r="L93" s="28" t="n">
        <f aca="false">+E93/D93</f>
        <v>0.000591347177039312</v>
      </c>
      <c r="M93" s="29" t="n">
        <f aca="false">+F93/E93</f>
        <v>237.343444730077</v>
      </c>
      <c r="N93" s="30"/>
    </row>
    <row r="94" customFormat="false" ht="24" hidden="false" customHeight="false" outlineLevel="0" collapsed="false">
      <c r="B94" s="36" t="s">
        <v>17</v>
      </c>
      <c r="C94" s="37"/>
      <c r="D94" s="25" t="n">
        <f aca="false">+D14+H14+L14+D34+H34+L34+D54+H54+L54+D74+H74+L74</f>
        <v>30202</v>
      </c>
      <c r="E94" s="26" t="n">
        <f aca="false">+E14+I14+M14+E34+I34+M34+E54+I54+M54+E74+I74+M74</f>
        <v>13.55</v>
      </c>
      <c r="F94" s="26" t="n">
        <f aca="false">+F14+J14+N14+F34+J34+N34+F54+J54+N54+F74+J74+N74</f>
        <v>3208.75</v>
      </c>
      <c r="G94" s="27"/>
      <c r="H94" s="31"/>
      <c r="I94" s="30"/>
      <c r="J94" s="30"/>
      <c r="K94" s="31"/>
      <c r="L94" s="28" t="n">
        <f aca="false">+E94/D94</f>
        <v>0.000448645785047348</v>
      </c>
      <c r="M94" s="29" t="n">
        <f aca="false">+F94/E94</f>
        <v>236.808118081181</v>
      </c>
      <c r="N94" s="30"/>
    </row>
    <row r="95" customFormat="false" ht="24" hidden="false" customHeight="false" outlineLevel="0" collapsed="false">
      <c r="B95" s="38" t="s">
        <v>18</v>
      </c>
      <c r="C95" s="39" t="n">
        <f aca="false">SUM(C88:C94)</f>
        <v>0</v>
      </c>
      <c r="D95" s="39" t="n">
        <f aca="false">SUM(D88:D94)</f>
        <v>162518</v>
      </c>
      <c r="E95" s="40" t="n">
        <f aca="false">SUM(E88:E94)</f>
        <v>92.8</v>
      </c>
      <c r="F95" s="41" t="n">
        <f aca="false">SUM(F88:F94)</f>
        <v>18785.76</v>
      </c>
      <c r="G95" s="42"/>
      <c r="H95" s="44"/>
      <c r="I95" s="43"/>
      <c r="J95" s="43"/>
      <c r="K95" s="44"/>
      <c r="L95" s="28" t="n">
        <f aca="false">+E95/D95</f>
        <v>0.00057101367233168</v>
      </c>
      <c r="M95" s="29" t="n">
        <f aca="false">+F95/E95</f>
        <v>202.43275862069</v>
      </c>
      <c r="N95" s="43"/>
    </row>
    <row r="96" customFormat="false" ht="23.25" hidden="false" customHeight="false" outlineLevel="0" collapsed="false">
      <c r="B96" s="45" t="s">
        <v>19</v>
      </c>
      <c r="C96" s="46"/>
      <c r="D96" s="25" t="n">
        <f aca="false">+D16+H16+L16+D36+H36+L36+D56+H56+L56+D76+H76+L76</f>
        <v>70617</v>
      </c>
      <c r="E96" s="26" t="n">
        <f aca="false">+E16+I16+M16+E36+I36+M36+E56+I56+M56+E76+I76+M76</f>
        <v>41.1821825549677</v>
      </c>
      <c r="F96" s="26" t="n">
        <f aca="false">+F16+J16+N16+F36+J36+N36+F56+J56+N56+F76+J76+N76</f>
        <v>7464.1418515859</v>
      </c>
      <c r="G96" s="27"/>
      <c r="H96" s="200"/>
      <c r="I96" s="30"/>
      <c r="J96" s="30"/>
      <c r="K96" s="31"/>
      <c r="L96" s="28" t="n">
        <f aca="false">+E96/D96</f>
        <v>0.000583176608394122</v>
      </c>
      <c r="M96" s="29" t="n">
        <f aca="false">+F96/E96</f>
        <v>181.246873975734</v>
      </c>
      <c r="N96" s="30"/>
    </row>
    <row r="97" customFormat="false" ht="24" hidden="false" customHeight="false" outlineLevel="0" collapsed="false">
      <c r="B97" s="47" t="s">
        <v>20</v>
      </c>
      <c r="C97" s="48"/>
      <c r="D97" s="25" t="n">
        <f aca="false">+D17+H17+L17+D37+H37+L37+D57+H57+L57+D77+H77+L77</f>
        <v>100290</v>
      </c>
      <c r="E97" s="26" t="n">
        <f aca="false">+E17+I17+M17+E37+I37+M37+E57+I57+M57+E77+I77+M77</f>
        <v>60.1462750976056</v>
      </c>
      <c r="F97" s="26" t="n">
        <f aca="false">+F17+J17+N17+F37+J37+N37+F57+J57+N57+F77+J77+N77</f>
        <v>11574.8976256962</v>
      </c>
      <c r="G97" s="27"/>
      <c r="H97" s="200"/>
      <c r="I97" s="30"/>
      <c r="J97" s="30"/>
      <c r="K97" s="31"/>
      <c r="L97" s="28" t="n">
        <f aca="false">+E97/D97</f>
        <v>0.000599723552673303</v>
      </c>
      <c r="M97" s="29" t="n">
        <f aca="false">+F97/E97</f>
        <v>192.44579330827</v>
      </c>
      <c r="N97" s="30"/>
    </row>
    <row r="98" customFormat="false" ht="24" hidden="false" customHeight="false" outlineLevel="0" collapsed="false">
      <c r="B98" s="38" t="s">
        <v>21</v>
      </c>
      <c r="C98" s="39" t="n">
        <f aca="false">SUM(C96:C97)</f>
        <v>0</v>
      </c>
      <c r="D98" s="39" t="n">
        <f aca="false">SUM(D96:D97)</f>
        <v>170907</v>
      </c>
      <c r="E98" s="40" t="n">
        <f aca="false">SUM(E96:E97)</f>
        <v>101.328457652573</v>
      </c>
      <c r="F98" s="41" t="n">
        <f aca="false">SUM(F96:F97)</f>
        <v>19039.0394772821</v>
      </c>
      <c r="G98" s="42"/>
      <c r="H98" s="44"/>
      <c r="I98" s="43"/>
      <c r="J98" s="43"/>
      <c r="K98" s="44"/>
      <c r="L98" s="28" t="n">
        <f aca="false">+E98/D98</f>
        <v>0.000592886526898098</v>
      </c>
      <c r="M98" s="29" t="n">
        <f aca="false">+F98/E98</f>
        <v>187.894298584526</v>
      </c>
      <c r="N98" s="43"/>
    </row>
    <row r="99" customFormat="false" ht="24" hidden="false" customHeight="false" outlineLevel="0" collapsed="false">
      <c r="B99" s="49" t="s">
        <v>22</v>
      </c>
      <c r="C99" s="50"/>
      <c r="D99" s="25" t="n">
        <f aca="false">+D19+H19+L19+D39+H39+L39+D59+H59+L59+D79+H79+L79</f>
        <v>0</v>
      </c>
      <c r="E99" s="26" t="n">
        <f aca="false">+E19+I19+M19+E39+I39+M39+E59+I59+M59+E79+I79+M79</f>
        <v>0</v>
      </c>
      <c r="F99" s="26" t="n">
        <f aca="false">+F19+J19+N19+F39+J39+N39+F59+J59+N59+F79+J79+N79</f>
        <v>0</v>
      </c>
      <c r="G99" s="27"/>
      <c r="H99" s="201"/>
      <c r="I99" s="30"/>
      <c r="J99" s="30"/>
      <c r="K99" s="31"/>
      <c r="L99" s="28" t="e">
        <f aca="false">+E99/D99</f>
        <v>#DIV/0!</v>
      </c>
      <c r="M99" s="29" t="e">
        <f aca="false">+F99/E99</f>
        <v>#DIV/0!</v>
      </c>
      <c r="N99" s="30"/>
    </row>
    <row r="100" customFormat="false" ht="24" hidden="false" customHeight="false" outlineLevel="0" collapsed="false">
      <c r="B100" s="51" t="s">
        <v>23</v>
      </c>
      <c r="C100" s="52" t="n">
        <f aca="false">SUM(C99)</f>
        <v>0</v>
      </c>
      <c r="D100" s="52" t="n">
        <f aca="false">SUM(D99)</f>
        <v>0</v>
      </c>
      <c r="E100" s="53" t="n">
        <f aca="false">SUM(E99)</f>
        <v>0</v>
      </c>
      <c r="F100" s="54" t="n">
        <f aca="false">SUM(F99)</f>
        <v>0</v>
      </c>
      <c r="G100" s="42"/>
      <c r="H100" s="44"/>
      <c r="I100" s="43"/>
      <c r="J100" s="43"/>
      <c r="K100" s="44"/>
      <c r="L100" s="28" t="e">
        <f aca="false">+E100/D100</f>
        <v>#DIV/0!</v>
      </c>
      <c r="M100" s="29" t="e">
        <f aca="false">+F100/E100</f>
        <v>#DIV/0!</v>
      </c>
      <c r="N100" s="43"/>
    </row>
    <row r="101" customFormat="false" ht="24" hidden="false" customHeight="false" outlineLevel="0" collapsed="false">
      <c r="B101" s="38" t="s">
        <v>24</v>
      </c>
      <c r="C101" s="39" t="n">
        <f aca="false">+C95+C98+C100</f>
        <v>0</v>
      </c>
      <c r="D101" s="39" t="n">
        <f aca="false">+D95+D98+D100</f>
        <v>333425</v>
      </c>
      <c r="E101" s="40" t="n">
        <f aca="false">+E95+E98+E100</f>
        <v>194.128457652573</v>
      </c>
      <c r="F101" s="41" t="n">
        <f aca="false">+F95+F98+F100</f>
        <v>37824.7994772821</v>
      </c>
      <c r="G101" s="42"/>
      <c r="H101" s="44"/>
      <c r="I101" s="43"/>
      <c r="J101" s="43"/>
      <c r="K101" s="44"/>
      <c r="L101" s="55" t="n">
        <f aca="false">+E101/D101</f>
        <v>0.000582225261010942</v>
      </c>
      <c r="M101" s="56" t="n">
        <f aca="false">+F101/E101</f>
        <v>194.844176555382</v>
      </c>
      <c r="N101" s="43"/>
    </row>
  </sheetData>
  <mergeCells count="51">
    <mergeCell ref="B2:N2"/>
    <mergeCell ref="B5:B6"/>
    <mergeCell ref="C5:F5"/>
    <mergeCell ref="G5:J5"/>
    <mergeCell ref="K5:N5"/>
    <mergeCell ref="D6:F6"/>
    <mergeCell ref="H6:J6"/>
    <mergeCell ref="L6:N6"/>
    <mergeCell ref="P6:Q6"/>
    <mergeCell ref="S6:T6"/>
    <mergeCell ref="V6:W6"/>
    <mergeCell ref="B25:B26"/>
    <mergeCell ref="C25:F25"/>
    <mergeCell ref="G25:J25"/>
    <mergeCell ref="K25:N25"/>
    <mergeCell ref="D26:F26"/>
    <mergeCell ref="H26:J26"/>
    <mergeCell ref="L26:N26"/>
    <mergeCell ref="P26:Q26"/>
    <mergeCell ref="S26:T26"/>
    <mergeCell ref="V26:W26"/>
    <mergeCell ref="B44:N44"/>
    <mergeCell ref="B45:B46"/>
    <mergeCell ref="C45:F45"/>
    <mergeCell ref="G45:J45"/>
    <mergeCell ref="K45:N45"/>
    <mergeCell ref="D46:F46"/>
    <mergeCell ref="H46:J46"/>
    <mergeCell ref="L46:N46"/>
    <mergeCell ref="P46:Q46"/>
    <mergeCell ref="S46:T46"/>
    <mergeCell ref="V46:W46"/>
    <mergeCell ref="B64:N64"/>
    <mergeCell ref="B65:B66"/>
    <mergeCell ref="C65:F65"/>
    <mergeCell ref="G65:J65"/>
    <mergeCell ref="K65:N65"/>
    <mergeCell ref="D66:F66"/>
    <mergeCell ref="H66:J66"/>
    <mergeCell ref="L66:N66"/>
    <mergeCell ref="P66:Q66"/>
    <mergeCell ref="S66:T66"/>
    <mergeCell ref="V66:W66"/>
    <mergeCell ref="B83:M83"/>
    <mergeCell ref="B85:B86"/>
    <mergeCell ref="C85:F85"/>
    <mergeCell ref="G85:J85"/>
    <mergeCell ref="K85:N85"/>
    <mergeCell ref="D86:F86"/>
    <mergeCell ref="H86:J86"/>
    <mergeCell ref="L86:M86"/>
  </mergeCells>
  <printOptions headings="false" gridLines="false" gridLinesSet="true" horizontalCentered="false" verticalCentered="false"/>
  <pageMargins left="0.7" right="0.25" top="0.5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AE100"/>
  <sheetViews>
    <sheetView windowProtection="true" showFormulas="false" showGridLines="true" showRowColHeaders="true" showZeros="true" rightToLeft="false" tabSelected="false" showOutlineSymbols="true" defaultGridColor="true" view="normal" topLeftCell="B5" colorId="64" zoomScale="76" zoomScaleNormal="76" zoomScalePageLayoutView="100" workbookViewId="0">
      <pane xSplit="1" ySplit="3" topLeftCell="C8" activePane="bottomRight" state="frozen"/>
      <selection pane="topLeft" activeCell="B5" activeCellId="0" sqref="B5"/>
      <selection pane="topRight" activeCell="C5" activeCellId="0" sqref="C5"/>
      <selection pane="bottomLeft" activeCell="B8" activeCellId="0" sqref="B8"/>
      <selection pane="bottomRight" activeCell="C8" activeCellId="0" sqref="C8"/>
    </sheetView>
  </sheetViews>
  <sheetFormatPr defaultRowHeight="15"/>
  <cols>
    <col collapsed="false" hidden="false" max="1" min="1" style="0" width="8.57085020242915"/>
    <col collapsed="false" hidden="false" max="2" min="2" style="0" width="55.4858299595142"/>
    <col collapsed="false" hidden="false" max="4" min="3" style="0" width="14.7813765182186"/>
    <col collapsed="false" hidden="false" max="5" min="5" style="0" width="18.2105263157895"/>
    <col collapsed="false" hidden="false" max="6" min="6" style="0" width="13.0688259109312"/>
    <col collapsed="false" hidden="false" max="7" min="7" style="0" width="12.9595141700405"/>
    <col collapsed="false" hidden="false" max="11" min="8" style="0" width="15.5303643724696"/>
    <col collapsed="false" hidden="false" max="12" min="12" style="0" width="13.1740890688259"/>
    <col collapsed="false" hidden="false" max="13" min="13" style="0" width="9.96356275303644"/>
    <col collapsed="false" hidden="false" max="17" min="14" style="0" width="14.7813765182186"/>
    <col collapsed="false" hidden="false" max="20" min="18" style="0" width="15.7449392712551"/>
    <col collapsed="false" hidden="false" max="21" min="21" style="0" width="8.57085020242915"/>
    <col collapsed="false" hidden="false" max="23" min="22" style="0" width="13.7125506072874"/>
    <col collapsed="false" hidden="false" max="24" min="24" style="0" width="8.57085020242915"/>
    <col collapsed="false" hidden="false" max="25" min="25" style="0" width="13.0688259109312"/>
    <col collapsed="false" hidden="false" max="26" min="26" style="0" width="16.3886639676113"/>
    <col collapsed="false" hidden="false" max="27" min="27" style="0" width="8.57085020242915"/>
    <col collapsed="false" hidden="false" max="28" min="28" style="0" width="11.6761133603239"/>
    <col collapsed="false" hidden="false" max="29" min="29" style="0" width="11.5708502024291"/>
    <col collapsed="false" hidden="false" max="1025" min="30" style="0" width="8.57085020242915"/>
  </cols>
  <sheetData>
    <row r="2" customFormat="false" ht="22.5" hidden="false" customHeight="fals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4" customFormat="false" ht="16.5" hidden="false" customHeight="false" outlineLevel="0" collapsed="false">
      <c r="A4" s="0" t="s">
        <v>28</v>
      </c>
      <c r="B4" s="4" t="s">
        <v>96</v>
      </c>
      <c r="C4" s="4"/>
      <c r="D4" s="4"/>
      <c r="E4" s="4"/>
      <c r="F4" s="4"/>
    </row>
    <row r="5" customFormat="false" ht="20.25" hidden="false" customHeight="true" outlineLevel="0" collapsed="false">
      <c r="B5" s="5" t="s">
        <v>2</v>
      </c>
      <c r="C5" s="63" t="s">
        <v>97</v>
      </c>
      <c r="D5" s="63"/>
      <c r="E5" s="63"/>
      <c r="F5" s="63"/>
      <c r="G5" s="63"/>
      <c r="H5" s="63"/>
      <c r="I5" s="63" t="s">
        <v>98</v>
      </c>
      <c r="J5" s="63"/>
      <c r="K5" s="63"/>
      <c r="L5" s="63"/>
      <c r="M5" s="63"/>
      <c r="N5" s="63"/>
      <c r="O5" s="63" t="s">
        <v>99</v>
      </c>
      <c r="P5" s="63"/>
      <c r="Q5" s="63"/>
      <c r="R5" s="63"/>
      <c r="S5" s="63"/>
      <c r="T5" s="63"/>
    </row>
    <row r="6" customFormat="false" ht="37.5" hidden="false" customHeight="true" outlineLevel="0" collapsed="false">
      <c r="B6" s="5"/>
      <c r="C6" s="64" t="s">
        <v>33</v>
      </c>
      <c r="D6" s="64"/>
      <c r="E6" s="64"/>
      <c r="F6" s="9" t="s">
        <v>4</v>
      </c>
      <c r="G6" s="9"/>
      <c r="H6" s="9"/>
      <c r="I6" s="64" t="s">
        <v>33</v>
      </c>
      <c r="J6" s="64"/>
      <c r="K6" s="64"/>
      <c r="L6" s="65" t="s">
        <v>4</v>
      </c>
      <c r="M6" s="65"/>
      <c r="N6" s="65"/>
      <c r="O6" s="64" t="s">
        <v>33</v>
      </c>
      <c r="P6" s="64"/>
      <c r="Q6" s="64"/>
      <c r="R6" s="65" t="s">
        <v>4</v>
      </c>
      <c r="S6" s="65"/>
      <c r="T6" s="65"/>
      <c r="V6" s="11" t="s">
        <v>5</v>
      </c>
      <c r="W6" s="11"/>
      <c r="Y6" s="11" t="s">
        <v>5</v>
      </c>
      <c r="Z6" s="11"/>
      <c r="AB6" s="11" t="s">
        <v>5</v>
      </c>
      <c r="AC6" s="11"/>
    </row>
    <row r="7" customFormat="false" ht="37.5" hidden="false" customHeight="false" outlineLevel="0" collapsed="false">
      <c r="B7" s="16"/>
      <c r="C7" s="127" t="s">
        <v>6</v>
      </c>
      <c r="D7" s="18" t="s">
        <v>34</v>
      </c>
      <c r="E7" s="18" t="s">
        <v>35</v>
      </c>
      <c r="F7" s="17" t="s">
        <v>6</v>
      </c>
      <c r="G7" s="18" t="s">
        <v>34</v>
      </c>
      <c r="H7" s="19" t="s">
        <v>35</v>
      </c>
      <c r="I7" s="127" t="s">
        <v>6</v>
      </c>
      <c r="J7" s="18" t="s">
        <v>34</v>
      </c>
      <c r="K7" s="18" t="s">
        <v>35</v>
      </c>
      <c r="L7" s="17" t="s">
        <v>6</v>
      </c>
      <c r="M7" s="18" t="s">
        <v>34</v>
      </c>
      <c r="N7" s="19" t="s">
        <v>35</v>
      </c>
      <c r="O7" s="127" t="s">
        <v>6</v>
      </c>
      <c r="P7" s="18" t="s">
        <v>34</v>
      </c>
      <c r="Q7" s="18" t="s">
        <v>35</v>
      </c>
      <c r="R7" s="17" t="s">
        <v>6</v>
      </c>
      <c r="S7" s="18" t="s">
        <v>34</v>
      </c>
      <c r="T7" s="19" t="s">
        <v>35</v>
      </c>
      <c r="V7" s="21" t="s">
        <v>9</v>
      </c>
      <c r="W7" s="21" t="s">
        <v>10</v>
      </c>
      <c r="Y7" s="21" t="s">
        <v>9</v>
      </c>
      <c r="Z7" s="21" t="s">
        <v>10</v>
      </c>
      <c r="AB7" s="21" t="s">
        <v>9</v>
      </c>
      <c r="AC7" s="21" t="s">
        <v>10</v>
      </c>
    </row>
    <row r="8" customFormat="false" ht="20.25" hidden="false" customHeight="false" outlineLevel="0" collapsed="false">
      <c r="B8" s="24" t="s">
        <v>11</v>
      </c>
      <c r="C8" s="67" t="n">
        <v>1065</v>
      </c>
      <c r="D8" s="67"/>
      <c r="E8" s="67"/>
      <c r="F8" s="67" t="n">
        <v>1364</v>
      </c>
      <c r="G8" s="68" t="n">
        <v>0.81</v>
      </c>
      <c r="H8" s="69" t="n">
        <v>153.41</v>
      </c>
      <c r="I8" s="70" t="n">
        <v>1081</v>
      </c>
      <c r="J8" s="71"/>
      <c r="K8" s="71"/>
      <c r="L8" s="71" t="n">
        <v>2125</v>
      </c>
      <c r="M8" s="72" t="n">
        <v>1.29</v>
      </c>
      <c r="N8" s="69" t="n">
        <v>230.95</v>
      </c>
      <c r="O8" s="70" t="n">
        <v>946</v>
      </c>
      <c r="P8" s="71"/>
      <c r="Q8" s="71"/>
      <c r="R8" s="71" t="n">
        <v>392</v>
      </c>
      <c r="S8" s="72" t="n">
        <v>0.24</v>
      </c>
      <c r="T8" s="69" t="n">
        <v>44.4</v>
      </c>
      <c r="V8" s="28" t="n">
        <f aca="false">+G8/F8</f>
        <v>0.000593841642228739</v>
      </c>
      <c r="W8" s="29" t="n">
        <f aca="false">+H8/G8</f>
        <v>189.395061728395</v>
      </c>
      <c r="Y8" s="28" t="n">
        <f aca="false">+M8/L8</f>
        <v>0.000607058823529412</v>
      </c>
      <c r="Z8" s="29" t="n">
        <f aca="false">+N8/M8</f>
        <v>179.031007751938</v>
      </c>
      <c r="AB8" s="28" t="n">
        <f aca="false">+S8/R8</f>
        <v>0.000612244897959184</v>
      </c>
      <c r="AC8" s="29" t="n">
        <f aca="false">+T8/S8</f>
        <v>185</v>
      </c>
    </row>
    <row r="9" customFormat="false" ht="20.25" hidden="false" customHeight="false" outlineLevel="0" collapsed="false">
      <c r="B9" s="24" t="s">
        <v>12</v>
      </c>
      <c r="C9" s="67" t="n">
        <v>3640</v>
      </c>
      <c r="D9" s="67"/>
      <c r="E9" s="67"/>
      <c r="F9" s="67" t="n">
        <v>2131</v>
      </c>
      <c r="G9" s="68" t="n">
        <v>1.27</v>
      </c>
      <c r="H9" s="69" t="n">
        <v>224.99</v>
      </c>
      <c r="I9" s="70" t="n">
        <v>3199</v>
      </c>
      <c r="J9" s="71"/>
      <c r="K9" s="71"/>
      <c r="L9" s="71" t="n">
        <v>3702</v>
      </c>
      <c r="M9" s="72" t="n">
        <v>2.23</v>
      </c>
      <c r="N9" s="69" t="n">
        <v>388.84</v>
      </c>
      <c r="O9" s="70" t="n">
        <v>3199</v>
      </c>
      <c r="P9" s="71"/>
      <c r="Q9" s="71"/>
      <c r="R9" s="71" t="n">
        <v>448</v>
      </c>
      <c r="S9" s="72" t="n">
        <v>0.28</v>
      </c>
      <c r="T9" s="69" t="n">
        <v>47.05</v>
      </c>
      <c r="V9" s="28" t="n">
        <f aca="false">+G9/F9</f>
        <v>0.000595964335992492</v>
      </c>
      <c r="W9" s="29" t="n">
        <f aca="false">+H9/G9</f>
        <v>177.157480314961</v>
      </c>
      <c r="Y9" s="28" t="n">
        <f aca="false">+M9/L9</f>
        <v>0.000602377093462993</v>
      </c>
      <c r="Z9" s="29" t="n">
        <f aca="false">+N9/M9</f>
        <v>174.367713004484</v>
      </c>
      <c r="AB9" s="28" t="n">
        <f aca="false">+S9/R9</f>
        <v>0.000625</v>
      </c>
      <c r="AC9" s="29" t="n">
        <f aca="false">+T9/S9</f>
        <v>168.035714285714</v>
      </c>
    </row>
    <row r="10" customFormat="false" ht="20.25" hidden="false" customHeight="false" outlineLevel="0" collapsed="false">
      <c r="B10" s="24" t="s">
        <v>13</v>
      </c>
      <c r="C10" s="67" t="n">
        <v>2005</v>
      </c>
      <c r="D10" s="67"/>
      <c r="E10" s="67"/>
      <c r="F10" s="67" t="n">
        <v>999</v>
      </c>
      <c r="G10" s="68" t="n">
        <v>0.62</v>
      </c>
      <c r="H10" s="69" t="n">
        <v>109.08</v>
      </c>
      <c r="I10" s="70" t="n">
        <v>1810</v>
      </c>
      <c r="J10" s="71"/>
      <c r="K10" s="71"/>
      <c r="L10" s="71" t="n">
        <v>975</v>
      </c>
      <c r="M10" s="72" t="n">
        <v>0.58</v>
      </c>
      <c r="N10" s="69" t="n">
        <v>101.53</v>
      </c>
      <c r="O10" s="70" t="n">
        <v>1636</v>
      </c>
      <c r="P10" s="71"/>
      <c r="Q10" s="71"/>
      <c r="R10" s="71" t="n">
        <v>429</v>
      </c>
      <c r="S10" s="72" t="n">
        <v>0.25</v>
      </c>
      <c r="T10" s="69" t="n">
        <v>49.53</v>
      </c>
      <c r="V10" s="28" t="n">
        <f aca="false">+G10/F10</f>
        <v>0.000620620620620621</v>
      </c>
      <c r="W10" s="29" t="n">
        <f aca="false">+H10/G10</f>
        <v>175.935483870968</v>
      </c>
      <c r="Y10" s="28" t="n">
        <f aca="false">+M10/L10</f>
        <v>0.000594871794871795</v>
      </c>
      <c r="Z10" s="29" t="n">
        <f aca="false">+N10/M10</f>
        <v>175.051724137931</v>
      </c>
      <c r="AB10" s="28" t="n">
        <f aca="false">+S10/R10</f>
        <v>0.000582750582750583</v>
      </c>
      <c r="AC10" s="29" t="n">
        <f aca="false">+T10/S10</f>
        <v>198.12</v>
      </c>
    </row>
    <row r="11" customFormat="false" ht="20.25" hidden="false" customHeight="false" outlineLevel="0" collapsed="false">
      <c r="B11" s="34" t="s">
        <v>14</v>
      </c>
      <c r="C11" s="73" t="n">
        <v>439</v>
      </c>
      <c r="D11" s="73"/>
      <c r="E11" s="73"/>
      <c r="F11" s="73" t="n">
        <v>230</v>
      </c>
      <c r="G11" s="68" t="n">
        <v>0.14</v>
      </c>
      <c r="H11" s="69" t="n">
        <v>23.34</v>
      </c>
      <c r="I11" s="70" t="n">
        <v>432</v>
      </c>
      <c r="J11" s="71"/>
      <c r="K11" s="71"/>
      <c r="L11" s="71" t="n">
        <v>111</v>
      </c>
      <c r="M11" s="72" t="n">
        <v>0.07</v>
      </c>
      <c r="N11" s="69" t="n">
        <v>10.78</v>
      </c>
      <c r="O11" s="70" t="n">
        <v>413</v>
      </c>
      <c r="P11" s="71"/>
      <c r="Q11" s="71"/>
      <c r="R11" s="71" t="n">
        <v>40</v>
      </c>
      <c r="S11" s="72" t="n">
        <v>0.02</v>
      </c>
      <c r="T11" s="69" t="n">
        <v>4.29</v>
      </c>
      <c r="V11" s="28" t="n">
        <f aca="false">+G11/F11</f>
        <v>0.000608695652173913</v>
      </c>
      <c r="W11" s="29" t="n">
        <f aca="false">+H11/G11</f>
        <v>166.714285714286</v>
      </c>
      <c r="Y11" s="28" t="n">
        <f aca="false">+M11/L11</f>
        <v>0.000630630630630631</v>
      </c>
      <c r="Z11" s="29" t="n">
        <f aca="false">+N11/M11</f>
        <v>154</v>
      </c>
      <c r="AB11" s="28" t="n">
        <f aca="false">+S11/R11</f>
        <v>0.0005</v>
      </c>
      <c r="AC11" s="29" t="n">
        <f aca="false">+T11/S11</f>
        <v>214.5</v>
      </c>
      <c r="AD11" s="0" t="s">
        <v>28</v>
      </c>
    </row>
    <row r="12" customFormat="false" ht="20.25" hidden="false" customHeight="false" outlineLevel="0" collapsed="false">
      <c r="B12" s="34" t="s">
        <v>15</v>
      </c>
      <c r="C12" s="73" t="n">
        <v>2195</v>
      </c>
      <c r="D12" s="73"/>
      <c r="E12" s="73"/>
      <c r="F12" s="73" t="n">
        <v>2375</v>
      </c>
      <c r="G12" s="68" t="n">
        <v>1.42</v>
      </c>
      <c r="H12" s="69" t="n">
        <v>263.84</v>
      </c>
      <c r="I12" s="70" t="n">
        <v>2069</v>
      </c>
      <c r="J12" s="71"/>
      <c r="K12" s="71"/>
      <c r="L12" s="71" t="n">
        <v>1823</v>
      </c>
      <c r="M12" s="72" t="n">
        <v>1.09</v>
      </c>
      <c r="N12" s="69" t="n">
        <v>198</v>
      </c>
      <c r="O12" s="70" t="n">
        <v>2250</v>
      </c>
      <c r="P12" s="71"/>
      <c r="Q12" s="71"/>
      <c r="R12" s="71" t="n">
        <v>1168</v>
      </c>
      <c r="S12" s="72" t="n">
        <v>0.69</v>
      </c>
      <c r="T12" s="69" t="n">
        <v>126.79</v>
      </c>
      <c r="V12" s="28" t="n">
        <f aca="false">+G12/F12</f>
        <v>0.000597894736842105</v>
      </c>
      <c r="W12" s="29" t="n">
        <f aca="false">+H12/G12</f>
        <v>185.802816901408</v>
      </c>
      <c r="Y12" s="28" t="n">
        <f aca="false">+M12/L12</f>
        <v>0.000597915523861766</v>
      </c>
      <c r="Z12" s="29" t="n">
        <f aca="false">+N12/M12</f>
        <v>181.651376146789</v>
      </c>
      <c r="AB12" s="28" t="n">
        <f aca="false">+S12/R12</f>
        <v>0.000590753424657534</v>
      </c>
      <c r="AC12" s="29" t="n">
        <f aca="false">+T12/S12</f>
        <v>183.753623188406</v>
      </c>
    </row>
    <row r="13" customFormat="false" ht="20.25" hidden="false" customHeight="false" outlineLevel="0" collapsed="false">
      <c r="B13" s="34" t="s">
        <v>16</v>
      </c>
      <c r="C13" s="73" t="n">
        <v>2931</v>
      </c>
      <c r="D13" s="73"/>
      <c r="E13" s="73"/>
      <c r="F13" s="73" t="n">
        <v>4023</v>
      </c>
      <c r="G13" s="68" t="n">
        <v>2.33</v>
      </c>
      <c r="H13" s="69" t="n">
        <v>542.68</v>
      </c>
      <c r="I13" s="70" t="n">
        <v>3007</v>
      </c>
      <c r="J13" s="71"/>
      <c r="K13" s="71"/>
      <c r="L13" s="71" t="n">
        <v>2752</v>
      </c>
      <c r="M13" s="72" t="n">
        <v>1.52</v>
      </c>
      <c r="N13" s="69" t="n">
        <v>355.22</v>
      </c>
      <c r="O13" s="70" t="n">
        <v>3781</v>
      </c>
      <c r="P13" s="71"/>
      <c r="Q13" s="71"/>
      <c r="R13" s="71" t="n">
        <v>2575</v>
      </c>
      <c r="S13" s="72" t="n">
        <v>1.51</v>
      </c>
      <c r="T13" s="69" t="n">
        <v>337.5</v>
      </c>
      <c r="V13" s="28" t="n">
        <f aca="false">+G13/F13</f>
        <v>0.000579169773800646</v>
      </c>
      <c r="W13" s="29" t="n">
        <f aca="false">+H13/G13</f>
        <v>232.909871244635</v>
      </c>
      <c r="Y13" s="28" t="n">
        <f aca="false">+M13/L13</f>
        <v>0.000552325581395349</v>
      </c>
      <c r="Z13" s="29" t="n">
        <f aca="false">+N13/M13</f>
        <v>233.697368421053</v>
      </c>
      <c r="AB13" s="28" t="n">
        <f aca="false">+S13/R13</f>
        <v>0.000586407766990291</v>
      </c>
      <c r="AC13" s="29" t="n">
        <f aca="false">+T13/S13</f>
        <v>223.509933774834</v>
      </c>
    </row>
    <row r="14" customFormat="false" ht="21" hidden="false" customHeight="false" outlineLevel="0" collapsed="false">
      <c r="B14" s="36" t="s">
        <v>17</v>
      </c>
      <c r="C14" s="74" t="n">
        <v>2907</v>
      </c>
      <c r="D14" s="74"/>
      <c r="E14" s="74"/>
      <c r="F14" s="74" t="n">
        <v>1991</v>
      </c>
      <c r="G14" s="75" t="n">
        <v>0.89</v>
      </c>
      <c r="H14" s="76" t="n">
        <v>175.24</v>
      </c>
      <c r="I14" s="77" t="n">
        <v>2651</v>
      </c>
      <c r="J14" s="78"/>
      <c r="K14" s="78"/>
      <c r="L14" s="78" t="n">
        <v>2700</v>
      </c>
      <c r="M14" s="79" t="n">
        <v>1.21</v>
      </c>
      <c r="N14" s="76" t="n">
        <v>236.84</v>
      </c>
      <c r="O14" s="77" t="n">
        <v>3808</v>
      </c>
      <c r="P14" s="78"/>
      <c r="Q14" s="78"/>
      <c r="R14" s="78" t="n">
        <v>2746</v>
      </c>
      <c r="S14" s="79" t="n">
        <v>1.24</v>
      </c>
      <c r="T14" s="76" t="n">
        <v>266.91</v>
      </c>
      <c r="V14" s="28" t="n">
        <f aca="false">+G14/F14</f>
        <v>0.000447011551983928</v>
      </c>
      <c r="W14" s="29" t="n">
        <f aca="false">+H14/G14</f>
        <v>196.898876404494</v>
      </c>
      <c r="Y14" s="28" t="n">
        <f aca="false">+M14/L14</f>
        <v>0.000448148148148148</v>
      </c>
      <c r="Z14" s="29" t="n">
        <f aca="false">+N14/M14</f>
        <v>195.735537190083</v>
      </c>
      <c r="AB14" s="28" t="n">
        <f aca="false">+S14/R14</f>
        <v>0.00045156591405681</v>
      </c>
      <c r="AC14" s="29" t="n">
        <f aca="false">+T14/S14</f>
        <v>215.25</v>
      </c>
    </row>
    <row r="15" customFormat="false" ht="24" hidden="false" customHeight="false" outlineLevel="0" collapsed="false">
      <c r="B15" s="38" t="s">
        <v>18</v>
      </c>
      <c r="C15" s="39" t="n">
        <f aca="false">SUM(C8:C14)</f>
        <v>15182</v>
      </c>
      <c r="D15" s="40" t="n">
        <f aca="false">+G15/F15*C15</f>
        <v>8.66021200335545</v>
      </c>
      <c r="E15" s="40" t="n">
        <f aca="false">+H15/G15*D15</f>
        <v>1728.0827850225</v>
      </c>
      <c r="F15" s="39" t="n">
        <f aca="false">SUM(F8:F14)</f>
        <v>13113</v>
      </c>
      <c r="G15" s="40" t="n">
        <f aca="false">SUM(G8:G14)</f>
        <v>7.48</v>
      </c>
      <c r="H15" s="41" t="n">
        <f aca="false">SUM(H8:H14)</f>
        <v>1492.58</v>
      </c>
      <c r="I15" s="80" t="n">
        <f aca="false">SUM(I8:I14)</f>
        <v>14249</v>
      </c>
      <c r="J15" s="40" t="n">
        <f aca="false">+M15/L15*I15</f>
        <v>8.02435226952354</v>
      </c>
      <c r="K15" s="40" t="n">
        <f aca="false">+N15/M15*J15</f>
        <v>1528.70438680575</v>
      </c>
      <c r="L15" s="81" t="n">
        <f aca="false">SUM(L8:L14)</f>
        <v>14188</v>
      </c>
      <c r="M15" s="82" t="n">
        <f aca="false">SUM(M8:M14)</f>
        <v>7.99</v>
      </c>
      <c r="N15" s="41" t="n">
        <f aca="false">SUM(N8:N14)</f>
        <v>1522.16</v>
      </c>
      <c r="O15" s="80" t="n">
        <f aca="false">SUM(O8:O14)</f>
        <v>16033</v>
      </c>
      <c r="P15" s="40" t="n">
        <f aca="false">+S15/R15*O15</f>
        <v>8.69704924339574</v>
      </c>
      <c r="Q15" s="40" t="n">
        <f aca="false">+T15/S15*P15</f>
        <v>1802.05738779174</v>
      </c>
      <c r="R15" s="81" t="n">
        <f aca="false">SUM(R8:R14)</f>
        <v>7798</v>
      </c>
      <c r="S15" s="82" t="n">
        <f aca="false">SUM(S8:S14)</f>
        <v>4.23</v>
      </c>
      <c r="T15" s="41" t="n">
        <f aca="false">SUM(T8:T14)</f>
        <v>876.47</v>
      </c>
      <c r="V15" s="28" t="n">
        <f aca="false">+G15/F15</f>
        <v>0.000570426294516892</v>
      </c>
      <c r="W15" s="29" t="n">
        <f aca="false">+H15/G15</f>
        <v>199.542780748663</v>
      </c>
      <c r="Y15" s="28" t="n">
        <f aca="false">+M15/L15</f>
        <v>0.000563151959402312</v>
      </c>
      <c r="Z15" s="29" t="n">
        <f aca="false">+N15/M15</f>
        <v>190.508135168961</v>
      </c>
      <c r="AB15" s="28" t="n">
        <f aca="false">+S15/R15</f>
        <v>0.000542446781225955</v>
      </c>
      <c r="AC15" s="29" t="n">
        <f aca="false">+T15/S15</f>
        <v>207.203309692671</v>
      </c>
    </row>
    <row r="16" customFormat="false" ht="20.25" hidden="false" customHeight="false" outlineLevel="0" collapsed="false">
      <c r="B16" s="45" t="s">
        <v>19</v>
      </c>
      <c r="C16" s="84" t="n">
        <v>9166</v>
      </c>
      <c r="D16" s="84"/>
      <c r="E16" s="84"/>
      <c r="F16" s="84" t="n">
        <v>10125</v>
      </c>
      <c r="G16" s="85" t="n">
        <v>6.07</v>
      </c>
      <c r="H16" s="86" t="n">
        <v>1068.52</v>
      </c>
      <c r="I16" s="87" t="n">
        <v>10264</v>
      </c>
      <c r="J16" s="83"/>
      <c r="K16" s="83"/>
      <c r="L16" s="46" t="n">
        <v>9023</v>
      </c>
      <c r="M16" s="88" t="n">
        <v>5.41</v>
      </c>
      <c r="N16" s="86" t="n">
        <v>949.55</v>
      </c>
      <c r="O16" s="87" t="n">
        <v>10574</v>
      </c>
      <c r="P16" s="83"/>
      <c r="Q16" s="83"/>
      <c r="R16" s="46" t="n">
        <v>11125</v>
      </c>
      <c r="S16" s="88" t="n">
        <v>6.67</v>
      </c>
      <c r="T16" s="86" t="n">
        <v>1149.57</v>
      </c>
      <c r="V16" s="28" t="n">
        <f aca="false">+G16/F16</f>
        <v>0.000599506172839506</v>
      </c>
      <c r="W16" s="29" t="n">
        <f aca="false">+H16/G16</f>
        <v>176.03294892916</v>
      </c>
      <c r="Y16" s="28" t="n">
        <f aca="false">+M16/L16</f>
        <v>0.000599578854039676</v>
      </c>
      <c r="Z16" s="29" t="n">
        <f aca="false">+N16/M16</f>
        <v>175.517560073937</v>
      </c>
      <c r="AB16" s="28" t="n">
        <f aca="false">+S16/R16</f>
        <v>0.000599550561797753</v>
      </c>
      <c r="AC16" s="29" t="n">
        <f aca="false">+T16/S16</f>
        <v>172.349325337331</v>
      </c>
    </row>
    <row r="17" customFormat="false" ht="21" hidden="false" customHeight="false" outlineLevel="0" collapsed="false">
      <c r="B17" s="47" t="s">
        <v>20</v>
      </c>
      <c r="C17" s="90" t="n">
        <v>11622</v>
      </c>
      <c r="D17" s="90"/>
      <c r="E17" s="90"/>
      <c r="F17" s="90" t="n">
        <v>14056</v>
      </c>
      <c r="G17" s="75" t="n">
        <v>8.43</v>
      </c>
      <c r="H17" s="76" t="n">
        <v>1394.41</v>
      </c>
      <c r="I17" s="77" t="n">
        <v>12177</v>
      </c>
      <c r="J17" s="89"/>
      <c r="K17" s="89"/>
      <c r="L17" s="48" t="n">
        <v>13837</v>
      </c>
      <c r="M17" s="196" t="n">
        <v>8.3</v>
      </c>
      <c r="N17" s="76" t="n">
        <v>1372.9</v>
      </c>
      <c r="O17" s="77" t="n">
        <v>12571</v>
      </c>
      <c r="P17" s="89"/>
      <c r="Q17" s="89"/>
      <c r="R17" s="48" t="n">
        <v>11439</v>
      </c>
      <c r="S17" s="79" t="n">
        <v>6.86</v>
      </c>
      <c r="T17" s="76" t="n">
        <v>1134.71</v>
      </c>
      <c r="V17" s="28" t="n">
        <f aca="false">+G17/F17</f>
        <v>0.000599743881616392</v>
      </c>
      <c r="W17" s="29" t="n">
        <f aca="false">+H17/G17</f>
        <v>165.41043890866</v>
      </c>
      <c r="Y17" s="28" t="n">
        <f aca="false">+M17/L17</f>
        <v>0.00059984100599841</v>
      </c>
      <c r="Z17" s="29" t="n">
        <f aca="false">+N17/M17</f>
        <v>165.409638554217</v>
      </c>
      <c r="AB17" s="28" t="n">
        <f aca="false">+S17/R17</f>
        <v>0.000599702771221261</v>
      </c>
      <c r="AC17" s="29" t="n">
        <f aca="false">+T17/S17</f>
        <v>165.409620991254</v>
      </c>
    </row>
    <row r="18" customFormat="false" ht="24" hidden="false" customHeight="false" outlineLevel="0" collapsed="false">
      <c r="B18" s="38" t="s">
        <v>21</v>
      </c>
      <c r="C18" s="39" t="n">
        <f aca="false">SUM(C16:C17)</f>
        <v>20788</v>
      </c>
      <c r="D18" s="40" t="n">
        <f aca="false">+G18/F18*C18</f>
        <v>12.4654067242877</v>
      </c>
      <c r="E18" s="40" t="n">
        <f aca="false">+H18/G18*D18</f>
        <v>2117.33959885861</v>
      </c>
      <c r="F18" s="39" t="n">
        <f aca="false">SUM(F16:F17)</f>
        <v>24181</v>
      </c>
      <c r="G18" s="40" t="n">
        <f aca="false">SUM(G16:G17)</f>
        <v>14.5</v>
      </c>
      <c r="H18" s="41" t="n">
        <f aca="false">SUM(H16:H17)</f>
        <v>2462.93</v>
      </c>
      <c r="I18" s="80" t="n">
        <f aca="false">SUM(I16:I17)</f>
        <v>22441</v>
      </c>
      <c r="J18" s="40" t="n">
        <f aca="false">+M18/L18*I18</f>
        <v>13.4587099737533</v>
      </c>
      <c r="K18" s="40" t="n">
        <f aca="false">+N18/M18*J18</f>
        <v>2279.88190944882</v>
      </c>
      <c r="L18" s="81" t="n">
        <f aca="false">SUM(L16:L17)</f>
        <v>22860</v>
      </c>
      <c r="M18" s="82" t="n">
        <f aca="false">SUM(M16:M17)</f>
        <v>13.71</v>
      </c>
      <c r="N18" s="41" t="n">
        <f aca="false">SUM(N16:N17)</f>
        <v>2322.45</v>
      </c>
      <c r="O18" s="80" t="n">
        <f aca="false">SUM(O16:O17)</f>
        <v>23145</v>
      </c>
      <c r="P18" s="40" t="n">
        <f aca="false">+S18/R18*O18</f>
        <v>13.8783837085623</v>
      </c>
      <c r="Q18" s="40" t="n">
        <f aca="false">+T18/S18*P18</f>
        <v>2343.09788158128</v>
      </c>
      <c r="R18" s="81" t="n">
        <f aca="false">SUM(R16:R17)</f>
        <v>22564</v>
      </c>
      <c r="S18" s="82" t="n">
        <f aca="false">SUM(S16:S17)</f>
        <v>13.53</v>
      </c>
      <c r="T18" s="41" t="n">
        <f aca="false">SUM(T16:T17)</f>
        <v>2284.28</v>
      </c>
      <c r="V18" s="28" t="n">
        <f aca="false">+G18/F18</f>
        <v>0.000599644348868947</v>
      </c>
      <c r="W18" s="29" t="n">
        <f aca="false">+H18/G18</f>
        <v>169.85724137931</v>
      </c>
      <c r="Y18" s="28" t="n">
        <f aca="false">+M18/L18</f>
        <v>0.000599737532808399</v>
      </c>
      <c r="Z18" s="29" t="n">
        <f aca="false">+N18/M18</f>
        <v>169.398249452954</v>
      </c>
      <c r="AB18" s="28" t="n">
        <f aca="false">+S18/R18</f>
        <v>0.000599627725580571</v>
      </c>
      <c r="AC18" s="29" t="n">
        <f aca="false">+T18/S18</f>
        <v>168.830746489283</v>
      </c>
    </row>
    <row r="19" customFormat="false" ht="24" hidden="false" customHeight="false" outlineLevel="0" collapsed="false">
      <c r="B19" s="49" t="s">
        <v>22</v>
      </c>
      <c r="C19" s="91" t="n">
        <v>3230</v>
      </c>
      <c r="D19" s="40"/>
      <c r="E19" s="40"/>
      <c r="F19" s="92" t="n">
        <v>2989</v>
      </c>
      <c r="G19" s="93" t="n">
        <v>1.49</v>
      </c>
      <c r="H19" s="94" t="n">
        <v>271.91</v>
      </c>
      <c r="I19" s="95" t="n">
        <v>3017</v>
      </c>
      <c r="J19" s="40"/>
      <c r="K19" s="40"/>
      <c r="L19" s="50" t="n">
        <v>2214</v>
      </c>
      <c r="M19" s="96" t="n">
        <v>1.11</v>
      </c>
      <c r="N19" s="94" t="n">
        <v>204.24</v>
      </c>
      <c r="O19" s="95" t="n">
        <v>3481</v>
      </c>
      <c r="P19" s="40"/>
      <c r="Q19" s="40"/>
      <c r="R19" s="50" t="n">
        <v>1974</v>
      </c>
      <c r="S19" s="96" t="n">
        <v>0.99</v>
      </c>
      <c r="T19" s="94" t="n">
        <v>172.44</v>
      </c>
      <c r="V19" s="28" t="n">
        <f aca="false">+G19/F19</f>
        <v>0.000498494479759117</v>
      </c>
      <c r="W19" s="29" t="n">
        <f aca="false">+H19/G19</f>
        <v>182.489932885906</v>
      </c>
      <c r="Y19" s="28" t="n">
        <f aca="false">+M19/L19</f>
        <v>0.000501355013550135</v>
      </c>
      <c r="Z19" s="29" t="n">
        <f aca="false">+N19/M19</f>
        <v>184</v>
      </c>
      <c r="AB19" s="28" t="n">
        <f aca="false">+S19/R19</f>
        <v>0.000501519756838906</v>
      </c>
      <c r="AC19" s="29" t="n">
        <f aca="false">+T19/S19</f>
        <v>174.181818181818</v>
      </c>
    </row>
    <row r="20" customFormat="false" ht="24" hidden="false" customHeight="false" outlineLevel="0" collapsed="false">
      <c r="B20" s="51" t="s">
        <v>23</v>
      </c>
      <c r="C20" s="52" t="n">
        <f aca="false">SUM(C19)</f>
        <v>3230</v>
      </c>
      <c r="D20" s="40" t="n">
        <f aca="false">+G20/F20*C20</f>
        <v>1.61013716962195</v>
      </c>
      <c r="E20" s="40" t="n">
        <f aca="false">+H20/G20*D20</f>
        <v>293.833824021412</v>
      </c>
      <c r="F20" s="52" t="n">
        <f aca="false">SUM(F19)</f>
        <v>2989</v>
      </c>
      <c r="G20" s="53" t="n">
        <f aca="false">SUM(G19)</f>
        <v>1.49</v>
      </c>
      <c r="H20" s="54" t="n">
        <f aca="false">SUM(H19)</f>
        <v>271.91</v>
      </c>
      <c r="I20" s="97" t="n">
        <f aca="false">SUM(I19)</f>
        <v>3017</v>
      </c>
      <c r="J20" s="40" t="n">
        <f aca="false">+M20/L20*I20</f>
        <v>1.51258807588076</v>
      </c>
      <c r="K20" s="40" t="n">
        <f aca="false">+N20/M20*J20</f>
        <v>278.31620596206</v>
      </c>
      <c r="L20" s="98" t="n">
        <f aca="false">SUM(L19)</f>
        <v>2214</v>
      </c>
      <c r="M20" s="99" t="n">
        <f aca="false">SUM(M19)</f>
        <v>1.11</v>
      </c>
      <c r="N20" s="54" t="n">
        <f aca="false">SUM(N19)</f>
        <v>204.24</v>
      </c>
      <c r="O20" s="97" t="n">
        <f aca="false">SUM(O19)</f>
        <v>3481</v>
      </c>
      <c r="P20" s="40" t="n">
        <f aca="false">+S20/R20*O20</f>
        <v>1.74579027355623</v>
      </c>
      <c r="Q20" s="40" t="n">
        <f aca="false">+T20/S20*P20</f>
        <v>304.084924012158</v>
      </c>
      <c r="R20" s="98" t="n">
        <f aca="false">SUM(R19)</f>
        <v>1974</v>
      </c>
      <c r="S20" s="99" t="n">
        <f aca="false">SUM(S19)</f>
        <v>0.99</v>
      </c>
      <c r="T20" s="54" t="n">
        <f aca="false">SUM(T19)</f>
        <v>172.44</v>
      </c>
      <c r="V20" s="28" t="n">
        <f aca="false">+G20/F20</f>
        <v>0.000498494479759117</v>
      </c>
      <c r="W20" s="29" t="n">
        <f aca="false">+H20/G20</f>
        <v>182.489932885906</v>
      </c>
      <c r="Y20" s="28" t="n">
        <f aca="false">+M20/L20</f>
        <v>0.000501355013550135</v>
      </c>
      <c r="Z20" s="29" t="n">
        <f aca="false">+N20/M20</f>
        <v>184</v>
      </c>
      <c r="AB20" s="28" t="n">
        <f aca="false">+S20/R20</f>
        <v>0.000501519756838906</v>
      </c>
      <c r="AC20" s="29" t="n">
        <f aca="false">+T20/S20</f>
        <v>174.181818181818</v>
      </c>
    </row>
    <row r="21" customFormat="false" ht="24" hidden="false" customHeight="false" outlineLevel="0" collapsed="false">
      <c r="B21" s="38" t="s">
        <v>24</v>
      </c>
      <c r="C21" s="39" t="n">
        <f aca="false">+C15+C18+C20</f>
        <v>39200</v>
      </c>
      <c r="D21" s="40" t="n">
        <f aca="false">+D15+D18+D20</f>
        <v>22.7357558972651</v>
      </c>
      <c r="E21" s="40" t="n">
        <f aca="false">+E15+E18+E20</f>
        <v>4139.25620790252</v>
      </c>
      <c r="F21" s="39" t="n">
        <f aca="false">+F15+F18+F20</f>
        <v>40283</v>
      </c>
      <c r="G21" s="40" t="n">
        <f aca="false">+G15+G18+G20</f>
        <v>23.47</v>
      </c>
      <c r="H21" s="41" t="n">
        <f aca="false">+H15+H18+H20</f>
        <v>4227.42</v>
      </c>
      <c r="I21" s="80" t="n">
        <f aca="false">+I15+I18+I20</f>
        <v>39707</v>
      </c>
      <c r="J21" s="40" t="n">
        <f aca="false">+J15+J18+J20</f>
        <v>22.9956503191576</v>
      </c>
      <c r="K21" s="40" t="n">
        <f aca="false">+K15+K18+K20</f>
        <v>4086.90250221663</v>
      </c>
      <c r="L21" s="81" t="n">
        <f aca="false">+L15+L18+L20</f>
        <v>39262</v>
      </c>
      <c r="M21" s="82" t="n">
        <f aca="false">+M15+M18+M20</f>
        <v>22.81</v>
      </c>
      <c r="N21" s="41" t="n">
        <f aca="false">+N15+N18+N20</f>
        <v>4048.85</v>
      </c>
      <c r="O21" s="80" t="n">
        <f aca="false">+O15+O18+O20</f>
        <v>42659</v>
      </c>
      <c r="P21" s="40" t="n">
        <f aca="false">+P15+P18+P20</f>
        <v>24.3212232255143</v>
      </c>
      <c r="Q21" s="40" t="n">
        <f aca="false">+Q15+Q18+Q20</f>
        <v>4449.24019338518</v>
      </c>
      <c r="R21" s="81" t="n">
        <f aca="false">+R15+R18+R20</f>
        <v>32336</v>
      </c>
      <c r="S21" s="82" t="n">
        <f aca="false">+S15+S18+S20</f>
        <v>18.75</v>
      </c>
      <c r="T21" s="41" t="n">
        <f aca="false">+T15+T18+T20</f>
        <v>3333.19</v>
      </c>
      <c r="V21" s="55" t="n">
        <f aca="false">+G21/F21</f>
        <v>0.000582627907554055</v>
      </c>
      <c r="W21" s="56" t="n">
        <f aca="false">+H21/G21</f>
        <v>180.120153387303</v>
      </c>
      <c r="Y21" s="55" t="n">
        <f aca="false">+M21/L21</f>
        <v>0.00058096887575773</v>
      </c>
      <c r="Z21" s="56" t="n">
        <f aca="false">+N21/M21</f>
        <v>177.503288031565</v>
      </c>
      <c r="AB21" s="55" t="n">
        <f aca="false">+S21/R21</f>
        <v>0.000579849084611578</v>
      </c>
      <c r="AC21" s="56" t="n">
        <f aca="false">+T21/S21</f>
        <v>177.770133333333</v>
      </c>
    </row>
    <row r="24" customFormat="false" ht="16.5" hidden="false" customHeight="false" outlineLevel="0" collapsed="false">
      <c r="B24" s="4"/>
      <c r="C24" s="4"/>
      <c r="D24" s="4"/>
      <c r="E24" s="4"/>
      <c r="F24" s="4"/>
    </row>
    <row r="25" customFormat="false" ht="20.25" hidden="false" customHeight="true" outlineLevel="0" collapsed="false">
      <c r="B25" s="5" t="s">
        <v>2</v>
      </c>
      <c r="C25" s="63" t="s">
        <v>100</v>
      </c>
      <c r="D25" s="63"/>
      <c r="E25" s="63"/>
      <c r="F25" s="63"/>
      <c r="G25" s="63"/>
      <c r="H25" s="63"/>
      <c r="I25" s="63" t="s">
        <v>101</v>
      </c>
      <c r="J25" s="63"/>
      <c r="K25" s="63"/>
      <c r="L25" s="63"/>
      <c r="M25" s="63"/>
      <c r="N25" s="63"/>
      <c r="O25" s="63" t="s">
        <v>102</v>
      </c>
      <c r="P25" s="63"/>
      <c r="Q25" s="63"/>
      <c r="R25" s="63"/>
      <c r="S25" s="63"/>
      <c r="T25" s="63"/>
    </row>
    <row r="26" customFormat="false" ht="31.5" hidden="false" customHeight="true" outlineLevel="0" collapsed="false">
      <c r="B26" s="5"/>
      <c r="C26" s="64" t="s">
        <v>33</v>
      </c>
      <c r="D26" s="64"/>
      <c r="E26" s="64"/>
      <c r="F26" s="65" t="s">
        <v>4</v>
      </c>
      <c r="G26" s="65"/>
      <c r="H26" s="65"/>
      <c r="I26" s="64" t="s">
        <v>33</v>
      </c>
      <c r="J26" s="64"/>
      <c r="K26" s="64"/>
      <c r="L26" s="65" t="s">
        <v>4</v>
      </c>
      <c r="M26" s="65"/>
      <c r="N26" s="65"/>
      <c r="O26" s="64" t="s">
        <v>33</v>
      </c>
      <c r="P26" s="64"/>
      <c r="Q26" s="64"/>
      <c r="R26" s="65" t="s">
        <v>4</v>
      </c>
      <c r="S26" s="65"/>
      <c r="T26" s="65"/>
      <c r="V26" s="11" t="s">
        <v>5</v>
      </c>
      <c r="W26" s="11"/>
      <c r="Y26" s="11" t="s">
        <v>5</v>
      </c>
      <c r="Z26" s="11"/>
      <c r="AB26" s="11" t="s">
        <v>5</v>
      </c>
      <c r="AC26" s="11"/>
    </row>
    <row r="27" customFormat="false" ht="37.5" hidden="false" customHeight="false" outlineLevel="0" collapsed="false">
      <c r="B27" s="16"/>
      <c r="C27" s="127" t="s">
        <v>6</v>
      </c>
      <c r="D27" s="18" t="s">
        <v>34</v>
      </c>
      <c r="E27" s="18" t="s">
        <v>35</v>
      </c>
      <c r="F27" s="17" t="s">
        <v>6</v>
      </c>
      <c r="G27" s="18" t="s">
        <v>34</v>
      </c>
      <c r="H27" s="19" t="s">
        <v>35</v>
      </c>
      <c r="I27" s="127" t="s">
        <v>6</v>
      </c>
      <c r="J27" s="18" t="s">
        <v>34</v>
      </c>
      <c r="K27" s="18" t="s">
        <v>35</v>
      </c>
      <c r="L27" s="17" t="s">
        <v>6</v>
      </c>
      <c r="M27" s="18" t="s">
        <v>34</v>
      </c>
      <c r="N27" s="19" t="s">
        <v>35</v>
      </c>
      <c r="O27" s="127" t="s">
        <v>6</v>
      </c>
      <c r="P27" s="18" t="s">
        <v>34</v>
      </c>
      <c r="Q27" s="18" t="s">
        <v>35</v>
      </c>
      <c r="R27" s="17" t="s">
        <v>6</v>
      </c>
      <c r="S27" s="18" t="s">
        <v>34</v>
      </c>
      <c r="T27" s="19" t="s">
        <v>35</v>
      </c>
      <c r="V27" s="21" t="s">
        <v>9</v>
      </c>
      <c r="W27" s="21" t="s">
        <v>10</v>
      </c>
      <c r="Y27" s="21" t="s">
        <v>9</v>
      </c>
      <c r="Z27" s="21" t="s">
        <v>10</v>
      </c>
      <c r="AB27" s="21" t="s">
        <v>9</v>
      </c>
      <c r="AC27" s="21" t="s">
        <v>10</v>
      </c>
    </row>
    <row r="28" customFormat="false" ht="20.25" hidden="false" customHeight="false" outlineLevel="0" collapsed="false">
      <c r="B28" s="24" t="s">
        <v>11</v>
      </c>
      <c r="C28" s="70" t="n">
        <v>1067</v>
      </c>
      <c r="D28" s="71"/>
      <c r="E28" s="71"/>
      <c r="F28" s="71" t="n">
        <v>1002</v>
      </c>
      <c r="G28" s="72" t="n">
        <v>0.61</v>
      </c>
      <c r="H28" s="69" t="n">
        <v>112.12</v>
      </c>
      <c r="I28" s="70" t="n">
        <v>1148</v>
      </c>
      <c r="J28" s="71"/>
      <c r="K28" s="71"/>
      <c r="L28" s="71" t="n">
        <v>1066</v>
      </c>
      <c r="M28" s="72" t="n">
        <v>0.64</v>
      </c>
      <c r="N28" s="69" t="n">
        <v>114.82</v>
      </c>
      <c r="O28" s="70" t="n">
        <v>923</v>
      </c>
      <c r="P28" s="71"/>
      <c r="Q28" s="71"/>
      <c r="R28" s="71" t="n">
        <v>1743</v>
      </c>
      <c r="S28" s="72" t="n">
        <v>1.05</v>
      </c>
      <c r="T28" s="69" t="n">
        <v>184.77</v>
      </c>
      <c r="V28" s="28" t="n">
        <f aca="false">+G28/F28</f>
        <v>0.000608782435129741</v>
      </c>
      <c r="W28" s="29" t="n">
        <f aca="false">+H28/G28</f>
        <v>183.803278688525</v>
      </c>
      <c r="Y28" s="28" t="n">
        <f aca="false">+M28/L28</f>
        <v>0.000600375234521576</v>
      </c>
      <c r="Z28" s="29" t="n">
        <f aca="false">+N28/M28</f>
        <v>179.40625</v>
      </c>
      <c r="AB28" s="28" t="n">
        <f aca="false">+S28/R28</f>
        <v>0.000602409638554217</v>
      </c>
      <c r="AC28" s="29" t="n">
        <f aca="false">+T28/S28</f>
        <v>175.971428571429</v>
      </c>
    </row>
    <row r="29" customFormat="false" ht="20.25" hidden="false" customHeight="false" outlineLevel="0" collapsed="false">
      <c r="B29" s="24" t="s">
        <v>12</v>
      </c>
      <c r="C29" s="70" t="n">
        <v>3377</v>
      </c>
      <c r="D29" s="71"/>
      <c r="E29" s="71"/>
      <c r="F29" s="71" t="n">
        <v>419</v>
      </c>
      <c r="G29" s="72" t="n">
        <v>0.24</v>
      </c>
      <c r="H29" s="69" t="n">
        <v>42.47</v>
      </c>
      <c r="I29" s="70" t="n">
        <v>3477</v>
      </c>
      <c r="J29" s="71"/>
      <c r="K29" s="71"/>
      <c r="L29" s="71" t="n">
        <v>1524</v>
      </c>
      <c r="M29" s="72" t="n">
        <v>1.02</v>
      </c>
      <c r="N29" s="69" t="n">
        <v>147.1</v>
      </c>
      <c r="O29" s="70" t="n">
        <v>3382</v>
      </c>
      <c r="P29" s="71"/>
      <c r="Q29" s="71"/>
      <c r="R29" s="71" t="n">
        <v>4880</v>
      </c>
      <c r="S29" s="72" t="n">
        <v>2.91</v>
      </c>
      <c r="T29" s="69" t="n">
        <v>464.33</v>
      </c>
      <c r="V29" s="28" t="n">
        <f aca="false">+G29/F29</f>
        <v>0.000572792362768496</v>
      </c>
      <c r="W29" s="29" t="n">
        <f aca="false">+H29/G29</f>
        <v>176.958333333333</v>
      </c>
      <c r="Y29" s="28" t="n">
        <f aca="false">+M29/L29</f>
        <v>0.000669291338582677</v>
      </c>
      <c r="Z29" s="29" t="n">
        <f aca="false">+N29/M29</f>
        <v>144.21568627451</v>
      </c>
      <c r="AB29" s="28" t="n">
        <f aca="false">+S29/R29</f>
        <v>0.000596311475409836</v>
      </c>
      <c r="AC29" s="29" t="n">
        <f aca="false">+T29/S29</f>
        <v>159.563573883162</v>
      </c>
    </row>
    <row r="30" customFormat="false" ht="20.25" hidden="false" customHeight="false" outlineLevel="0" collapsed="false">
      <c r="B30" s="24" t="s">
        <v>13</v>
      </c>
      <c r="C30" s="70" t="n">
        <v>1650</v>
      </c>
      <c r="D30" s="71"/>
      <c r="E30" s="71"/>
      <c r="F30" s="71" t="n">
        <v>455</v>
      </c>
      <c r="G30" s="72" t="n">
        <v>0.27</v>
      </c>
      <c r="H30" s="69" t="n">
        <v>54.62</v>
      </c>
      <c r="I30" s="70" t="n">
        <v>1813</v>
      </c>
      <c r="J30" s="71"/>
      <c r="K30" s="71"/>
      <c r="L30" s="71" t="n">
        <v>2348</v>
      </c>
      <c r="M30" s="72" t="n">
        <v>1.34</v>
      </c>
      <c r="N30" s="69" t="n">
        <v>273.92</v>
      </c>
      <c r="O30" s="70" t="n">
        <v>2126</v>
      </c>
      <c r="P30" s="71"/>
      <c r="Q30" s="71"/>
      <c r="R30" s="71" t="n">
        <v>1845</v>
      </c>
      <c r="S30" s="72" t="n">
        <v>1.14</v>
      </c>
      <c r="T30" s="69" t="n">
        <v>181.76</v>
      </c>
      <c r="V30" s="28" t="n">
        <f aca="false">+G30/F30</f>
        <v>0.000593406593406593</v>
      </c>
      <c r="W30" s="29" t="n">
        <f aca="false">+H30/G30</f>
        <v>202.296296296296</v>
      </c>
      <c r="Y30" s="28" t="n">
        <f aca="false">+M30/L30</f>
        <v>0.000570698466780238</v>
      </c>
      <c r="Z30" s="29" t="n">
        <f aca="false">+N30/M30</f>
        <v>204.417910447761</v>
      </c>
      <c r="AB30" s="28" t="n">
        <f aca="false">+S30/R30</f>
        <v>0.000617886178861789</v>
      </c>
      <c r="AC30" s="29" t="n">
        <f aca="false">+T30/S30</f>
        <v>159.438596491228</v>
      </c>
    </row>
    <row r="31" customFormat="false" ht="20.25" hidden="false" customHeight="false" outlineLevel="0" collapsed="false">
      <c r="B31" s="34" t="s">
        <v>14</v>
      </c>
      <c r="C31" s="70" t="n">
        <v>447</v>
      </c>
      <c r="D31" s="71"/>
      <c r="E31" s="71"/>
      <c r="F31" s="71" t="n">
        <v>25</v>
      </c>
      <c r="G31" s="72" t="n">
        <v>0.01</v>
      </c>
      <c r="H31" s="69" t="n">
        <v>2.74</v>
      </c>
      <c r="I31" s="70" t="n">
        <v>427</v>
      </c>
      <c r="J31" s="71"/>
      <c r="K31" s="71"/>
      <c r="L31" s="71" t="n">
        <v>0</v>
      </c>
      <c r="M31" s="72" t="n">
        <v>0</v>
      </c>
      <c r="N31" s="69" t="n">
        <v>0</v>
      </c>
      <c r="O31" s="70" t="n">
        <v>322</v>
      </c>
      <c r="P31" s="71"/>
      <c r="Q31" s="71"/>
      <c r="R31" s="71" t="n">
        <v>180</v>
      </c>
      <c r="S31" s="72" t="n">
        <v>0.11</v>
      </c>
      <c r="T31" s="69" t="n">
        <v>17.09</v>
      </c>
      <c r="V31" s="28" t="n">
        <f aca="false">+G31/F31</f>
        <v>0.0004</v>
      </c>
      <c r="W31" s="29" t="n">
        <f aca="false">+H31/G31</f>
        <v>274</v>
      </c>
      <c r="Y31" s="28" t="e">
        <f aca="false">+M31/L31</f>
        <v>#DIV/0!</v>
      </c>
      <c r="Z31" s="29" t="e">
        <f aca="false">+N31/M31</f>
        <v>#DIV/0!</v>
      </c>
      <c r="AB31" s="28" t="n">
        <f aca="false">+S31/R31</f>
        <v>0.000611111111111111</v>
      </c>
      <c r="AC31" s="29" t="n">
        <f aca="false">+T31/S31</f>
        <v>155.363636363636</v>
      </c>
    </row>
    <row r="32" customFormat="false" ht="20.25" hidden="false" customHeight="false" outlineLevel="0" collapsed="false">
      <c r="B32" s="34" t="s">
        <v>15</v>
      </c>
      <c r="C32" s="70" t="n">
        <v>2043</v>
      </c>
      <c r="D32" s="71"/>
      <c r="E32" s="71"/>
      <c r="F32" s="71" t="n">
        <v>1005</v>
      </c>
      <c r="G32" s="72" t="n">
        <v>0.59</v>
      </c>
      <c r="H32" s="69" t="n">
        <v>108.74</v>
      </c>
      <c r="I32" s="70" t="n">
        <v>2288</v>
      </c>
      <c r="J32" s="71"/>
      <c r="K32" s="71"/>
      <c r="L32" s="71" t="n">
        <v>2991</v>
      </c>
      <c r="M32" s="72" t="n">
        <v>1.8</v>
      </c>
      <c r="N32" s="69" t="n">
        <v>324.42</v>
      </c>
      <c r="O32" s="70" t="n">
        <v>2384</v>
      </c>
      <c r="P32" s="71"/>
      <c r="Q32" s="71"/>
      <c r="R32" s="71" t="n">
        <v>2420</v>
      </c>
      <c r="S32" s="72" t="n">
        <v>1.45</v>
      </c>
      <c r="T32" s="69" t="n">
        <v>225.65</v>
      </c>
      <c r="V32" s="28" t="n">
        <f aca="false">+G32/F32</f>
        <v>0.000587064676616915</v>
      </c>
      <c r="W32" s="29" t="n">
        <f aca="false">+H32/G32</f>
        <v>184.305084745763</v>
      </c>
      <c r="Y32" s="28" t="n">
        <f aca="false">+M32/L32</f>
        <v>0.000601805416248746</v>
      </c>
      <c r="Z32" s="29" t="n">
        <f aca="false">+N32/M32</f>
        <v>180.233333333333</v>
      </c>
      <c r="AB32" s="28" t="n">
        <f aca="false">+S32/R32</f>
        <v>0.000599173553719008</v>
      </c>
      <c r="AC32" s="29" t="n">
        <f aca="false">+T32/S32</f>
        <v>155.620689655172</v>
      </c>
    </row>
    <row r="33" customFormat="false" ht="20.25" hidden="false" customHeight="false" outlineLevel="0" collapsed="false">
      <c r="B33" s="34" t="s">
        <v>16</v>
      </c>
      <c r="C33" s="70" t="n">
        <v>3460</v>
      </c>
      <c r="D33" s="71"/>
      <c r="E33" s="71"/>
      <c r="F33" s="71" t="n">
        <v>3242</v>
      </c>
      <c r="G33" s="72" t="n">
        <v>1.84</v>
      </c>
      <c r="H33" s="69" t="n">
        <v>410.08</v>
      </c>
      <c r="I33" s="70" t="n">
        <v>3197</v>
      </c>
      <c r="J33" s="71"/>
      <c r="K33" s="71"/>
      <c r="L33" s="71" t="n">
        <v>4107</v>
      </c>
      <c r="M33" s="72" t="n">
        <v>2.39</v>
      </c>
      <c r="N33" s="69" t="n">
        <v>522.3</v>
      </c>
      <c r="O33" s="70" t="n">
        <v>3235</v>
      </c>
      <c r="P33" s="71"/>
      <c r="Q33" s="71"/>
      <c r="R33" s="71" t="n">
        <v>3278</v>
      </c>
      <c r="S33" s="72" t="n">
        <v>1.88</v>
      </c>
      <c r="T33" s="69" t="n">
        <v>409.18</v>
      </c>
      <c r="V33" s="28" t="n">
        <f aca="false">+G33/F33</f>
        <v>0.000567550894509562</v>
      </c>
      <c r="W33" s="29" t="n">
        <f aca="false">+H33/G33</f>
        <v>222.869565217391</v>
      </c>
      <c r="Y33" s="28" t="n">
        <f aca="false">+M33/L33</f>
        <v>0.000581933284635987</v>
      </c>
      <c r="Z33" s="29" t="n">
        <f aca="false">+N33/M33</f>
        <v>218.535564853557</v>
      </c>
      <c r="AB33" s="28" t="n">
        <f aca="false">+S33/R33</f>
        <v>0.000573520439292251</v>
      </c>
      <c r="AC33" s="29" t="n">
        <f aca="false">+T33/S33</f>
        <v>217.648936170213</v>
      </c>
    </row>
    <row r="34" customFormat="false" ht="21" hidden="false" customHeight="false" outlineLevel="0" collapsed="false">
      <c r="B34" s="36" t="s">
        <v>17</v>
      </c>
      <c r="C34" s="77" t="n">
        <v>4989</v>
      </c>
      <c r="D34" s="78"/>
      <c r="E34" s="78"/>
      <c r="F34" s="78" t="n">
        <v>2206</v>
      </c>
      <c r="G34" s="79" t="n">
        <v>1.01</v>
      </c>
      <c r="H34" s="76" t="n">
        <v>194.01</v>
      </c>
      <c r="I34" s="77" t="n">
        <v>5063</v>
      </c>
      <c r="J34" s="78"/>
      <c r="K34" s="78"/>
      <c r="L34" s="78" t="n">
        <v>1121</v>
      </c>
      <c r="M34" s="79" t="n">
        <v>0.51</v>
      </c>
      <c r="N34" s="76" t="n">
        <v>98.13</v>
      </c>
      <c r="O34" s="77" t="n">
        <v>3779</v>
      </c>
      <c r="P34" s="78"/>
      <c r="Q34" s="78"/>
      <c r="R34" s="78" t="n">
        <v>6949</v>
      </c>
      <c r="S34" s="79" t="n">
        <v>3.14</v>
      </c>
      <c r="T34" s="76" t="n">
        <v>633.48</v>
      </c>
      <c r="V34" s="28" t="n">
        <f aca="false">+G34/F34</f>
        <v>0.000457842248413418</v>
      </c>
      <c r="W34" s="29" t="n">
        <f aca="false">+H34/G34</f>
        <v>192.089108910891</v>
      </c>
      <c r="Y34" s="28" t="n">
        <f aca="false">+M34/L34</f>
        <v>0.000454950936663693</v>
      </c>
      <c r="Z34" s="29" t="n">
        <f aca="false">+N34/M34</f>
        <v>192.411764705882</v>
      </c>
      <c r="AB34" s="28" t="n">
        <f aca="false">+S34/R34</f>
        <v>0.000451863577493165</v>
      </c>
      <c r="AC34" s="29" t="n">
        <f aca="false">+T34/S34</f>
        <v>201.745222929936</v>
      </c>
    </row>
    <row r="35" customFormat="false" ht="24" hidden="false" customHeight="false" outlineLevel="0" collapsed="false">
      <c r="B35" s="38" t="s">
        <v>18</v>
      </c>
      <c r="C35" s="80" t="n">
        <f aca="false">SUM(C28:C34)</f>
        <v>17033</v>
      </c>
      <c r="D35" s="40" t="n">
        <f aca="false">+G35/F35*C35</f>
        <v>9.31778908307398</v>
      </c>
      <c r="E35" s="40" t="n">
        <f aca="false">+H35/G35*D35</f>
        <v>1885.53719655255</v>
      </c>
      <c r="F35" s="81" t="n">
        <f aca="false">SUM(F28:F34)</f>
        <v>8354</v>
      </c>
      <c r="G35" s="82" t="n">
        <f aca="false">SUM(G28:G34)</f>
        <v>4.57</v>
      </c>
      <c r="H35" s="41" t="n">
        <f aca="false">SUM(H28:H34)</f>
        <v>924.78</v>
      </c>
      <c r="I35" s="80" t="n">
        <f aca="false">SUM(I28:I34)</f>
        <v>17413</v>
      </c>
      <c r="J35" s="40" t="n">
        <f aca="false">+M35/L35*I35</f>
        <v>10.190780573079</v>
      </c>
      <c r="K35" s="40" t="n">
        <f aca="false">+N35/M35*J35</f>
        <v>1959.66063464316</v>
      </c>
      <c r="L35" s="81" t="n">
        <f aca="false">SUM(L28:L34)</f>
        <v>13157</v>
      </c>
      <c r="M35" s="82" t="n">
        <f aca="false">SUM(M28:M34)</f>
        <v>7.7</v>
      </c>
      <c r="N35" s="41" t="n">
        <f aca="false">SUM(N28:N34)</f>
        <v>1480.69</v>
      </c>
      <c r="O35" s="80" t="n">
        <f aca="false">SUM(O28:O34)</f>
        <v>16151</v>
      </c>
      <c r="P35" s="40" t="n">
        <f aca="false">+S35/R35*O35</f>
        <v>8.85859027940831</v>
      </c>
      <c r="Q35" s="40" t="n">
        <f aca="false">+T35/S35*P35</f>
        <v>1605.05824184081</v>
      </c>
      <c r="R35" s="81" t="n">
        <f aca="false">SUM(R28:R34)</f>
        <v>21295</v>
      </c>
      <c r="S35" s="82" t="n">
        <f aca="false">SUM(S28:S34)</f>
        <v>11.68</v>
      </c>
      <c r="T35" s="41" t="n">
        <f aca="false">SUM(T28:T34)</f>
        <v>2116.26</v>
      </c>
      <c r="V35" s="28" t="n">
        <f aca="false">+G35/F35</f>
        <v>0.000547043332535312</v>
      </c>
      <c r="W35" s="29" t="n">
        <f aca="false">+H35/G35</f>
        <v>202.35886214442</v>
      </c>
      <c r="Y35" s="28" t="n">
        <f aca="false">+M35/L35</f>
        <v>0.000585239796306149</v>
      </c>
      <c r="Z35" s="29" t="n">
        <f aca="false">+N35/M35</f>
        <v>192.297402597403</v>
      </c>
      <c r="AB35" s="28" t="n">
        <f aca="false">+S35/R35</f>
        <v>0.000548485559990608</v>
      </c>
      <c r="AC35" s="29" t="n">
        <f aca="false">+T35/S35</f>
        <v>181.186643835616</v>
      </c>
    </row>
    <row r="36" customFormat="false" ht="20.25" hidden="false" customHeight="false" outlineLevel="0" collapsed="false">
      <c r="B36" s="45" t="s">
        <v>19</v>
      </c>
      <c r="C36" s="87" t="n">
        <v>10146</v>
      </c>
      <c r="D36" s="83"/>
      <c r="E36" s="83"/>
      <c r="F36" s="46" t="n">
        <v>5674</v>
      </c>
      <c r="G36" s="88" t="n">
        <v>3.4</v>
      </c>
      <c r="H36" s="86" t="n">
        <v>546.55</v>
      </c>
      <c r="I36" s="87" t="n">
        <v>10150</v>
      </c>
      <c r="J36" s="83"/>
      <c r="K36" s="83"/>
      <c r="L36" s="46" t="n">
        <v>8670</v>
      </c>
      <c r="M36" s="88" t="n">
        <v>5.2</v>
      </c>
      <c r="N36" s="86" t="n">
        <v>834.39</v>
      </c>
      <c r="O36" s="87" t="n">
        <v>6952</v>
      </c>
      <c r="P36" s="83"/>
      <c r="Q36" s="83"/>
      <c r="R36" s="46" t="n">
        <v>5932</v>
      </c>
      <c r="S36" s="88" t="n">
        <v>3.56</v>
      </c>
      <c r="T36" s="86" t="n">
        <v>561.71</v>
      </c>
      <c r="V36" s="28" t="n">
        <f aca="false">+G36/F36</f>
        <v>0.000599224532957349</v>
      </c>
      <c r="W36" s="29" t="n">
        <f aca="false">+H36/G36</f>
        <v>160.75</v>
      </c>
      <c r="Y36" s="28" t="n">
        <f aca="false">+M36/L36</f>
        <v>0.000599769319492503</v>
      </c>
      <c r="Z36" s="29" t="n">
        <f aca="false">+N36/M36</f>
        <v>160.459615384615</v>
      </c>
      <c r="AB36" s="28" t="n">
        <f aca="false">+S36/R36</f>
        <v>0.000600134861766689</v>
      </c>
      <c r="AC36" s="29" t="n">
        <f aca="false">+T36/S36</f>
        <v>157.783707865169</v>
      </c>
    </row>
    <row r="37" customFormat="false" ht="21" hidden="false" customHeight="false" outlineLevel="0" collapsed="false">
      <c r="B37" s="47" t="s">
        <v>20</v>
      </c>
      <c r="C37" s="77" t="n">
        <v>10867</v>
      </c>
      <c r="D37" s="89"/>
      <c r="E37" s="89"/>
      <c r="F37" s="48" t="n">
        <v>5929</v>
      </c>
      <c r="G37" s="79" t="n">
        <v>3.56</v>
      </c>
      <c r="H37" s="76" t="n">
        <v>588.86</v>
      </c>
      <c r="I37" s="77" t="n">
        <v>11275</v>
      </c>
      <c r="J37" s="89"/>
      <c r="K37" s="89"/>
      <c r="L37" s="48" t="n">
        <v>10978</v>
      </c>
      <c r="M37" s="79" t="n">
        <v>6.59</v>
      </c>
      <c r="N37" s="76" t="n">
        <v>1090.05</v>
      </c>
      <c r="O37" s="77" t="n">
        <v>8615</v>
      </c>
      <c r="P37" s="89"/>
      <c r="Q37" s="89"/>
      <c r="R37" s="48" t="n">
        <v>8485</v>
      </c>
      <c r="S37" s="79" t="n">
        <v>5.09</v>
      </c>
      <c r="T37" s="76" t="n">
        <v>841.94</v>
      </c>
      <c r="V37" s="28" t="n">
        <f aca="false">+G37/F37</f>
        <v>0.000600438522516445</v>
      </c>
      <c r="W37" s="29" t="n">
        <f aca="false">+H37/G37</f>
        <v>165.410112359551</v>
      </c>
      <c r="Y37" s="28" t="n">
        <f aca="false">+M37/L37</f>
        <v>0.000600291492075059</v>
      </c>
      <c r="Z37" s="29" t="n">
        <f aca="false">+N37/M37</f>
        <v>165.40971168437</v>
      </c>
      <c r="AB37" s="28" t="n">
        <f aca="false">+S37/R37</f>
        <v>0.000599882144961697</v>
      </c>
      <c r="AC37" s="29" t="n">
        <f aca="false">+T37/S37</f>
        <v>165.410609037328</v>
      </c>
    </row>
    <row r="38" customFormat="false" ht="24" hidden="false" customHeight="false" outlineLevel="0" collapsed="false">
      <c r="B38" s="38" t="s">
        <v>21</v>
      </c>
      <c r="C38" s="80" t="n">
        <f aca="false">SUM(C36:C37)</f>
        <v>21013</v>
      </c>
      <c r="D38" s="40" t="n">
        <f aca="false">+G38/F38*C38</f>
        <v>12.6045402051194</v>
      </c>
      <c r="E38" s="40" t="n">
        <f aca="false">+H38/G38*D38</f>
        <v>2056.22428078945</v>
      </c>
      <c r="F38" s="81" t="n">
        <f aca="false">SUM(F36:F37)</f>
        <v>11603</v>
      </c>
      <c r="G38" s="82" t="n">
        <f aca="false">SUM(G36:G37)</f>
        <v>6.96</v>
      </c>
      <c r="H38" s="41" t="n">
        <f aca="false">SUM(H36:H37)</f>
        <v>1135.41</v>
      </c>
      <c r="I38" s="80" t="n">
        <f aca="false">SUM(I36:I37)</f>
        <v>21425</v>
      </c>
      <c r="J38" s="40" t="n">
        <f aca="false">+M38/L38*I38</f>
        <v>12.8563085301303</v>
      </c>
      <c r="K38" s="40" t="n">
        <f aca="false">+N38/M38*J38</f>
        <v>2098.48976995114</v>
      </c>
      <c r="L38" s="81" t="n">
        <f aca="false">SUM(L36:L37)</f>
        <v>19648</v>
      </c>
      <c r="M38" s="82" t="n">
        <f aca="false">SUM(M36:M37)</f>
        <v>11.79</v>
      </c>
      <c r="N38" s="41" t="n">
        <f aca="false">SUM(N36:N37)</f>
        <v>1924.44</v>
      </c>
      <c r="O38" s="80" t="n">
        <f aca="false">SUM(O36:O37)</f>
        <v>15567</v>
      </c>
      <c r="P38" s="40" t="n">
        <f aca="false">+S38/R38*O38</f>
        <v>9.33998404661164</v>
      </c>
      <c r="Q38" s="40" t="n">
        <f aca="false">+T38/S38*P38</f>
        <v>1515.61486786433</v>
      </c>
      <c r="R38" s="81" t="n">
        <f aca="false">SUM(R36:R37)</f>
        <v>14417</v>
      </c>
      <c r="S38" s="82" t="n">
        <f aca="false">SUM(S36:S37)</f>
        <v>8.65</v>
      </c>
      <c r="T38" s="41" t="n">
        <f aca="false">SUM(T36:T37)</f>
        <v>1403.65</v>
      </c>
      <c r="V38" s="28" t="n">
        <f aca="false">+G38/F38</f>
        <v>0.000599844867706628</v>
      </c>
      <c r="W38" s="29" t="n">
        <f aca="false">+H38/G38</f>
        <v>163.133620689655</v>
      </c>
      <c r="Y38" s="28" t="n">
        <f aca="false">+M38/L38</f>
        <v>0.000600061074918567</v>
      </c>
      <c r="Z38" s="29" t="n">
        <f aca="false">+N38/M38</f>
        <v>163.226463104326</v>
      </c>
      <c r="AB38" s="28" t="n">
        <f aca="false">+S38/R38</f>
        <v>0.000599986127488382</v>
      </c>
      <c r="AC38" s="29" t="n">
        <f aca="false">+T38/S38</f>
        <v>162.271676300578</v>
      </c>
    </row>
    <row r="39" customFormat="false" ht="24" hidden="false" customHeight="false" outlineLevel="0" collapsed="false">
      <c r="B39" s="49" t="s">
        <v>22</v>
      </c>
      <c r="C39" s="95" t="n">
        <v>3346</v>
      </c>
      <c r="D39" s="40"/>
      <c r="E39" s="40"/>
      <c r="F39" s="50" t="n">
        <v>2899</v>
      </c>
      <c r="G39" s="96" t="n">
        <v>1.45</v>
      </c>
      <c r="H39" s="94" t="n">
        <v>245.56</v>
      </c>
      <c r="I39" s="95" t="n">
        <v>3147</v>
      </c>
      <c r="J39" s="40"/>
      <c r="K39" s="40"/>
      <c r="L39" s="50" t="n">
        <v>3751</v>
      </c>
      <c r="M39" s="96" t="n">
        <v>1.88</v>
      </c>
      <c r="N39" s="94" t="n">
        <v>310.4</v>
      </c>
      <c r="O39" s="95" t="n">
        <v>3177</v>
      </c>
      <c r="P39" s="40"/>
      <c r="Q39" s="40"/>
      <c r="R39" s="50" t="n">
        <v>2395</v>
      </c>
      <c r="S39" s="96" t="n">
        <v>1.2</v>
      </c>
      <c r="T39" s="94" t="n">
        <v>198.93</v>
      </c>
      <c r="V39" s="28" t="n">
        <f aca="false">+G39/F39</f>
        <v>0.000500172473266644</v>
      </c>
      <c r="W39" s="29" t="n">
        <f aca="false">+H39/G39</f>
        <v>169.351724137931</v>
      </c>
      <c r="Y39" s="28" t="n">
        <f aca="false">+M39/L39</f>
        <v>0.000501199680085311</v>
      </c>
      <c r="Z39" s="29" t="n">
        <f aca="false">+N39/M39</f>
        <v>165.106382978723</v>
      </c>
      <c r="AB39" s="28" t="n">
        <f aca="false">+S39/R39</f>
        <v>0.000501043841336117</v>
      </c>
      <c r="AC39" s="29" t="n">
        <f aca="false">+T39/S39</f>
        <v>165.775</v>
      </c>
    </row>
    <row r="40" customFormat="false" ht="24" hidden="false" customHeight="false" outlineLevel="0" collapsed="false">
      <c r="B40" s="51" t="s">
        <v>23</v>
      </c>
      <c r="C40" s="97" t="n">
        <f aca="false">SUM(C39)</f>
        <v>3346</v>
      </c>
      <c r="D40" s="40" t="n">
        <f aca="false">+G40/F40*C40</f>
        <v>1.67357709555019</v>
      </c>
      <c r="E40" s="40" t="n">
        <f aca="false">+H40/G40*D40</f>
        <v>283.423166609176</v>
      </c>
      <c r="F40" s="98" t="n">
        <f aca="false">SUM(F39)</f>
        <v>2899</v>
      </c>
      <c r="G40" s="99" t="n">
        <f aca="false">SUM(G39)</f>
        <v>1.45</v>
      </c>
      <c r="H40" s="54" t="n">
        <f aca="false">SUM(H39)</f>
        <v>245.56</v>
      </c>
      <c r="I40" s="97" t="n">
        <f aca="false">SUM(I39)</f>
        <v>3147</v>
      </c>
      <c r="J40" s="40" t="n">
        <f aca="false">+M40/L40*I40</f>
        <v>1.57727539322847</v>
      </c>
      <c r="K40" s="40" t="n">
        <f aca="false">+N40/M40*J40</f>
        <v>260.418235137297</v>
      </c>
      <c r="L40" s="98" t="n">
        <f aca="false">SUM(L39)</f>
        <v>3751</v>
      </c>
      <c r="M40" s="99" t="n">
        <f aca="false">SUM(M39)</f>
        <v>1.88</v>
      </c>
      <c r="N40" s="54" t="n">
        <f aca="false">SUM(N39)</f>
        <v>310.4</v>
      </c>
      <c r="O40" s="97" t="n">
        <f aca="false">SUM(O39)</f>
        <v>3177</v>
      </c>
      <c r="P40" s="40" t="n">
        <f aca="false">+S40/R40*O40</f>
        <v>1.59181628392484</v>
      </c>
      <c r="Q40" s="40" t="n">
        <f aca="false">+T40/S40*P40</f>
        <v>263.883344467641</v>
      </c>
      <c r="R40" s="98" t="n">
        <f aca="false">SUM(R39)</f>
        <v>2395</v>
      </c>
      <c r="S40" s="99" t="n">
        <f aca="false">SUM(S39)</f>
        <v>1.2</v>
      </c>
      <c r="T40" s="54" t="n">
        <f aca="false">SUM(T39)</f>
        <v>198.93</v>
      </c>
      <c r="V40" s="28" t="n">
        <f aca="false">+G40/F40</f>
        <v>0.000500172473266644</v>
      </c>
      <c r="W40" s="29" t="n">
        <f aca="false">+H40/G40</f>
        <v>169.351724137931</v>
      </c>
      <c r="Y40" s="28" t="n">
        <f aca="false">+M40/L40</f>
        <v>0.000501199680085311</v>
      </c>
      <c r="Z40" s="29" t="n">
        <f aca="false">+N40/M40</f>
        <v>165.106382978723</v>
      </c>
      <c r="AB40" s="28" t="n">
        <f aca="false">+S40/R40</f>
        <v>0.000501043841336117</v>
      </c>
      <c r="AC40" s="29" t="n">
        <f aca="false">+T40/S40</f>
        <v>165.775</v>
      </c>
    </row>
    <row r="41" customFormat="false" ht="24" hidden="false" customHeight="false" outlineLevel="0" collapsed="false">
      <c r="B41" s="38" t="s">
        <v>24</v>
      </c>
      <c r="C41" s="80" t="n">
        <f aca="false">+C35+C38+C40</f>
        <v>41392</v>
      </c>
      <c r="D41" s="40" t="n">
        <f aca="false">+D35+D38+D40</f>
        <v>23.5959063837435</v>
      </c>
      <c r="E41" s="40" t="n">
        <f aca="false">+E35+E38+E40</f>
        <v>4225.18464395118</v>
      </c>
      <c r="F41" s="81" t="n">
        <f aca="false">+F35+F38+F40</f>
        <v>22856</v>
      </c>
      <c r="G41" s="82" t="n">
        <f aca="false">+G35+G38+G40</f>
        <v>12.98</v>
      </c>
      <c r="H41" s="41" t="n">
        <f aca="false">+H35+H38+H40</f>
        <v>2305.75</v>
      </c>
      <c r="I41" s="80" t="n">
        <f aca="false">+I35+I38+I40</f>
        <v>41985</v>
      </c>
      <c r="J41" s="40" t="n">
        <f aca="false">+J35+J38+J40</f>
        <v>24.6243644964377</v>
      </c>
      <c r="K41" s="40" t="n">
        <f aca="false">+K35+K38+K40</f>
        <v>4318.56863973159</v>
      </c>
      <c r="L41" s="81" t="n">
        <f aca="false">+L35+L38+L40</f>
        <v>36556</v>
      </c>
      <c r="M41" s="82" t="n">
        <f aca="false">+M35+M38+M40</f>
        <v>21.37</v>
      </c>
      <c r="N41" s="41" t="n">
        <f aca="false">+N35+N38+N40</f>
        <v>3715.53</v>
      </c>
      <c r="O41" s="80" t="n">
        <f aca="false">+O35+O38+O40</f>
        <v>34895</v>
      </c>
      <c r="P41" s="40" t="n">
        <f aca="false">+P35+P38+P40</f>
        <v>19.7903906099448</v>
      </c>
      <c r="Q41" s="40" t="n">
        <f aca="false">+Q35+Q38+Q40</f>
        <v>3384.55645417278</v>
      </c>
      <c r="R41" s="81" t="n">
        <f aca="false">+R35+R38+R40</f>
        <v>38107</v>
      </c>
      <c r="S41" s="82" t="n">
        <f aca="false">+S35+S38+S40</f>
        <v>21.53</v>
      </c>
      <c r="T41" s="41" t="n">
        <f aca="false">+T35+T38+T40</f>
        <v>3718.84</v>
      </c>
      <c r="V41" s="55" t="n">
        <f aca="false">+G41/F41</f>
        <v>0.000567903395169758</v>
      </c>
      <c r="W41" s="56" t="n">
        <f aca="false">+H41/G41</f>
        <v>177.638674884438</v>
      </c>
      <c r="Y41" s="55" t="n">
        <f aca="false">+M41/L41</f>
        <v>0.000584582558266769</v>
      </c>
      <c r="Z41" s="56" t="n">
        <f aca="false">+N41/M41</f>
        <v>173.866635470285</v>
      </c>
      <c r="AB41" s="55" t="n">
        <f aca="false">+S41/R41</f>
        <v>0.000564988059936495</v>
      </c>
      <c r="AC41" s="56" t="n">
        <f aca="false">+T41/S41</f>
        <v>172.728286112401</v>
      </c>
    </row>
    <row r="44" customFormat="false" ht="18.75" hidden="false" customHeight="false" outlineLevel="0" collapsed="false">
      <c r="B44" s="100" t="s">
        <v>39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customFormat="false" ht="20.25" hidden="false" customHeight="true" outlineLevel="0" collapsed="false">
      <c r="B45" s="5" t="s">
        <v>2</v>
      </c>
      <c r="C45" s="63" t="s">
        <v>103</v>
      </c>
      <c r="D45" s="63"/>
      <c r="E45" s="63"/>
      <c r="F45" s="63"/>
      <c r="G45" s="63"/>
      <c r="H45" s="63"/>
      <c r="I45" s="63" t="s">
        <v>104</v>
      </c>
      <c r="J45" s="63"/>
      <c r="K45" s="63"/>
      <c r="L45" s="63"/>
      <c r="M45" s="63"/>
      <c r="N45" s="63"/>
      <c r="O45" s="63" t="s">
        <v>105</v>
      </c>
      <c r="P45" s="63"/>
      <c r="Q45" s="63"/>
      <c r="R45" s="63"/>
      <c r="S45" s="63"/>
      <c r="T45" s="63"/>
    </row>
    <row r="46" customFormat="false" ht="37.5" hidden="false" customHeight="true" outlineLevel="0" collapsed="false">
      <c r="B46" s="5"/>
      <c r="C46" s="64" t="s">
        <v>33</v>
      </c>
      <c r="D46" s="64"/>
      <c r="E46" s="64"/>
      <c r="F46" s="9" t="s">
        <v>4</v>
      </c>
      <c r="G46" s="9"/>
      <c r="H46" s="9"/>
      <c r="I46" s="64" t="s">
        <v>33</v>
      </c>
      <c r="J46" s="64"/>
      <c r="K46" s="64"/>
      <c r="L46" s="65" t="s">
        <v>4</v>
      </c>
      <c r="M46" s="65"/>
      <c r="N46" s="65"/>
      <c r="O46" s="64" t="s">
        <v>33</v>
      </c>
      <c r="P46" s="64"/>
      <c r="Q46" s="64"/>
      <c r="R46" s="65" t="s">
        <v>4</v>
      </c>
      <c r="S46" s="65"/>
      <c r="T46" s="65"/>
      <c r="V46" s="11" t="s">
        <v>5</v>
      </c>
      <c r="W46" s="11"/>
      <c r="Y46" s="11" t="s">
        <v>5</v>
      </c>
      <c r="Z46" s="11"/>
      <c r="AB46" s="11" t="s">
        <v>5</v>
      </c>
      <c r="AC46" s="11"/>
    </row>
    <row r="47" customFormat="false" ht="37.5" hidden="false" customHeight="false" outlineLevel="0" collapsed="false">
      <c r="B47" s="16"/>
      <c r="C47" s="127" t="s">
        <v>6</v>
      </c>
      <c r="D47" s="18" t="s">
        <v>34</v>
      </c>
      <c r="E47" s="18" t="s">
        <v>35</v>
      </c>
      <c r="F47" s="17" t="s">
        <v>6</v>
      </c>
      <c r="G47" s="18" t="s">
        <v>34</v>
      </c>
      <c r="H47" s="19" t="s">
        <v>35</v>
      </c>
      <c r="I47" s="127" t="s">
        <v>6</v>
      </c>
      <c r="J47" s="18" t="s">
        <v>34</v>
      </c>
      <c r="K47" s="18" t="s">
        <v>35</v>
      </c>
      <c r="L47" s="17" t="s">
        <v>6</v>
      </c>
      <c r="M47" s="18" t="s">
        <v>34</v>
      </c>
      <c r="N47" s="19" t="s">
        <v>35</v>
      </c>
      <c r="O47" s="127" t="s">
        <v>6</v>
      </c>
      <c r="P47" s="18" t="s">
        <v>34</v>
      </c>
      <c r="Q47" s="18" t="s">
        <v>35</v>
      </c>
      <c r="R47" s="17" t="s">
        <v>6</v>
      </c>
      <c r="S47" s="18" t="s">
        <v>34</v>
      </c>
      <c r="T47" s="19" t="s">
        <v>35</v>
      </c>
      <c r="V47" s="21" t="s">
        <v>9</v>
      </c>
      <c r="W47" s="21" t="s">
        <v>10</v>
      </c>
      <c r="Y47" s="21" t="s">
        <v>9</v>
      </c>
      <c r="Z47" s="21" t="s">
        <v>10</v>
      </c>
      <c r="AB47" s="21" t="s">
        <v>9</v>
      </c>
      <c r="AC47" s="21" t="s">
        <v>10</v>
      </c>
    </row>
    <row r="48" customFormat="false" ht="23.25" hidden="false" customHeight="false" outlineLevel="0" collapsed="false">
      <c r="B48" s="24" t="s">
        <v>11</v>
      </c>
      <c r="C48" s="25" t="n">
        <v>1154</v>
      </c>
      <c r="D48" s="25"/>
      <c r="E48" s="25"/>
      <c r="F48" s="67" t="n">
        <v>1314</v>
      </c>
      <c r="G48" s="101" t="n">
        <v>0.8</v>
      </c>
      <c r="H48" s="102" t="n">
        <v>140.52</v>
      </c>
      <c r="I48" s="103" t="n">
        <v>999</v>
      </c>
      <c r="J48" s="104"/>
      <c r="K48" s="104"/>
      <c r="L48" s="104" t="n">
        <v>1376</v>
      </c>
      <c r="M48" s="105" t="n">
        <v>0.86</v>
      </c>
      <c r="N48" s="102" t="n">
        <v>146.84</v>
      </c>
      <c r="O48" s="103" t="n">
        <v>1184</v>
      </c>
      <c r="P48" s="104"/>
      <c r="Q48" s="104"/>
      <c r="R48" s="104" t="n">
        <v>1475</v>
      </c>
      <c r="S48" s="105" t="n">
        <v>0.89</v>
      </c>
      <c r="T48" s="102" t="n">
        <v>156.75</v>
      </c>
      <c r="V48" s="28" t="n">
        <f aca="false">+G48/F48</f>
        <v>0.00060882800608828</v>
      </c>
      <c r="W48" s="29" t="n">
        <f aca="false">+H48/G48</f>
        <v>175.65</v>
      </c>
      <c r="Y48" s="28" t="n">
        <f aca="false">+M48/L48</f>
        <v>0.000625</v>
      </c>
      <c r="Z48" s="29" t="n">
        <f aca="false">+N48/M48</f>
        <v>170.744186046512</v>
      </c>
      <c r="AB48" s="28" t="n">
        <f aca="false">+S48/R48</f>
        <v>0.000603389830508475</v>
      </c>
      <c r="AC48" s="29" t="n">
        <f aca="false">+T48/S48</f>
        <v>176.123595505618</v>
      </c>
    </row>
    <row r="49" customFormat="false" ht="23.25" hidden="false" customHeight="false" outlineLevel="0" collapsed="false">
      <c r="B49" s="24" t="s">
        <v>12</v>
      </c>
      <c r="C49" s="25" t="n">
        <v>3712</v>
      </c>
      <c r="D49" s="25"/>
      <c r="E49" s="25"/>
      <c r="F49" s="67" t="n">
        <v>4569</v>
      </c>
      <c r="G49" s="101" t="n">
        <v>2.75</v>
      </c>
      <c r="H49" s="102" t="n">
        <v>432.71</v>
      </c>
      <c r="I49" s="103" t="n">
        <v>3330</v>
      </c>
      <c r="J49" s="104"/>
      <c r="K49" s="104"/>
      <c r="L49" s="104" t="n">
        <v>4819</v>
      </c>
      <c r="M49" s="105" t="n">
        <v>2.89</v>
      </c>
      <c r="N49" s="102" t="n">
        <v>444.33</v>
      </c>
      <c r="O49" s="103" t="n">
        <v>3738</v>
      </c>
      <c r="P49" s="104"/>
      <c r="Q49" s="104"/>
      <c r="R49" s="104" t="n">
        <v>4968</v>
      </c>
      <c r="S49" s="105" t="n">
        <v>3.02</v>
      </c>
      <c r="T49" s="102" t="n">
        <v>471.37</v>
      </c>
      <c r="V49" s="28" t="n">
        <f aca="false">+G49/F49</f>
        <v>0.000601882249945283</v>
      </c>
      <c r="W49" s="29" t="n">
        <f aca="false">+H49/G49</f>
        <v>157.349090909091</v>
      </c>
      <c r="Y49" s="28" t="n">
        <f aca="false">+M49/L49</f>
        <v>0.000599709483295289</v>
      </c>
      <c r="Z49" s="29" t="n">
        <f aca="false">+N49/M49</f>
        <v>153.747404844291</v>
      </c>
      <c r="AB49" s="28" t="n">
        <f aca="false">+S49/R49</f>
        <v>0.000607890499194847</v>
      </c>
      <c r="AC49" s="29" t="n">
        <f aca="false">+T49/S49</f>
        <v>156.082781456954</v>
      </c>
    </row>
    <row r="50" customFormat="false" ht="23.25" hidden="false" customHeight="false" outlineLevel="0" collapsed="false">
      <c r="B50" s="24" t="s">
        <v>13</v>
      </c>
      <c r="C50" s="25" t="n">
        <v>2256</v>
      </c>
      <c r="D50" s="25"/>
      <c r="E50" s="25"/>
      <c r="F50" s="67" t="n">
        <v>1181</v>
      </c>
      <c r="G50" s="101" t="n">
        <v>0.71</v>
      </c>
      <c r="H50" s="102" t="n">
        <v>114.09</v>
      </c>
      <c r="I50" s="103" t="n">
        <v>1848</v>
      </c>
      <c r="J50" s="104"/>
      <c r="K50" s="104"/>
      <c r="L50" s="104" t="n">
        <v>2972</v>
      </c>
      <c r="M50" s="105" t="n">
        <v>1.79</v>
      </c>
      <c r="N50" s="102" t="n">
        <v>276.1</v>
      </c>
      <c r="O50" s="103" t="n">
        <v>2024</v>
      </c>
      <c r="P50" s="104"/>
      <c r="Q50" s="104"/>
      <c r="R50" s="104" t="n">
        <v>2997</v>
      </c>
      <c r="S50" s="105" t="n">
        <v>1.81</v>
      </c>
      <c r="T50" s="102" t="n">
        <v>288.68</v>
      </c>
      <c r="V50" s="28" t="n">
        <f aca="false">+G50/F50</f>
        <v>0.000601185436071126</v>
      </c>
      <c r="W50" s="29" t="n">
        <f aca="false">+H50/G50</f>
        <v>160.69014084507</v>
      </c>
      <c r="Y50" s="28" t="n">
        <f aca="false">+M50/L50</f>
        <v>0.00060228802153432</v>
      </c>
      <c r="Z50" s="29" t="n">
        <f aca="false">+N50/M50</f>
        <v>154.245810055866</v>
      </c>
      <c r="AB50" s="28" t="n">
        <f aca="false">+S50/R50</f>
        <v>0.000603937270603937</v>
      </c>
      <c r="AC50" s="29" t="n">
        <f aca="false">+T50/S50</f>
        <v>159.491712707182</v>
      </c>
    </row>
    <row r="51" customFormat="false" ht="23.25" hidden="false" customHeight="false" outlineLevel="0" collapsed="false">
      <c r="B51" s="34" t="s">
        <v>14</v>
      </c>
      <c r="C51" s="35" t="n">
        <v>279</v>
      </c>
      <c r="D51" s="35"/>
      <c r="E51" s="35"/>
      <c r="F51" s="73" t="n">
        <v>381</v>
      </c>
      <c r="G51" s="101" t="n">
        <v>0.23</v>
      </c>
      <c r="H51" s="102" t="n">
        <v>34.84</v>
      </c>
      <c r="I51" s="103" t="n">
        <v>276</v>
      </c>
      <c r="J51" s="104"/>
      <c r="K51" s="104"/>
      <c r="L51" s="104" t="n">
        <v>649</v>
      </c>
      <c r="M51" s="105" t="n">
        <v>0.4</v>
      </c>
      <c r="N51" s="102" t="n">
        <v>57.81</v>
      </c>
      <c r="O51" s="103" t="n">
        <v>321</v>
      </c>
      <c r="P51" s="104"/>
      <c r="Q51" s="104"/>
      <c r="R51" s="104" t="n">
        <v>944</v>
      </c>
      <c r="S51" s="105" t="n">
        <v>0.56</v>
      </c>
      <c r="T51" s="102" t="n">
        <v>79.65</v>
      </c>
      <c r="V51" s="28" t="n">
        <f aca="false">+G51/F51</f>
        <v>0.000603674540682415</v>
      </c>
      <c r="W51" s="29" t="n">
        <f aca="false">+H51/G51</f>
        <v>151.478260869565</v>
      </c>
      <c r="Y51" s="28" t="n">
        <f aca="false">+M51/L51</f>
        <v>0.00061633281972265</v>
      </c>
      <c r="Z51" s="29" t="n">
        <f aca="false">+N51/M51</f>
        <v>144.525</v>
      </c>
      <c r="AB51" s="28" t="n">
        <f aca="false">+S51/R51</f>
        <v>0.000593220338983051</v>
      </c>
      <c r="AC51" s="29" t="n">
        <f aca="false">+T51/S51</f>
        <v>142.232142857143</v>
      </c>
    </row>
    <row r="52" customFormat="false" ht="23.25" hidden="false" customHeight="false" outlineLevel="0" collapsed="false">
      <c r="B52" s="34" t="s">
        <v>15</v>
      </c>
      <c r="C52" s="35" t="n">
        <v>2647</v>
      </c>
      <c r="D52" s="35"/>
      <c r="E52" s="35"/>
      <c r="F52" s="73" t="n">
        <v>2579</v>
      </c>
      <c r="G52" s="101" t="n">
        <v>1.5</v>
      </c>
      <c r="H52" s="102" t="n">
        <v>223.71</v>
      </c>
      <c r="I52" s="103" t="n">
        <v>2194</v>
      </c>
      <c r="J52" s="104"/>
      <c r="K52" s="104"/>
      <c r="L52" s="104" t="n">
        <v>1934</v>
      </c>
      <c r="M52" s="105" t="n">
        <v>1.17</v>
      </c>
      <c r="N52" s="102" t="n">
        <v>173.16</v>
      </c>
      <c r="O52" s="103" t="n">
        <v>2222</v>
      </c>
      <c r="P52" s="104"/>
      <c r="Q52" s="104"/>
      <c r="R52" s="104" t="n">
        <v>3164</v>
      </c>
      <c r="S52" s="105" t="n">
        <v>1.9</v>
      </c>
      <c r="T52" s="102" t="n">
        <v>284.13</v>
      </c>
      <c r="V52" s="28" t="n">
        <f aca="false">+G52/F52</f>
        <v>0.000581620783249322</v>
      </c>
      <c r="W52" s="29" t="n">
        <f aca="false">+H52/G52</f>
        <v>149.14</v>
      </c>
      <c r="Y52" s="28" t="n">
        <f aca="false">+M52/L52</f>
        <v>0.000604963805584281</v>
      </c>
      <c r="Z52" s="29" t="n">
        <f aca="false">+N52/M52</f>
        <v>148</v>
      </c>
      <c r="AB52" s="28" t="n">
        <f aca="false">+S52/R52</f>
        <v>0.000600505689001264</v>
      </c>
      <c r="AC52" s="29" t="n">
        <f aca="false">+T52/S52</f>
        <v>149.542105263158</v>
      </c>
    </row>
    <row r="53" customFormat="false" ht="23.25" hidden="false" customHeight="false" outlineLevel="0" collapsed="false">
      <c r="B53" s="34" t="s">
        <v>16</v>
      </c>
      <c r="C53" s="35" t="n">
        <v>2775</v>
      </c>
      <c r="D53" s="35"/>
      <c r="E53" s="35"/>
      <c r="F53" s="73" t="n">
        <v>2958</v>
      </c>
      <c r="G53" s="101" t="n">
        <v>1.71</v>
      </c>
      <c r="H53" s="102" t="n">
        <v>368.01</v>
      </c>
      <c r="I53" s="103" t="n">
        <v>2666</v>
      </c>
      <c r="J53" s="104"/>
      <c r="K53" s="104"/>
      <c r="L53" s="104" t="n">
        <v>2966</v>
      </c>
      <c r="M53" s="105" t="n">
        <v>1.71</v>
      </c>
      <c r="N53" s="102" t="n">
        <v>376.59</v>
      </c>
      <c r="O53" s="103" t="n">
        <v>3022</v>
      </c>
      <c r="P53" s="104"/>
      <c r="Q53" s="104"/>
      <c r="R53" s="104" t="n">
        <v>3818</v>
      </c>
      <c r="S53" s="105" t="n">
        <v>2.19</v>
      </c>
      <c r="T53" s="102" t="n">
        <v>481.77</v>
      </c>
      <c r="V53" s="28" t="n">
        <f aca="false">+G53/F53</f>
        <v>0.000578093306288033</v>
      </c>
      <c r="W53" s="29" t="n">
        <f aca="false">+H53/G53</f>
        <v>215.210526315789</v>
      </c>
      <c r="Y53" s="28" t="n">
        <f aca="false">+M53/L53</f>
        <v>0.000576534052596089</v>
      </c>
      <c r="Z53" s="29" t="n">
        <f aca="false">+N53/M53</f>
        <v>220.228070175439</v>
      </c>
      <c r="AB53" s="28" t="n">
        <f aca="false">+S53/R53</f>
        <v>0.000573598742797276</v>
      </c>
      <c r="AC53" s="29" t="n">
        <f aca="false">+T53/S53</f>
        <v>219.986301369863</v>
      </c>
    </row>
    <row r="54" customFormat="false" ht="24" hidden="false" customHeight="false" outlineLevel="0" collapsed="false">
      <c r="B54" s="36" t="s">
        <v>17</v>
      </c>
      <c r="C54" s="37" t="n">
        <v>4266</v>
      </c>
      <c r="D54" s="37"/>
      <c r="E54" s="37"/>
      <c r="F54" s="74" t="n">
        <v>6981</v>
      </c>
      <c r="G54" s="106" t="n">
        <v>3.16</v>
      </c>
      <c r="H54" s="107" t="n">
        <v>620.4</v>
      </c>
      <c r="I54" s="108" t="n">
        <v>3244</v>
      </c>
      <c r="J54" s="109"/>
      <c r="K54" s="109"/>
      <c r="L54" s="109" t="n">
        <v>4927</v>
      </c>
      <c r="M54" s="110" t="n">
        <v>2.25</v>
      </c>
      <c r="N54" s="107" t="n">
        <v>432.44</v>
      </c>
      <c r="O54" s="108" t="n">
        <v>3969</v>
      </c>
      <c r="P54" s="109"/>
      <c r="Q54" s="109"/>
      <c r="R54" s="109" t="n">
        <v>5100</v>
      </c>
      <c r="S54" s="110" t="n">
        <v>2.31</v>
      </c>
      <c r="T54" s="107" t="n">
        <v>438.57</v>
      </c>
      <c r="V54" s="28" t="n">
        <f aca="false">+G54/F54</f>
        <v>0.000452657212433749</v>
      </c>
      <c r="W54" s="29" t="n">
        <f aca="false">+H54/G54</f>
        <v>196.329113924051</v>
      </c>
      <c r="Y54" s="28" t="n">
        <f aca="false">+M54/L54</f>
        <v>0.000456667343210879</v>
      </c>
      <c r="Z54" s="29" t="n">
        <f aca="false">+N54/M54</f>
        <v>192.195555555556</v>
      </c>
      <c r="AB54" s="28" t="n">
        <f aca="false">+S54/R54</f>
        <v>0.000452941176470588</v>
      </c>
      <c r="AC54" s="29" t="n">
        <f aca="false">+T54/S54</f>
        <v>189.857142857143</v>
      </c>
      <c r="AE54" s="0" t="s">
        <v>90</v>
      </c>
    </row>
    <row r="55" customFormat="false" ht="24" hidden="false" customHeight="false" outlineLevel="0" collapsed="false">
      <c r="B55" s="38" t="s">
        <v>18</v>
      </c>
      <c r="C55" s="39" t="n">
        <f aca="false">SUM(C48:C54)</f>
        <v>17089</v>
      </c>
      <c r="D55" s="40" t="n">
        <f aca="false">+G55/F55*C55</f>
        <v>9.29652557230877</v>
      </c>
      <c r="E55" s="40" t="n">
        <f aca="false">+H55/G55*D55</f>
        <v>1655.80879226569</v>
      </c>
      <c r="F55" s="39" t="n">
        <f aca="false">SUM(F48:F54)</f>
        <v>19963</v>
      </c>
      <c r="G55" s="40" t="n">
        <f aca="false">SUM(G48:G54)</f>
        <v>10.86</v>
      </c>
      <c r="H55" s="41" t="n">
        <f aca="false">SUM(H48:H54)</f>
        <v>1934.28</v>
      </c>
      <c r="I55" s="80" t="n">
        <f aca="false">SUM(I48:I54)</f>
        <v>14557</v>
      </c>
      <c r="J55" s="40" t="n">
        <f aca="false">+M55/L55*I55</f>
        <v>8.20373619100952</v>
      </c>
      <c r="K55" s="40" t="n">
        <f aca="false">+N55/M55*J55</f>
        <v>1413.43630759049</v>
      </c>
      <c r="L55" s="81" t="n">
        <f aca="false">SUM(L48:L54)</f>
        <v>19643</v>
      </c>
      <c r="M55" s="82" t="n">
        <f aca="false">SUM(M48:M54)</f>
        <v>11.07</v>
      </c>
      <c r="N55" s="41" t="n">
        <f aca="false">SUM(N48:N54)</f>
        <v>1907.27</v>
      </c>
      <c r="O55" s="80" t="n">
        <f aca="false">SUM(O48:O54)</f>
        <v>16480</v>
      </c>
      <c r="P55" s="40" t="n">
        <f aca="false">+S55/R55*O55</f>
        <v>9.30145108163447</v>
      </c>
      <c r="Q55" s="40" t="n">
        <f aca="false">+T55/S55*P55</f>
        <v>1614.49130241254</v>
      </c>
      <c r="R55" s="81" t="n">
        <f aca="false">SUM(R48:R54)</f>
        <v>22466</v>
      </c>
      <c r="S55" s="82" t="n">
        <f aca="false">SUM(S48:S54)</f>
        <v>12.68</v>
      </c>
      <c r="T55" s="41" t="n">
        <f aca="false">SUM(T48:T54)</f>
        <v>2200.92</v>
      </c>
      <c r="V55" s="28" t="n">
        <f aca="false">+G55/F55</f>
        <v>0.000544006411861945</v>
      </c>
      <c r="W55" s="29" t="n">
        <f aca="false">+H55/G55</f>
        <v>178.110497237569</v>
      </c>
      <c r="Y55" s="28" t="n">
        <f aca="false">+M55/L55</f>
        <v>0.000563559537748816</v>
      </c>
      <c r="Z55" s="29" t="n">
        <f aca="false">+N55/M55</f>
        <v>172.291779584463</v>
      </c>
      <c r="AB55" s="28" t="n">
        <f aca="false">+S55/R55</f>
        <v>0.000564408439419567</v>
      </c>
      <c r="AC55" s="29" t="n">
        <f aca="false">+T55/S55</f>
        <v>173.574132492114</v>
      </c>
    </row>
    <row r="56" customFormat="false" ht="23.25" hidden="false" customHeight="false" outlineLevel="0" collapsed="false">
      <c r="B56" s="45" t="s">
        <v>19</v>
      </c>
      <c r="C56" s="46" t="n">
        <v>6552</v>
      </c>
      <c r="D56" s="83"/>
      <c r="E56" s="83"/>
      <c r="F56" s="84" t="n">
        <v>7216</v>
      </c>
      <c r="G56" s="111" t="n">
        <v>4.33</v>
      </c>
      <c r="H56" s="112" t="n">
        <v>689.5</v>
      </c>
      <c r="I56" s="113" t="n">
        <v>6004</v>
      </c>
      <c r="J56" s="83"/>
      <c r="K56" s="83"/>
      <c r="L56" s="113" t="n">
        <v>9039</v>
      </c>
      <c r="M56" s="114" t="n">
        <v>5.42</v>
      </c>
      <c r="N56" s="112" t="n">
        <v>874.97</v>
      </c>
      <c r="O56" s="113" t="n">
        <v>5497</v>
      </c>
      <c r="P56" s="83"/>
      <c r="Q56" s="83"/>
      <c r="R56" s="46" t="n">
        <v>11091</v>
      </c>
      <c r="S56" s="114" t="n">
        <v>6.65</v>
      </c>
      <c r="T56" s="112" t="n">
        <v>1081.95</v>
      </c>
      <c r="V56" s="28" t="n">
        <f aca="false">+G56/F56</f>
        <v>0.000600055432372506</v>
      </c>
      <c r="W56" s="29" t="n">
        <f aca="false">+H56/G56</f>
        <v>159.237875288684</v>
      </c>
      <c r="Y56" s="28" t="n">
        <f aca="false">+M56/L56</f>
        <v>0.000599623852196039</v>
      </c>
      <c r="Z56" s="29" t="n">
        <f aca="false">+N56/M56</f>
        <v>161.433579335793</v>
      </c>
      <c r="AB56" s="28" t="n">
        <f aca="false">+S56/R56</f>
        <v>0.000599585249301235</v>
      </c>
      <c r="AC56" s="29" t="n">
        <f aca="false">+T56/S56</f>
        <v>162.699248120301</v>
      </c>
    </row>
    <row r="57" customFormat="false" ht="24" hidden="false" customHeight="false" outlineLevel="0" collapsed="false">
      <c r="B57" s="47" t="s">
        <v>20</v>
      </c>
      <c r="C57" s="48" t="n">
        <v>7715</v>
      </c>
      <c r="D57" s="89"/>
      <c r="E57" s="89"/>
      <c r="F57" s="90" t="n">
        <v>7761</v>
      </c>
      <c r="G57" s="106" t="n">
        <v>4.66</v>
      </c>
      <c r="H57" s="107" t="n">
        <v>770.81</v>
      </c>
      <c r="I57" s="108" t="n">
        <v>6546</v>
      </c>
      <c r="J57" s="89"/>
      <c r="K57" s="89"/>
      <c r="L57" s="48" t="n">
        <v>6638</v>
      </c>
      <c r="M57" s="110" t="n">
        <v>3.98</v>
      </c>
      <c r="N57" s="107" t="n">
        <v>658.33</v>
      </c>
      <c r="O57" s="108" t="n">
        <v>7303</v>
      </c>
      <c r="P57" s="89"/>
      <c r="Q57" s="89"/>
      <c r="R57" s="48" t="n">
        <v>11010</v>
      </c>
      <c r="S57" s="110" t="n">
        <v>6.61</v>
      </c>
      <c r="T57" s="107" t="n">
        <v>1093.36</v>
      </c>
      <c r="V57" s="28" t="n">
        <f aca="false">+G57/F57</f>
        <v>0.000600438087875274</v>
      </c>
      <c r="W57" s="29" t="n">
        <f aca="false">+H57/G57</f>
        <v>165.409871244635</v>
      </c>
      <c r="Y57" s="28" t="n">
        <f aca="false">+M57/L57</f>
        <v>0.000599578186200663</v>
      </c>
      <c r="Z57" s="29" t="n">
        <f aca="false">+N57/M57</f>
        <v>165.409547738693</v>
      </c>
      <c r="AB57" s="28" t="n">
        <f aca="false">+S57/R57</f>
        <v>0.000600363306085377</v>
      </c>
      <c r="AC57" s="29" t="n">
        <f aca="false">+T57/S57</f>
        <v>165.409984871407</v>
      </c>
    </row>
    <row r="58" customFormat="false" ht="24" hidden="false" customHeight="false" outlineLevel="0" collapsed="false">
      <c r="B58" s="38" t="s">
        <v>21</v>
      </c>
      <c r="C58" s="39" t="n">
        <f aca="false">SUM(C56:C57)</f>
        <v>14267</v>
      </c>
      <c r="D58" s="40" t="n">
        <f aca="false">+G58/F58*C58</f>
        <v>8.56381985711424</v>
      </c>
      <c r="E58" s="40" t="n">
        <f aca="false">+H58/G58*D58</f>
        <v>1391.08251118382</v>
      </c>
      <c r="F58" s="39" t="n">
        <f aca="false">SUM(F56:F57)</f>
        <v>14977</v>
      </c>
      <c r="G58" s="40" t="n">
        <f aca="false">SUM(G56:G57)</f>
        <v>8.99</v>
      </c>
      <c r="H58" s="41" t="n">
        <f aca="false">SUM(H56:H57)</f>
        <v>1460.31</v>
      </c>
      <c r="I58" s="80" t="n">
        <f aca="false">SUM(I56:I57)</f>
        <v>12550</v>
      </c>
      <c r="J58" s="40" t="n">
        <f aca="false">+M58/L58*I58</f>
        <v>7.52503667793583</v>
      </c>
      <c r="K58" s="40" t="n">
        <f aca="false">+N58/M58*J58</f>
        <v>1227.46156790202</v>
      </c>
      <c r="L58" s="81" t="n">
        <f aca="false">SUM(L56:L57)</f>
        <v>15677</v>
      </c>
      <c r="M58" s="82" t="n">
        <f aca="false">SUM(M56:M57)</f>
        <v>9.4</v>
      </c>
      <c r="N58" s="41" t="n">
        <f aca="false">SUM(N56:N57)</f>
        <v>1533.3</v>
      </c>
      <c r="O58" s="80" t="n">
        <f aca="false">SUM(O56:O57)</f>
        <v>12800</v>
      </c>
      <c r="P58" s="40" t="n">
        <f aca="false">+S58/R58*O58</f>
        <v>7.67965250441157</v>
      </c>
      <c r="Q58" s="40" t="n">
        <f aca="false">+T58/S58*P58</f>
        <v>1259.85104746392</v>
      </c>
      <c r="R58" s="81" t="n">
        <f aca="false">SUM(R56:R57)</f>
        <v>22101</v>
      </c>
      <c r="S58" s="82" t="n">
        <f aca="false">SUM(S56:S57)</f>
        <v>13.26</v>
      </c>
      <c r="T58" s="41" t="n">
        <f aca="false">SUM(T56:T57)</f>
        <v>2175.31</v>
      </c>
      <c r="V58" s="28" t="n">
        <f aca="false">+G58/F58</f>
        <v>0.000600253722374307</v>
      </c>
      <c r="W58" s="29" t="n">
        <f aca="false">+H58/G58</f>
        <v>162.437152391546</v>
      </c>
      <c r="Y58" s="28" t="n">
        <f aca="false">+M58/L58</f>
        <v>0.000599604516170186</v>
      </c>
      <c r="Z58" s="29" t="n">
        <f aca="false">+N58/M58</f>
        <v>163.117021276596</v>
      </c>
      <c r="AB58" s="28" t="n">
        <f aca="false">+S58/R58</f>
        <v>0.000599972851907154</v>
      </c>
      <c r="AC58" s="29" t="n">
        <f aca="false">+T58/S58</f>
        <v>164.050527903469</v>
      </c>
    </row>
    <row r="59" customFormat="false" ht="24" hidden="false" customHeight="false" outlineLevel="0" collapsed="false">
      <c r="B59" s="49" t="s">
        <v>22</v>
      </c>
      <c r="C59" s="50" t="n">
        <v>2661</v>
      </c>
      <c r="D59" s="40"/>
      <c r="E59" s="40"/>
      <c r="F59" s="92" t="n">
        <v>2063</v>
      </c>
      <c r="G59" s="115" t="n">
        <v>1.03</v>
      </c>
      <c r="H59" s="116" t="n">
        <v>170.28</v>
      </c>
      <c r="I59" s="117" t="n">
        <v>2608</v>
      </c>
      <c r="J59" s="40"/>
      <c r="K59" s="40"/>
      <c r="L59" s="50" t="n">
        <v>4941</v>
      </c>
      <c r="M59" s="118" t="n">
        <v>2.47</v>
      </c>
      <c r="N59" s="116" t="n">
        <v>402.04</v>
      </c>
      <c r="O59" s="117" t="n">
        <v>3178</v>
      </c>
      <c r="P59" s="40"/>
      <c r="Q59" s="40"/>
      <c r="R59" s="117" t="n">
        <v>4583</v>
      </c>
      <c r="S59" s="118" t="n">
        <v>2.29</v>
      </c>
      <c r="T59" s="116" t="n">
        <v>382.32</v>
      </c>
      <c r="V59" s="28" t="n">
        <f aca="false">+G59/F59</f>
        <v>0.000499272903538536</v>
      </c>
      <c r="W59" s="29" t="n">
        <f aca="false">+H59/G59</f>
        <v>165.320388349515</v>
      </c>
      <c r="Y59" s="28" t="n">
        <f aca="false">+M59/L59</f>
        <v>0.000499898805909735</v>
      </c>
      <c r="Z59" s="29" t="n">
        <f aca="false">+N59/M59</f>
        <v>162.769230769231</v>
      </c>
      <c r="AB59" s="28" t="n">
        <f aca="false">+S59/R59</f>
        <v>0.000499672703469343</v>
      </c>
      <c r="AC59" s="29" t="n">
        <f aca="false">+T59/S59</f>
        <v>166.951965065502</v>
      </c>
    </row>
    <row r="60" customFormat="false" ht="24" hidden="false" customHeight="false" outlineLevel="0" collapsed="false">
      <c r="B60" s="51" t="s">
        <v>23</v>
      </c>
      <c r="C60" s="52" t="n">
        <f aca="false">SUM(C59)</f>
        <v>2661</v>
      </c>
      <c r="D60" s="40" t="n">
        <f aca="false">+G60/F60*C60</f>
        <v>1.32856519631604</v>
      </c>
      <c r="E60" s="40" t="n">
        <f aca="false">+H60/G60*D60</f>
        <v>219.638914202618</v>
      </c>
      <c r="F60" s="52" t="n">
        <f aca="false">SUM(F59)</f>
        <v>2063</v>
      </c>
      <c r="G60" s="53" t="n">
        <f aca="false">SUM(G59)</f>
        <v>1.03</v>
      </c>
      <c r="H60" s="54" t="n">
        <f aca="false">SUM(H59)</f>
        <v>170.28</v>
      </c>
      <c r="I60" s="97" t="n">
        <f aca="false">SUM(I59)</f>
        <v>2608</v>
      </c>
      <c r="J60" s="40" t="n">
        <f aca="false">+M60/L60*I60</f>
        <v>1.30373608581259</v>
      </c>
      <c r="K60" s="40" t="n">
        <f aca="false">+N60/M60*J60</f>
        <v>212.208119813803</v>
      </c>
      <c r="L60" s="98" t="n">
        <f aca="false">SUM(L59)</f>
        <v>4941</v>
      </c>
      <c r="M60" s="99" t="n">
        <f aca="false">SUM(M59)</f>
        <v>2.47</v>
      </c>
      <c r="N60" s="54" t="n">
        <f aca="false">SUM(N59)</f>
        <v>402.04</v>
      </c>
      <c r="O60" s="97" t="n">
        <f aca="false">SUM(O59)</f>
        <v>3178</v>
      </c>
      <c r="P60" s="40" t="n">
        <f aca="false">+S60/R60*O60</f>
        <v>1.58795985162557</v>
      </c>
      <c r="Q60" s="40" t="n">
        <f aca="false">+T60/S60*P60</f>
        <v>265.113017674013</v>
      </c>
      <c r="R60" s="98" t="n">
        <f aca="false">SUM(R59)</f>
        <v>4583</v>
      </c>
      <c r="S60" s="99" t="n">
        <f aca="false">SUM(S59)</f>
        <v>2.29</v>
      </c>
      <c r="T60" s="54" t="n">
        <f aca="false">SUM(T59)</f>
        <v>382.32</v>
      </c>
      <c r="V60" s="28" t="n">
        <f aca="false">+G60/F60</f>
        <v>0.000499272903538536</v>
      </c>
      <c r="W60" s="29" t="n">
        <f aca="false">+H60/G60</f>
        <v>165.320388349515</v>
      </c>
      <c r="Y60" s="28" t="n">
        <f aca="false">+M60/L60</f>
        <v>0.000499898805909735</v>
      </c>
      <c r="Z60" s="29" t="n">
        <f aca="false">+N60/M60</f>
        <v>162.769230769231</v>
      </c>
      <c r="AB60" s="28" t="n">
        <f aca="false">+S60/R60</f>
        <v>0.000499672703469343</v>
      </c>
      <c r="AC60" s="29" t="n">
        <f aca="false">+T60/S60</f>
        <v>166.951965065502</v>
      </c>
    </row>
    <row r="61" customFormat="false" ht="24" hidden="false" customHeight="false" outlineLevel="0" collapsed="false">
      <c r="B61" s="38" t="s">
        <v>24</v>
      </c>
      <c r="C61" s="39" t="n">
        <f aca="false">+C55+C58+C60</f>
        <v>34017</v>
      </c>
      <c r="D61" s="40" t="n">
        <f aca="false">+D55+D58+D60</f>
        <v>19.1889106257391</v>
      </c>
      <c r="E61" s="40" t="n">
        <f aca="false">+E55+E58+E60</f>
        <v>3266.53021765212</v>
      </c>
      <c r="F61" s="39" t="n">
        <f aca="false">+F55+F58+F60</f>
        <v>37003</v>
      </c>
      <c r="G61" s="40" t="n">
        <f aca="false">+G55+G58+G60</f>
        <v>20.88</v>
      </c>
      <c r="H61" s="41" t="n">
        <f aca="false">+H55+H58+H60</f>
        <v>3564.87</v>
      </c>
      <c r="I61" s="80" t="n">
        <f aca="false">+I55+I58+I60</f>
        <v>29715</v>
      </c>
      <c r="J61" s="40" t="n">
        <f aca="false">+J55+J58+J60</f>
        <v>17.0325089547579</v>
      </c>
      <c r="K61" s="40" t="n">
        <f aca="false">+K55+K58+K60</f>
        <v>2853.10599530632</v>
      </c>
      <c r="L61" s="81" t="n">
        <f aca="false">+L55+L58+L60</f>
        <v>40261</v>
      </c>
      <c r="M61" s="82" t="n">
        <f aca="false">+M55+M58+M60</f>
        <v>22.94</v>
      </c>
      <c r="N61" s="41" t="n">
        <f aca="false">+N55+N58+N60</f>
        <v>3842.61</v>
      </c>
      <c r="O61" s="80" t="n">
        <f aca="false">+O55+O58+O60</f>
        <v>32458</v>
      </c>
      <c r="P61" s="40" t="n">
        <f aca="false">+P55+P58+P60</f>
        <v>18.5690634376716</v>
      </c>
      <c r="Q61" s="40" t="n">
        <f aca="false">+Q55+Q58+Q60</f>
        <v>3139.45536755046</v>
      </c>
      <c r="R61" s="81" t="n">
        <f aca="false">+R55+R58+R60</f>
        <v>49150</v>
      </c>
      <c r="S61" s="82" t="n">
        <f aca="false">+S55+S58+S60</f>
        <v>28.23</v>
      </c>
      <c r="T61" s="41" t="n">
        <f aca="false">+T55+T58+T60</f>
        <v>4758.55</v>
      </c>
      <c r="V61" s="55" t="n">
        <f aca="false">+G61/F61</f>
        <v>0.000564278572007675</v>
      </c>
      <c r="W61" s="56" t="n">
        <f aca="false">+H61/G61</f>
        <v>170.73132183908</v>
      </c>
      <c r="Y61" s="55" t="n">
        <f aca="false">+M61/L61</f>
        <v>0.000569782171332058</v>
      </c>
      <c r="Z61" s="56" t="n">
        <f aca="false">+N61/M61</f>
        <v>167.506974716652</v>
      </c>
      <c r="AB61" s="55" t="n">
        <f aca="false">+S61/R61</f>
        <v>0.000574364191251272</v>
      </c>
      <c r="AC61" s="56" t="n">
        <f aca="false">+T61/S61</f>
        <v>168.563584838824</v>
      </c>
    </row>
    <row r="63" customFormat="false" ht="18.75" hidden="false" customHeight="false" outlineLevel="0" collapsed="false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customFormat="false" ht="18.75" hidden="false" customHeight="true" outlineLevel="0" collapsed="false">
      <c r="B64" s="5" t="s">
        <v>2</v>
      </c>
      <c r="C64" s="63" t="s">
        <v>106</v>
      </c>
      <c r="D64" s="63"/>
      <c r="E64" s="63"/>
      <c r="F64" s="63"/>
      <c r="G64" s="63"/>
      <c r="H64" s="63"/>
      <c r="I64" s="63" t="s">
        <v>107</v>
      </c>
      <c r="J64" s="63"/>
      <c r="K64" s="63"/>
      <c r="L64" s="63"/>
      <c r="M64" s="63"/>
      <c r="N64" s="63"/>
      <c r="O64" s="63" t="s">
        <v>108</v>
      </c>
      <c r="P64" s="63"/>
      <c r="Q64" s="63"/>
      <c r="R64" s="63"/>
      <c r="S64" s="63"/>
      <c r="T64" s="63"/>
    </row>
    <row r="65" customFormat="false" ht="20.25" hidden="false" customHeight="true" outlineLevel="0" collapsed="false">
      <c r="B65" s="5"/>
      <c r="C65" s="64" t="s">
        <v>33</v>
      </c>
      <c r="D65" s="64"/>
      <c r="E65" s="64"/>
      <c r="F65" s="9" t="s">
        <v>4</v>
      </c>
      <c r="G65" s="9"/>
      <c r="H65" s="9"/>
      <c r="I65" s="64" t="s">
        <v>33</v>
      </c>
      <c r="J65" s="64"/>
      <c r="K65" s="64"/>
      <c r="L65" s="65" t="s">
        <v>4</v>
      </c>
      <c r="M65" s="65"/>
      <c r="N65" s="65"/>
      <c r="O65" s="64" t="s">
        <v>33</v>
      </c>
      <c r="P65" s="64"/>
      <c r="Q65" s="64"/>
      <c r="R65" s="65" t="s">
        <v>4</v>
      </c>
      <c r="S65" s="65"/>
      <c r="T65" s="65"/>
      <c r="V65" s="11" t="s">
        <v>5</v>
      </c>
      <c r="W65" s="11"/>
      <c r="Y65" s="11" t="s">
        <v>5</v>
      </c>
      <c r="Z65" s="11"/>
      <c r="AB65" s="11" t="s">
        <v>5</v>
      </c>
      <c r="AC65" s="11"/>
    </row>
    <row r="66" customFormat="false" ht="37.5" hidden="false" customHeight="false" outlineLevel="0" collapsed="false">
      <c r="B66" s="16"/>
      <c r="C66" s="127" t="s">
        <v>6</v>
      </c>
      <c r="D66" s="18" t="s">
        <v>34</v>
      </c>
      <c r="E66" s="18" t="s">
        <v>35</v>
      </c>
      <c r="F66" s="17" t="s">
        <v>6</v>
      </c>
      <c r="G66" s="18" t="s">
        <v>34</v>
      </c>
      <c r="H66" s="19" t="s">
        <v>35</v>
      </c>
      <c r="I66" s="127" t="s">
        <v>6</v>
      </c>
      <c r="J66" s="18" t="s">
        <v>34</v>
      </c>
      <c r="K66" s="18" t="s">
        <v>35</v>
      </c>
      <c r="L66" s="17" t="s">
        <v>6</v>
      </c>
      <c r="M66" s="18" t="s">
        <v>34</v>
      </c>
      <c r="N66" s="19" t="s">
        <v>35</v>
      </c>
      <c r="O66" s="127" t="s">
        <v>6</v>
      </c>
      <c r="P66" s="18" t="s">
        <v>34</v>
      </c>
      <c r="Q66" s="18" t="s">
        <v>35</v>
      </c>
      <c r="R66" s="17" t="s">
        <v>6</v>
      </c>
      <c r="S66" s="18" t="s">
        <v>34</v>
      </c>
      <c r="T66" s="19" t="s">
        <v>35</v>
      </c>
      <c r="V66" s="21" t="s">
        <v>9</v>
      </c>
      <c r="W66" s="21" t="s">
        <v>10</v>
      </c>
      <c r="Y66" s="21" t="s">
        <v>9</v>
      </c>
      <c r="Z66" s="21" t="s">
        <v>10</v>
      </c>
      <c r="AB66" s="21" t="s">
        <v>9</v>
      </c>
      <c r="AC66" s="21" t="s">
        <v>10</v>
      </c>
    </row>
    <row r="67" customFormat="false" ht="23.25" hidden="false" customHeight="false" outlineLevel="0" collapsed="false">
      <c r="B67" s="24" t="s">
        <v>11</v>
      </c>
      <c r="C67" s="25" t="n">
        <v>1175</v>
      </c>
      <c r="D67" s="25"/>
      <c r="E67" s="25"/>
      <c r="F67" s="67" t="n">
        <v>1124</v>
      </c>
      <c r="G67" s="101" t="n">
        <v>0.68</v>
      </c>
      <c r="H67" s="102" t="n">
        <v>121.06</v>
      </c>
      <c r="I67" s="103" t="n">
        <v>1027</v>
      </c>
      <c r="J67" s="104"/>
      <c r="K67" s="104"/>
      <c r="L67" s="104" t="n">
        <v>688</v>
      </c>
      <c r="M67" s="105" t="n">
        <v>0.41</v>
      </c>
      <c r="N67" s="102" t="n">
        <v>77.69</v>
      </c>
      <c r="O67" s="103" t="n">
        <v>969</v>
      </c>
      <c r="P67" s="104"/>
      <c r="Q67" s="104"/>
      <c r="R67" s="104" t="n">
        <v>1469</v>
      </c>
      <c r="S67" s="105" t="n">
        <v>0.89</v>
      </c>
      <c r="T67" s="102" t="n">
        <v>165.8</v>
      </c>
      <c r="V67" s="28" t="n">
        <f aca="false">+G67/F67</f>
        <v>0.000604982206405694</v>
      </c>
      <c r="W67" s="29" t="n">
        <f aca="false">+H67/G67</f>
        <v>178.029411764706</v>
      </c>
      <c r="Y67" s="28" t="n">
        <f aca="false">+M67/L67</f>
        <v>0.00059593023255814</v>
      </c>
      <c r="Z67" s="29" t="n">
        <f aca="false">+N67/M67</f>
        <v>189.487804878049</v>
      </c>
      <c r="AB67" s="28" t="n">
        <f aca="false">+S67/R67</f>
        <v>0.000605854322668482</v>
      </c>
      <c r="AC67" s="29" t="n">
        <f aca="false">+T67/S67</f>
        <v>186.292134831461</v>
      </c>
    </row>
    <row r="68" customFormat="false" ht="23.25" hidden="false" customHeight="false" outlineLevel="0" collapsed="false">
      <c r="B68" s="24" t="s">
        <v>12</v>
      </c>
      <c r="C68" s="25" t="n">
        <v>3692</v>
      </c>
      <c r="D68" s="25"/>
      <c r="E68" s="25"/>
      <c r="F68" s="67" t="n">
        <v>8627</v>
      </c>
      <c r="G68" s="101" t="n">
        <v>5.18</v>
      </c>
      <c r="H68" s="102" t="n">
        <v>801.11</v>
      </c>
      <c r="I68" s="103" t="n">
        <v>3461</v>
      </c>
      <c r="J68" s="104"/>
      <c r="K68" s="104"/>
      <c r="L68" s="104" t="n">
        <v>1031</v>
      </c>
      <c r="M68" s="105" t="n">
        <v>0.62</v>
      </c>
      <c r="N68" s="102" t="n">
        <v>98.45</v>
      </c>
      <c r="O68" s="103" t="n">
        <v>3785</v>
      </c>
      <c r="P68" s="104"/>
      <c r="Q68" s="104"/>
      <c r="R68" s="104" t="n">
        <v>4594</v>
      </c>
      <c r="S68" s="105" t="n">
        <v>2.77</v>
      </c>
      <c r="T68" s="102" t="n">
        <v>434.79</v>
      </c>
      <c r="V68" s="28" t="n">
        <f aca="false">+G68/F68</f>
        <v>0.000600440477570418</v>
      </c>
      <c r="W68" s="29" t="n">
        <f aca="false">+H68/G68</f>
        <v>154.65444015444</v>
      </c>
      <c r="Y68" s="28" t="n">
        <f aca="false">+M68/L68</f>
        <v>0.000601357904946654</v>
      </c>
      <c r="Z68" s="29" t="n">
        <f aca="false">+N68/M68</f>
        <v>158.790322580645</v>
      </c>
      <c r="AB68" s="28" t="n">
        <f aca="false">+S68/R68</f>
        <v>0.000602960383108402</v>
      </c>
      <c r="AC68" s="29" t="n">
        <f aca="false">+T68/S68</f>
        <v>156.963898916968</v>
      </c>
    </row>
    <row r="69" customFormat="false" ht="23.25" hidden="false" customHeight="false" outlineLevel="0" collapsed="false">
      <c r="B69" s="24" t="s">
        <v>13</v>
      </c>
      <c r="C69" s="25" t="n">
        <v>2165</v>
      </c>
      <c r="D69" s="25"/>
      <c r="E69" s="25"/>
      <c r="F69" s="67" t="n">
        <v>3348</v>
      </c>
      <c r="G69" s="101" t="n">
        <v>2.06</v>
      </c>
      <c r="H69" s="102" t="n">
        <v>336.15</v>
      </c>
      <c r="I69" s="103" t="n">
        <v>2028</v>
      </c>
      <c r="J69" s="104"/>
      <c r="K69" s="104"/>
      <c r="L69" s="104" t="n">
        <v>1021</v>
      </c>
      <c r="M69" s="105" t="n">
        <v>0.61</v>
      </c>
      <c r="N69" s="102" t="n">
        <v>101.54</v>
      </c>
      <c r="O69" s="103" t="n">
        <v>2194</v>
      </c>
      <c r="P69" s="104"/>
      <c r="Q69" s="104"/>
      <c r="R69" s="104" t="n">
        <v>3706</v>
      </c>
      <c r="S69" s="105" t="n">
        <v>2.29</v>
      </c>
      <c r="T69" s="102" t="n">
        <v>347.28</v>
      </c>
      <c r="V69" s="28" t="n">
        <f aca="false">+G69/F69</f>
        <v>0.000615292712066906</v>
      </c>
      <c r="W69" s="29" t="n">
        <f aca="false">+H69/G69</f>
        <v>163.179611650485</v>
      </c>
      <c r="Y69" s="28" t="n">
        <f aca="false">+M69/L69</f>
        <v>0.00059745347698335</v>
      </c>
      <c r="Z69" s="29" t="n">
        <f aca="false">+N69/M69</f>
        <v>166.459016393443</v>
      </c>
      <c r="AB69" s="28" t="n">
        <f aca="false">+S69/R69</f>
        <v>0.000617916891527253</v>
      </c>
      <c r="AC69" s="29" t="n">
        <f aca="false">+T69/S69</f>
        <v>151.650655021834</v>
      </c>
    </row>
    <row r="70" customFormat="false" ht="23.25" hidden="false" customHeight="false" outlineLevel="0" collapsed="false">
      <c r="B70" s="34" t="s">
        <v>14</v>
      </c>
      <c r="C70" s="35" t="n">
        <v>335</v>
      </c>
      <c r="D70" s="35"/>
      <c r="E70" s="35"/>
      <c r="F70" s="73" t="n">
        <v>890</v>
      </c>
      <c r="G70" s="101" t="n">
        <v>0.53</v>
      </c>
      <c r="H70" s="102" t="n">
        <v>79.28</v>
      </c>
      <c r="I70" s="103" t="n">
        <v>354</v>
      </c>
      <c r="J70" s="104"/>
      <c r="K70" s="104"/>
      <c r="L70" s="104" t="n">
        <v>335</v>
      </c>
      <c r="M70" s="105" t="n">
        <v>0.2</v>
      </c>
      <c r="N70" s="102" t="n">
        <v>29.29</v>
      </c>
      <c r="O70" s="103" t="n">
        <v>402</v>
      </c>
      <c r="P70" s="104"/>
      <c r="Q70" s="104"/>
      <c r="R70" s="104" t="n">
        <v>480</v>
      </c>
      <c r="S70" s="105" t="n">
        <v>0.29</v>
      </c>
      <c r="T70" s="102" t="n">
        <v>41.91</v>
      </c>
      <c r="V70" s="28" t="n">
        <f aca="false">+G70/F70</f>
        <v>0.000595505617977528</v>
      </c>
      <c r="W70" s="29" t="n">
        <f aca="false">+H70/G70</f>
        <v>149.584905660377</v>
      </c>
      <c r="Y70" s="28" t="n">
        <f aca="false">+M70/L70</f>
        <v>0.000597014925373134</v>
      </c>
      <c r="Z70" s="29" t="n">
        <f aca="false">+N70/M70</f>
        <v>146.45</v>
      </c>
      <c r="AB70" s="28" t="n">
        <f aca="false">+S70/R70</f>
        <v>0.000604166666666667</v>
      </c>
      <c r="AC70" s="29" t="n">
        <f aca="false">+T70/S70</f>
        <v>144.51724137931</v>
      </c>
    </row>
    <row r="71" customFormat="false" ht="23.25" hidden="false" customHeight="false" outlineLevel="0" collapsed="false">
      <c r="B71" s="34" t="s">
        <v>15</v>
      </c>
      <c r="C71" s="35" t="n">
        <v>2376</v>
      </c>
      <c r="D71" s="35"/>
      <c r="E71" s="35"/>
      <c r="F71" s="73" t="n">
        <v>4099</v>
      </c>
      <c r="G71" s="101" t="n">
        <v>2.47</v>
      </c>
      <c r="H71" s="102" t="n">
        <v>382.8</v>
      </c>
      <c r="I71" s="103" t="n">
        <v>2345</v>
      </c>
      <c r="J71" s="104"/>
      <c r="K71" s="104"/>
      <c r="L71" s="104" t="n">
        <v>1554</v>
      </c>
      <c r="M71" s="105" t="n">
        <v>0.93</v>
      </c>
      <c r="N71" s="102" t="n">
        <v>138.93</v>
      </c>
      <c r="O71" s="103" t="n">
        <v>2464</v>
      </c>
      <c r="P71" s="104"/>
      <c r="Q71" s="104"/>
      <c r="R71" s="104" t="n">
        <v>3470</v>
      </c>
      <c r="S71" s="105" t="n">
        <v>2.08</v>
      </c>
      <c r="T71" s="102" t="n">
        <v>334.26</v>
      </c>
      <c r="V71" s="28" t="n">
        <f aca="false">+G71/F71</f>
        <v>0.000602585996584533</v>
      </c>
      <c r="W71" s="29" t="n">
        <f aca="false">+H71/G71</f>
        <v>154.97975708502</v>
      </c>
      <c r="Y71" s="28" t="n">
        <f aca="false">+M71/L71</f>
        <v>0.000598455598455598</v>
      </c>
      <c r="Z71" s="29" t="n">
        <f aca="false">+N71/M71</f>
        <v>149.387096774194</v>
      </c>
      <c r="AB71" s="28" t="n">
        <f aca="false">+S71/R71</f>
        <v>0.000599423631123919</v>
      </c>
      <c r="AC71" s="29" t="n">
        <f aca="false">+T71/S71</f>
        <v>160.701923076923</v>
      </c>
    </row>
    <row r="72" customFormat="false" ht="23.25" hidden="false" customHeight="false" outlineLevel="0" collapsed="false">
      <c r="B72" s="34" t="s">
        <v>16</v>
      </c>
      <c r="C72" s="35" t="n">
        <v>2855</v>
      </c>
      <c r="D72" s="35"/>
      <c r="E72" s="35"/>
      <c r="F72" s="73" t="n">
        <v>1957</v>
      </c>
      <c r="G72" s="101" t="n">
        <v>1.1</v>
      </c>
      <c r="H72" s="102" t="n">
        <v>245.04</v>
      </c>
      <c r="I72" s="103" t="n">
        <v>2400</v>
      </c>
      <c r="J72" s="104"/>
      <c r="K72" s="104"/>
      <c r="L72" s="104" t="n">
        <v>1469</v>
      </c>
      <c r="M72" s="105" t="n">
        <v>0.82</v>
      </c>
      <c r="N72" s="102" t="n">
        <v>191.37</v>
      </c>
      <c r="O72" s="103" t="n">
        <v>2804</v>
      </c>
      <c r="P72" s="104"/>
      <c r="Q72" s="104"/>
      <c r="R72" s="104" t="n">
        <v>1879</v>
      </c>
      <c r="S72" s="105" t="n">
        <v>1.04</v>
      </c>
      <c r="T72" s="102" t="n">
        <v>235.18</v>
      </c>
      <c r="V72" s="28" t="n">
        <f aca="false">+G72/F72</f>
        <v>0.00056208482370976</v>
      </c>
      <c r="W72" s="29" t="n">
        <f aca="false">+H72/G72</f>
        <v>222.763636363636</v>
      </c>
      <c r="Y72" s="28" t="n">
        <f aca="false">+M72/L72</f>
        <v>0.000558202859087815</v>
      </c>
      <c r="Z72" s="29" t="n">
        <f aca="false">+N72/M72</f>
        <v>233.378048780488</v>
      </c>
      <c r="AB72" s="28" t="n">
        <f aca="false">+S72/R72</f>
        <v>0.000553485896753592</v>
      </c>
      <c r="AC72" s="29" t="n">
        <f aca="false">+T72/S72</f>
        <v>226.134615384615</v>
      </c>
    </row>
    <row r="73" customFormat="false" ht="24" hidden="false" customHeight="false" outlineLevel="0" collapsed="false">
      <c r="B73" s="36" t="s">
        <v>17</v>
      </c>
      <c r="C73" s="37" t="n">
        <v>3480</v>
      </c>
      <c r="D73" s="37"/>
      <c r="E73" s="37"/>
      <c r="F73" s="74" t="n">
        <v>2974</v>
      </c>
      <c r="G73" s="106" t="n">
        <v>1.34</v>
      </c>
      <c r="H73" s="107" t="n">
        <v>261.04</v>
      </c>
      <c r="I73" s="108" t="n">
        <v>580</v>
      </c>
      <c r="J73" s="109"/>
      <c r="K73" s="109"/>
      <c r="L73" s="109" t="n">
        <v>1605</v>
      </c>
      <c r="M73" s="110" t="n">
        <v>0.72</v>
      </c>
      <c r="N73" s="107" t="n">
        <v>140.42</v>
      </c>
      <c r="O73" s="108" t="n">
        <v>2644</v>
      </c>
      <c r="P73" s="109"/>
      <c r="Q73" s="109"/>
      <c r="R73" s="109" t="n">
        <v>1180</v>
      </c>
      <c r="S73" s="110" t="n">
        <v>0.52</v>
      </c>
      <c r="T73" s="107" t="n">
        <v>100.59</v>
      </c>
      <c r="V73" s="28" t="n">
        <f aca="false">+G73/F73</f>
        <v>0.000450571620712845</v>
      </c>
      <c r="W73" s="29" t="n">
        <f aca="false">+H73/G73</f>
        <v>194.805970149254</v>
      </c>
      <c r="Y73" s="28" t="n">
        <f aca="false">+M73/L73</f>
        <v>0.000448598130841121</v>
      </c>
      <c r="Z73" s="29" t="n">
        <f aca="false">+N73/M73</f>
        <v>195.027777777778</v>
      </c>
      <c r="AB73" s="28" t="n">
        <f aca="false">+S73/R73</f>
        <v>0.000440677966101695</v>
      </c>
      <c r="AC73" s="29" t="n">
        <f aca="false">+T73/S73</f>
        <v>193.442307692308</v>
      </c>
    </row>
    <row r="74" customFormat="false" ht="24" hidden="false" customHeight="false" outlineLevel="0" collapsed="false">
      <c r="B74" s="38" t="s">
        <v>18</v>
      </c>
      <c r="C74" s="39" t="n">
        <f aca="false">SUM(C67:C73)</f>
        <v>16078</v>
      </c>
      <c r="D74" s="40" t="n">
        <f aca="false">+G74/F74*C74</f>
        <v>9.33151222902819</v>
      </c>
      <c r="E74" s="40" t="n">
        <f aca="false">+H74/G74*D74</f>
        <v>1555.12165776098</v>
      </c>
      <c r="F74" s="39" t="n">
        <f aca="false">SUM(F67:F73)</f>
        <v>23019</v>
      </c>
      <c r="G74" s="40" t="n">
        <f aca="false">SUM(G67:G73)</f>
        <v>13.36</v>
      </c>
      <c r="H74" s="41" t="n">
        <f aca="false">SUM(H67:H73)</f>
        <v>2226.48</v>
      </c>
      <c r="I74" s="80" t="n">
        <f aca="false">SUM(I67:I73)</f>
        <v>12195</v>
      </c>
      <c r="J74" s="40" t="n">
        <f aca="false">+M74/L74*I74</f>
        <v>6.82337401012593</v>
      </c>
      <c r="K74" s="40" t="n">
        <f aca="false">+N74/M74*J74</f>
        <v>1231.19947423082</v>
      </c>
      <c r="L74" s="81" t="n">
        <f aca="false">SUM(L67:L73)</f>
        <v>7703</v>
      </c>
      <c r="M74" s="82" t="n">
        <f aca="false">SUM(M67:M73)</f>
        <v>4.31</v>
      </c>
      <c r="N74" s="41" t="n">
        <f aca="false">SUM(N67:N73)</f>
        <v>777.69</v>
      </c>
      <c r="O74" s="80" t="n">
        <f aca="false">SUM(O67:O73)</f>
        <v>15262</v>
      </c>
      <c r="P74" s="40" t="n">
        <f aca="false">+S74/R74*O74</f>
        <v>8.98727857909167</v>
      </c>
      <c r="Q74" s="40" t="n">
        <f aca="false">+T74/S74*P74</f>
        <v>1509.83551197997</v>
      </c>
      <c r="R74" s="81" t="n">
        <f aca="false">SUM(R67:R73)</f>
        <v>16778</v>
      </c>
      <c r="S74" s="82" t="n">
        <f aca="false">SUM(S67:S73)</f>
        <v>9.88</v>
      </c>
      <c r="T74" s="41" t="n">
        <f aca="false">SUM(T67:T73)</f>
        <v>1659.81</v>
      </c>
      <c r="V74" s="28" t="n">
        <f aca="false">+G74/F74</f>
        <v>0.000580390112515748</v>
      </c>
      <c r="W74" s="29" t="n">
        <f aca="false">+H74/G74</f>
        <v>166.652694610778</v>
      </c>
      <c r="Y74" s="28" t="n">
        <f aca="false">+M74/L74</f>
        <v>0.000559522264052966</v>
      </c>
      <c r="Z74" s="29" t="n">
        <f aca="false">+N74/M74</f>
        <v>180.438515081206</v>
      </c>
      <c r="AB74" s="28" t="n">
        <f aca="false">+S74/R74</f>
        <v>0.000588866372630826</v>
      </c>
      <c r="AC74" s="29" t="n">
        <f aca="false">+T74/S74</f>
        <v>167.996963562753</v>
      </c>
    </row>
    <row r="75" customFormat="false" ht="23.25" hidden="false" customHeight="false" outlineLevel="0" collapsed="false">
      <c r="B75" s="45" t="s">
        <v>19</v>
      </c>
      <c r="C75" s="46" t="n">
        <v>5270</v>
      </c>
      <c r="D75" s="83"/>
      <c r="E75" s="83"/>
      <c r="F75" s="84" t="n">
        <v>9041</v>
      </c>
      <c r="G75" s="111" t="n">
        <v>5.4</v>
      </c>
      <c r="H75" s="112" t="n">
        <v>877.39</v>
      </c>
      <c r="I75" s="113" t="n">
        <v>5728</v>
      </c>
      <c r="J75" s="83"/>
      <c r="K75" s="83"/>
      <c r="L75" s="46" t="n">
        <v>6005</v>
      </c>
      <c r="M75" s="114" t="n">
        <v>3.58</v>
      </c>
      <c r="N75" s="112" t="n">
        <v>587.89</v>
      </c>
      <c r="O75" s="113" t="n">
        <v>6509</v>
      </c>
      <c r="P75" s="83"/>
      <c r="Q75" s="83"/>
      <c r="R75" s="46" t="n">
        <v>3907</v>
      </c>
      <c r="S75" s="114" t="n">
        <v>2.33</v>
      </c>
      <c r="T75" s="112" t="n">
        <v>359.99</v>
      </c>
      <c r="V75" s="28" t="n">
        <f aca="false">+G75/F75</f>
        <v>0.000597279062050658</v>
      </c>
      <c r="W75" s="29" t="n">
        <f aca="false">+H75/G75</f>
        <v>162.47962962963</v>
      </c>
      <c r="Y75" s="28" t="n">
        <f aca="false">+M75/L75</f>
        <v>0.000596169858451291</v>
      </c>
      <c r="Z75" s="29" t="n">
        <f aca="false">+N75/M75</f>
        <v>164.215083798883</v>
      </c>
      <c r="AB75" s="28" t="n">
        <f aca="false">+S75/R75</f>
        <v>0.000596365497824418</v>
      </c>
      <c r="AC75" s="29" t="n">
        <f aca="false">+T75/S75</f>
        <v>154.502145922747</v>
      </c>
    </row>
    <row r="76" customFormat="false" ht="24" hidden="false" customHeight="false" outlineLevel="0" collapsed="false">
      <c r="B76" s="47" t="s">
        <v>20</v>
      </c>
      <c r="C76" s="48" t="n">
        <v>6941</v>
      </c>
      <c r="D76" s="89"/>
      <c r="E76" s="89"/>
      <c r="F76" s="90" t="n">
        <v>8673</v>
      </c>
      <c r="G76" s="106" t="n">
        <v>5.2</v>
      </c>
      <c r="H76" s="107" t="n">
        <v>859.75</v>
      </c>
      <c r="I76" s="108" t="n">
        <v>7042</v>
      </c>
      <c r="J76" s="89"/>
      <c r="K76" s="89"/>
      <c r="L76" s="48" t="n">
        <v>5488</v>
      </c>
      <c r="M76" s="110" t="n">
        <v>3.28</v>
      </c>
      <c r="N76" s="107" t="n">
        <v>549.03</v>
      </c>
      <c r="O76" s="108" t="n">
        <v>8002</v>
      </c>
      <c r="P76" s="89"/>
      <c r="Q76" s="89"/>
      <c r="R76" s="48" t="n">
        <v>5421</v>
      </c>
      <c r="S76" s="110" t="n">
        <v>3.25</v>
      </c>
      <c r="T76" s="107" t="n">
        <v>516.33</v>
      </c>
      <c r="V76" s="28" t="n">
        <f aca="false">+G76/F76</f>
        <v>0.000599561858641762</v>
      </c>
      <c r="W76" s="29" t="n">
        <f aca="false">+H76/G76</f>
        <v>165.336538461538</v>
      </c>
      <c r="Y76" s="28" t="n">
        <f aca="false">+M76/L76</f>
        <v>0.000597667638483965</v>
      </c>
      <c r="Z76" s="29" t="n">
        <f aca="false">+N76/M76</f>
        <v>167.387195121951</v>
      </c>
      <c r="AB76" s="28" t="n">
        <f aca="false">+S76/R76</f>
        <v>0.000599520383693046</v>
      </c>
      <c r="AC76" s="29" t="n">
        <f aca="false">+T76/S76</f>
        <v>158.870769230769</v>
      </c>
    </row>
    <row r="77" customFormat="false" ht="24" hidden="false" customHeight="false" outlineLevel="0" collapsed="false">
      <c r="B77" s="38" t="s">
        <v>21</v>
      </c>
      <c r="C77" s="39" t="n">
        <f aca="false">SUM(C75:C76)</f>
        <v>12211</v>
      </c>
      <c r="D77" s="40" t="n">
        <f aca="false">+G77/F77*C77</f>
        <v>7.30702269391442</v>
      </c>
      <c r="E77" s="40" t="n">
        <f aca="false">+H77/G77*D77</f>
        <v>1197.48315117986</v>
      </c>
      <c r="F77" s="39" t="n">
        <f aca="false">SUM(F75:F76)</f>
        <v>17714</v>
      </c>
      <c r="G77" s="40" t="n">
        <f aca="false">SUM(G75:G76)</f>
        <v>10.6</v>
      </c>
      <c r="H77" s="41" t="n">
        <f aca="false">SUM(H75:H76)</f>
        <v>1737.14</v>
      </c>
      <c r="I77" s="80" t="n">
        <f aca="false">SUM(I75:I76)</f>
        <v>12770</v>
      </c>
      <c r="J77" s="40" t="n">
        <f aca="false">+M77/L77*I77</f>
        <v>7.62222222222222</v>
      </c>
      <c r="K77" s="40" t="n">
        <f aca="false">+N77/M77*J77</f>
        <v>1263.24444444444</v>
      </c>
      <c r="L77" s="81" t="n">
        <f aca="false">SUM(L75:L76)</f>
        <v>11493</v>
      </c>
      <c r="M77" s="82" t="n">
        <f aca="false">SUM(M75:M76)</f>
        <v>6.86</v>
      </c>
      <c r="N77" s="41" t="n">
        <f aca="false">SUM(N75:N76)</f>
        <v>1136.92</v>
      </c>
      <c r="O77" s="80" t="n">
        <f aca="false">SUM(O75:O76)</f>
        <v>14511</v>
      </c>
      <c r="P77" s="40" t="n">
        <f aca="false">+S77/R77*O77</f>
        <v>8.68046526586621</v>
      </c>
      <c r="Q77" s="40" t="n">
        <f aca="false">+T77/S77*P77</f>
        <v>1363.23751286449</v>
      </c>
      <c r="R77" s="81" t="n">
        <f aca="false">SUM(R75:R76)</f>
        <v>9328</v>
      </c>
      <c r="S77" s="82" t="n">
        <f aca="false">SUM(S75:S76)</f>
        <v>5.58</v>
      </c>
      <c r="T77" s="41" t="n">
        <f aca="false">SUM(T75:T76)</f>
        <v>876.32</v>
      </c>
      <c r="V77" s="28" t="n">
        <f aca="false">+G77/F77</f>
        <v>0.000598396748334651</v>
      </c>
      <c r="W77" s="29" t="n">
        <f aca="false">+H77/G77</f>
        <v>163.881132075472</v>
      </c>
      <c r="Y77" s="28" t="n">
        <f aca="false">+M77/L77</f>
        <v>0.000596885060471591</v>
      </c>
      <c r="Z77" s="29" t="n">
        <f aca="false">+N77/M77</f>
        <v>165.731778425656</v>
      </c>
      <c r="AB77" s="28" t="n">
        <f aca="false">+S77/R77</f>
        <v>0.00059819897084048</v>
      </c>
      <c r="AC77" s="29" t="n">
        <f aca="false">+T77/S77</f>
        <v>157.046594982079</v>
      </c>
    </row>
    <row r="78" customFormat="false" ht="24" hidden="false" customHeight="false" outlineLevel="0" collapsed="false">
      <c r="B78" s="49" t="s">
        <v>22</v>
      </c>
      <c r="C78" s="50" t="n">
        <v>3044</v>
      </c>
      <c r="D78" s="40"/>
      <c r="E78" s="40"/>
      <c r="F78" s="92" t="n">
        <v>3174</v>
      </c>
      <c r="G78" s="115" t="n">
        <v>1.59</v>
      </c>
      <c r="H78" s="116" t="n">
        <v>274.34</v>
      </c>
      <c r="I78" s="117" t="n">
        <v>3364</v>
      </c>
      <c r="J78" s="40"/>
      <c r="K78" s="40"/>
      <c r="L78" s="50" t="n">
        <v>2123</v>
      </c>
      <c r="M78" s="118" t="n">
        <v>1.06</v>
      </c>
      <c r="N78" s="116" t="n">
        <v>183.59</v>
      </c>
      <c r="O78" s="117" t="n">
        <v>3798</v>
      </c>
      <c r="P78" s="40"/>
      <c r="Q78" s="40"/>
      <c r="R78" s="50" t="n">
        <v>1800</v>
      </c>
      <c r="S78" s="118" t="n">
        <v>0.9</v>
      </c>
      <c r="T78" s="116" t="n">
        <v>153.98</v>
      </c>
      <c r="V78" s="28" t="n">
        <f aca="false">+G78/F78</f>
        <v>0.000500945179584121</v>
      </c>
      <c r="W78" s="29" t="n">
        <f aca="false">+H78/G78</f>
        <v>172.540880503145</v>
      </c>
      <c r="Y78" s="28" t="n">
        <f aca="false">+M78/L78</f>
        <v>0.000499293452661328</v>
      </c>
      <c r="Z78" s="29" t="n">
        <f aca="false">+N78/M78</f>
        <v>173.198113207547</v>
      </c>
      <c r="AB78" s="28" t="n">
        <f aca="false">+S78/R78</f>
        <v>0.0005</v>
      </c>
      <c r="AC78" s="29" t="n">
        <f aca="false">+T78/S78</f>
        <v>171.088888888889</v>
      </c>
    </row>
    <row r="79" customFormat="false" ht="24" hidden="false" customHeight="false" outlineLevel="0" collapsed="false">
      <c r="B79" s="51" t="s">
        <v>23</v>
      </c>
      <c r="C79" s="52" t="n">
        <f aca="false">SUM(C78)</f>
        <v>3044</v>
      </c>
      <c r="D79" s="40" t="n">
        <f aca="false">+G79/F79*C79</f>
        <v>1.52487712665406</v>
      </c>
      <c r="E79" s="40" t="n">
        <f aca="false">+H79/G79*D79</f>
        <v>263.103642091997</v>
      </c>
      <c r="F79" s="52" t="n">
        <f aca="false">SUM(F78)</f>
        <v>3174</v>
      </c>
      <c r="G79" s="53" t="n">
        <f aca="false">SUM(G78)</f>
        <v>1.59</v>
      </c>
      <c r="H79" s="54" t="n">
        <f aca="false">SUM(H78)</f>
        <v>274.34</v>
      </c>
      <c r="I79" s="97" t="n">
        <f aca="false">SUM(I78)</f>
        <v>3364</v>
      </c>
      <c r="J79" s="40" t="n">
        <f aca="false">+M79/L79*I79</f>
        <v>1.67962317475271</v>
      </c>
      <c r="K79" s="40" t="n">
        <f aca="false">+N79/M79*J79</f>
        <v>290.907564766839</v>
      </c>
      <c r="L79" s="98" t="n">
        <f aca="false">SUM(L78)</f>
        <v>2123</v>
      </c>
      <c r="M79" s="99" t="n">
        <f aca="false">SUM(M78)</f>
        <v>1.06</v>
      </c>
      <c r="N79" s="54" t="n">
        <f aca="false">SUM(N78)</f>
        <v>183.59</v>
      </c>
      <c r="O79" s="97" t="n">
        <f aca="false">SUM(O78)</f>
        <v>3798</v>
      </c>
      <c r="P79" s="40" t="n">
        <f aca="false">+S79/R79*O79</f>
        <v>1.899</v>
      </c>
      <c r="Q79" s="40" t="n">
        <f aca="false">+T79/S79*P79</f>
        <v>324.8978</v>
      </c>
      <c r="R79" s="98" t="n">
        <f aca="false">SUM(R78)</f>
        <v>1800</v>
      </c>
      <c r="S79" s="99" t="n">
        <f aca="false">SUM(S78)</f>
        <v>0.9</v>
      </c>
      <c r="T79" s="54" t="n">
        <f aca="false">SUM(T78)</f>
        <v>153.98</v>
      </c>
      <c r="V79" s="28" t="n">
        <f aca="false">+G79/F79</f>
        <v>0.000500945179584121</v>
      </c>
      <c r="W79" s="29" t="n">
        <f aca="false">+H79/G79</f>
        <v>172.540880503145</v>
      </c>
      <c r="Y79" s="28" t="n">
        <f aca="false">+M79/L79</f>
        <v>0.000499293452661328</v>
      </c>
      <c r="Z79" s="29" t="n">
        <f aca="false">+N79/M79</f>
        <v>173.198113207547</v>
      </c>
      <c r="AB79" s="28" t="n">
        <f aca="false">+S79/R79</f>
        <v>0.0005</v>
      </c>
      <c r="AC79" s="29" t="n">
        <f aca="false">+T79/S79</f>
        <v>171.088888888889</v>
      </c>
    </row>
    <row r="80" customFormat="false" ht="24" hidden="false" customHeight="false" outlineLevel="0" collapsed="false">
      <c r="B80" s="38" t="s">
        <v>24</v>
      </c>
      <c r="C80" s="39" t="n">
        <f aca="false">+C74+C77+C79</f>
        <v>31333</v>
      </c>
      <c r="D80" s="40" t="n">
        <f aca="false">+D74+D77+D79</f>
        <v>18.1634120495967</v>
      </c>
      <c r="E80" s="40" t="n">
        <f aca="false">+E74+E77+E79</f>
        <v>3015.70845103284</v>
      </c>
      <c r="F80" s="39" t="n">
        <f aca="false">+F74+F77+F79</f>
        <v>43907</v>
      </c>
      <c r="G80" s="40" t="n">
        <f aca="false">+G74+G77+G79</f>
        <v>25.55</v>
      </c>
      <c r="H80" s="41" t="n">
        <f aca="false">+H74+H77+H79</f>
        <v>4237.96</v>
      </c>
      <c r="I80" s="80" t="n">
        <f aca="false">+I74+I77+I79</f>
        <v>28329</v>
      </c>
      <c r="J80" s="40" t="n">
        <f aca="false">+J74+J77+J79</f>
        <v>16.1252194071009</v>
      </c>
      <c r="K80" s="40" t="n">
        <f aca="false">+K74+K77+K79</f>
        <v>2785.3514834421</v>
      </c>
      <c r="L80" s="81" t="n">
        <f aca="false">+L74+L77+L79</f>
        <v>21319</v>
      </c>
      <c r="M80" s="82" t="n">
        <f aca="false">+M74+M77+M79</f>
        <v>12.23</v>
      </c>
      <c r="N80" s="41" t="n">
        <f aca="false">+N74+N77+N79</f>
        <v>2098.2</v>
      </c>
      <c r="O80" s="80" t="n">
        <f aca="false">+O74+O77+O79</f>
        <v>33571</v>
      </c>
      <c r="P80" s="40" t="n">
        <f aca="false">+P74+P77+P79</f>
        <v>19.5667438449579</v>
      </c>
      <c r="Q80" s="40" t="n">
        <f aca="false">+Q74+Q77+Q79</f>
        <v>3197.97082484447</v>
      </c>
      <c r="R80" s="81" t="n">
        <f aca="false">+R74+R77+R79</f>
        <v>27906</v>
      </c>
      <c r="S80" s="82" t="n">
        <f aca="false">+S74+S77+S79</f>
        <v>16.36</v>
      </c>
      <c r="T80" s="41" t="n">
        <f aca="false">+T74+T77+T79</f>
        <v>2690.11</v>
      </c>
      <c r="V80" s="55" t="n">
        <f aca="false">+G80/F80</f>
        <v>0.000581911768055208</v>
      </c>
      <c r="W80" s="56" t="n">
        <f aca="false">+H80/G80</f>
        <v>165.86927592955</v>
      </c>
      <c r="Y80" s="55" t="n">
        <f aca="false">+M80/L80</f>
        <v>0.000573666682302172</v>
      </c>
      <c r="Z80" s="56" t="n">
        <f aca="false">+N80/M80</f>
        <v>171.561733442355</v>
      </c>
      <c r="AB80" s="55" t="n">
        <f aca="false">+S80/R80</f>
        <v>0.000586253852218161</v>
      </c>
      <c r="AC80" s="56" t="n">
        <f aca="false">+T80/S80</f>
        <v>164.432151589242</v>
      </c>
    </row>
    <row r="82" customFormat="false" ht="20.25" hidden="false" customHeight="false" outlineLevel="0" collapsed="false">
      <c r="B82" s="199" t="s">
        <v>94</v>
      </c>
      <c r="C82" s="199"/>
      <c r="D82" s="199"/>
      <c r="E82" s="199"/>
      <c r="F82" s="199"/>
      <c r="G82" s="199"/>
      <c r="H82" s="199"/>
      <c r="I82" s="199"/>
      <c r="J82" s="199"/>
      <c r="K82" s="199"/>
      <c r="L82" s="199"/>
      <c r="M82" s="199"/>
      <c r="N82" s="199"/>
      <c r="O82" s="199"/>
      <c r="P82" s="199"/>
      <c r="Q82" s="199"/>
      <c r="R82" s="199"/>
      <c r="S82" s="199"/>
    </row>
    <row r="83" customFormat="false" ht="15.75" hidden="false" customHeight="false" outlineLevel="0" collapsed="false"/>
    <row r="84" customFormat="false" ht="49.5" hidden="false" customHeight="true" outlineLevel="0" collapsed="false">
      <c r="B84" s="5" t="s">
        <v>2</v>
      </c>
      <c r="C84" s="59" t="s">
        <v>3</v>
      </c>
      <c r="D84" s="59"/>
      <c r="E84" s="59"/>
      <c r="F84" s="59"/>
      <c r="G84" s="59"/>
      <c r="H84" s="59"/>
      <c r="I84" s="7"/>
      <c r="J84" s="7"/>
      <c r="K84" s="7"/>
      <c r="L84" s="7"/>
      <c r="M84" s="7"/>
      <c r="N84" s="7"/>
      <c r="O84" s="8"/>
      <c r="P84" s="8"/>
      <c r="Q84" s="8"/>
      <c r="R84" s="8"/>
      <c r="S84" s="8"/>
      <c r="T84" s="8"/>
    </row>
    <row r="85" customFormat="false" ht="20.25" hidden="false" customHeight="true" outlineLevel="0" collapsed="false">
      <c r="B85" s="5"/>
      <c r="C85" s="64" t="s">
        <v>33</v>
      </c>
      <c r="D85" s="64"/>
      <c r="E85" s="64"/>
      <c r="F85" s="9" t="s">
        <v>4</v>
      </c>
      <c r="G85" s="9"/>
      <c r="H85" s="9"/>
      <c r="I85" s="10"/>
      <c r="J85" s="13"/>
      <c r="K85" s="13"/>
      <c r="L85" s="15"/>
      <c r="M85" s="15"/>
      <c r="N85" s="15"/>
      <c r="O85" s="13"/>
      <c r="P85" s="13"/>
      <c r="Q85" s="13"/>
      <c r="R85" s="11" t="s">
        <v>5</v>
      </c>
      <c r="S85" s="11"/>
      <c r="T85" s="15"/>
    </row>
    <row r="86" customFormat="false" ht="37.5" hidden="false" customHeight="false" outlineLevel="0" collapsed="false">
      <c r="B86" s="16"/>
      <c r="C86" s="127" t="s">
        <v>6</v>
      </c>
      <c r="D86" s="18" t="s">
        <v>34</v>
      </c>
      <c r="E86" s="18" t="s">
        <v>35</v>
      </c>
      <c r="F86" s="17" t="s">
        <v>6</v>
      </c>
      <c r="G86" s="18" t="s">
        <v>7</v>
      </c>
      <c r="H86" s="19" t="s">
        <v>8</v>
      </c>
      <c r="I86" s="20"/>
      <c r="J86" s="22"/>
      <c r="K86" s="22"/>
      <c r="L86" s="22"/>
      <c r="M86" s="8"/>
      <c r="N86" s="8"/>
      <c r="O86" s="22"/>
      <c r="P86" s="22"/>
      <c r="Q86" s="22"/>
      <c r="R86" s="21" t="s">
        <v>9</v>
      </c>
      <c r="S86" s="21" t="s">
        <v>10</v>
      </c>
      <c r="T86" s="8"/>
    </row>
    <row r="87" customFormat="false" ht="23.25" hidden="false" customHeight="false" outlineLevel="0" collapsed="false">
      <c r="B87" s="24" t="s">
        <v>11</v>
      </c>
      <c r="C87" s="25" t="n">
        <f aca="false">+C8+I8+O8+C28+I28+O28+C48+I48+O48+C67+I67+O67</f>
        <v>12738</v>
      </c>
      <c r="D87" s="25"/>
      <c r="E87" s="25"/>
      <c r="F87" s="25" t="n">
        <f aca="false">+F8+L8+R8+F28+L28+R28+F48+L48+R48+F67+L67+R67</f>
        <v>15138</v>
      </c>
      <c r="G87" s="26" t="n">
        <f aca="false">+G8+M8+S8+G28+M28+S28+G48+M48+S48+G67+M67+S67</f>
        <v>9.17</v>
      </c>
      <c r="H87" s="26" t="n">
        <f aca="false">+H8+N8+T8+H28+N28+T28+H48+N48+T48+H67+N67+T67</f>
        <v>1649.13</v>
      </c>
      <c r="I87" s="27"/>
      <c r="J87" s="31"/>
      <c r="K87" s="31"/>
      <c r="L87" s="31"/>
      <c r="M87" s="30"/>
      <c r="N87" s="30"/>
      <c r="O87" s="31"/>
      <c r="P87" s="31"/>
      <c r="Q87" s="31"/>
      <c r="R87" s="28" t="n">
        <f aca="false">+G87/F87</f>
        <v>0.000605760338221694</v>
      </c>
      <c r="S87" s="29" t="n">
        <f aca="false">+H87/G87</f>
        <v>179.839694656488</v>
      </c>
      <c r="T87" s="30"/>
    </row>
    <row r="88" customFormat="false" ht="23.25" hidden="false" customHeight="false" outlineLevel="0" collapsed="false">
      <c r="B88" s="24" t="s">
        <v>12</v>
      </c>
      <c r="C88" s="25" t="n">
        <f aca="false">+C9+I9+O9+C29+I29+O29+C49+I49+O49+C68+I68+O68</f>
        <v>41992</v>
      </c>
      <c r="D88" s="25"/>
      <c r="E88" s="25"/>
      <c r="F88" s="25" t="n">
        <f aca="false">+F9+L9+R9+F29+L29+R29+F49+L49+R49+F68+L68+R68</f>
        <v>41712</v>
      </c>
      <c r="G88" s="26" t="n">
        <f aca="false">+G9+M9+S9+G29+M29+S29+G49+M49+S49+G68+M68+S68</f>
        <v>25.18</v>
      </c>
      <c r="H88" s="26" t="n">
        <f aca="false">+H9+N9+T9+H29+N29+T29+H49+N49+T49+H68+N68+T68</f>
        <v>3997.54</v>
      </c>
      <c r="I88" s="27"/>
      <c r="J88" s="31"/>
      <c r="K88" s="31"/>
      <c r="L88" s="31"/>
      <c r="M88" s="30"/>
      <c r="N88" s="30"/>
      <c r="O88" s="31"/>
      <c r="P88" s="31"/>
      <c r="Q88" s="31"/>
      <c r="R88" s="28" t="n">
        <f aca="false">+G88/F88</f>
        <v>0.000603663214422708</v>
      </c>
      <c r="S88" s="29" t="n">
        <f aca="false">+H88/G88</f>
        <v>158.758538522637</v>
      </c>
      <c r="T88" s="30"/>
    </row>
    <row r="89" customFormat="false" ht="23.25" hidden="false" customHeight="false" outlineLevel="0" collapsed="false">
      <c r="B89" s="24" t="s">
        <v>13</v>
      </c>
      <c r="C89" s="25" t="n">
        <f aca="false">+C10+I10+O10+C30+I30+O30+C50+I50+O50+C69+I69+O69</f>
        <v>23555</v>
      </c>
      <c r="D89" s="25"/>
      <c r="E89" s="25"/>
      <c r="F89" s="25" t="n">
        <f aca="false">+F10+L10+R10+F30+L30+R30+F50+L50+R50+F69+L69+R69</f>
        <v>22276</v>
      </c>
      <c r="G89" s="26" t="n">
        <f aca="false">+G10+M10+S10+G30+M30+S30+G50+M50+S50+G69+M69+S69</f>
        <v>13.47</v>
      </c>
      <c r="H89" s="26" t="n">
        <f aca="false">+H10+N10+T10+H30+N30+T30+H50+N50+T50+H69+N69+T69</f>
        <v>2234.28</v>
      </c>
      <c r="I89" s="27"/>
      <c r="J89" s="31"/>
      <c r="K89" s="31"/>
      <c r="L89" s="31"/>
      <c r="M89" s="30"/>
      <c r="N89" s="30"/>
      <c r="O89" s="31"/>
      <c r="P89" s="31"/>
      <c r="Q89" s="31"/>
      <c r="R89" s="28" t="n">
        <f aca="false">+G89/F89</f>
        <v>0.000604686658286946</v>
      </c>
      <c r="S89" s="29" t="n">
        <f aca="false">+H89/G89</f>
        <v>165.870824053452</v>
      </c>
      <c r="T89" s="30"/>
    </row>
    <row r="90" customFormat="false" ht="23.25" hidden="false" customHeight="false" outlineLevel="0" collapsed="false">
      <c r="B90" s="34" t="s">
        <v>14</v>
      </c>
      <c r="C90" s="25" t="n">
        <f aca="false">+C11+I11+O11+C31+I31+O31+C51+I51+O51+C70+I70+O70</f>
        <v>4447</v>
      </c>
      <c r="D90" s="25"/>
      <c r="E90" s="25"/>
      <c r="F90" s="25" t="n">
        <f aca="false">+F11+L11+R11+F31+L31+R31+F51+L51+R51+F70+L70+R70</f>
        <v>4265</v>
      </c>
      <c r="G90" s="26" t="n">
        <f aca="false">+G11+M11+S11+G31+M31+S31+G51+M51+S51+G70+M70+S70</f>
        <v>2.56</v>
      </c>
      <c r="H90" s="26" t="n">
        <f aca="false">+H11+N11+T11+H31+N31+T31+H51+N51+T51+H70+N70+T70</f>
        <v>381.02</v>
      </c>
      <c r="I90" s="27"/>
      <c r="J90" s="31"/>
      <c r="K90" s="31"/>
      <c r="L90" s="31"/>
      <c r="M90" s="30"/>
      <c r="N90" s="30"/>
      <c r="O90" s="31"/>
      <c r="P90" s="31"/>
      <c r="Q90" s="31"/>
      <c r="R90" s="28" t="n">
        <f aca="false">+G90/F90</f>
        <v>0.000600234466588511</v>
      </c>
      <c r="S90" s="29" t="n">
        <f aca="false">+H90/G90</f>
        <v>148.8359375</v>
      </c>
      <c r="T90" s="30"/>
    </row>
    <row r="91" customFormat="false" ht="23.25" hidden="false" customHeight="false" outlineLevel="0" collapsed="false">
      <c r="B91" s="34" t="s">
        <v>15</v>
      </c>
      <c r="C91" s="25" t="n">
        <f aca="false">+C12+I12+O12+C32+I32+O32+C52+I52+O52+C71+I71+O71</f>
        <v>27477</v>
      </c>
      <c r="D91" s="25"/>
      <c r="E91" s="25"/>
      <c r="F91" s="25" t="n">
        <f aca="false">+F12+L12+R12+F32+L32+R32+F52+L52+R52+F71+L71+R71</f>
        <v>28582</v>
      </c>
      <c r="G91" s="26" t="n">
        <f aca="false">+G12+M12+S12+G32+M32+S32+G52+M52+S52+G71+M71+S71</f>
        <v>17.09</v>
      </c>
      <c r="H91" s="26" t="n">
        <f aca="false">+H12+N12+T12+H32+N32+T32+H52+N52+T52+H71+N71+T71</f>
        <v>2784.43</v>
      </c>
      <c r="I91" s="27"/>
      <c r="J91" s="31"/>
      <c r="K91" s="31"/>
      <c r="L91" s="31"/>
      <c r="M91" s="30"/>
      <c r="N91" s="30"/>
      <c r="O91" s="31"/>
      <c r="P91" s="31"/>
      <c r="Q91" s="31"/>
      <c r="R91" s="28" t="n">
        <f aca="false">+G91/F91</f>
        <v>0.000597928766356448</v>
      </c>
      <c r="S91" s="29" t="n">
        <f aca="false">+H91/G91</f>
        <v>162.927442949093</v>
      </c>
      <c r="T91" s="30"/>
    </row>
    <row r="92" customFormat="false" ht="23.25" hidden="false" customHeight="false" outlineLevel="0" collapsed="false">
      <c r="B92" s="34" t="s">
        <v>16</v>
      </c>
      <c r="C92" s="25" t="n">
        <f aca="false">+C13+I13+O13+C33+I33+O33+C53+I53+O53+C72+I72+O72</f>
        <v>36133</v>
      </c>
      <c r="D92" s="25"/>
      <c r="E92" s="25"/>
      <c r="F92" s="25" t="n">
        <f aca="false">+F13+L13+R13+F33+L33+R33+F53+L53+R53+F72+L72+R72</f>
        <v>35024</v>
      </c>
      <c r="G92" s="26" t="n">
        <f aca="false">+G13+M13+S13+G33+M33+S33+G53+M53+S53+G72+M72+S72</f>
        <v>20.04</v>
      </c>
      <c r="H92" s="26" t="n">
        <f aca="false">+H13+N13+T13+H33+N33+T33+H53+N53+T53+H72+N72+T72</f>
        <v>4474.92</v>
      </c>
      <c r="I92" s="27"/>
      <c r="J92" s="31"/>
      <c r="K92" s="31"/>
      <c r="L92" s="31"/>
      <c r="M92" s="30"/>
      <c r="N92" s="30"/>
      <c r="O92" s="31"/>
      <c r="P92" s="31"/>
      <c r="Q92" s="31"/>
      <c r="R92" s="28" t="n">
        <f aca="false">+G92/F92</f>
        <v>0.000572179077204203</v>
      </c>
      <c r="S92" s="29" t="n">
        <f aca="false">+H92/G92</f>
        <v>223.299401197605</v>
      </c>
      <c r="T92" s="30"/>
    </row>
    <row r="93" customFormat="false" ht="24" hidden="false" customHeight="false" outlineLevel="0" collapsed="false">
      <c r="B93" s="36" t="s">
        <v>17</v>
      </c>
      <c r="C93" s="25" t="n">
        <f aca="false">+C14+I14+O14+C34+I34+O34+C54+I54+O54+C73+I73+O73</f>
        <v>41380</v>
      </c>
      <c r="D93" s="25"/>
      <c r="E93" s="25"/>
      <c r="F93" s="25" t="n">
        <f aca="false">+F14+L14+R14+F34+L34+R34+F54+L54+R54+F73+L73+R73</f>
        <v>40480</v>
      </c>
      <c r="G93" s="26" t="n">
        <f aca="false">+G14+M14+S14+G34+M34+S34+G54+M54+S54+G73+M73+S73</f>
        <v>18.3</v>
      </c>
      <c r="H93" s="26" t="n">
        <f aca="false">+H14+N14+T14+H34+N34+T34+H54+N54+T54+H73+N73+T73</f>
        <v>3598.07</v>
      </c>
      <c r="I93" s="27"/>
      <c r="J93" s="31"/>
      <c r="K93" s="31"/>
      <c r="L93" s="31"/>
      <c r="M93" s="30"/>
      <c r="N93" s="30"/>
      <c r="O93" s="31"/>
      <c r="P93" s="31"/>
      <c r="Q93" s="31"/>
      <c r="R93" s="28" t="n">
        <f aca="false">+G93/F93</f>
        <v>0.000452075098814229</v>
      </c>
      <c r="S93" s="29" t="n">
        <f aca="false">+H93/G93</f>
        <v>196.615846994536</v>
      </c>
      <c r="T93" s="30"/>
    </row>
    <row r="94" customFormat="false" ht="24" hidden="false" customHeight="false" outlineLevel="0" collapsed="false">
      <c r="B94" s="38" t="s">
        <v>18</v>
      </c>
      <c r="C94" s="39" t="n">
        <f aca="false">SUM(C87:C93)</f>
        <v>187722</v>
      </c>
      <c r="D94" s="40" t="n">
        <f aca="false">+G94/F94*C94</f>
        <v>105.948275361778</v>
      </c>
      <c r="E94" s="40" t="n">
        <f aca="false">+H94/G94*D94</f>
        <v>19144.3757345168</v>
      </c>
      <c r="F94" s="39" t="n">
        <f aca="false">SUM(F87:F93)</f>
        <v>187477</v>
      </c>
      <c r="G94" s="40" t="n">
        <f aca="false">SUM(G87:G93)</f>
        <v>105.81</v>
      </c>
      <c r="H94" s="41" t="n">
        <f aca="false">SUM(H87:H93)</f>
        <v>19119.39</v>
      </c>
      <c r="I94" s="42"/>
      <c r="J94" s="44"/>
      <c r="K94" s="44"/>
      <c r="L94" s="44"/>
      <c r="M94" s="43"/>
      <c r="N94" s="43"/>
      <c r="O94" s="44"/>
      <c r="P94" s="44"/>
      <c r="Q94" s="44"/>
      <c r="R94" s="28" t="n">
        <f aca="false">+G94/F94</f>
        <v>0.000564389231745761</v>
      </c>
      <c r="S94" s="29" t="n">
        <f aca="false">+H94/G94</f>
        <v>180.695491919478</v>
      </c>
      <c r="T94" s="43"/>
    </row>
    <row r="95" customFormat="false" ht="23.25" hidden="false" customHeight="false" outlineLevel="0" collapsed="false">
      <c r="B95" s="45" t="s">
        <v>19</v>
      </c>
      <c r="C95" s="25" t="n">
        <f aca="false">+C16+I16+O16+C36+I36+O36+C56+I56+O56+C75+I75+O75</f>
        <v>92812</v>
      </c>
      <c r="D95" s="25"/>
      <c r="E95" s="25"/>
      <c r="F95" s="25" t="n">
        <f aca="false">+F16+L16+R16+F36+L36+R36+F56+L56+R56+F75+L75+R75</f>
        <v>96848</v>
      </c>
      <c r="G95" s="26" t="n">
        <f aca="false">+G16+M16+S16+G36+M36+S36+G56+M56+S56+G75+M75+S75</f>
        <v>58.02</v>
      </c>
      <c r="H95" s="26" t="n">
        <f aca="false">+H16+N16+T16+H36+N36+T36+H56+N56+T56+H75+N75+T75</f>
        <v>9581.98</v>
      </c>
      <c r="I95" s="27"/>
      <c r="J95" s="31"/>
      <c r="K95" s="31"/>
      <c r="L95" s="200"/>
      <c r="M95" s="30"/>
      <c r="N95" s="30"/>
      <c r="O95" s="31"/>
      <c r="P95" s="31"/>
      <c r="Q95" s="31"/>
      <c r="R95" s="28" t="n">
        <f aca="false">+G95/F95</f>
        <v>0.000599083099289608</v>
      </c>
      <c r="S95" s="29" t="n">
        <f aca="false">+H95/G95</f>
        <v>165.149603584971</v>
      </c>
      <c r="T95" s="30"/>
    </row>
    <row r="96" customFormat="false" ht="24" hidden="false" customHeight="false" outlineLevel="0" collapsed="false">
      <c r="B96" s="47" t="s">
        <v>20</v>
      </c>
      <c r="C96" s="25" t="n">
        <f aca="false">+C17+I17+O17+C37+I37+O37+C57+I57+O57+C76+I76+O76</f>
        <v>110676</v>
      </c>
      <c r="D96" s="25"/>
      <c r="E96" s="25"/>
      <c r="F96" s="25" t="n">
        <f aca="false">+F17+L17+R17+F37+L37+R37+F57+L57+R57+F76+L76+R76</f>
        <v>109715</v>
      </c>
      <c r="G96" s="26" t="n">
        <f aca="false">+G17+M17+S17+G37+M37+S37+G57+M57+S57+G76+M76+S76</f>
        <v>65.81</v>
      </c>
      <c r="H96" s="26" t="n">
        <f aca="false">+H17+N17+T17+H37+N37+T37+H57+N57+T57+H76+N76+T76</f>
        <v>10870.48</v>
      </c>
      <c r="I96" s="27"/>
      <c r="J96" s="31"/>
      <c r="K96" s="31"/>
      <c r="L96" s="200"/>
      <c r="M96" s="30"/>
      <c r="N96" s="30"/>
      <c r="O96" s="31"/>
      <c r="P96" s="31"/>
      <c r="Q96" s="31"/>
      <c r="R96" s="28" t="n">
        <f aca="false">+G96/F96</f>
        <v>0.000599826824044114</v>
      </c>
      <c r="S96" s="29" t="n">
        <f aca="false">+H96/G96</f>
        <v>165.179759914907</v>
      </c>
      <c r="T96" s="30"/>
    </row>
    <row r="97" customFormat="false" ht="24" hidden="false" customHeight="false" outlineLevel="0" collapsed="false">
      <c r="B97" s="38" t="s">
        <v>21</v>
      </c>
      <c r="C97" s="39" t="n">
        <f aca="false">SUM(C95:C96)</f>
        <v>203488</v>
      </c>
      <c r="D97" s="40" t="n">
        <f aca="false">+G97/F97*C97</f>
        <v>121.986604764648</v>
      </c>
      <c r="E97" s="40" t="n">
        <f aca="false">+H97/G97*D97</f>
        <v>20147.9944640618</v>
      </c>
      <c r="F97" s="39" t="n">
        <f aca="false">SUM(F95:F96)</f>
        <v>206563</v>
      </c>
      <c r="G97" s="40" t="n">
        <f aca="false">SUM(G95:G96)</f>
        <v>123.83</v>
      </c>
      <c r="H97" s="41" t="n">
        <f aca="false">SUM(H95:H96)</f>
        <v>20452.46</v>
      </c>
      <c r="I97" s="42"/>
      <c r="J97" s="44"/>
      <c r="K97" s="44"/>
      <c r="L97" s="44"/>
      <c r="M97" s="43"/>
      <c r="N97" s="43"/>
      <c r="O97" s="44"/>
      <c r="P97" s="44"/>
      <c r="Q97" s="44"/>
      <c r="R97" s="28" t="n">
        <f aca="false">+G97/F97</f>
        <v>0.0005994781253177</v>
      </c>
      <c r="S97" s="29" t="n">
        <f aca="false">+H97/G97</f>
        <v>165.165630299604</v>
      </c>
      <c r="T97" s="43"/>
    </row>
    <row r="98" customFormat="false" ht="24" hidden="false" customHeight="false" outlineLevel="0" collapsed="false">
      <c r="B98" s="49" t="s">
        <v>22</v>
      </c>
      <c r="C98" s="25" t="n">
        <f aca="false">+C19+I19+O19+C39+I39+O39+C59+I59+O59+C78+I78+O78</f>
        <v>38051</v>
      </c>
      <c r="D98" s="25"/>
      <c r="E98" s="25"/>
      <c r="F98" s="25" t="n">
        <f aca="false">+F19+L19+R19+F39+L39+R39+F59+L59+R59+F78+L78+R78</f>
        <v>34906</v>
      </c>
      <c r="G98" s="26" t="n">
        <f aca="false">+G19+M19+S19+G39+M39+S39+G59+M59+S59+G78+M78+S78</f>
        <v>17.46</v>
      </c>
      <c r="H98" s="26" t="n">
        <f aca="false">+H19+N19+T19+H39+N39+T39+H59+N59+T59+H78+N78+T78</f>
        <v>2970.03</v>
      </c>
      <c r="I98" s="27"/>
      <c r="J98" s="31"/>
      <c r="K98" s="31"/>
      <c r="L98" s="201"/>
      <c r="M98" s="30"/>
      <c r="N98" s="30"/>
      <c r="O98" s="31"/>
      <c r="P98" s="31"/>
      <c r="Q98" s="31"/>
      <c r="R98" s="28" t="n">
        <f aca="false">+G98/F98</f>
        <v>0.000500200538589354</v>
      </c>
      <c r="S98" s="29" t="n">
        <f aca="false">+H98/G98</f>
        <v>170.104810996564</v>
      </c>
      <c r="T98" s="30"/>
    </row>
    <row r="99" customFormat="false" ht="24" hidden="false" customHeight="false" outlineLevel="0" collapsed="false">
      <c r="B99" s="51" t="s">
        <v>23</v>
      </c>
      <c r="C99" s="52" t="n">
        <f aca="false">SUM(C98)</f>
        <v>38051</v>
      </c>
      <c r="D99" s="40" t="n">
        <f aca="false">+G99/F99*C99</f>
        <v>19.0331306938635</v>
      </c>
      <c r="E99" s="40" t="n">
        <f aca="false">+H99/G99*D99</f>
        <v>3237.62709935255</v>
      </c>
      <c r="F99" s="52" t="n">
        <f aca="false">SUM(F98)</f>
        <v>34906</v>
      </c>
      <c r="G99" s="53" t="n">
        <f aca="false">SUM(G98)</f>
        <v>17.46</v>
      </c>
      <c r="H99" s="54" t="n">
        <f aca="false">SUM(H98)</f>
        <v>2970.03</v>
      </c>
      <c r="I99" s="42"/>
      <c r="J99" s="44"/>
      <c r="K99" s="44"/>
      <c r="L99" s="44"/>
      <c r="M99" s="43"/>
      <c r="N99" s="43"/>
      <c r="O99" s="44"/>
      <c r="P99" s="44"/>
      <c r="Q99" s="44"/>
      <c r="R99" s="28" t="n">
        <f aca="false">+G99/F99</f>
        <v>0.000500200538589354</v>
      </c>
      <c r="S99" s="29" t="n">
        <f aca="false">+H99/G99</f>
        <v>170.104810996564</v>
      </c>
      <c r="T99" s="43"/>
    </row>
    <row r="100" customFormat="false" ht="24" hidden="false" customHeight="false" outlineLevel="0" collapsed="false">
      <c r="B100" s="38" t="s">
        <v>24</v>
      </c>
      <c r="C100" s="39" t="n">
        <f aca="false">+C94+C97+C99</f>
        <v>429261</v>
      </c>
      <c r="D100" s="40" t="n">
        <f aca="false">+D94+D97+D99</f>
        <v>246.968010820289</v>
      </c>
      <c r="E100" s="40" t="n">
        <f aca="false">+E94+E97+E99</f>
        <v>42529.9972979311</v>
      </c>
      <c r="F100" s="39" t="n">
        <f aca="false">+F94+F97+F99</f>
        <v>428946</v>
      </c>
      <c r="G100" s="40" t="n">
        <f aca="false">+G94+G97+G99</f>
        <v>247.1</v>
      </c>
      <c r="H100" s="41" t="n">
        <f aca="false">+H94+H97+H99</f>
        <v>42541.88</v>
      </c>
      <c r="I100" s="42"/>
      <c r="J100" s="44"/>
      <c r="K100" s="44"/>
      <c r="L100" s="44"/>
      <c r="M100" s="43"/>
      <c r="N100" s="43"/>
      <c r="O100" s="44"/>
      <c r="P100" s="44"/>
      <c r="Q100" s="44"/>
      <c r="R100" s="55" t="n">
        <f aca="false">+G100/F100</f>
        <v>0.000576063187440843</v>
      </c>
      <c r="S100" s="56" t="n">
        <f aca="false">+H100/G100</f>
        <v>172.164629704573</v>
      </c>
      <c r="T100" s="43"/>
    </row>
  </sheetData>
  <mergeCells count="64">
    <mergeCell ref="B2:T2"/>
    <mergeCell ref="B5:B6"/>
    <mergeCell ref="C5:H5"/>
    <mergeCell ref="I5:N5"/>
    <mergeCell ref="O5:T5"/>
    <mergeCell ref="C6:E6"/>
    <mergeCell ref="F6:H6"/>
    <mergeCell ref="I6:K6"/>
    <mergeCell ref="L6:N6"/>
    <mergeCell ref="O6:Q6"/>
    <mergeCell ref="R6:T6"/>
    <mergeCell ref="V6:W6"/>
    <mergeCell ref="Y6:Z6"/>
    <mergeCell ref="AB6:AC6"/>
    <mergeCell ref="B25:B26"/>
    <mergeCell ref="C25:H25"/>
    <mergeCell ref="I25:N25"/>
    <mergeCell ref="O25:T25"/>
    <mergeCell ref="C26:E26"/>
    <mergeCell ref="F26:H26"/>
    <mergeCell ref="I26:K26"/>
    <mergeCell ref="L26:N26"/>
    <mergeCell ref="O26:Q26"/>
    <mergeCell ref="R26:T26"/>
    <mergeCell ref="V26:W26"/>
    <mergeCell ref="Y26:Z26"/>
    <mergeCell ref="AB26:AC26"/>
    <mergeCell ref="B44:T44"/>
    <mergeCell ref="B45:B46"/>
    <mergeCell ref="C45:H45"/>
    <mergeCell ref="I45:N45"/>
    <mergeCell ref="O45:T45"/>
    <mergeCell ref="C46:E46"/>
    <mergeCell ref="F46:H46"/>
    <mergeCell ref="I46:K46"/>
    <mergeCell ref="L46:N46"/>
    <mergeCell ref="O46:Q46"/>
    <mergeCell ref="R46:T46"/>
    <mergeCell ref="V46:W46"/>
    <mergeCell ref="Y46:Z46"/>
    <mergeCell ref="AB46:AC46"/>
    <mergeCell ref="B63:T63"/>
    <mergeCell ref="B64:B65"/>
    <mergeCell ref="C64:H64"/>
    <mergeCell ref="I64:N64"/>
    <mergeCell ref="O64:T64"/>
    <mergeCell ref="C65:E65"/>
    <mergeCell ref="F65:H65"/>
    <mergeCell ref="I65:K65"/>
    <mergeCell ref="L65:N65"/>
    <mergeCell ref="O65:Q65"/>
    <mergeCell ref="R65:T65"/>
    <mergeCell ref="V65:W65"/>
    <mergeCell ref="Y65:Z65"/>
    <mergeCell ref="AB65:AC65"/>
    <mergeCell ref="B82:S82"/>
    <mergeCell ref="B84:B85"/>
    <mergeCell ref="C84:H84"/>
    <mergeCell ref="I84:N84"/>
    <mergeCell ref="O84:T84"/>
    <mergeCell ref="C85:E85"/>
    <mergeCell ref="F85:H85"/>
    <mergeCell ref="L85:N85"/>
    <mergeCell ref="R85:S85"/>
  </mergeCells>
  <printOptions headings="false" gridLines="false" gridLinesSet="true" horizontalCentered="false" verticalCentered="false"/>
  <pageMargins left="0.7" right="0.25" top="0.5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AL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8.57085020242915"/>
    <col collapsed="false" hidden="false" max="2" min="2" style="0" width="55.4858299595142"/>
    <col collapsed="false" hidden="false" max="3" min="3" style="0" width="17.1376518218624"/>
    <col collapsed="false" hidden="false" max="4" min="4" style="0" width="12.4251012145749"/>
    <col collapsed="false" hidden="false" max="5" min="5" style="0" width="17.246963562753"/>
    <col collapsed="false" hidden="false" max="6" min="6" style="0" width="13.0688259109312"/>
    <col collapsed="false" hidden="false" max="7" min="7" style="0" width="12.4251012145749"/>
    <col collapsed="false" hidden="false" max="8" min="8" style="0" width="17.6761133603239"/>
    <col collapsed="false" hidden="false" max="9" min="9" style="0" width="15.6396761133603"/>
    <col collapsed="false" hidden="false" max="10" min="10" style="0" width="13.6032388663968"/>
    <col collapsed="false" hidden="false" max="11" min="11" style="0" width="15.6396761133603"/>
    <col collapsed="false" hidden="false" max="12" min="12" style="0" width="13.1740890688259"/>
    <col collapsed="false" hidden="false" max="13" min="13" style="0" width="11.6761133603239"/>
    <col collapsed="false" hidden="false" max="14" min="14" style="0" width="15.5303643724696"/>
    <col collapsed="false" hidden="false" max="16" min="15" style="0" width="14.7813765182186"/>
    <col collapsed="false" hidden="false" max="17" min="17" style="0" width="15.5303643724696"/>
    <col collapsed="false" hidden="false" max="18" min="18" style="0" width="15.7449392712551"/>
    <col collapsed="false" hidden="false" max="19" min="19" style="0" width="13.0688259109312"/>
    <col collapsed="false" hidden="false" max="20" min="20" style="0" width="15.7449392712551"/>
    <col collapsed="false" hidden="false" max="21" min="21" style="0" width="8.57085020242915"/>
    <col collapsed="false" hidden="false" max="22" min="22" style="0" width="15.2105263157895"/>
    <col collapsed="false" hidden="false" max="23" min="23" style="0" width="14.7813765182186"/>
    <col collapsed="false" hidden="false" max="24" min="24" style="0" width="8.57085020242915"/>
    <col collapsed="false" hidden="false" max="25" min="25" style="0" width="12.748987854251"/>
    <col collapsed="false" hidden="false" max="26" min="26" style="0" width="14.9959514170041"/>
    <col collapsed="false" hidden="false" max="27" min="27" style="0" width="8.57085020242915"/>
    <col collapsed="false" hidden="false" max="28" min="28" style="0" width="13.7125506072874"/>
    <col collapsed="false" hidden="false" max="29" min="29" style="0" width="12.2105263157895"/>
    <col collapsed="false" hidden="false" max="30" min="30" style="0" width="8.57085020242915"/>
    <col collapsed="false" hidden="false" max="31" min="31" style="0" width="13.497975708502"/>
    <col collapsed="false" hidden="false" max="37" min="32" style="0" width="8.57085020242915"/>
    <col collapsed="false" hidden="false" max="38" min="38" style="0" width="9.96356275303644"/>
    <col collapsed="false" hidden="false" max="1025" min="39" style="0" width="8.57085020242915"/>
  </cols>
  <sheetData>
    <row r="2" customFormat="false" ht="22.5" hidden="false" customHeight="fals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4" customFormat="false" ht="16.5" hidden="false" customHeight="false" outlineLevel="0" collapsed="false">
      <c r="A4" s="0" t="s">
        <v>28</v>
      </c>
      <c r="B4" s="4" t="s">
        <v>109</v>
      </c>
      <c r="C4" s="4"/>
      <c r="D4" s="4"/>
      <c r="E4" s="4"/>
      <c r="F4" s="4"/>
    </row>
    <row r="5" customFormat="false" ht="20.25" hidden="false" customHeight="true" outlineLevel="0" collapsed="false">
      <c r="B5" s="5" t="s">
        <v>2</v>
      </c>
      <c r="C5" s="63" t="s">
        <v>30</v>
      </c>
      <c r="D5" s="63"/>
      <c r="E5" s="63"/>
      <c r="F5" s="63"/>
      <c r="G5" s="63"/>
      <c r="H5" s="63"/>
      <c r="I5" s="63" t="s">
        <v>31</v>
      </c>
      <c r="J5" s="63"/>
      <c r="K5" s="63"/>
      <c r="L5" s="63"/>
      <c r="M5" s="63"/>
      <c r="N5" s="63"/>
      <c r="O5" s="63" t="s">
        <v>32</v>
      </c>
      <c r="P5" s="63"/>
      <c r="Q5" s="63"/>
      <c r="R5" s="63"/>
      <c r="S5" s="63"/>
      <c r="T5" s="63"/>
    </row>
    <row r="6" customFormat="false" ht="37.5" hidden="false" customHeight="true" outlineLevel="0" collapsed="false">
      <c r="B6" s="5"/>
      <c r="C6" s="64" t="s">
        <v>33</v>
      </c>
      <c r="D6" s="64"/>
      <c r="E6" s="64"/>
      <c r="F6" s="65" t="s">
        <v>4</v>
      </c>
      <c r="G6" s="65"/>
      <c r="H6" s="65"/>
      <c r="I6" s="64" t="s">
        <v>33</v>
      </c>
      <c r="J6" s="64"/>
      <c r="K6" s="64"/>
      <c r="L6" s="65" t="s">
        <v>4</v>
      </c>
      <c r="M6" s="65"/>
      <c r="N6" s="65"/>
      <c r="O6" s="64" t="s">
        <v>33</v>
      </c>
      <c r="P6" s="64"/>
      <c r="Q6" s="64"/>
      <c r="R6" s="65" t="s">
        <v>4</v>
      </c>
      <c r="S6" s="65"/>
      <c r="T6" s="65"/>
      <c r="V6" s="202" t="s">
        <v>5</v>
      </c>
      <c r="W6" s="202"/>
      <c r="Y6" s="202" t="s">
        <v>5</v>
      </c>
      <c r="Z6" s="202"/>
      <c r="AB6" s="202" t="s">
        <v>5</v>
      </c>
      <c r="AC6" s="202"/>
    </row>
    <row r="7" customFormat="false" ht="37.5" hidden="false" customHeight="false" outlineLevel="0" collapsed="false">
      <c r="B7" s="16"/>
      <c r="C7" s="127" t="s">
        <v>6</v>
      </c>
      <c r="D7" s="18" t="s">
        <v>34</v>
      </c>
      <c r="E7" s="18" t="s">
        <v>35</v>
      </c>
      <c r="F7" s="17" t="s">
        <v>6</v>
      </c>
      <c r="G7" s="18" t="s">
        <v>34</v>
      </c>
      <c r="H7" s="19" t="s">
        <v>35</v>
      </c>
      <c r="I7" s="127" t="s">
        <v>6</v>
      </c>
      <c r="J7" s="18" t="s">
        <v>34</v>
      </c>
      <c r="K7" s="18" t="s">
        <v>35</v>
      </c>
      <c r="L7" s="17" t="s">
        <v>6</v>
      </c>
      <c r="M7" s="18" t="s">
        <v>34</v>
      </c>
      <c r="N7" s="19" t="s">
        <v>35</v>
      </c>
      <c r="O7" s="127" t="s">
        <v>6</v>
      </c>
      <c r="P7" s="18" t="s">
        <v>34</v>
      </c>
      <c r="Q7" s="18" t="s">
        <v>35</v>
      </c>
      <c r="R7" s="17" t="s">
        <v>6</v>
      </c>
      <c r="S7" s="18" t="s">
        <v>34</v>
      </c>
      <c r="T7" s="19" t="s">
        <v>35</v>
      </c>
      <c r="V7" s="203" t="s">
        <v>9</v>
      </c>
      <c r="W7" s="203" t="s">
        <v>10</v>
      </c>
      <c r="Y7" s="203" t="s">
        <v>9</v>
      </c>
      <c r="Z7" s="203" t="s">
        <v>10</v>
      </c>
      <c r="AB7" s="203" t="s">
        <v>9</v>
      </c>
      <c r="AC7" s="203" t="s">
        <v>10</v>
      </c>
    </row>
    <row r="8" customFormat="false" ht="20.25" hidden="false" customHeight="false" outlineLevel="0" collapsed="false">
      <c r="B8" s="24" t="s">
        <v>11</v>
      </c>
      <c r="C8" s="67" t="n">
        <v>1102</v>
      </c>
      <c r="D8" s="67"/>
      <c r="E8" s="67"/>
      <c r="F8" s="67" t="n">
        <v>896</v>
      </c>
      <c r="G8" s="68" t="n">
        <v>0.53</v>
      </c>
      <c r="H8" s="69" t="n">
        <v>100.7</v>
      </c>
      <c r="I8" s="70" t="n">
        <v>1150</v>
      </c>
      <c r="J8" s="71"/>
      <c r="K8" s="71"/>
      <c r="L8" s="71" t="n">
        <v>496</v>
      </c>
      <c r="M8" s="72" t="n">
        <v>0.3</v>
      </c>
      <c r="N8" s="69" t="n">
        <v>54.66</v>
      </c>
      <c r="O8" s="70" t="n">
        <v>1175</v>
      </c>
      <c r="P8" s="71"/>
      <c r="Q8" s="71"/>
      <c r="R8" s="71" t="n">
        <v>1385</v>
      </c>
      <c r="S8" s="72" t="n">
        <v>0.83</v>
      </c>
      <c r="T8" s="69" t="n">
        <v>150.4</v>
      </c>
      <c r="V8" s="28" t="n">
        <f aca="false">+G8/F8</f>
        <v>0.000591517857142857</v>
      </c>
      <c r="W8" s="29" t="n">
        <f aca="false">+H8/G8</f>
        <v>190</v>
      </c>
      <c r="Y8" s="28" t="n">
        <f aca="false">+M8/L8</f>
        <v>0.00060483870967742</v>
      </c>
      <c r="Z8" s="29" t="n">
        <f aca="false">+N8/M8</f>
        <v>182.2</v>
      </c>
      <c r="AB8" s="28" t="n">
        <f aca="false">+S8/R8</f>
        <v>0.00059927797833935</v>
      </c>
      <c r="AC8" s="29" t="n">
        <f aca="false">+T8/S8</f>
        <v>181.204819277108</v>
      </c>
    </row>
    <row r="9" customFormat="false" ht="20.25" hidden="false" customHeight="false" outlineLevel="0" collapsed="false">
      <c r="B9" s="24" t="s">
        <v>12</v>
      </c>
      <c r="C9" s="67" t="n">
        <v>3569</v>
      </c>
      <c r="D9" s="67"/>
      <c r="E9" s="67"/>
      <c r="F9" s="67" t="n">
        <v>4064</v>
      </c>
      <c r="G9" s="68" t="n">
        <v>2.43</v>
      </c>
      <c r="H9" s="69" t="n">
        <v>387.31</v>
      </c>
      <c r="I9" s="70" t="n">
        <v>3417</v>
      </c>
      <c r="J9" s="71"/>
      <c r="K9" s="71"/>
      <c r="L9" s="71" t="n">
        <v>3307</v>
      </c>
      <c r="M9" s="72" t="n">
        <v>1.98</v>
      </c>
      <c r="N9" s="69" t="n">
        <v>322.17</v>
      </c>
      <c r="O9" s="70" t="n">
        <v>3441</v>
      </c>
      <c r="P9" s="71"/>
      <c r="Q9" s="71"/>
      <c r="R9" s="71" t="n">
        <v>4534</v>
      </c>
      <c r="S9" s="72" t="n">
        <v>2.72</v>
      </c>
      <c r="T9" s="69" t="n">
        <v>429.67</v>
      </c>
      <c r="V9" s="28" t="n">
        <f aca="false">+G9/F9</f>
        <v>0.000597933070866142</v>
      </c>
      <c r="W9" s="29" t="n">
        <f aca="false">+H9/G9</f>
        <v>159.38683127572</v>
      </c>
      <c r="Y9" s="28" t="n">
        <f aca="false">+M9/L9</f>
        <v>0.000598729966737224</v>
      </c>
      <c r="Z9" s="29" t="n">
        <f aca="false">+N9/M9</f>
        <v>162.712121212121</v>
      </c>
      <c r="AB9" s="28" t="n">
        <f aca="false">+S9/R9</f>
        <v>0.000599911777679753</v>
      </c>
      <c r="AC9" s="29" t="n">
        <f aca="false">+T9/S9</f>
        <v>157.966911764706</v>
      </c>
    </row>
    <row r="10" customFormat="false" ht="20.25" hidden="false" customHeight="false" outlineLevel="0" collapsed="false">
      <c r="B10" s="24" t="s">
        <v>13</v>
      </c>
      <c r="C10" s="67" t="n">
        <v>2235</v>
      </c>
      <c r="D10" s="67"/>
      <c r="E10" s="67"/>
      <c r="F10" s="67" t="n">
        <v>3321</v>
      </c>
      <c r="G10" s="68" t="n">
        <v>1.98</v>
      </c>
      <c r="H10" s="69" t="n">
        <v>334.37</v>
      </c>
      <c r="I10" s="70" t="n">
        <v>1988</v>
      </c>
      <c r="J10" s="71"/>
      <c r="K10" s="71"/>
      <c r="L10" s="71" t="n">
        <v>1881</v>
      </c>
      <c r="M10" s="72" t="n">
        <v>1.12</v>
      </c>
      <c r="N10" s="69" t="n">
        <v>192.99</v>
      </c>
      <c r="O10" s="70" t="n">
        <v>2163</v>
      </c>
      <c r="P10" s="71"/>
      <c r="Q10" s="71"/>
      <c r="R10" s="71" t="n">
        <v>3592</v>
      </c>
      <c r="S10" s="72" t="n">
        <v>2.14</v>
      </c>
      <c r="T10" s="69" t="n">
        <v>344.81</v>
      </c>
      <c r="V10" s="28" t="n">
        <f aca="false">+G10/F10</f>
        <v>0.000596205962059621</v>
      </c>
      <c r="W10" s="29" t="n">
        <f aca="false">+H10/G10</f>
        <v>168.873737373737</v>
      </c>
      <c r="Y10" s="28" t="n">
        <f aca="false">+M10/L10</f>
        <v>0.000595427963849016</v>
      </c>
      <c r="Z10" s="29" t="n">
        <f aca="false">+N10/M10</f>
        <v>172.3125</v>
      </c>
      <c r="AB10" s="28" t="n">
        <f aca="false">+S10/R10</f>
        <v>0.000595768374164811</v>
      </c>
      <c r="AC10" s="29" t="n">
        <f aca="false">+T10/S10</f>
        <v>161.126168224299</v>
      </c>
    </row>
    <row r="11" customFormat="false" ht="20.25" hidden="false" customHeight="false" outlineLevel="0" collapsed="false">
      <c r="B11" s="34" t="s">
        <v>14</v>
      </c>
      <c r="C11" s="73" t="n">
        <v>354</v>
      </c>
      <c r="D11" s="73"/>
      <c r="E11" s="73"/>
      <c r="F11" s="73" t="n">
        <v>291</v>
      </c>
      <c r="G11" s="68" t="n">
        <v>0.17</v>
      </c>
      <c r="H11" s="69" t="n">
        <v>26.02</v>
      </c>
      <c r="I11" s="70" t="n">
        <v>247</v>
      </c>
      <c r="J11" s="71"/>
      <c r="K11" s="71"/>
      <c r="L11" s="71" t="n">
        <v>505</v>
      </c>
      <c r="M11" s="72" t="n">
        <v>0.3</v>
      </c>
      <c r="N11" s="69" t="n">
        <v>45.35</v>
      </c>
      <c r="O11" s="70" t="n">
        <v>288</v>
      </c>
      <c r="P11" s="71"/>
      <c r="Q11" s="71"/>
      <c r="R11" s="71" t="n">
        <v>802</v>
      </c>
      <c r="S11" s="72" t="n">
        <v>0.48</v>
      </c>
      <c r="T11" s="69" t="n">
        <v>72.2</v>
      </c>
      <c r="V11" s="28" t="n">
        <f aca="false">+G11/F11</f>
        <v>0.000584192439862543</v>
      </c>
      <c r="W11" s="29" t="n">
        <f aca="false">+H11/G11</f>
        <v>153.058823529412</v>
      </c>
      <c r="Y11" s="28" t="n">
        <f aca="false">+M11/L11</f>
        <v>0.000594059405940594</v>
      </c>
      <c r="Z11" s="29" t="n">
        <f aca="false">+N11/M11</f>
        <v>151.166666666667</v>
      </c>
      <c r="AB11" s="28" t="n">
        <f aca="false">+S11/R11</f>
        <v>0.000598503740648379</v>
      </c>
      <c r="AC11" s="29" t="n">
        <f aca="false">+T11/S11</f>
        <v>150.416666666667</v>
      </c>
    </row>
    <row r="12" customFormat="false" ht="20.25" hidden="false" customHeight="false" outlineLevel="0" collapsed="false">
      <c r="B12" s="34" t="s">
        <v>15</v>
      </c>
      <c r="C12" s="73" t="n">
        <v>1868</v>
      </c>
      <c r="D12" s="73"/>
      <c r="E12" s="73"/>
      <c r="F12" s="73" t="n">
        <v>2968</v>
      </c>
      <c r="G12" s="68" t="n">
        <v>1.78</v>
      </c>
      <c r="H12" s="69" t="n">
        <v>285.69</v>
      </c>
      <c r="I12" s="70" t="n">
        <v>2276</v>
      </c>
      <c r="J12" s="71"/>
      <c r="K12" s="71"/>
      <c r="L12" s="71" t="n">
        <v>1879</v>
      </c>
      <c r="M12" s="72" t="n">
        <v>1.14</v>
      </c>
      <c r="N12" s="69" t="n">
        <v>184.03</v>
      </c>
      <c r="O12" s="70" t="n">
        <v>2033</v>
      </c>
      <c r="P12" s="71"/>
      <c r="Q12" s="71"/>
      <c r="R12" s="71" t="n">
        <v>2000</v>
      </c>
      <c r="S12" s="72" t="n">
        <v>1.19</v>
      </c>
      <c r="T12" s="69" t="n">
        <v>192.34</v>
      </c>
      <c r="V12" s="28" t="n">
        <f aca="false">+G12/F12</f>
        <v>0.000599730458221024</v>
      </c>
      <c r="W12" s="29" t="n">
        <f aca="false">+H12/G12</f>
        <v>160.5</v>
      </c>
      <c r="Y12" s="28" t="n">
        <f aca="false">+M12/L12</f>
        <v>0.000606705694518361</v>
      </c>
      <c r="Z12" s="29" t="n">
        <f aca="false">+N12/M12</f>
        <v>161.429824561404</v>
      </c>
      <c r="AB12" s="28" t="n">
        <f aca="false">+S12/R12</f>
        <v>0.000595</v>
      </c>
      <c r="AC12" s="29" t="n">
        <f aca="false">+T12/S12</f>
        <v>161.63025210084</v>
      </c>
    </row>
    <row r="13" customFormat="false" ht="20.25" hidden="false" customHeight="false" outlineLevel="0" collapsed="false">
      <c r="B13" s="34" t="s">
        <v>16</v>
      </c>
      <c r="C13" s="73" t="n">
        <v>2753</v>
      </c>
      <c r="D13" s="73"/>
      <c r="E13" s="73"/>
      <c r="F13" s="73" t="n">
        <v>2840</v>
      </c>
      <c r="G13" s="68" t="n">
        <v>1.66</v>
      </c>
      <c r="H13" s="69" t="n">
        <v>356.9</v>
      </c>
      <c r="I13" s="70" t="n">
        <v>2875</v>
      </c>
      <c r="J13" s="71"/>
      <c r="K13" s="71"/>
      <c r="L13" s="71" t="n">
        <v>3577</v>
      </c>
      <c r="M13" s="72" t="n">
        <v>2.09</v>
      </c>
      <c r="N13" s="69" t="n">
        <v>453.84</v>
      </c>
      <c r="O13" s="70" t="n">
        <v>3254</v>
      </c>
      <c r="P13" s="71"/>
      <c r="Q13" s="71"/>
      <c r="R13" s="71" t="n">
        <v>3620</v>
      </c>
      <c r="S13" s="72" t="n">
        <v>2.11</v>
      </c>
      <c r="T13" s="69" t="n">
        <v>458.95</v>
      </c>
      <c r="V13" s="28" t="n">
        <f aca="false">+G13/F13</f>
        <v>0.000584507042253521</v>
      </c>
      <c r="W13" s="29" t="n">
        <f aca="false">+H13/G13</f>
        <v>215</v>
      </c>
      <c r="Y13" s="28" t="n">
        <f aca="false">+M13/L13</f>
        <v>0.000584288509924518</v>
      </c>
      <c r="Z13" s="29" t="n">
        <f aca="false">+N13/M13</f>
        <v>217.148325358852</v>
      </c>
      <c r="AB13" s="28" t="n">
        <f aca="false">+S13/R13</f>
        <v>0.000582872928176796</v>
      </c>
      <c r="AC13" s="29" t="n">
        <f aca="false">+T13/S13</f>
        <v>217.511848341232</v>
      </c>
    </row>
    <row r="14" customFormat="false" ht="21" hidden="false" customHeight="false" outlineLevel="0" collapsed="false">
      <c r="B14" s="36" t="s">
        <v>17</v>
      </c>
      <c r="C14" s="74" t="n">
        <v>2199</v>
      </c>
      <c r="D14" s="74"/>
      <c r="E14" s="74"/>
      <c r="F14" s="74" t="n">
        <v>2600</v>
      </c>
      <c r="G14" s="75" t="n">
        <v>1.18</v>
      </c>
      <c r="H14" s="76" t="n">
        <v>227.32</v>
      </c>
      <c r="I14" s="77" t="n">
        <v>2802</v>
      </c>
      <c r="J14" s="78"/>
      <c r="K14" s="78"/>
      <c r="L14" s="78" t="n">
        <v>4620</v>
      </c>
      <c r="M14" s="79" t="n">
        <v>2.1</v>
      </c>
      <c r="N14" s="76" t="n">
        <v>403.4</v>
      </c>
      <c r="O14" s="77" t="n">
        <v>3084</v>
      </c>
      <c r="P14" s="78"/>
      <c r="Q14" s="78"/>
      <c r="R14" s="78" t="n">
        <v>2793</v>
      </c>
      <c r="S14" s="79" t="n">
        <v>1.26</v>
      </c>
      <c r="T14" s="76" t="n">
        <v>251.36</v>
      </c>
      <c r="V14" s="28" t="n">
        <f aca="false">+G14/F14</f>
        <v>0.000453846153846154</v>
      </c>
      <c r="W14" s="29" t="n">
        <f aca="false">+H14/G14</f>
        <v>192.64406779661</v>
      </c>
      <c r="Y14" s="28" t="n">
        <f aca="false">+M14/L14</f>
        <v>0.000454545454545455</v>
      </c>
      <c r="Z14" s="29" t="n">
        <f aca="false">+N14/M14</f>
        <v>192.095238095238</v>
      </c>
      <c r="AB14" s="28" t="n">
        <f aca="false">+S14/R14</f>
        <v>0.000451127819548872</v>
      </c>
      <c r="AC14" s="29" t="n">
        <f aca="false">+T14/S14</f>
        <v>199.492063492064</v>
      </c>
    </row>
    <row r="15" customFormat="false" ht="24" hidden="false" customHeight="false" outlineLevel="0" collapsed="false">
      <c r="B15" s="38" t="s">
        <v>18</v>
      </c>
      <c r="C15" s="39" t="n">
        <f aca="false">SUM(C8:C14)</f>
        <v>14080</v>
      </c>
      <c r="D15" s="40" t="n">
        <f aca="false">+G15/F15*C15</f>
        <v>8.06822143698469</v>
      </c>
      <c r="E15" s="40" t="n">
        <f aca="false">+H15/G15*D15</f>
        <v>1424.84127208481</v>
      </c>
      <c r="F15" s="39" t="n">
        <f aca="false">SUM(F8:F14)</f>
        <v>16980</v>
      </c>
      <c r="G15" s="40" t="n">
        <f aca="false">SUM(G8:G14)</f>
        <v>9.73</v>
      </c>
      <c r="H15" s="41" t="n">
        <f aca="false">SUM(H8:H14)</f>
        <v>1718.31</v>
      </c>
      <c r="I15" s="80" t="n">
        <f aca="false">SUM(I8:I14)</f>
        <v>14755</v>
      </c>
      <c r="J15" s="40" t="n">
        <f aca="false">+M15/L15*I15</f>
        <v>8.19167845066093</v>
      </c>
      <c r="K15" s="40" t="n">
        <f aca="false">+N15/M15*J15</f>
        <v>1502.66044881648</v>
      </c>
      <c r="L15" s="81" t="n">
        <f aca="false">SUM(L8:L14)</f>
        <v>16265</v>
      </c>
      <c r="M15" s="82" t="n">
        <f aca="false">SUM(M8:M14)</f>
        <v>9.03</v>
      </c>
      <c r="N15" s="41" t="n">
        <f aca="false">SUM(N8:N14)</f>
        <v>1656.44</v>
      </c>
      <c r="O15" s="80" t="n">
        <f aca="false">SUM(O8:O14)</f>
        <v>15438</v>
      </c>
      <c r="P15" s="40" t="n">
        <f aca="false">+S15/R15*O15</f>
        <v>8.8459756488305</v>
      </c>
      <c r="Q15" s="40" t="n">
        <f aca="false">+T15/S15*P15</f>
        <v>1566.16638577379</v>
      </c>
      <c r="R15" s="81" t="n">
        <f aca="false">SUM(R8:R14)</f>
        <v>18726</v>
      </c>
      <c r="S15" s="82" t="n">
        <f aca="false">SUM(S8:S14)</f>
        <v>10.73</v>
      </c>
      <c r="T15" s="41" t="n">
        <f aca="false">SUM(T8:T14)</f>
        <v>1899.73</v>
      </c>
      <c r="V15" s="28" t="n">
        <f aca="false">+G15/F15</f>
        <v>0.000573027090694935</v>
      </c>
      <c r="W15" s="29" t="n">
        <f aca="false">+H15/G15</f>
        <v>176.599177800617</v>
      </c>
      <c r="Y15" s="28" t="n">
        <f aca="false">+M15/L15</f>
        <v>0.000555179833999385</v>
      </c>
      <c r="Z15" s="29" t="n">
        <f aca="false">+N15/M15</f>
        <v>183.437430786268</v>
      </c>
      <c r="AB15" s="28" t="n">
        <f aca="false">+S15/R15</f>
        <v>0.000573000106803375</v>
      </c>
      <c r="AC15" s="29" t="n">
        <f aca="false">+T15/S15</f>
        <v>177.048462255359</v>
      </c>
    </row>
    <row r="16" customFormat="false" ht="20.25" hidden="false" customHeight="false" outlineLevel="0" collapsed="false">
      <c r="B16" s="45" t="s">
        <v>19</v>
      </c>
      <c r="C16" s="83" t="n">
        <v>5997</v>
      </c>
      <c r="D16" s="83"/>
      <c r="E16" s="83"/>
      <c r="F16" s="84" t="n">
        <v>5985</v>
      </c>
      <c r="G16" s="85" t="n">
        <v>3.53</v>
      </c>
      <c r="H16" s="86" t="n">
        <v>556.98</v>
      </c>
      <c r="I16" s="87" t="n">
        <v>6152</v>
      </c>
      <c r="J16" s="83"/>
      <c r="K16" s="83"/>
      <c r="L16" s="46" t="n">
        <v>5698</v>
      </c>
      <c r="M16" s="88" t="n">
        <v>3.41</v>
      </c>
      <c r="N16" s="86" t="n">
        <v>548.36</v>
      </c>
      <c r="O16" s="87" t="n">
        <v>6084</v>
      </c>
      <c r="P16" s="83"/>
      <c r="Q16" s="83"/>
      <c r="R16" s="46" t="n">
        <v>6196</v>
      </c>
      <c r="S16" s="88" t="n">
        <v>3.69</v>
      </c>
      <c r="T16" s="86" t="n">
        <v>608.98</v>
      </c>
      <c r="V16" s="28" t="n">
        <f aca="false">+G16/F16</f>
        <v>0.000589807852965748</v>
      </c>
      <c r="W16" s="29" t="n">
        <f aca="false">+H16/G16</f>
        <v>157.784702549575</v>
      </c>
      <c r="Y16" s="28" t="n">
        <f aca="false">+M16/L16</f>
        <v>0.000598455598455598</v>
      </c>
      <c r="Z16" s="29" t="n">
        <f aca="false">+N16/M16</f>
        <v>160.809384164223</v>
      </c>
      <c r="AB16" s="28" t="n">
        <f aca="false">+S16/R16</f>
        <v>0.000595545513234345</v>
      </c>
      <c r="AC16" s="29" t="n">
        <f aca="false">+T16/S16</f>
        <v>165.035230352304</v>
      </c>
    </row>
    <row r="17" customFormat="false" ht="21" hidden="false" customHeight="false" outlineLevel="0" collapsed="false">
      <c r="B17" s="47" t="s">
        <v>20</v>
      </c>
      <c r="C17" s="89" t="n">
        <v>7961</v>
      </c>
      <c r="D17" s="89"/>
      <c r="E17" s="89"/>
      <c r="F17" s="90" t="n">
        <v>9575</v>
      </c>
      <c r="G17" s="75" t="n">
        <v>5.74</v>
      </c>
      <c r="H17" s="76" t="n">
        <v>953.26</v>
      </c>
      <c r="I17" s="77" t="n">
        <v>7771</v>
      </c>
      <c r="J17" s="89"/>
      <c r="K17" s="89"/>
      <c r="L17" s="48" t="n">
        <v>8666</v>
      </c>
      <c r="M17" s="79" t="n">
        <v>5.18</v>
      </c>
      <c r="N17" s="76" t="n">
        <v>854.38</v>
      </c>
      <c r="O17" s="77" t="n">
        <v>8403</v>
      </c>
      <c r="P17" s="89"/>
      <c r="Q17" s="89"/>
      <c r="R17" s="48" t="n">
        <v>8170</v>
      </c>
      <c r="S17" s="79" t="n">
        <v>4.85</v>
      </c>
      <c r="T17" s="76" t="n">
        <v>789.67</v>
      </c>
      <c r="V17" s="28" t="n">
        <f aca="false">+G17/F17</f>
        <v>0.000599477806788512</v>
      </c>
      <c r="W17" s="29" t="n">
        <f aca="false">+H17/G17</f>
        <v>166.073170731707</v>
      </c>
      <c r="Y17" s="28" t="n">
        <f aca="false">+M17/L17</f>
        <v>0.000597738287560582</v>
      </c>
      <c r="Z17" s="29" t="n">
        <f aca="false">+N17/M17</f>
        <v>164.938223938224</v>
      </c>
      <c r="AB17" s="28" t="n">
        <f aca="false">+S17/R17</f>
        <v>0.000593635250917993</v>
      </c>
      <c r="AC17" s="29" t="n">
        <f aca="false">+T17/S17</f>
        <v>162.818556701031</v>
      </c>
    </row>
    <row r="18" customFormat="false" ht="24" hidden="false" customHeight="false" outlineLevel="0" collapsed="false">
      <c r="B18" s="38" t="s">
        <v>21</v>
      </c>
      <c r="C18" s="39" t="n">
        <f aca="false">SUM(C16:C17)</f>
        <v>13958</v>
      </c>
      <c r="D18" s="40" t="n">
        <f aca="false">+G18/F18*C18</f>
        <v>8.31559511568123</v>
      </c>
      <c r="E18" s="40" t="n">
        <f aca="false">+H18/G18*D18</f>
        <v>1354.75128020566</v>
      </c>
      <c r="F18" s="39" t="n">
        <f aca="false">SUM(F16:F17)</f>
        <v>15560</v>
      </c>
      <c r="G18" s="40" t="n">
        <f aca="false">SUM(G16:G17)</f>
        <v>9.27</v>
      </c>
      <c r="H18" s="41" t="n">
        <f aca="false">SUM(H16:H17)</f>
        <v>1510.24</v>
      </c>
      <c r="I18" s="80" t="n">
        <f aca="false">SUM(I16:I17)</f>
        <v>13923</v>
      </c>
      <c r="J18" s="40" t="n">
        <f aca="false">+M18/L18*I18</f>
        <v>8.32627192982456</v>
      </c>
      <c r="K18" s="40" t="n">
        <f aca="false">+N18/M18*J18</f>
        <v>1359.67342105263</v>
      </c>
      <c r="L18" s="81" t="n">
        <f aca="false">SUM(L16:L17)</f>
        <v>14364</v>
      </c>
      <c r="M18" s="82" t="n">
        <f aca="false">SUM(M16:M17)</f>
        <v>8.59</v>
      </c>
      <c r="N18" s="41" t="n">
        <f aca="false">SUM(N16:N17)</f>
        <v>1402.74</v>
      </c>
      <c r="O18" s="80" t="n">
        <f aca="false">SUM(O16:O17)</f>
        <v>14487</v>
      </c>
      <c r="P18" s="40" t="n">
        <f aca="false">+S18/R18*O18</f>
        <v>8.61192955589587</v>
      </c>
      <c r="Q18" s="40" t="n">
        <f aca="false">+T18/S18*P18</f>
        <v>1410.43035987749</v>
      </c>
      <c r="R18" s="81" t="n">
        <f aca="false">SUM(R16:R17)</f>
        <v>14366</v>
      </c>
      <c r="S18" s="82" t="n">
        <f aca="false">SUM(S16:S17)</f>
        <v>8.54</v>
      </c>
      <c r="T18" s="41" t="n">
        <f aca="false">SUM(T16:T17)</f>
        <v>1398.65</v>
      </c>
      <c r="V18" s="28" t="n">
        <f aca="false">+G18/F18</f>
        <v>0.000595758354755784</v>
      </c>
      <c r="W18" s="29" t="n">
        <f aca="false">+H18/G18</f>
        <v>162.91693635383</v>
      </c>
      <c r="Y18" s="28" t="n">
        <f aca="false">+M18/L18</f>
        <v>0.00059802283486494</v>
      </c>
      <c r="Z18" s="29" t="n">
        <f aca="false">+N18/M18</f>
        <v>163.299185098952</v>
      </c>
      <c r="AB18" s="28" t="n">
        <f aca="false">+S18/R18</f>
        <v>0.00059445913963525</v>
      </c>
      <c r="AC18" s="29" t="n">
        <f aca="false">+T18/S18</f>
        <v>163.776346604215</v>
      </c>
    </row>
    <row r="19" customFormat="false" ht="24" hidden="false" customHeight="false" outlineLevel="0" collapsed="false">
      <c r="B19" s="49" t="s">
        <v>22</v>
      </c>
      <c r="C19" s="91" t="n">
        <v>3222</v>
      </c>
      <c r="D19" s="40"/>
      <c r="E19" s="40"/>
      <c r="F19" s="92" t="n">
        <v>6509</v>
      </c>
      <c r="G19" s="93" t="n">
        <v>3.26</v>
      </c>
      <c r="H19" s="94" t="n">
        <v>560.71</v>
      </c>
      <c r="I19" s="95" t="n">
        <v>3552</v>
      </c>
      <c r="J19" s="40"/>
      <c r="K19" s="40"/>
      <c r="L19" s="50" t="n">
        <v>3555</v>
      </c>
      <c r="M19" s="96" t="n">
        <v>1.77</v>
      </c>
      <c r="N19" s="94" t="n">
        <v>322.26</v>
      </c>
      <c r="O19" s="95" t="n">
        <v>3419</v>
      </c>
      <c r="P19" s="40"/>
      <c r="Q19" s="40"/>
      <c r="R19" s="50" t="n">
        <v>1643</v>
      </c>
      <c r="S19" s="96" t="n">
        <v>0.82</v>
      </c>
      <c r="T19" s="94" t="n">
        <v>153.8</v>
      </c>
      <c r="V19" s="28" t="n">
        <f aca="false">+G19/F19</f>
        <v>0.00050084498386849</v>
      </c>
      <c r="W19" s="29" t="n">
        <f aca="false">+H19/G19</f>
        <v>171.996932515337</v>
      </c>
      <c r="Y19" s="28" t="n">
        <f aca="false">+M19/L19</f>
        <v>0.00049789029535865</v>
      </c>
      <c r="Z19" s="29" t="n">
        <f aca="false">+N19/M19</f>
        <v>182.06779661017</v>
      </c>
      <c r="AB19" s="28" t="n">
        <f aca="false">+S19/R19</f>
        <v>0.000499087035909921</v>
      </c>
      <c r="AC19" s="29" t="n">
        <f aca="false">+T19/S19</f>
        <v>187.560975609756</v>
      </c>
    </row>
    <row r="20" customFormat="false" ht="24" hidden="false" customHeight="false" outlineLevel="0" collapsed="false">
      <c r="B20" s="51" t="s">
        <v>23</v>
      </c>
      <c r="C20" s="52" t="n">
        <f aca="false">SUM(C19)</f>
        <v>3222</v>
      </c>
      <c r="D20" s="40" t="n">
        <f aca="false">+G20/F20*C20</f>
        <v>1.61372253802427</v>
      </c>
      <c r="E20" s="40" t="n">
        <f aca="false">+H20/G20*D20</f>
        <v>277.55532647104</v>
      </c>
      <c r="F20" s="52" t="n">
        <f aca="false">SUM(F19)</f>
        <v>6509</v>
      </c>
      <c r="G20" s="53" t="n">
        <f aca="false">SUM(G19)</f>
        <v>3.26</v>
      </c>
      <c r="H20" s="54" t="n">
        <f aca="false">SUM(H19)</f>
        <v>560.71</v>
      </c>
      <c r="I20" s="97" t="n">
        <f aca="false">SUM(I19)</f>
        <v>3552</v>
      </c>
      <c r="J20" s="40" t="n">
        <f aca="false">+M20/L20*I20</f>
        <v>1.76850632911392</v>
      </c>
      <c r="K20" s="40" t="n">
        <f aca="false">+N20/M20*J20</f>
        <v>321.988050632911</v>
      </c>
      <c r="L20" s="98" t="n">
        <f aca="false">SUM(L19)</f>
        <v>3555</v>
      </c>
      <c r="M20" s="99" t="n">
        <f aca="false">SUM(M19)</f>
        <v>1.77</v>
      </c>
      <c r="N20" s="54" t="n">
        <f aca="false">SUM(N19)</f>
        <v>322.26</v>
      </c>
      <c r="O20" s="97" t="n">
        <f aca="false">SUM(O19)</f>
        <v>3419</v>
      </c>
      <c r="P20" s="40" t="n">
        <f aca="false">+S20/R20*O20</f>
        <v>1.70637857577602</v>
      </c>
      <c r="Q20" s="40" t="n">
        <f aca="false">+T20/S20*P20</f>
        <v>320.050030432136</v>
      </c>
      <c r="R20" s="98" t="n">
        <f aca="false">SUM(R19)</f>
        <v>1643</v>
      </c>
      <c r="S20" s="99" t="n">
        <f aca="false">SUM(S19)</f>
        <v>0.82</v>
      </c>
      <c r="T20" s="54" t="n">
        <f aca="false">SUM(T19)</f>
        <v>153.8</v>
      </c>
      <c r="V20" s="28" t="n">
        <f aca="false">+G20/F20</f>
        <v>0.00050084498386849</v>
      </c>
      <c r="W20" s="29" t="n">
        <f aca="false">+H20/G20</f>
        <v>171.996932515337</v>
      </c>
      <c r="Y20" s="28" t="n">
        <f aca="false">+M20/L20</f>
        <v>0.00049789029535865</v>
      </c>
      <c r="Z20" s="29" t="n">
        <f aca="false">+N20/M20</f>
        <v>182.06779661017</v>
      </c>
      <c r="AB20" s="28" t="n">
        <f aca="false">+S20/R20</f>
        <v>0.000499087035909921</v>
      </c>
      <c r="AC20" s="29" t="n">
        <f aca="false">+T20/S20</f>
        <v>187.560975609756</v>
      </c>
    </row>
    <row r="21" customFormat="false" ht="24" hidden="false" customHeight="false" outlineLevel="0" collapsed="false">
      <c r="B21" s="38" t="s">
        <v>24</v>
      </c>
      <c r="C21" s="39" t="n">
        <f aca="false">+C15+C18+C20</f>
        <v>31260</v>
      </c>
      <c r="D21" s="40" t="n">
        <f aca="false">+D15+D18+D20</f>
        <v>17.9975390906902</v>
      </c>
      <c r="E21" s="40" t="n">
        <f aca="false">+E15+E18+E20</f>
        <v>3057.1478787615</v>
      </c>
      <c r="F21" s="39" t="n">
        <f aca="false">+F15+F18+F20</f>
        <v>39049</v>
      </c>
      <c r="G21" s="40" t="n">
        <f aca="false">+G15+G18+G20</f>
        <v>22.26</v>
      </c>
      <c r="H21" s="40" t="n">
        <f aca="false">+H15+H18+H20</f>
        <v>3789.26</v>
      </c>
      <c r="I21" s="39" t="n">
        <f aca="false">+I15+I18+I20</f>
        <v>32230</v>
      </c>
      <c r="J21" s="40" t="n">
        <f aca="false">+J15+J18+J20</f>
        <v>18.2864567095994</v>
      </c>
      <c r="K21" s="40" t="n">
        <f aca="false">+K15+K18+K20</f>
        <v>3184.32192050202</v>
      </c>
      <c r="L21" s="39" t="n">
        <f aca="false">+L15+L18+L20</f>
        <v>34184</v>
      </c>
      <c r="M21" s="40" t="n">
        <f aca="false">+M15+M18+M20</f>
        <v>19.39</v>
      </c>
      <c r="N21" s="40" t="n">
        <f aca="false">+N15+N18+N20</f>
        <v>3381.44</v>
      </c>
      <c r="O21" s="39" t="n">
        <f aca="false">+O15+O18+O20</f>
        <v>33344</v>
      </c>
      <c r="P21" s="40" t="n">
        <f aca="false">+P15+P18+P20</f>
        <v>19.1642837805024</v>
      </c>
      <c r="Q21" s="40" t="n">
        <f aca="false">+Q15+Q18+Q20</f>
        <v>3296.64677608342</v>
      </c>
      <c r="R21" s="39" t="n">
        <f aca="false">+R15+R18+R20</f>
        <v>34735</v>
      </c>
      <c r="S21" s="40" t="n">
        <f aca="false">+S15+S18+S20</f>
        <v>20.09</v>
      </c>
      <c r="T21" s="41" t="n">
        <f aca="false">+T15+T18+T20</f>
        <v>3452.18</v>
      </c>
      <c r="V21" s="28" t="n">
        <f aca="false">+G21/F21</f>
        <v>0.000570053010320367</v>
      </c>
      <c r="W21" s="29" t="n">
        <f aca="false">+H21/G21</f>
        <v>170.227313566936</v>
      </c>
      <c r="Y21" s="28" t="n">
        <f aca="false">+M21/L21</f>
        <v>0.000567224432483033</v>
      </c>
      <c r="Z21" s="29" t="n">
        <f aca="false">+N21/M21</f>
        <v>174.390923156266</v>
      </c>
      <c r="AB21" s="28" t="n">
        <f aca="false">+S21/R21</f>
        <v>0.000578379156470419</v>
      </c>
      <c r="AC21" s="29" t="n">
        <f aca="false">+T21/S21</f>
        <v>171.835739173718</v>
      </c>
    </row>
    <row r="24" customFormat="false" ht="16.5" hidden="false" customHeight="false" outlineLevel="0" collapsed="false">
      <c r="B24" s="4"/>
      <c r="C24" s="4"/>
      <c r="D24" s="4"/>
      <c r="E24" s="4"/>
      <c r="F24" s="4"/>
    </row>
    <row r="25" customFormat="false" ht="20.25" hidden="false" customHeight="true" outlineLevel="0" collapsed="false">
      <c r="B25" s="5" t="s">
        <v>2</v>
      </c>
      <c r="C25" s="63" t="s">
        <v>36</v>
      </c>
      <c r="D25" s="63"/>
      <c r="E25" s="63"/>
      <c r="F25" s="63"/>
      <c r="G25" s="63"/>
      <c r="H25" s="63"/>
      <c r="I25" s="63" t="s">
        <v>37</v>
      </c>
      <c r="J25" s="63"/>
      <c r="K25" s="63"/>
      <c r="L25" s="63"/>
      <c r="M25" s="63"/>
      <c r="N25" s="63"/>
      <c r="O25" s="63" t="s">
        <v>38</v>
      </c>
      <c r="P25" s="63"/>
      <c r="Q25" s="63"/>
      <c r="R25" s="63"/>
      <c r="S25" s="63"/>
      <c r="T25" s="63"/>
    </row>
    <row r="26" customFormat="false" ht="31.5" hidden="false" customHeight="true" outlineLevel="0" collapsed="false">
      <c r="B26" s="5"/>
      <c r="C26" s="64" t="s">
        <v>33</v>
      </c>
      <c r="D26" s="64"/>
      <c r="E26" s="64"/>
      <c r="F26" s="65" t="s">
        <v>4</v>
      </c>
      <c r="G26" s="65"/>
      <c r="H26" s="65"/>
      <c r="I26" s="64" t="s">
        <v>33</v>
      </c>
      <c r="J26" s="64"/>
      <c r="K26" s="64"/>
      <c r="L26" s="65" t="s">
        <v>4</v>
      </c>
      <c r="M26" s="65"/>
      <c r="N26" s="65"/>
      <c r="O26" s="64" t="s">
        <v>33</v>
      </c>
      <c r="P26" s="64"/>
      <c r="Q26" s="64"/>
      <c r="R26" s="65" t="s">
        <v>4</v>
      </c>
      <c r="S26" s="65"/>
      <c r="T26" s="65"/>
      <c r="V26" s="202" t="s">
        <v>5</v>
      </c>
      <c r="W26" s="202"/>
      <c r="Y26" s="202" t="s">
        <v>5</v>
      </c>
      <c r="Z26" s="202"/>
      <c r="AB26" s="202" t="s">
        <v>5</v>
      </c>
      <c r="AC26" s="202"/>
    </row>
    <row r="27" customFormat="false" ht="37.5" hidden="false" customHeight="false" outlineLevel="0" collapsed="false">
      <c r="B27" s="16"/>
      <c r="C27" s="127" t="s">
        <v>6</v>
      </c>
      <c r="D27" s="18" t="s">
        <v>34</v>
      </c>
      <c r="E27" s="18" t="s">
        <v>35</v>
      </c>
      <c r="F27" s="17" t="s">
        <v>6</v>
      </c>
      <c r="G27" s="18" t="s">
        <v>34</v>
      </c>
      <c r="H27" s="19" t="s">
        <v>35</v>
      </c>
      <c r="I27" s="127" t="s">
        <v>6</v>
      </c>
      <c r="J27" s="18" t="s">
        <v>34</v>
      </c>
      <c r="K27" s="18" t="s">
        <v>35</v>
      </c>
      <c r="L27" s="17" t="s">
        <v>6</v>
      </c>
      <c r="M27" s="18" t="s">
        <v>34</v>
      </c>
      <c r="N27" s="19" t="s">
        <v>35</v>
      </c>
      <c r="O27" s="127" t="s">
        <v>6</v>
      </c>
      <c r="P27" s="18" t="s">
        <v>34</v>
      </c>
      <c r="Q27" s="18" t="s">
        <v>35</v>
      </c>
      <c r="R27" s="17" t="s">
        <v>6</v>
      </c>
      <c r="S27" s="18" t="s">
        <v>34</v>
      </c>
      <c r="T27" s="19" t="s">
        <v>35</v>
      </c>
      <c r="V27" s="203" t="s">
        <v>9</v>
      </c>
      <c r="W27" s="203" t="s">
        <v>10</v>
      </c>
      <c r="Y27" s="203" t="s">
        <v>9</v>
      </c>
      <c r="Z27" s="203" t="s">
        <v>10</v>
      </c>
      <c r="AB27" s="203" t="s">
        <v>9</v>
      </c>
      <c r="AC27" s="203" t="s">
        <v>10</v>
      </c>
    </row>
    <row r="28" customFormat="false" ht="20.25" hidden="false" customHeight="false" outlineLevel="0" collapsed="false">
      <c r="B28" s="24" t="s">
        <v>11</v>
      </c>
      <c r="C28" s="70" t="n">
        <v>1092</v>
      </c>
      <c r="D28" s="71"/>
      <c r="E28" s="71"/>
      <c r="F28" s="71" t="n">
        <v>1514</v>
      </c>
      <c r="G28" s="72" t="n">
        <v>0.91</v>
      </c>
      <c r="H28" s="69" t="n">
        <v>167.78</v>
      </c>
      <c r="I28" s="70" t="n">
        <v>1127</v>
      </c>
      <c r="J28" s="71"/>
      <c r="K28" s="71"/>
      <c r="L28" s="71" t="n">
        <v>446</v>
      </c>
      <c r="M28" s="72" t="n">
        <v>0.27</v>
      </c>
      <c r="N28" s="69" t="n">
        <v>51.95</v>
      </c>
      <c r="O28" s="70" t="n">
        <v>1105</v>
      </c>
      <c r="P28" s="71"/>
      <c r="Q28" s="71"/>
      <c r="R28" s="71" t="n">
        <v>675</v>
      </c>
      <c r="S28" s="72" t="n">
        <v>0.41</v>
      </c>
      <c r="T28" s="69" t="n">
        <v>76.69</v>
      </c>
      <c r="V28" s="28" t="n">
        <f aca="false">+G28/F28</f>
        <v>0.000601056803170409</v>
      </c>
      <c r="W28" s="29" t="n">
        <f aca="false">+H28/G28</f>
        <v>184.373626373626</v>
      </c>
      <c r="Y28" s="28" t="n">
        <f aca="false">+M28/L28</f>
        <v>0.000605381165919283</v>
      </c>
      <c r="Z28" s="29" t="n">
        <f aca="false">+N28/M28</f>
        <v>192.407407407407</v>
      </c>
      <c r="AB28" s="28" t="n">
        <f aca="false">+S28/R28</f>
        <v>0.000607407407407407</v>
      </c>
      <c r="AC28" s="29" t="n">
        <f aca="false">+T28/S28</f>
        <v>187.048780487805</v>
      </c>
    </row>
    <row r="29" customFormat="false" ht="20.25" hidden="false" customHeight="false" outlineLevel="0" collapsed="false">
      <c r="B29" s="24" t="s">
        <v>12</v>
      </c>
      <c r="C29" s="70" t="n">
        <v>3618</v>
      </c>
      <c r="D29" s="71"/>
      <c r="E29" s="71"/>
      <c r="F29" s="71" t="n">
        <v>3989</v>
      </c>
      <c r="G29" s="72" t="n">
        <v>2.39</v>
      </c>
      <c r="H29" s="69" t="n">
        <v>381.81</v>
      </c>
      <c r="I29" s="70" t="n">
        <v>3751</v>
      </c>
      <c r="J29" s="71"/>
      <c r="K29" s="71"/>
      <c r="L29" s="71" t="n">
        <v>2901</v>
      </c>
      <c r="M29" s="72" t="n">
        <v>1.72</v>
      </c>
      <c r="N29" s="69" t="n">
        <v>287.05</v>
      </c>
      <c r="O29" s="70" t="n">
        <v>3583</v>
      </c>
      <c r="P29" s="71"/>
      <c r="Q29" s="71"/>
      <c r="R29" s="71" t="n">
        <v>4224</v>
      </c>
      <c r="S29" s="72" t="n">
        <v>2.54</v>
      </c>
      <c r="T29" s="69" t="n">
        <v>417.19</v>
      </c>
      <c r="V29" s="28" t="n">
        <f aca="false">+G29/F29</f>
        <v>0.000599147656054149</v>
      </c>
      <c r="W29" s="29" t="n">
        <f aca="false">+H29/G29</f>
        <v>159.753138075314</v>
      </c>
      <c r="Y29" s="28" t="n">
        <f aca="false">+M29/L29</f>
        <v>0.000592899000344709</v>
      </c>
      <c r="Z29" s="29" t="n">
        <f aca="false">+N29/M29</f>
        <v>166.889534883721</v>
      </c>
      <c r="AB29" s="28" t="n">
        <f aca="false">+S29/R29</f>
        <v>0.000601325757575758</v>
      </c>
      <c r="AC29" s="29" t="n">
        <f aca="false">+T29/S29</f>
        <v>164.248031496063</v>
      </c>
    </row>
    <row r="30" customFormat="false" ht="20.25" hidden="false" customHeight="false" outlineLevel="0" collapsed="false">
      <c r="B30" s="24" t="s">
        <v>13</v>
      </c>
      <c r="C30" s="70" t="n">
        <v>2342</v>
      </c>
      <c r="D30" s="71"/>
      <c r="E30" s="71"/>
      <c r="F30" s="71" t="n">
        <v>2537</v>
      </c>
      <c r="G30" s="72" t="n">
        <v>1.51</v>
      </c>
      <c r="H30" s="69" t="n">
        <v>261</v>
      </c>
      <c r="I30" s="70" t="n">
        <v>2222</v>
      </c>
      <c r="J30" s="71"/>
      <c r="K30" s="71"/>
      <c r="L30" s="71" t="n">
        <v>1100</v>
      </c>
      <c r="M30" s="72" t="n">
        <v>0.66</v>
      </c>
      <c r="N30" s="69" t="n">
        <v>112.42</v>
      </c>
      <c r="O30" s="70" t="n">
        <v>1740</v>
      </c>
      <c r="P30" s="71"/>
      <c r="Q30" s="71"/>
      <c r="R30" s="71" t="n">
        <v>1885</v>
      </c>
      <c r="S30" s="72" t="n">
        <v>1.13</v>
      </c>
      <c r="T30" s="69" t="n">
        <v>179.07</v>
      </c>
      <c r="V30" s="28" t="n">
        <f aca="false">+G30/F30</f>
        <v>0.000595191170674024</v>
      </c>
      <c r="W30" s="29" t="n">
        <f aca="false">+H30/G30</f>
        <v>172.847682119205</v>
      </c>
      <c r="Y30" s="28" t="n">
        <f aca="false">+M30/L30</f>
        <v>0.0006</v>
      </c>
      <c r="Z30" s="29" t="n">
        <f aca="false">+N30/M30</f>
        <v>170.333333333333</v>
      </c>
      <c r="AB30" s="28" t="n">
        <f aca="false">+S30/R30</f>
        <v>0.00059946949602122</v>
      </c>
      <c r="AC30" s="29" t="n">
        <f aca="false">+T30/S30</f>
        <v>158.469026548673</v>
      </c>
    </row>
    <row r="31" customFormat="false" ht="20.25" hidden="false" customHeight="false" outlineLevel="0" collapsed="false">
      <c r="B31" s="34" t="s">
        <v>14</v>
      </c>
      <c r="C31" s="70" t="n">
        <v>217</v>
      </c>
      <c r="D31" s="71"/>
      <c r="E31" s="71"/>
      <c r="F31" s="71" t="n">
        <v>532</v>
      </c>
      <c r="G31" s="72" t="n">
        <v>0.32</v>
      </c>
      <c r="H31" s="69" t="n">
        <v>47.26</v>
      </c>
      <c r="I31" s="70" t="n">
        <v>251</v>
      </c>
      <c r="J31" s="71"/>
      <c r="K31" s="71"/>
      <c r="L31" s="71" t="n">
        <v>73</v>
      </c>
      <c r="M31" s="72" t="n">
        <v>0.04</v>
      </c>
      <c r="N31" s="69" t="n">
        <v>5.9</v>
      </c>
      <c r="O31" s="70" t="n">
        <v>281</v>
      </c>
      <c r="P31" s="71"/>
      <c r="Q31" s="71"/>
      <c r="R31" s="71" t="n">
        <v>258</v>
      </c>
      <c r="S31" s="72" t="n">
        <v>0.15</v>
      </c>
      <c r="T31" s="69" t="n">
        <v>23.65</v>
      </c>
      <c r="V31" s="28" t="n">
        <f aca="false">+G31/F31</f>
        <v>0.000601503759398496</v>
      </c>
      <c r="W31" s="29" t="n">
        <f aca="false">+H31/G31</f>
        <v>147.6875</v>
      </c>
      <c r="Y31" s="28" t="n">
        <f aca="false">+M31/L31</f>
        <v>0.000547945205479452</v>
      </c>
      <c r="Z31" s="29" t="n">
        <f aca="false">+N31/M31</f>
        <v>147.5</v>
      </c>
      <c r="AB31" s="28" t="n">
        <f aca="false">+S31/R31</f>
        <v>0.000581395348837209</v>
      </c>
      <c r="AC31" s="29" t="n">
        <f aca="false">+T31/S31</f>
        <v>157.666666666667</v>
      </c>
    </row>
    <row r="32" customFormat="false" ht="20.25" hidden="false" customHeight="false" outlineLevel="0" collapsed="false">
      <c r="B32" s="34" t="s">
        <v>15</v>
      </c>
      <c r="C32" s="70" t="n">
        <v>2155</v>
      </c>
      <c r="D32" s="71"/>
      <c r="E32" s="71"/>
      <c r="F32" s="71" t="n">
        <v>2010</v>
      </c>
      <c r="G32" s="72" t="n">
        <v>1.2</v>
      </c>
      <c r="H32" s="69" t="n">
        <v>207.37</v>
      </c>
      <c r="I32" s="70" t="n">
        <v>1976</v>
      </c>
      <c r="J32" s="71"/>
      <c r="K32" s="71"/>
      <c r="L32" s="71" t="n">
        <v>1600</v>
      </c>
      <c r="M32" s="72" t="n">
        <v>0.96</v>
      </c>
      <c r="N32" s="69" t="n">
        <v>168.29</v>
      </c>
      <c r="O32" s="70" t="n">
        <v>1917</v>
      </c>
      <c r="P32" s="71"/>
      <c r="Q32" s="71"/>
      <c r="R32" s="71" t="n">
        <v>595</v>
      </c>
      <c r="S32" s="72" t="n">
        <v>0.35</v>
      </c>
      <c r="T32" s="69" t="n">
        <v>63.65</v>
      </c>
      <c r="V32" s="28" t="n">
        <f aca="false">+G32/F32</f>
        <v>0.000597014925373134</v>
      </c>
      <c r="W32" s="29" t="n">
        <f aca="false">+H32/G32</f>
        <v>172.808333333333</v>
      </c>
      <c r="Y32" s="28" t="n">
        <f aca="false">+M32/L32</f>
        <v>0.0006</v>
      </c>
      <c r="Z32" s="29" t="n">
        <f aca="false">+N32/M32</f>
        <v>175.302083333333</v>
      </c>
      <c r="AB32" s="28" t="n">
        <f aca="false">+S32/R32</f>
        <v>0.000588235294117647</v>
      </c>
      <c r="AC32" s="29" t="n">
        <f aca="false">+T32/S32</f>
        <v>181.857142857143</v>
      </c>
    </row>
    <row r="33" customFormat="false" ht="20.25" hidden="false" customHeight="false" outlineLevel="0" collapsed="false">
      <c r="B33" s="34" t="s">
        <v>16</v>
      </c>
      <c r="C33" s="70" t="n">
        <v>2867</v>
      </c>
      <c r="D33" s="71"/>
      <c r="E33" s="71"/>
      <c r="F33" s="71" t="n">
        <v>3815</v>
      </c>
      <c r="G33" s="72" t="n">
        <v>2.24</v>
      </c>
      <c r="H33" s="69" t="n">
        <v>503.71</v>
      </c>
      <c r="I33" s="70" t="n">
        <v>2559</v>
      </c>
      <c r="J33" s="71"/>
      <c r="K33" s="71"/>
      <c r="L33" s="71" t="n">
        <v>1880</v>
      </c>
      <c r="M33" s="72" t="n">
        <v>1.13</v>
      </c>
      <c r="N33" s="69" t="n">
        <v>277.62</v>
      </c>
      <c r="O33" s="70" t="n">
        <v>2851</v>
      </c>
      <c r="P33" s="71"/>
      <c r="Q33" s="71"/>
      <c r="R33" s="71" t="n">
        <v>1376</v>
      </c>
      <c r="S33" s="72" t="n">
        <v>0.79</v>
      </c>
      <c r="T33" s="69" t="n">
        <v>193.24</v>
      </c>
      <c r="V33" s="28" t="n">
        <f aca="false">+G33/F33</f>
        <v>0.000587155963302752</v>
      </c>
      <c r="W33" s="29" t="n">
        <f aca="false">+H33/G33</f>
        <v>224.870535714286</v>
      </c>
      <c r="Y33" s="28" t="n">
        <f aca="false">+M33/L33</f>
        <v>0.000601063829787234</v>
      </c>
      <c r="Z33" s="29" t="n">
        <f aca="false">+N33/M33</f>
        <v>245.681415929204</v>
      </c>
      <c r="AB33" s="28" t="n">
        <f aca="false">+S33/R33</f>
        <v>0.000574127906976744</v>
      </c>
      <c r="AC33" s="29" t="n">
        <f aca="false">+T33/S33</f>
        <v>244.607594936709</v>
      </c>
    </row>
    <row r="34" customFormat="false" ht="21" hidden="false" customHeight="false" outlineLevel="0" collapsed="false">
      <c r="B34" s="36" t="s">
        <v>17</v>
      </c>
      <c r="C34" s="77" t="n">
        <v>3529</v>
      </c>
      <c r="D34" s="78"/>
      <c r="E34" s="78"/>
      <c r="F34" s="78" t="n">
        <v>2856</v>
      </c>
      <c r="G34" s="79" t="n">
        <v>1.29</v>
      </c>
      <c r="H34" s="76" t="n">
        <v>259.01</v>
      </c>
      <c r="I34" s="77" t="n">
        <v>3744</v>
      </c>
      <c r="J34" s="78"/>
      <c r="K34" s="78"/>
      <c r="L34" s="78" t="n">
        <v>1456</v>
      </c>
      <c r="M34" s="79" t="n">
        <v>0.66</v>
      </c>
      <c r="N34" s="76" t="n">
        <v>139.4</v>
      </c>
      <c r="O34" s="77" t="n">
        <v>2484</v>
      </c>
      <c r="P34" s="78"/>
      <c r="Q34" s="78"/>
      <c r="R34" s="78" t="n">
        <v>999</v>
      </c>
      <c r="S34" s="79" t="n">
        <v>0.45</v>
      </c>
      <c r="T34" s="76" t="n">
        <v>95.33</v>
      </c>
      <c r="V34" s="28" t="n">
        <f aca="false">+G34/F34</f>
        <v>0.000451680672268908</v>
      </c>
      <c r="W34" s="29" t="n">
        <f aca="false">+H34/G34</f>
        <v>200.782945736434</v>
      </c>
      <c r="Y34" s="28" t="n">
        <f aca="false">+M34/L34</f>
        <v>0.000453296703296703</v>
      </c>
      <c r="Z34" s="29" t="n">
        <f aca="false">+N34/M34</f>
        <v>211.212121212121</v>
      </c>
      <c r="AB34" s="28" t="n">
        <f aca="false">+S34/R34</f>
        <v>0.000450450450450451</v>
      </c>
      <c r="AC34" s="29" t="n">
        <f aca="false">+T34/S34</f>
        <v>211.844444444444</v>
      </c>
    </row>
    <row r="35" customFormat="false" ht="24" hidden="false" customHeight="false" outlineLevel="0" collapsed="false">
      <c r="B35" s="38" t="s">
        <v>18</v>
      </c>
      <c r="C35" s="80" t="n">
        <f aca="false">SUM(C28:C34)</f>
        <v>15820</v>
      </c>
      <c r="D35" s="40" t="n">
        <f aca="false">+G35/F35*C35</f>
        <v>9.04104793369269</v>
      </c>
      <c r="E35" s="40" t="n">
        <f aca="false">+H35/G35*D35</f>
        <v>1676.11492494059</v>
      </c>
      <c r="F35" s="81" t="n">
        <f aca="false">SUM(F28:F34)</f>
        <v>17253</v>
      </c>
      <c r="G35" s="82" t="n">
        <f aca="false">SUM(G28:G34)</f>
        <v>9.86</v>
      </c>
      <c r="H35" s="41" t="n">
        <f aca="false">SUM(H28:H34)</f>
        <v>1827.94</v>
      </c>
      <c r="I35" s="80" t="n">
        <f aca="false">SUM(I28:I34)</f>
        <v>15630</v>
      </c>
      <c r="J35" s="40" t="n">
        <f aca="false">+M35/L35*I35</f>
        <v>8.99187817258883</v>
      </c>
      <c r="K35" s="40" t="n">
        <f aca="false">+N35/M35*J35</f>
        <v>1723.38270939086</v>
      </c>
      <c r="L35" s="81" t="n">
        <f aca="false">SUM(L28:L34)</f>
        <v>9456</v>
      </c>
      <c r="M35" s="82" t="n">
        <f aca="false">SUM(M28:M34)</f>
        <v>5.44</v>
      </c>
      <c r="N35" s="41" t="n">
        <f aca="false">SUM(N28:N34)</f>
        <v>1042.63</v>
      </c>
      <c r="O35" s="80" t="n">
        <f aca="false">SUM(O28:O34)</f>
        <v>13961</v>
      </c>
      <c r="P35" s="40" t="n">
        <f aca="false">+S35/R35*O35</f>
        <v>8.11556332401119</v>
      </c>
      <c r="Q35" s="40" t="n">
        <f aca="false">+T35/S35*P35</f>
        <v>1462.50259888134</v>
      </c>
      <c r="R35" s="81" t="n">
        <f aca="false">SUM(R28:R34)</f>
        <v>10012</v>
      </c>
      <c r="S35" s="82" t="n">
        <f aca="false">SUM(S28:S34)</f>
        <v>5.82</v>
      </c>
      <c r="T35" s="41" t="n">
        <f aca="false">SUM(T28:T34)</f>
        <v>1048.82</v>
      </c>
      <c r="V35" s="28" t="n">
        <f aca="false">+G35/F35</f>
        <v>0.000571494812496377</v>
      </c>
      <c r="W35" s="29" t="n">
        <f aca="false">+H35/G35</f>
        <v>185.389452332657</v>
      </c>
      <c r="Y35" s="28" t="n">
        <f aca="false">+M35/L35</f>
        <v>0.000575296108291032</v>
      </c>
      <c r="Z35" s="29" t="n">
        <f aca="false">+N35/M35</f>
        <v>191.659926470588</v>
      </c>
      <c r="AB35" s="28" t="n">
        <f aca="false">+S35/R35</f>
        <v>0.000581302437075509</v>
      </c>
      <c r="AC35" s="29" t="n">
        <f aca="false">+T35/S35</f>
        <v>180.209621993127</v>
      </c>
    </row>
    <row r="36" customFormat="false" ht="20.25" hidden="false" customHeight="false" outlineLevel="0" collapsed="false">
      <c r="B36" s="45" t="s">
        <v>19</v>
      </c>
      <c r="C36" s="87" t="n">
        <v>5790</v>
      </c>
      <c r="D36" s="83"/>
      <c r="E36" s="83"/>
      <c r="F36" s="46" t="n">
        <v>5767</v>
      </c>
      <c r="G36" s="88" t="n">
        <v>3.45</v>
      </c>
      <c r="H36" s="86" t="n">
        <v>615.34</v>
      </c>
      <c r="I36" s="87" t="n">
        <v>5476</v>
      </c>
      <c r="J36" s="83"/>
      <c r="K36" s="83"/>
      <c r="L36" s="46" t="n">
        <v>4299</v>
      </c>
      <c r="M36" s="88" t="n">
        <v>2.59</v>
      </c>
      <c r="N36" s="86" t="n">
        <v>463.29</v>
      </c>
      <c r="O36" s="87" t="n">
        <v>5220</v>
      </c>
      <c r="P36" s="83"/>
      <c r="Q36" s="83"/>
      <c r="R36" s="46" t="n">
        <v>5043</v>
      </c>
      <c r="S36" s="88" t="n">
        <v>3.02</v>
      </c>
      <c r="T36" s="86" t="n">
        <v>561.85</v>
      </c>
      <c r="V36" s="28" t="n">
        <f aca="false">+G36/F36</f>
        <v>0.000598231316108895</v>
      </c>
      <c r="W36" s="29" t="n">
        <f aca="false">+H36/G36</f>
        <v>178.359420289855</v>
      </c>
      <c r="Y36" s="28" t="n">
        <f aca="false">+M36/L36</f>
        <v>0.000602465689695278</v>
      </c>
      <c r="Z36" s="29" t="n">
        <f aca="false">+N36/M36</f>
        <v>178.876447876448</v>
      </c>
      <c r="AB36" s="28" t="n">
        <f aca="false">+S36/R36</f>
        <v>0.000598849890937934</v>
      </c>
      <c r="AC36" s="29" t="n">
        <f aca="false">+T36/S36</f>
        <v>186.043046357616</v>
      </c>
    </row>
    <row r="37" customFormat="false" ht="21" hidden="false" customHeight="false" outlineLevel="0" collapsed="false">
      <c r="B37" s="47" t="s">
        <v>20</v>
      </c>
      <c r="C37" s="77" t="n">
        <v>8144</v>
      </c>
      <c r="D37" s="89"/>
      <c r="E37" s="89"/>
      <c r="F37" s="48" t="n">
        <v>7733</v>
      </c>
      <c r="G37" s="79" t="n">
        <v>4.63</v>
      </c>
      <c r="H37" s="76" t="n">
        <v>767.22</v>
      </c>
      <c r="I37" s="77" t="n">
        <v>7392</v>
      </c>
      <c r="J37" s="89"/>
      <c r="K37" s="89"/>
      <c r="L37" s="48" t="n">
        <v>7006</v>
      </c>
      <c r="M37" s="79" t="n">
        <v>4.19</v>
      </c>
      <c r="N37" s="76" t="n">
        <v>714.19</v>
      </c>
      <c r="O37" s="77" t="n">
        <v>6921</v>
      </c>
      <c r="P37" s="89"/>
      <c r="Q37" s="89"/>
      <c r="R37" s="48" t="n">
        <v>5560</v>
      </c>
      <c r="S37" s="79" t="n">
        <v>3.31</v>
      </c>
      <c r="T37" s="76" t="n">
        <v>575.64</v>
      </c>
      <c r="V37" s="28" t="n">
        <f aca="false">+G37/F37</f>
        <v>0.000598732703995862</v>
      </c>
      <c r="W37" s="29" t="n">
        <f aca="false">+H37/G37</f>
        <v>165.70626349892</v>
      </c>
      <c r="Y37" s="28" t="n">
        <f aca="false">+M37/L37</f>
        <v>0.000598058806737083</v>
      </c>
      <c r="Z37" s="29" t="n">
        <f aca="false">+N37/M37</f>
        <v>170.45107398568</v>
      </c>
      <c r="AB37" s="28" t="n">
        <f aca="false">+S37/R37</f>
        <v>0.000595323741007194</v>
      </c>
      <c r="AC37" s="29" t="n">
        <f aca="false">+T37/S37</f>
        <v>173.909365558912</v>
      </c>
    </row>
    <row r="38" customFormat="false" ht="24" hidden="false" customHeight="false" outlineLevel="0" collapsed="false">
      <c r="B38" s="38" t="s">
        <v>21</v>
      </c>
      <c r="C38" s="80" t="n">
        <f aca="false">SUM(C36:C37)</f>
        <v>13934</v>
      </c>
      <c r="D38" s="40" t="n">
        <f aca="false">+G38/F38*C38</f>
        <v>8.33975703703704</v>
      </c>
      <c r="E38" s="40" t="n">
        <f aca="false">+H38/G38*D38</f>
        <v>1427.0067437037</v>
      </c>
      <c r="F38" s="81" t="n">
        <f aca="false">SUM(F36:F37)</f>
        <v>13500</v>
      </c>
      <c r="G38" s="82" t="n">
        <f aca="false">SUM(G36:G37)</f>
        <v>8.08</v>
      </c>
      <c r="H38" s="41" t="n">
        <f aca="false">SUM(H36:H37)</f>
        <v>1382.56</v>
      </c>
      <c r="I38" s="80" t="n">
        <f aca="false">SUM(I36:I37)</f>
        <v>12868</v>
      </c>
      <c r="J38" s="40" t="n">
        <f aca="false">+M38/L38*I38</f>
        <v>7.71738522777532</v>
      </c>
      <c r="K38" s="40" t="n">
        <f aca="false">+N38/M38*J38</f>
        <v>1340.27533303848</v>
      </c>
      <c r="L38" s="81" t="n">
        <f aca="false">SUM(L36:L37)</f>
        <v>11305</v>
      </c>
      <c r="M38" s="82" t="n">
        <f aca="false">SUM(M36:M37)</f>
        <v>6.78</v>
      </c>
      <c r="N38" s="41" t="n">
        <f aca="false">SUM(N36:N37)</f>
        <v>1177.48</v>
      </c>
      <c r="O38" s="80" t="n">
        <f aca="false">SUM(O36:O37)</f>
        <v>12141</v>
      </c>
      <c r="P38" s="40" t="n">
        <f aca="false">+S38/R38*O38</f>
        <v>7.24818730547958</v>
      </c>
      <c r="Q38" s="40" t="n">
        <f aca="false">+T38/S38*P38</f>
        <v>1302.48666320853</v>
      </c>
      <c r="R38" s="81" t="n">
        <f aca="false">SUM(R36:R37)</f>
        <v>10603</v>
      </c>
      <c r="S38" s="82" t="n">
        <f aca="false">SUM(S36:S37)</f>
        <v>6.33</v>
      </c>
      <c r="T38" s="41" t="n">
        <f aca="false">SUM(T36:T37)</f>
        <v>1137.49</v>
      </c>
      <c r="V38" s="28" t="n">
        <f aca="false">+G38/F38</f>
        <v>0.000598518518518519</v>
      </c>
      <c r="W38" s="29" t="n">
        <f aca="false">+H38/G38</f>
        <v>171.108910891089</v>
      </c>
      <c r="Y38" s="28" t="n">
        <f aca="false">+M38/L38</f>
        <v>0.000599734630694383</v>
      </c>
      <c r="Z38" s="29" t="n">
        <f aca="false">+N38/M38</f>
        <v>173.669616519174</v>
      </c>
      <c r="AB38" s="28" t="n">
        <f aca="false">+S38/R38</f>
        <v>0.000597000848816373</v>
      </c>
      <c r="AC38" s="29" t="n">
        <f aca="false">+T38/S38</f>
        <v>179.698262243286</v>
      </c>
    </row>
    <row r="39" customFormat="false" ht="24" hidden="false" customHeight="false" outlineLevel="0" collapsed="false">
      <c r="B39" s="49" t="s">
        <v>22</v>
      </c>
      <c r="C39" s="95" t="n">
        <v>3342</v>
      </c>
      <c r="D39" s="40"/>
      <c r="E39" s="40"/>
      <c r="F39" s="50" t="n">
        <v>3515</v>
      </c>
      <c r="G39" s="96" t="n">
        <v>1.76</v>
      </c>
      <c r="H39" s="94" t="n">
        <v>350.02</v>
      </c>
      <c r="I39" s="95" t="n">
        <v>2051</v>
      </c>
      <c r="J39" s="40"/>
      <c r="K39" s="40"/>
      <c r="L39" s="50" t="n">
        <v>465</v>
      </c>
      <c r="M39" s="96" t="n">
        <v>0.23</v>
      </c>
      <c r="N39" s="94" t="n">
        <v>46</v>
      </c>
      <c r="O39" s="95" t="n">
        <v>2676</v>
      </c>
      <c r="P39" s="40"/>
      <c r="Q39" s="40"/>
      <c r="R39" s="50" t="n">
        <v>4804</v>
      </c>
      <c r="S39" s="96" t="n">
        <v>2.4</v>
      </c>
      <c r="T39" s="94" t="n">
        <v>466.23</v>
      </c>
      <c r="V39" s="28" t="n">
        <f aca="false">+G39/F39</f>
        <v>0.000500711237553343</v>
      </c>
      <c r="W39" s="29" t="n">
        <f aca="false">+H39/G39</f>
        <v>198.875</v>
      </c>
      <c r="Y39" s="28" t="n">
        <f aca="false">+M39/L39</f>
        <v>0.000494623655913979</v>
      </c>
      <c r="Z39" s="29" t="n">
        <f aca="false">+N39/M39</f>
        <v>200</v>
      </c>
      <c r="AB39" s="28" t="n">
        <f aca="false">+S39/R39</f>
        <v>0.000499583680266445</v>
      </c>
      <c r="AC39" s="29" t="n">
        <f aca="false">+T39/S39</f>
        <v>194.2625</v>
      </c>
    </row>
    <row r="40" customFormat="false" ht="24" hidden="false" customHeight="false" outlineLevel="0" collapsed="false">
      <c r="B40" s="51" t="s">
        <v>23</v>
      </c>
      <c r="C40" s="97" t="n">
        <f aca="false">SUM(C39)</f>
        <v>3342</v>
      </c>
      <c r="D40" s="40" t="n">
        <f aca="false">+G40/F40*C40</f>
        <v>1.67337695590327</v>
      </c>
      <c r="E40" s="40" t="n">
        <f aca="false">+H40/G40*D40</f>
        <v>332.792842105263</v>
      </c>
      <c r="F40" s="98" t="n">
        <f aca="false">SUM(F39)</f>
        <v>3515</v>
      </c>
      <c r="G40" s="99" t="n">
        <f aca="false">SUM(G39)</f>
        <v>1.76</v>
      </c>
      <c r="H40" s="54" t="n">
        <f aca="false">SUM(H39)</f>
        <v>350.02</v>
      </c>
      <c r="I40" s="97" t="n">
        <f aca="false">SUM(I39)</f>
        <v>2051</v>
      </c>
      <c r="J40" s="40" t="n">
        <f aca="false">+M40/L40*I40</f>
        <v>1.01447311827957</v>
      </c>
      <c r="K40" s="40" t="n">
        <f aca="false">+N40/M40*J40</f>
        <v>202.894623655914</v>
      </c>
      <c r="L40" s="98" t="n">
        <f aca="false">SUM(L39)</f>
        <v>465</v>
      </c>
      <c r="M40" s="99" t="n">
        <f aca="false">SUM(M39)</f>
        <v>0.23</v>
      </c>
      <c r="N40" s="54" t="n">
        <f aca="false">SUM(N39)</f>
        <v>46</v>
      </c>
      <c r="O40" s="97" t="n">
        <f aca="false">SUM(O39)</f>
        <v>2676</v>
      </c>
      <c r="P40" s="40" t="n">
        <f aca="false">+S40/R40*O40</f>
        <v>1.33688592839301</v>
      </c>
      <c r="Q40" s="40" t="n">
        <f aca="false">+T40/S40*P40</f>
        <v>259.706802664446</v>
      </c>
      <c r="R40" s="98" t="n">
        <f aca="false">SUM(R39)</f>
        <v>4804</v>
      </c>
      <c r="S40" s="99" t="n">
        <f aca="false">SUM(S39)</f>
        <v>2.4</v>
      </c>
      <c r="T40" s="54" t="n">
        <f aca="false">SUM(T39)</f>
        <v>466.23</v>
      </c>
      <c r="V40" s="28" t="n">
        <f aca="false">+G40/F40</f>
        <v>0.000500711237553343</v>
      </c>
      <c r="W40" s="29" t="n">
        <f aca="false">+H40/G40</f>
        <v>198.875</v>
      </c>
      <c r="Y40" s="28" t="n">
        <f aca="false">+M40/L40</f>
        <v>0.000494623655913979</v>
      </c>
      <c r="Z40" s="29" t="n">
        <f aca="false">+N40/M40</f>
        <v>200</v>
      </c>
      <c r="AB40" s="28" t="n">
        <f aca="false">+S40/R40</f>
        <v>0.000499583680266445</v>
      </c>
      <c r="AC40" s="29" t="n">
        <f aca="false">+T40/S40</f>
        <v>194.2625</v>
      </c>
    </row>
    <row r="41" customFormat="false" ht="24" hidden="false" customHeight="false" outlineLevel="0" collapsed="false">
      <c r="B41" s="38" t="s">
        <v>24</v>
      </c>
      <c r="C41" s="80" t="n">
        <f aca="false">+C35+C38+C40</f>
        <v>33096</v>
      </c>
      <c r="D41" s="40" t="n">
        <f aca="false">+D35+D38+D40</f>
        <v>19.054181926633</v>
      </c>
      <c r="E41" s="40" t="n">
        <f aca="false">+E35+E38+E40</f>
        <v>3435.91451074956</v>
      </c>
      <c r="F41" s="81" t="n">
        <f aca="false">+F35+F38+F40</f>
        <v>34268</v>
      </c>
      <c r="G41" s="82" t="n">
        <f aca="false">+G35+G38+G40</f>
        <v>19.7</v>
      </c>
      <c r="H41" s="41" t="n">
        <f aca="false">+H35+H38+H40</f>
        <v>3560.52</v>
      </c>
      <c r="I41" s="80" t="n">
        <f aca="false">+I35+I38+I40</f>
        <v>30549</v>
      </c>
      <c r="J41" s="40" t="n">
        <f aca="false">+J35+J38+J40</f>
        <v>17.7237365186437</v>
      </c>
      <c r="K41" s="40" t="n">
        <f aca="false">+K35+K38+K40</f>
        <v>3266.55266608525</v>
      </c>
      <c r="L41" s="81" t="n">
        <f aca="false">+L35+L38+L40</f>
        <v>21226</v>
      </c>
      <c r="M41" s="82" t="n">
        <f aca="false">+M35+M38+M40</f>
        <v>12.45</v>
      </c>
      <c r="N41" s="41" t="n">
        <f aca="false">+N35+N38+N40</f>
        <v>2266.11</v>
      </c>
      <c r="O41" s="80" t="n">
        <f aca="false">+O35+O38+O40</f>
        <v>28778</v>
      </c>
      <c r="P41" s="40" t="n">
        <f aca="false">+P35+P38+P40</f>
        <v>16.7006365578838</v>
      </c>
      <c r="Q41" s="40" t="n">
        <f aca="false">+Q35+Q38+Q40</f>
        <v>3024.69606475431</v>
      </c>
      <c r="R41" s="81" t="n">
        <f aca="false">+R35+R38+R40</f>
        <v>25419</v>
      </c>
      <c r="S41" s="82" t="n">
        <f aca="false">+S35+S38+S40</f>
        <v>14.55</v>
      </c>
      <c r="T41" s="41" t="n">
        <f aca="false">+T35+T38+T40</f>
        <v>2652.54</v>
      </c>
      <c r="V41" s="28" t="n">
        <f aca="false">+G41/F41</f>
        <v>0.000574880354850006</v>
      </c>
      <c r="W41" s="29" t="n">
        <f aca="false">+H41/G41</f>
        <v>180.737055837563</v>
      </c>
      <c r="Y41" s="28" t="n">
        <f aca="false">+M41/L41</f>
        <v>0.000586544803542825</v>
      </c>
      <c r="Z41" s="29" t="n">
        <f aca="false">+N41/M41</f>
        <v>182.016867469879</v>
      </c>
      <c r="AB41" s="28" t="n">
        <f aca="false">+S41/R41</f>
        <v>0.000572406467602974</v>
      </c>
      <c r="AC41" s="29" t="n">
        <f aca="false">+T41/S41</f>
        <v>182.305154639175</v>
      </c>
    </row>
    <row r="44" customFormat="false" ht="18.75" hidden="false" customHeight="false" outlineLevel="0" collapsed="false">
      <c r="B44" s="100" t="s">
        <v>39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customFormat="false" ht="20.25" hidden="false" customHeight="true" outlineLevel="0" collapsed="false">
      <c r="B45" s="5" t="s">
        <v>2</v>
      </c>
      <c r="C45" s="63" t="s">
        <v>40</v>
      </c>
      <c r="D45" s="63"/>
      <c r="E45" s="63"/>
      <c r="F45" s="63"/>
      <c r="G45" s="63"/>
      <c r="H45" s="63"/>
      <c r="I45" s="63" t="s">
        <v>41</v>
      </c>
      <c r="J45" s="63"/>
      <c r="K45" s="63"/>
      <c r="L45" s="63"/>
      <c r="M45" s="63"/>
      <c r="N45" s="63"/>
      <c r="O45" s="63" t="s">
        <v>42</v>
      </c>
      <c r="P45" s="63"/>
      <c r="Q45" s="63"/>
      <c r="R45" s="63"/>
      <c r="S45" s="63"/>
      <c r="T45" s="63"/>
    </row>
    <row r="46" customFormat="false" ht="37.5" hidden="false" customHeight="true" outlineLevel="0" collapsed="false">
      <c r="B46" s="5"/>
      <c r="C46" s="64" t="s">
        <v>33</v>
      </c>
      <c r="D46" s="64"/>
      <c r="E46" s="64"/>
      <c r="F46" s="65" t="s">
        <v>4</v>
      </c>
      <c r="G46" s="65"/>
      <c r="H46" s="65"/>
      <c r="I46" s="64" t="s">
        <v>33</v>
      </c>
      <c r="J46" s="64"/>
      <c r="K46" s="64"/>
      <c r="L46" s="65" t="s">
        <v>4</v>
      </c>
      <c r="M46" s="65"/>
      <c r="N46" s="65"/>
      <c r="O46" s="64" t="s">
        <v>33</v>
      </c>
      <c r="P46" s="64"/>
      <c r="Q46" s="64"/>
      <c r="R46" s="65" t="s">
        <v>4</v>
      </c>
      <c r="S46" s="65"/>
      <c r="T46" s="65"/>
      <c r="V46" s="202" t="s">
        <v>5</v>
      </c>
      <c r="W46" s="202"/>
      <c r="Y46" s="202" t="s">
        <v>5</v>
      </c>
      <c r="Z46" s="202"/>
      <c r="AB46" s="202" t="s">
        <v>5</v>
      </c>
      <c r="AC46" s="202"/>
    </row>
    <row r="47" customFormat="false" ht="37.5" hidden="false" customHeight="false" outlineLevel="0" collapsed="false">
      <c r="B47" s="16"/>
      <c r="C47" s="127" t="s">
        <v>6</v>
      </c>
      <c r="D47" s="18" t="s">
        <v>34</v>
      </c>
      <c r="E47" s="18" t="s">
        <v>35</v>
      </c>
      <c r="F47" s="17" t="s">
        <v>6</v>
      </c>
      <c r="G47" s="18" t="s">
        <v>34</v>
      </c>
      <c r="H47" s="19" t="s">
        <v>35</v>
      </c>
      <c r="I47" s="127" t="s">
        <v>6</v>
      </c>
      <c r="J47" s="18" t="s">
        <v>34</v>
      </c>
      <c r="K47" s="18" t="s">
        <v>35</v>
      </c>
      <c r="L47" s="17" t="s">
        <v>6</v>
      </c>
      <c r="M47" s="18" t="s">
        <v>34</v>
      </c>
      <c r="N47" s="19" t="s">
        <v>35</v>
      </c>
      <c r="O47" s="127" t="s">
        <v>6</v>
      </c>
      <c r="P47" s="18" t="s">
        <v>34</v>
      </c>
      <c r="Q47" s="18" t="s">
        <v>35</v>
      </c>
      <c r="R47" s="17" t="s">
        <v>6</v>
      </c>
      <c r="S47" s="18" t="s">
        <v>34</v>
      </c>
      <c r="T47" s="19" t="s">
        <v>35</v>
      </c>
      <c r="V47" s="203" t="s">
        <v>9</v>
      </c>
      <c r="W47" s="203" t="s">
        <v>10</v>
      </c>
      <c r="Y47" s="203" t="s">
        <v>9</v>
      </c>
      <c r="Z47" s="203" t="s">
        <v>10</v>
      </c>
      <c r="AB47" s="203" t="s">
        <v>9</v>
      </c>
      <c r="AC47" s="203" t="s">
        <v>10</v>
      </c>
    </row>
    <row r="48" customFormat="false" ht="23.25" hidden="false" customHeight="false" outlineLevel="0" collapsed="false">
      <c r="B48" s="24" t="s">
        <v>11</v>
      </c>
      <c r="C48" s="25" t="n">
        <v>1144</v>
      </c>
      <c r="D48" s="25"/>
      <c r="E48" s="25"/>
      <c r="F48" s="67" t="n">
        <v>423</v>
      </c>
      <c r="G48" s="101" t="n">
        <v>0.25</v>
      </c>
      <c r="H48" s="102" t="n">
        <v>48.22</v>
      </c>
      <c r="I48" s="103" t="n">
        <v>1129</v>
      </c>
      <c r="J48" s="104"/>
      <c r="K48" s="104"/>
      <c r="L48" s="104" t="n">
        <v>375</v>
      </c>
      <c r="M48" s="105" t="n">
        <v>0.22</v>
      </c>
      <c r="N48" s="102" t="n">
        <v>40.96</v>
      </c>
      <c r="O48" s="103" t="n">
        <v>1149</v>
      </c>
      <c r="P48" s="104"/>
      <c r="Q48" s="104"/>
      <c r="R48" s="104" t="n">
        <v>1021</v>
      </c>
      <c r="S48" s="105" t="n">
        <v>0.62</v>
      </c>
      <c r="T48" s="102" t="n">
        <v>109.19</v>
      </c>
      <c r="V48" s="28" t="n">
        <f aca="false">+G48/F48</f>
        <v>0.000591016548463357</v>
      </c>
      <c r="W48" s="29" t="n">
        <f aca="false">+H48/G48</f>
        <v>192.88</v>
      </c>
      <c r="Y48" s="28" t="n">
        <f aca="false">+M48/L48</f>
        <v>0.000586666666666667</v>
      </c>
      <c r="Z48" s="29" t="n">
        <f aca="false">+N48/M48</f>
        <v>186.181818181818</v>
      </c>
      <c r="AB48" s="28" t="n">
        <f aca="false">+S48/R48</f>
        <v>0.000607247796278159</v>
      </c>
      <c r="AC48" s="29" t="n">
        <f aca="false">+T48/S48</f>
        <v>176.112903225806</v>
      </c>
    </row>
    <row r="49" customFormat="false" ht="23.25" hidden="false" customHeight="false" outlineLevel="0" collapsed="false">
      <c r="B49" s="24" t="s">
        <v>12</v>
      </c>
      <c r="C49" s="25" t="n">
        <v>3577</v>
      </c>
      <c r="D49" s="25"/>
      <c r="E49" s="25"/>
      <c r="F49" s="67" t="n">
        <v>3385</v>
      </c>
      <c r="G49" s="101" t="n">
        <v>2.03</v>
      </c>
      <c r="H49" s="102" t="n">
        <v>343.39</v>
      </c>
      <c r="I49" s="103" t="n">
        <v>3181</v>
      </c>
      <c r="J49" s="104"/>
      <c r="K49" s="104"/>
      <c r="L49" s="104" t="n">
        <v>280</v>
      </c>
      <c r="M49" s="105" t="n">
        <v>0.17</v>
      </c>
      <c r="N49" s="102" t="n">
        <v>26.66</v>
      </c>
      <c r="O49" s="103" t="n">
        <v>2472</v>
      </c>
      <c r="P49" s="104"/>
      <c r="Q49" s="104"/>
      <c r="R49" s="104" t="n">
        <v>1901</v>
      </c>
      <c r="S49" s="105" t="n">
        <v>1.14</v>
      </c>
      <c r="T49" s="102" t="n">
        <v>172.88</v>
      </c>
      <c r="V49" s="28" t="n">
        <f aca="false">+G49/F49</f>
        <v>0.000599704579025111</v>
      </c>
      <c r="W49" s="29" t="n">
        <f aca="false">+H49/G49</f>
        <v>169.15763546798</v>
      </c>
      <c r="Y49" s="28" t="n">
        <f aca="false">+M49/L49</f>
        <v>0.000607142857142857</v>
      </c>
      <c r="Z49" s="29" t="n">
        <f aca="false">+N49/M49</f>
        <v>156.823529411765</v>
      </c>
      <c r="AB49" s="28" t="n">
        <f aca="false">+S49/R49</f>
        <v>0.000599684376643872</v>
      </c>
      <c r="AC49" s="29" t="n">
        <f aca="false">+T49/S49</f>
        <v>151.649122807018</v>
      </c>
    </row>
    <row r="50" customFormat="false" ht="23.25" hidden="false" customHeight="false" outlineLevel="0" collapsed="false">
      <c r="B50" s="24" t="s">
        <v>13</v>
      </c>
      <c r="C50" s="25" t="n">
        <v>1833</v>
      </c>
      <c r="D50" s="25"/>
      <c r="E50" s="25"/>
      <c r="F50" s="67" t="n">
        <v>2018</v>
      </c>
      <c r="G50" s="101" t="n">
        <v>1.2</v>
      </c>
      <c r="H50" s="102" t="n">
        <v>188.99</v>
      </c>
      <c r="I50" s="103" t="n">
        <v>1806</v>
      </c>
      <c r="J50" s="104"/>
      <c r="K50" s="104"/>
      <c r="L50" s="104" t="n">
        <v>435</v>
      </c>
      <c r="M50" s="105" t="n">
        <v>0.26</v>
      </c>
      <c r="N50" s="102" t="n">
        <v>39.48</v>
      </c>
      <c r="O50" s="103" t="n">
        <v>1525</v>
      </c>
      <c r="P50" s="104"/>
      <c r="Q50" s="104"/>
      <c r="R50" s="104" t="n">
        <v>1855</v>
      </c>
      <c r="S50" s="105" t="n">
        <v>1.12</v>
      </c>
      <c r="T50" s="102" t="n">
        <v>169.07</v>
      </c>
      <c r="V50" s="28" t="n">
        <f aca="false">+G50/F50</f>
        <v>0.000594648166501487</v>
      </c>
      <c r="W50" s="29" t="n">
        <f aca="false">+H50/G50</f>
        <v>157.491666666667</v>
      </c>
      <c r="Y50" s="28" t="n">
        <f aca="false">+M50/L50</f>
        <v>0.000597701149425287</v>
      </c>
      <c r="Z50" s="29" t="n">
        <f aca="false">+N50/M50</f>
        <v>151.846153846154</v>
      </c>
      <c r="AB50" s="28" t="n">
        <f aca="false">+S50/R50</f>
        <v>0.00060377358490566</v>
      </c>
      <c r="AC50" s="29" t="n">
        <f aca="false">+T50/S50</f>
        <v>150.955357142857</v>
      </c>
    </row>
    <row r="51" customFormat="false" ht="23.25" hidden="false" customHeight="false" outlineLevel="0" collapsed="false">
      <c r="B51" s="34" t="s">
        <v>14</v>
      </c>
      <c r="C51" s="35" t="n">
        <v>315</v>
      </c>
      <c r="D51" s="35"/>
      <c r="E51" s="35"/>
      <c r="F51" s="73" t="n">
        <v>186</v>
      </c>
      <c r="G51" s="101" t="n">
        <v>0.11</v>
      </c>
      <c r="H51" s="102" t="n">
        <v>17.34</v>
      </c>
      <c r="I51" s="103" t="n">
        <v>314</v>
      </c>
      <c r="J51" s="104"/>
      <c r="K51" s="104"/>
      <c r="L51" s="104" t="n">
        <v>0</v>
      </c>
      <c r="M51" s="105" t="n">
        <v>0</v>
      </c>
      <c r="N51" s="102" t="n">
        <v>0</v>
      </c>
      <c r="O51" s="103" t="n">
        <v>221</v>
      </c>
      <c r="P51" s="104"/>
      <c r="Q51" s="104"/>
      <c r="R51" s="104" t="n">
        <v>0</v>
      </c>
      <c r="S51" s="105" t="n">
        <v>0</v>
      </c>
      <c r="T51" s="102" t="n">
        <v>0</v>
      </c>
      <c r="V51" s="28" t="n">
        <f aca="false">+G51/F51</f>
        <v>0.000591397849462366</v>
      </c>
      <c r="W51" s="29" t="n">
        <f aca="false">+H51/G51</f>
        <v>157.636363636364</v>
      </c>
      <c r="Y51" s="28" t="e">
        <f aca="false">+M51/L51</f>
        <v>#DIV/0!</v>
      </c>
      <c r="Z51" s="29" t="e">
        <f aca="false">+N51/M51</f>
        <v>#DIV/0!</v>
      </c>
      <c r="AB51" s="28" t="e">
        <f aca="false">+S51/R51</f>
        <v>#DIV/0!</v>
      </c>
      <c r="AC51" s="29" t="e">
        <f aca="false">+T51/S51</f>
        <v>#DIV/0!</v>
      </c>
    </row>
    <row r="52" customFormat="false" ht="23.25" hidden="false" customHeight="false" outlineLevel="0" collapsed="false">
      <c r="B52" s="34" t="s">
        <v>15</v>
      </c>
      <c r="C52" s="35" t="n">
        <v>1853</v>
      </c>
      <c r="D52" s="35"/>
      <c r="E52" s="35"/>
      <c r="F52" s="73" t="n">
        <v>765</v>
      </c>
      <c r="G52" s="101" t="n">
        <v>0.46</v>
      </c>
      <c r="H52" s="102" t="n">
        <v>75.53</v>
      </c>
      <c r="I52" s="103" t="n">
        <v>1692</v>
      </c>
      <c r="J52" s="104"/>
      <c r="K52" s="104"/>
      <c r="L52" s="104" t="n">
        <v>470</v>
      </c>
      <c r="M52" s="105" t="n">
        <v>0.28</v>
      </c>
      <c r="N52" s="102" t="n">
        <v>47.09</v>
      </c>
      <c r="O52" s="103" t="n">
        <v>1218</v>
      </c>
      <c r="P52" s="104"/>
      <c r="Q52" s="104"/>
      <c r="R52" s="104" t="n">
        <v>700</v>
      </c>
      <c r="S52" s="105" t="n">
        <v>0.42</v>
      </c>
      <c r="T52" s="102" t="n">
        <v>68.56</v>
      </c>
      <c r="V52" s="28" t="n">
        <f aca="false">+G52/F52</f>
        <v>0.000601307189542484</v>
      </c>
      <c r="W52" s="29" t="n">
        <f aca="false">+H52/G52</f>
        <v>164.195652173913</v>
      </c>
      <c r="Y52" s="28" t="n">
        <f aca="false">+M52/L52</f>
        <v>0.000595744680851064</v>
      </c>
      <c r="Z52" s="29" t="n">
        <f aca="false">+N52/M52</f>
        <v>168.178571428571</v>
      </c>
      <c r="AB52" s="28" t="n">
        <f aca="false">+S52/R52</f>
        <v>0.0006</v>
      </c>
      <c r="AC52" s="29" t="n">
        <f aca="false">+T52/S52</f>
        <v>163.238095238095</v>
      </c>
    </row>
    <row r="53" customFormat="false" ht="23.25" hidden="false" customHeight="false" outlineLevel="0" collapsed="false">
      <c r="B53" s="34" t="s">
        <v>16</v>
      </c>
      <c r="C53" s="35" t="n">
        <v>2369</v>
      </c>
      <c r="D53" s="35"/>
      <c r="E53" s="35"/>
      <c r="F53" s="73" t="n">
        <v>1379</v>
      </c>
      <c r="G53" s="101" t="n">
        <v>0.77</v>
      </c>
      <c r="H53" s="102" t="n">
        <v>180.66</v>
      </c>
      <c r="I53" s="103" t="n">
        <v>2105</v>
      </c>
      <c r="J53" s="104"/>
      <c r="K53" s="104"/>
      <c r="L53" s="104" t="n">
        <v>985</v>
      </c>
      <c r="M53" s="105" t="n">
        <v>0.53</v>
      </c>
      <c r="N53" s="102" t="n">
        <v>124.26</v>
      </c>
      <c r="O53" s="103" t="n">
        <v>2697</v>
      </c>
      <c r="P53" s="104"/>
      <c r="Q53" s="104"/>
      <c r="R53" s="104" t="n">
        <v>3101</v>
      </c>
      <c r="S53" s="105" t="n">
        <v>1.71</v>
      </c>
      <c r="T53" s="102" t="n">
        <v>388.01</v>
      </c>
      <c r="V53" s="28" t="n">
        <f aca="false">+G53/F53</f>
        <v>0.000558375634517767</v>
      </c>
      <c r="W53" s="29" t="n">
        <f aca="false">+H53/G53</f>
        <v>234.623376623377</v>
      </c>
      <c r="Y53" s="28" t="n">
        <f aca="false">+M53/L53</f>
        <v>0.000538071065989848</v>
      </c>
      <c r="Z53" s="29" t="n">
        <f aca="false">+N53/M53</f>
        <v>234.452830188679</v>
      </c>
      <c r="AB53" s="28" t="n">
        <f aca="false">+S53/R53</f>
        <v>0.00055143502096098</v>
      </c>
      <c r="AC53" s="29" t="n">
        <f aca="false">+T53/S53</f>
        <v>226.906432748538</v>
      </c>
    </row>
    <row r="54" customFormat="false" ht="24" hidden="false" customHeight="false" outlineLevel="0" collapsed="false">
      <c r="B54" s="36" t="s">
        <v>17</v>
      </c>
      <c r="C54" s="37" t="n">
        <v>1620</v>
      </c>
      <c r="D54" s="37"/>
      <c r="E54" s="37"/>
      <c r="F54" s="74" t="n">
        <v>2037</v>
      </c>
      <c r="G54" s="106" t="n">
        <v>0.92</v>
      </c>
      <c r="H54" s="107" t="n">
        <v>183.7</v>
      </c>
      <c r="I54" s="108" t="n">
        <v>2337</v>
      </c>
      <c r="J54" s="109"/>
      <c r="K54" s="109"/>
      <c r="L54" s="109" t="n">
        <v>2371</v>
      </c>
      <c r="M54" s="110" t="n">
        <v>1.07</v>
      </c>
      <c r="N54" s="107" t="n">
        <v>209.73</v>
      </c>
      <c r="O54" s="108" t="n">
        <v>3332</v>
      </c>
      <c r="P54" s="109"/>
      <c r="Q54" s="109"/>
      <c r="R54" s="109" t="n">
        <v>4462</v>
      </c>
      <c r="S54" s="110" t="n">
        <v>2.03</v>
      </c>
      <c r="T54" s="107" t="n">
        <v>406.98</v>
      </c>
      <c r="V54" s="28" t="n">
        <f aca="false">+G54/F54</f>
        <v>0.000451644575355916</v>
      </c>
      <c r="W54" s="29" t="n">
        <f aca="false">+H54/G54</f>
        <v>199.673913043478</v>
      </c>
      <c r="Y54" s="28" t="n">
        <f aca="false">+M54/L54</f>
        <v>0.000451286377056094</v>
      </c>
      <c r="Z54" s="29" t="n">
        <f aca="false">+N54/M54</f>
        <v>196.009345794393</v>
      </c>
      <c r="AB54" s="28" t="n">
        <f aca="false">+S54/R54</f>
        <v>0.000454952935903182</v>
      </c>
      <c r="AC54" s="29" t="n">
        <f aca="false">+T54/S54</f>
        <v>200.48275862069</v>
      </c>
    </row>
    <row r="55" customFormat="false" ht="24" hidden="false" customHeight="false" outlineLevel="0" collapsed="false">
      <c r="B55" s="38" t="s">
        <v>18</v>
      </c>
      <c r="C55" s="39" t="n">
        <f aca="false">SUM(C48:C54)</f>
        <v>12711</v>
      </c>
      <c r="D55" s="40" t="n">
        <f aca="false">+G55/F55*C55</f>
        <v>7.15796527028353</v>
      </c>
      <c r="E55" s="40" t="n">
        <f aca="false">+H55/G55*D55</f>
        <v>1294.20750809379</v>
      </c>
      <c r="F55" s="39" t="n">
        <f aca="false">SUM(F48:F54)</f>
        <v>10193</v>
      </c>
      <c r="G55" s="40" t="n">
        <f aca="false">SUM(G48:G54)</f>
        <v>5.74</v>
      </c>
      <c r="H55" s="41" t="n">
        <f aca="false">SUM(H48:H54)</f>
        <v>1037.83</v>
      </c>
      <c r="I55" s="80" t="n">
        <f aca="false">SUM(I48:I54)</f>
        <v>12564</v>
      </c>
      <c r="J55" s="40" t="n">
        <f aca="false">+M55/L55*I55</f>
        <v>6.4660130187144</v>
      </c>
      <c r="K55" s="40" t="n">
        <f aca="false">+N55/M55*J55</f>
        <v>1247.65938161107</v>
      </c>
      <c r="L55" s="81" t="n">
        <f aca="false">SUM(L48:L54)</f>
        <v>4916</v>
      </c>
      <c r="M55" s="82" t="n">
        <f aca="false">SUM(M48:M54)</f>
        <v>2.53</v>
      </c>
      <c r="N55" s="41" t="n">
        <f aca="false">SUM(N48:N54)</f>
        <v>488.18</v>
      </c>
      <c r="O55" s="80" t="n">
        <f aca="false">SUM(O48:O54)</f>
        <v>12614</v>
      </c>
      <c r="P55" s="40" t="n">
        <f aca="false">+S55/R55*O55</f>
        <v>6.81001226993865</v>
      </c>
      <c r="Q55" s="40" t="n">
        <f aca="false">+T55/S55*P55</f>
        <v>1271.74077147239</v>
      </c>
      <c r="R55" s="81" t="n">
        <f aca="false">SUM(R48:R54)</f>
        <v>13040</v>
      </c>
      <c r="S55" s="82" t="n">
        <f aca="false">SUM(S48:S54)</f>
        <v>7.04</v>
      </c>
      <c r="T55" s="41" t="n">
        <f aca="false">SUM(T48:T54)</f>
        <v>1314.69</v>
      </c>
      <c r="V55" s="28" t="n">
        <f aca="false">+G55/F55</f>
        <v>0.00056313156087511</v>
      </c>
      <c r="W55" s="29" t="n">
        <f aca="false">+H55/G55</f>
        <v>180.806620209059</v>
      </c>
      <c r="Y55" s="28" t="n">
        <f aca="false">+M55/L55</f>
        <v>0.000514646053702197</v>
      </c>
      <c r="Z55" s="29" t="n">
        <f aca="false">+N55/M55</f>
        <v>192.95652173913</v>
      </c>
      <c r="AB55" s="28" t="n">
        <f aca="false">+S55/R55</f>
        <v>0.000539877300613497</v>
      </c>
      <c r="AC55" s="29" t="n">
        <f aca="false">+T55/S55</f>
        <v>186.745738636364</v>
      </c>
    </row>
    <row r="56" customFormat="false" ht="23.25" hidden="false" customHeight="false" outlineLevel="0" collapsed="false">
      <c r="B56" s="45" t="s">
        <v>19</v>
      </c>
      <c r="C56" s="46" t="n">
        <v>5086</v>
      </c>
      <c r="D56" s="83"/>
      <c r="E56" s="83"/>
      <c r="F56" s="84" t="n">
        <v>1994</v>
      </c>
      <c r="G56" s="111" t="n">
        <v>1.2</v>
      </c>
      <c r="H56" s="112" t="n">
        <v>217.32</v>
      </c>
      <c r="I56" s="113" t="n">
        <v>4605</v>
      </c>
      <c r="J56" s="83"/>
      <c r="K56" s="83"/>
      <c r="L56" s="46" t="n">
        <v>1710</v>
      </c>
      <c r="M56" s="114" t="n">
        <v>1.02</v>
      </c>
      <c r="N56" s="112" t="n">
        <v>181.41</v>
      </c>
      <c r="O56" s="113" t="n">
        <v>3348</v>
      </c>
      <c r="P56" s="83"/>
      <c r="Q56" s="83"/>
      <c r="R56" s="46" t="n">
        <v>3887</v>
      </c>
      <c r="S56" s="114" t="n">
        <v>2.34</v>
      </c>
      <c r="T56" s="112" t="n">
        <v>395.68</v>
      </c>
      <c r="V56" s="28" t="n">
        <f aca="false">+G56/F56</f>
        <v>0.000601805416248746</v>
      </c>
      <c r="W56" s="29" t="n">
        <f aca="false">+H56/G56</f>
        <v>181.1</v>
      </c>
      <c r="Y56" s="28" t="n">
        <f aca="false">+M56/L56</f>
        <v>0.000596491228070175</v>
      </c>
      <c r="Z56" s="29" t="n">
        <f aca="false">+N56/M56</f>
        <v>177.852941176471</v>
      </c>
      <c r="AB56" s="28" t="n">
        <f aca="false">+S56/R56</f>
        <v>0.000602006688963211</v>
      </c>
      <c r="AC56" s="29" t="n">
        <f aca="false">+T56/S56</f>
        <v>169.094017094017</v>
      </c>
    </row>
    <row r="57" customFormat="false" ht="24" hidden="false" customHeight="false" outlineLevel="0" collapsed="false">
      <c r="B57" s="47" t="s">
        <v>20</v>
      </c>
      <c r="C57" s="48" t="n">
        <v>5693</v>
      </c>
      <c r="D57" s="89"/>
      <c r="E57" s="89"/>
      <c r="F57" s="90" t="n">
        <v>4550</v>
      </c>
      <c r="G57" s="106" t="n">
        <v>2.73</v>
      </c>
      <c r="H57" s="107" t="n">
        <v>480.21</v>
      </c>
      <c r="I57" s="108" t="n">
        <v>6193</v>
      </c>
      <c r="J57" s="89"/>
      <c r="K57" s="89"/>
      <c r="L57" s="48" t="n">
        <v>4697</v>
      </c>
      <c r="M57" s="110" t="n">
        <v>2.82</v>
      </c>
      <c r="N57" s="107" t="n">
        <v>479.67</v>
      </c>
      <c r="O57" s="108" t="n">
        <v>5562</v>
      </c>
      <c r="P57" s="89"/>
      <c r="Q57" s="89"/>
      <c r="R57" s="48" t="n">
        <v>6852</v>
      </c>
      <c r="S57" s="110" t="n">
        <v>4.09</v>
      </c>
      <c r="T57" s="107" t="n">
        <v>693.68</v>
      </c>
      <c r="V57" s="28" t="n">
        <f aca="false">+G57/F57</f>
        <v>0.0006</v>
      </c>
      <c r="W57" s="29" t="n">
        <f aca="false">+H57/G57</f>
        <v>175.901098901099</v>
      </c>
      <c r="Y57" s="28" t="n">
        <f aca="false">+M57/L57</f>
        <v>0.000600383223334043</v>
      </c>
      <c r="Z57" s="29" t="n">
        <f aca="false">+N57/M57</f>
        <v>170.095744680851</v>
      </c>
      <c r="AB57" s="28" t="n">
        <f aca="false">+S57/R57</f>
        <v>0.000596906012842966</v>
      </c>
      <c r="AC57" s="29" t="n">
        <f aca="false">+T57/S57</f>
        <v>169.60391198044</v>
      </c>
    </row>
    <row r="58" customFormat="false" ht="24" hidden="false" customHeight="false" outlineLevel="0" collapsed="false">
      <c r="B58" s="38" t="s">
        <v>21</v>
      </c>
      <c r="C58" s="39" t="n">
        <f aca="false">SUM(C56:C57)</f>
        <v>10779</v>
      </c>
      <c r="D58" s="40" t="n">
        <f aca="false">+G58/F58*C58</f>
        <v>6.47332976772616</v>
      </c>
      <c r="E58" s="40" t="n">
        <f aca="false">+H58/G58*D58</f>
        <v>1148.94191167482</v>
      </c>
      <c r="F58" s="39" t="n">
        <f aca="false">SUM(F56:F57)</f>
        <v>6544</v>
      </c>
      <c r="G58" s="40" t="n">
        <f aca="false">SUM(G56:G57)</f>
        <v>3.93</v>
      </c>
      <c r="H58" s="41" t="n">
        <f aca="false">SUM(H56:H57)</f>
        <v>697.53</v>
      </c>
      <c r="I58" s="80" t="n">
        <f aca="false">SUM(I56:I57)</f>
        <v>10798</v>
      </c>
      <c r="J58" s="40" t="n">
        <f aca="false">+M58/L58*I58</f>
        <v>6.47172155454971</v>
      </c>
      <c r="K58" s="40" t="n">
        <f aca="false">+N58/M58*J58</f>
        <v>1114.14731387545</v>
      </c>
      <c r="L58" s="81" t="n">
        <f aca="false">SUM(L56:L57)</f>
        <v>6407</v>
      </c>
      <c r="M58" s="82" t="n">
        <f aca="false">SUM(M56:M57)</f>
        <v>3.84</v>
      </c>
      <c r="N58" s="41" t="n">
        <f aca="false">SUM(N56:N57)</f>
        <v>661.08</v>
      </c>
      <c r="O58" s="80" t="n">
        <f aca="false">SUM(O56:O57)</f>
        <v>8910</v>
      </c>
      <c r="P58" s="40" t="n">
        <f aca="false">+S58/R58*O58</f>
        <v>5.33488220504702</v>
      </c>
      <c r="Q58" s="40" t="n">
        <f aca="false">+T58/S58*P58</f>
        <v>903.826948505447</v>
      </c>
      <c r="R58" s="81" t="n">
        <f aca="false">SUM(R56:R57)</f>
        <v>10739</v>
      </c>
      <c r="S58" s="82" t="n">
        <f aca="false">SUM(S56:S57)</f>
        <v>6.43</v>
      </c>
      <c r="T58" s="41" t="n">
        <f aca="false">SUM(T56:T57)</f>
        <v>1089.36</v>
      </c>
      <c r="V58" s="28" t="n">
        <f aca="false">+G58/F58</f>
        <v>0.000600550122249389</v>
      </c>
      <c r="W58" s="29" t="n">
        <f aca="false">+H58/G58</f>
        <v>177.488549618321</v>
      </c>
      <c r="Y58" s="28" t="n">
        <f aca="false">+M58/L58</f>
        <v>0.000599344466989231</v>
      </c>
      <c r="Z58" s="29" t="n">
        <f aca="false">+N58/M58</f>
        <v>172.15625</v>
      </c>
      <c r="AB58" s="28" t="n">
        <f aca="false">+S58/R58</f>
        <v>0.000598752211565323</v>
      </c>
      <c r="AC58" s="29" t="n">
        <f aca="false">+T58/S58</f>
        <v>169.418351477449</v>
      </c>
    </row>
    <row r="59" customFormat="false" ht="24" hidden="false" customHeight="false" outlineLevel="0" collapsed="false">
      <c r="B59" s="49" t="s">
        <v>22</v>
      </c>
      <c r="C59" s="50" t="n">
        <v>2231</v>
      </c>
      <c r="D59" s="40"/>
      <c r="E59" s="40"/>
      <c r="F59" s="92" t="n">
        <v>695</v>
      </c>
      <c r="G59" s="115" t="n">
        <v>0.35</v>
      </c>
      <c r="H59" s="116" t="n">
        <v>67.86</v>
      </c>
      <c r="I59" s="117" t="n">
        <v>2120</v>
      </c>
      <c r="J59" s="40"/>
      <c r="K59" s="40"/>
      <c r="L59" s="50" t="n">
        <v>2699</v>
      </c>
      <c r="M59" s="118" t="n">
        <v>1.36</v>
      </c>
      <c r="N59" s="116" t="n">
        <v>250.05</v>
      </c>
      <c r="O59" s="117" t="n">
        <v>1471</v>
      </c>
      <c r="P59" s="40"/>
      <c r="Q59" s="40"/>
      <c r="R59" s="50" t="n">
        <v>2627</v>
      </c>
      <c r="S59" s="118" t="n">
        <v>1.31</v>
      </c>
      <c r="T59" s="116" t="n">
        <v>244.74</v>
      </c>
      <c r="V59" s="28" t="n">
        <f aca="false">+G59/F59</f>
        <v>0.000503597122302158</v>
      </c>
      <c r="W59" s="29" t="n">
        <f aca="false">+H59/G59</f>
        <v>193.885714285714</v>
      </c>
      <c r="Y59" s="28" t="n">
        <f aca="false">+M59/L59</f>
        <v>0.00050389032975176</v>
      </c>
      <c r="Z59" s="29" t="n">
        <f aca="false">+N59/M59</f>
        <v>183.860294117647</v>
      </c>
      <c r="AB59" s="28" t="n">
        <f aca="false">+S59/R59</f>
        <v>0.000498667681766273</v>
      </c>
      <c r="AC59" s="29" t="n">
        <f aca="false">+T59/S59</f>
        <v>186.824427480916</v>
      </c>
    </row>
    <row r="60" customFormat="false" ht="24" hidden="false" customHeight="false" outlineLevel="0" collapsed="false">
      <c r="B60" s="51" t="s">
        <v>23</v>
      </c>
      <c r="C60" s="52" t="n">
        <f aca="false">SUM(C59)</f>
        <v>2231</v>
      </c>
      <c r="D60" s="40" t="n">
        <f aca="false">+G60/F60*C60</f>
        <v>1.12352517985612</v>
      </c>
      <c r="E60" s="40" t="n">
        <f aca="false">+H60/G60*D60</f>
        <v>217.835482014388</v>
      </c>
      <c r="F60" s="52" t="n">
        <f aca="false">SUM(F59)</f>
        <v>695</v>
      </c>
      <c r="G60" s="53" t="n">
        <f aca="false">SUM(G59)</f>
        <v>0.35</v>
      </c>
      <c r="H60" s="54" t="n">
        <f aca="false">SUM(H59)</f>
        <v>67.86</v>
      </c>
      <c r="I60" s="97" t="n">
        <f aca="false">SUM(I59)</f>
        <v>2120</v>
      </c>
      <c r="J60" s="40" t="n">
        <f aca="false">+M60/L60*I60</f>
        <v>1.06824749907373</v>
      </c>
      <c r="K60" s="40" t="n">
        <f aca="false">+N60/M60*J60</f>
        <v>196.408299370137</v>
      </c>
      <c r="L60" s="98" t="n">
        <f aca="false">SUM(L59)</f>
        <v>2699</v>
      </c>
      <c r="M60" s="99" t="n">
        <f aca="false">SUM(M59)</f>
        <v>1.36</v>
      </c>
      <c r="N60" s="54" t="n">
        <f aca="false">SUM(N59)</f>
        <v>250.05</v>
      </c>
      <c r="O60" s="97" t="n">
        <f aca="false">SUM(O59)</f>
        <v>1471</v>
      </c>
      <c r="P60" s="40" t="n">
        <f aca="false">+S60/R60*O60</f>
        <v>0.733540159878188</v>
      </c>
      <c r="Q60" s="40" t="n">
        <f aca="false">+T60/S60*P60</f>
        <v>137.043220403502</v>
      </c>
      <c r="R60" s="98" t="n">
        <f aca="false">SUM(R59)</f>
        <v>2627</v>
      </c>
      <c r="S60" s="99" t="n">
        <f aca="false">SUM(S59)</f>
        <v>1.31</v>
      </c>
      <c r="T60" s="54" t="n">
        <f aca="false">SUM(T59)</f>
        <v>244.74</v>
      </c>
      <c r="V60" s="28" t="n">
        <f aca="false">+G60/F60</f>
        <v>0.000503597122302158</v>
      </c>
      <c r="W60" s="29" t="n">
        <f aca="false">+H60/G60</f>
        <v>193.885714285714</v>
      </c>
      <c r="Y60" s="28" t="n">
        <f aca="false">+M60/L60</f>
        <v>0.00050389032975176</v>
      </c>
      <c r="Z60" s="29" t="n">
        <f aca="false">+N60/M60</f>
        <v>183.860294117647</v>
      </c>
      <c r="AB60" s="28" t="n">
        <f aca="false">+S60/R60</f>
        <v>0.000498667681766273</v>
      </c>
      <c r="AC60" s="29" t="n">
        <f aca="false">+T60/S60</f>
        <v>186.824427480916</v>
      </c>
    </row>
    <row r="61" customFormat="false" ht="24" hidden="false" customHeight="false" outlineLevel="0" collapsed="false">
      <c r="B61" s="38" t="s">
        <v>24</v>
      </c>
      <c r="C61" s="39" t="n">
        <f aca="false">+C55+C58+C60</f>
        <v>25721</v>
      </c>
      <c r="D61" s="40" t="n">
        <f aca="false">+D55+D58+D60</f>
        <v>14.7548202178658</v>
      </c>
      <c r="E61" s="40" t="n">
        <f aca="false">+E55+E58+E60</f>
        <v>2660.98490178299</v>
      </c>
      <c r="F61" s="39" t="n">
        <f aca="false">+F55+F58+F60</f>
        <v>17432</v>
      </c>
      <c r="G61" s="40" t="n">
        <f aca="false">+G55+G58+G60</f>
        <v>10.02</v>
      </c>
      <c r="H61" s="41" t="n">
        <f aca="false">+H55+H58+H60</f>
        <v>1803.22</v>
      </c>
      <c r="I61" s="80" t="n">
        <f aca="false">+I55+I58+I60</f>
        <v>25482</v>
      </c>
      <c r="J61" s="40" t="n">
        <f aca="false">+J55+J58+J60</f>
        <v>14.0059820723378</v>
      </c>
      <c r="K61" s="40" t="n">
        <f aca="false">+K55+K58+K60</f>
        <v>2558.21499485665</v>
      </c>
      <c r="L61" s="81" t="n">
        <f aca="false">+L55+L58+L60</f>
        <v>14022</v>
      </c>
      <c r="M61" s="82" t="n">
        <f aca="false">+M55+M58+M60</f>
        <v>7.73</v>
      </c>
      <c r="N61" s="41" t="n">
        <f aca="false">+N55+N58+N60</f>
        <v>1399.31</v>
      </c>
      <c r="O61" s="80" t="n">
        <f aca="false">+O55+O58+O60</f>
        <v>22995</v>
      </c>
      <c r="P61" s="40" t="n">
        <f aca="false">+P55+P58+P60</f>
        <v>12.8784346348639</v>
      </c>
      <c r="Q61" s="40" t="n">
        <f aca="false">+Q55+Q58+Q60</f>
        <v>2312.61094038134</v>
      </c>
      <c r="R61" s="81" t="n">
        <f aca="false">+R55+R58+R60</f>
        <v>26406</v>
      </c>
      <c r="S61" s="82" t="n">
        <f aca="false">+S55+S58+S60</f>
        <v>14.78</v>
      </c>
      <c r="T61" s="41" t="n">
        <f aca="false">+T55+T58+T60</f>
        <v>2648.79</v>
      </c>
      <c r="V61" s="28" t="n">
        <f aca="false">+G61/F61</f>
        <v>0.000574804956402019</v>
      </c>
      <c r="W61" s="29" t="n">
        <f aca="false">+H61/G61</f>
        <v>179.962075848303</v>
      </c>
      <c r="Y61" s="28" t="n">
        <f aca="false">+M61/L61</f>
        <v>0.000551276565397233</v>
      </c>
      <c r="Z61" s="29" t="n">
        <f aca="false">+N61/M61</f>
        <v>181.023285899094</v>
      </c>
      <c r="AB61" s="28" t="n">
        <f aca="false">+S61/R61</f>
        <v>0.000559721275467697</v>
      </c>
      <c r="AC61" s="29" t="n">
        <f aca="false">+T61/S61</f>
        <v>179.21447902571</v>
      </c>
    </row>
    <row r="63" customFormat="false" ht="15.75" hidden="false" customHeight="false" outlineLevel="0" collapsed="false"/>
    <row r="64" customFormat="false" ht="18.75" hidden="false" customHeight="true" outlineLevel="0" collapsed="false">
      <c r="B64" s="5" t="s">
        <v>2</v>
      </c>
      <c r="C64" s="63" t="s">
        <v>47</v>
      </c>
      <c r="D64" s="63"/>
      <c r="E64" s="63"/>
      <c r="F64" s="63"/>
      <c r="G64" s="63"/>
      <c r="H64" s="63"/>
      <c r="I64" s="63" t="s">
        <v>110</v>
      </c>
      <c r="J64" s="63"/>
      <c r="K64" s="63"/>
      <c r="L64" s="63"/>
      <c r="M64" s="63"/>
      <c r="N64" s="63"/>
      <c r="O64" s="63" t="s">
        <v>111</v>
      </c>
      <c r="P64" s="63"/>
      <c r="Q64" s="63"/>
      <c r="R64" s="63"/>
      <c r="S64" s="63"/>
      <c r="T64" s="63"/>
    </row>
    <row r="65" customFormat="false" ht="20.25" hidden="false" customHeight="true" outlineLevel="0" collapsed="false">
      <c r="B65" s="5"/>
      <c r="C65" s="64" t="s">
        <v>33</v>
      </c>
      <c r="D65" s="64"/>
      <c r="E65" s="64"/>
      <c r="F65" s="65" t="s">
        <v>4</v>
      </c>
      <c r="G65" s="65"/>
      <c r="H65" s="65"/>
      <c r="I65" s="64" t="s">
        <v>33</v>
      </c>
      <c r="J65" s="64"/>
      <c r="K65" s="64"/>
      <c r="L65" s="65" t="s">
        <v>4</v>
      </c>
      <c r="M65" s="65"/>
      <c r="N65" s="65"/>
      <c r="O65" s="64" t="s">
        <v>33</v>
      </c>
      <c r="P65" s="64"/>
      <c r="Q65" s="64"/>
      <c r="R65" s="65" t="s">
        <v>4</v>
      </c>
      <c r="S65" s="65"/>
      <c r="T65" s="65"/>
      <c r="V65" s="202" t="s">
        <v>5</v>
      </c>
      <c r="W65" s="202"/>
      <c r="Y65" s="202" t="s">
        <v>5</v>
      </c>
      <c r="Z65" s="202"/>
      <c r="AB65" s="202" t="s">
        <v>5</v>
      </c>
      <c r="AC65" s="202"/>
    </row>
    <row r="66" customFormat="false" ht="37.5" hidden="false" customHeight="false" outlineLevel="0" collapsed="false">
      <c r="B66" s="16"/>
      <c r="C66" s="127" t="s">
        <v>6</v>
      </c>
      <c r="D66" s="18" t="s">
        <v>34</v>
      </c>
      <c r="E66" s="18" t="s">
        <v>35</v>
      </c>
      <c r="F66" s="17" t="s">
        <v>6</v>
      </c>
      <c r="G66" s="18" t="s">
        <v>34</v>
      </c>
      <c r="H66" s="19" t="s">
        <v>35</v>
      </c>
      <c r="I66" s="127" t="s">
        <v>6</v>
      </c>
      <c r="J66" s="18" t="s">
        <v>34</v>
      </c>
      <c r="K66" s="18" t="s">
        <v>35</v>
      </c>
      <c r="L66" s="17" t="s">
        <v>6</v>
      </c>
      <c r="M66" s="18" t="s">
        <v>34</v>
      </c>
      <c r="N66" s="19" t="s">
        <v>35</v>
      </c>
      <c r="O66" s="127" t="s">
        <v>6</v>
      </c>
      <c r="P66" s="18" t="s">
        <v>34</v>
      </c>
      <c r="Q66" s="18" t="s">
        <v>35</v>
      </c>
      <c r="R66" s="17" t="s">
        <v>6</v>
      </c>
      <c r="S66" s="18" t="s">
        <v>34</v>
      </c>
      <c r="T66" s="19" t="s">
        <v>35</v>
      </c>
      <c r="V66" s="203" t="s">
        <v>9</v>
      </c>
      <c r="W66" s="203" t="s">
        <v>10</v>
      </c>
      <c r="Y66" s="203" t="s">
        <v>9</v>
      </c>
      <c r="Z66" s="203" t="s">
        <v>10</v>
      </c>
      <c r="AB66" s="203" t="s">
        <v>9</v>
      </c>
      <c r="AC66" s="203" t="s">
        <v>10</v>
      </c>
      <c r="AL66" s="204" t="n">
        <v>31260</v>
      </c>
    </row>
    <row r="67" customFormat="false" ht="23.25" hidden="false" customHeight="false" outlineLevel="0" collapsed="false">
      <c r="B67" s="24" t="s">
        <v>11</v>
      </c>
      <c r="C67" s="25" t="n">
        <v>1067</v>
      </c>
      <c r="D67" s="25"/>
      <c r="E67" s="25"/>
      <c r="F67" s="67" t="n">
        <v>1700</v>
      </c>
      <c r="G67" s="101" t="n">
        <v>1.02</v>
      </c>
      <c r="H67" s="102" t="n">
        <v>185.52</v>
      </c>
      <c r="I67" s="25" t="n">
        <v>869</v>
      </c>
      <c r="J67" s="25"/>
      <c r="K67" s="25"/>
      <c r="L67" s="67" t="n">
        <v>507</v>
      </c>
      <c r="M67" s="101" t="n">
        <v>0.31</v>
      </c>
      <c r="N67" s="102" t="n">
        <v>59.6</v>
      </c>
      <c r="O67" s="25" t="n">
        <v>1033</v>
      </c>
      <c r="P67" s="25"/>
      <c r="Q67" s="25"/>
      <c r="R67" s="67" t="n">
        <v>981</v>
      </c>
      <c r="S67" s="101" t="n">
        <v>0.58</v>
      </c>
      <c r="T67" s="102" t="n">
        <v>108.92</v>
      </c>
      <c r="V67" s="28" t="n">
        <f aca="false">+G67/F67</f>
        <v>0.0006</v>
      </c>
      <c r="W67" s="29" t="n">
        <f aca="false">+H67/G67</f>
        <v>181.882352941176</v>
      </c>
      <c r="Y67" s="28" t="n">
        <f aca="false">+M67/L67</f>
        <v>0.000611439842209073</v>
      </c>
      <c r="Z67" s="29" t="n">
        <f aca="false">+N67/M67</f>
        <v>192.258064516129</v>
      </c>
      <c r="AB67" s="28" t="n">
        <f aca="false">+G86/F86</f>
        <v>0.000599865630098858</v>
      </c>
      <c r="AC67" s="29" t="n">
        <f aca="false">+H86/G86</f>
        <v>184.7344</v>
      </c>
      <c r="AL67" s="204" t="n">
        <v>32230</v>
      </c>
    </row>
    <row r="68" customFormat="false" ht="23.25" hidden="false" customHeight="false" outlineLevel="0" collapsed="false">
      <c r="B68" s="24" t="s">
        <v>12</v>
      </c>
      <c r="C68" s="25" t="n">
        <v>2934</v>
      </c>
      <c r="D68" s="25"/>
      <c r="E68" s="25"/>
      <c r="F68" s="67" t="n">
        <v>6746</v>
      </c>
      <c r="G68" s="101" t="n">
        <v>4.06</v>
      </c>
      <c r="H68" s="102" t="n">
        <v>641.68</v>
      </c>
      <c r="I68" s="25" t="n">
        <v>3208</v>
      </c>
      <c r="J68" s="25"/>
      <c r="K68" s="25"/>
      <c r="L68" s="67" t="n">
        <v>4432</v>
      </c>
      <c r="M68" s="101" t="n">
        <v>2.65</v>
      </c>
      <c r="N68" s="102" t="n">
        <v>425.47</v>
      </c>
      <c r="O68" s="25" t="n">
        <v>3609</v>
      </c>
      <c r="P68" s="25"/>
      <c r="Q68" s="25"/>
      <c r="R68" s="67" t="n">
        <v>3239</v>
      </c>
      <c r="S68" s="101" t="n">
        <v>1.93</v>
      </c>
      <c r="T68" s="102" t="n">
        <v>325.2</v>
      </c>
      <c r="V68" s="28" t="n">
        <f aca="false">+G68/F68</f>
        <v>0.000601838126297065</v>
      </c>
      <c r="W68" s="29" t="n">
        <f aca="false">+H68/G68</f>
        <v>158.049261083744</v>
      </c>
      <c r="Y68" s="28" t="n">
        <f aca="false">+M68/L68</f>
        <v>0.000597924187725632</v>
      </c>
      <c r="Z68" s="29" t="n">
        <f aca="false">+N68/M68</f>
        <v>160.554716981132</v>
      </c>
      <c r="AB68" s="28" t="n">
        <f aca="false">+G87/F87</f>
        <v>0.000599041905027673</v>
      </c>
      <c r="AC68" s="29" t="n">
        <f aca="false">+H87/G87</f>
        <v>161.509316770186</v>
      </c>
      <c r="AL68" s="204" t="n">
        <v>33344</v>
      </c>
    </row>
    <row r="69" customFormat="false" ht="23.25" hidden="false" customHeight="false" outlineLevel="0" collapsed="false">
      <c r="B69" s="24" t="s">
        <v>13</v>
      </c>
      <c r="C69" s="25" t="n">
        <v>1844</v>
      </c>
      <c r="D69" s="25"/>
      <c r="E69" s="25"/>
      <c r="F69" s="67" t="n">
        <v>2884</v>
      </c>
      <c r="G69" s="101" t="n">
        <v>1.72</v>
      </c>
      <c r="H69" s="102" t="n">
        <v>285.36</v>
      </c>
      <c r="I69" s="25" t="n">
        <v>1614</v>
      </c>
      <c r="J69" s="25"/>
      <c r="K69" s="25"/>
      <c r="L69" s="67" t="n">
        <v>2117</v>
      </c>
      <c r="M69" s="101" t="n">
        <v>1.27</v>
      </c>
      <c r="N69" s="102" t="n">
        <v>216.35</v>
      </c>
      <c r="O69" s="25" t="n">
        <v>1702</v>
      </c>
      <c r="P69" s="25"/>
      <c r="Q69" s="25"/>
      <c r="R69" s="67" t="n">
        <v>1848</v>
      </c>
      <c r="S69" s="101" t="n">
        <v>1.1</v>
      </c>
      <c r="T69" s="102" t="n">
        <v>203.45</v>
      </c>
      <c r="V69" s="28" t="n">
        <f aca="false">+G69/F69</f>
        <v>0.000596393897364771</v>
      </c>
      <c r="W69" s="29" t="n">
        <f aca="false">+H69/G69</f>
        <v>165.906976744186</v>
      </c>
      <c r="Y69" s="28" t="n">
        <f aca="false">+M69/L69</f>
        <v>0.00059990552668871</v>
      </c>
      <c r="Z69" s="29" t="n">
        <f aca="false">+N69/M69</f>
        <v>170.354330708661</v>
      </c>
      <c r="AB69" s="28" t="n">
        <f aca="false">+G88/F88</f>
        <v>0.000597102814745024</v>
      </c>
      <c r="AC69" s="29" t="n">
        <f aca="false">+H88/G88</f>
        <v>166.164365548981</v>
      </c>
      <c r="AL69" s="204" t="n">
        <v>33096</v>
      </c>
    </row>
    <row r="70" customFormat="false" ht="23.25" hidden="false" customHeight="false" outlineLevel="0" collapsed="false">
      <c r="B70" s="34" t="s">
        <v>14</v>
      </c>
      <c r="C70" s="35" t="n">
        <v>214</v>
      </c>
      <c r="D70" s="35"/>
      <c r="E70" s="35"/>
      <c r="F70" s="73" t="n">
        <v>509</v>
      </c>
      <c r="G70" s="101" t="n">
        <v>0.31</v>
      </c>
      <c r="H70" s="102" t="n">
        <v>46.7</v>
      </c>
      <c r="I70" s="35" t="n">
        <v>224</v>
      </c>
      <c r="J70" s="35"/>
      <c r="K70" s="35"/>
      <c r="L70" s="73" t="n">
        <v>140</v>
      </c>
      <c r="M70" s="101" t="n">
        <v>0.08</v>
      </c>
      <c r="N70" s="102" t="n">
        <v>13.33</v>
      </c>
      <c r="O70" s="35" t="n">
        <v>314</v>
      </c>
      <c r="P70" s="35"/>
      <c r="Q70" s="35"/>
      <c r="R70" s="73" t="n">
        <v>637</v>
      </c>
      <c r="S70" s="101" t="n">
        <v>0.38</v>
      </c>
      <c r="T70" s="102" t="n">
        <v>61.13</v>
      </c>
      <c r="V70" s="28" t="n">
        <f aca="false">+G70/F70</f>
        <v>0.000609037328094303</v>
      </c>
      <c r="W70" s="29" t="n">
        <f aca="false">+H70/G70</f>
        <v>150.645161290323</v>
      </c>
      <c r="Y70" s="28" t="n">
        <f aca="false">+M70/L70</f>
        <v>0.000571428571428571</v>
      </c>
      <c r="Z70" s="29" t="n">
        <f aca="false">+N70/M70</f>
        <v>166.625</v>
      </c>
      <c r="AB70" s="28" t="n">
        <f aca="false">+G89/F89</f>
        <v>0.000594965675057208</v>
      </c>
      <c r="AC70" s="29" t="n">
        <f aca="false">+H89/G89</f>
        <v>153.367521367521</v>
      </c>
      <c r="AL70" s="204" t="n">
        <v>30549</v>
      </c>
    </row>
    <row r="71" customFormat="false" ht="23.25" hidden="false" customHeight="false" outlineLevel="0" collapsed="false">
      <c r="B71" s="34" t="s">
        <v>15</v>
      </c>
      <c r="C71" s="35" t="n">
        <v>1576</v>
      </c>
      <c r="D71" s="35"/>
      <c r="E71" s="35"/>
      <c r="F71" s="73" t="n">
        <v>2261</v>
      </c>
      <c r="G71" s="101" t="n">
        <v>1.35</v>
      </c>
      <c r="H71" s="102" t="n">
        <v>219.28</v>
      </c>
      <c r="I71" s="35" t="n">
        <v>1949</v>
      </c>
      <c r="J71" s="35"/>
      <c r="K71" s="35"/>
      <c r="L71" s="73" t="n">
        <v>3276</v>
      </c>
      <c r="M71" s="101" t="n">
        <v>1.96</v>
      </c>
      <c r="N71" s="102" t="n">
        <v>335.28</v>
      </c>
      <c r="O71" s="35" t="n">
        <v>2198</v>
      </c>
      <c r="P71" s="35"/>
      <c r="Q71" s="35"/>
      <c r="R71" s="73" t="n">
        <v>3853</v>
      </c>
      <c r="S71" s="101" t="n">
        <v>2.29</v>
      </c>
      <c r="T71" s="102" t="n">
        <v>405.18</v>
      </c>
      <c r="V71" s="28" t="n">
        <f aca="false">+G71/F71</f>
        <v>0.000597080937638213</v>
      </c>
      <c r="W71" s="29" t="n">
        <f aca="false">+H71/G71</f>
        <v>162.42962962963</v>
      </c>
      <c r="Y71" s="28" t="n">
        <f aca="false">+M71/L71</f>
        <v>0.000598290598290598</v>
      </c>
      <c r="Z71" s="29" t="n">
        <f aca="false">+N71/M71</f>
        <v>171.061224489796</v>
      </c>
      <c r="AB71" s="28" t="n">
        <f aca="false">+G90/F90</f>
        <v>0.000597935380077758</v>
      </c>
      <c r="AC71" s="29" t="n">
        <f aca="false">+H90/G90</f>
        <v>168.332585949178</v>
      </c>
      <c r="AL71" s="204" t="n">
        <v>28778</v>
      </c>
    </row>
    <row r="72" customFormat="false" ht="23.25" hidden="false" customHeight="false" outlineLevel="0" collapsed="false">
      <c r="B72" s="34" t="s">
        <v>16</v>
      </c>
      <c r="C72" s="35" t="n">
        <v>3456</v>
      </c>
      <c r="D72" s="35"/>
      <c r="E72" s="35"/>
      <c r="F72" s="73" t="n">
        <v>6834</v>
      </c>
      <c r="G72" s="101" t="n">
        <v>3.97</v>
      </c>
      <c r="H72" s="102" t="n">
        <v>883.55</v>
      </c>
      <c r="I72" s="35" t="n">
        <v>3117</v>
      </c>
      <c r="J72" s="35"/>
      <c r="K72" s="35"/>
      <c r="L72" s="73" t="n">
        <v>3788</v>
      </c>
      <c r="M72" s="101" t="n">
        <v>2.18</v>
      </c>
      <c r="N72" s="102" t="n">
        <v>504.72</v>
      </c>
      <c r="O72" s="35" t="n">
        <v>2467</v>
      </c>
      <c r="P72" s="35"/>
      <c r="Q72" s="35"/>
      <c r="R72" s="73" t="n">
        <v>2269</v>
      </c>
      <c r="S72" s="101" t="n">
        <v>1.33</v>
      </c>
      <c r="T72" s="102" t="n">
        <v>331.4</v>
      </c>
      <c r="V72" s="28" t="n">
        <f aca="false">+G72/F72</f>
        <v>0.000580918934738074</v>
      </c>
      <c r="W72" s="29" t="n">
        <f aca="false">+H72/G72</f>
        <v>222.556675062972</v>
      </c>
      <c r="Y72" s="28" t="n">
        <f aca="false">+M72/L72</f>
        <v>0.000575501583949314</v>
      </c>
      <c r="Z72" s="29" t="n">
        <f aca="false">+N72/M72</f>
        <v>231.522935779817</v>
      </c>
      <c r="AB72" s="28" t="n">
        <f aca="false">+G91/F91</f>
        <v>0.000578332957365215</v>
      </c>
      <c r="AC72" s="29" t="n">
        <f aca="false">+H91/G91</f>
        <v>227.053144807411</v>
      </c>
      <c r="AL72" s="204" t="n">
        <v>25721</v>
      </c>
    </row>
    <row r="73" customFormat="false" ht="24" hidden="false" customHeight="false" outlineLevel="0" collapsed="false">
      <c r="B73" s="36" t="s">
        <v>17</v>
      </c>
      <c r="C73" s="37" t="n">
        <v>2674</v>
      </c>
      <c r="D73" s="37"/>
      <c r="E73" s="37"/>
      <c r="F73" s="74" t="n">
        <v>5019</v>
      </c>
      <c r="G73" s="106" t="n">
        <v>2.28</v>
      </c>
      <c r="H73" s="107" t="n">
        <v>472.83</v>
      </c>
      <c r="I73" s="37" t="n">
        <v>1959</v>
      </c>
      <c r="J73" s="37"/>
      <c r="K73" s="37"/>
      <c r="L73" s="74" t="n">
        <v>2729</v>
      </c>
      <c r="M73" s="106" t="n">
        <v>1.24</v>
      </c>
      <c r="N73" s="107" t="n">
        <v>287.57</v>
      </c>
      <c r="O73" s="37" t="n">
        <v>1974</v>
      </c>
      <c r="P73" s="37"/>
      <c r="Q73" s="37"/>
      <c r="R73" s="74" t="n">
        <v>1456</v>
      </c>
      <c r="S73" s="106" t="n">
        <v>0.67</v>
      </c>
      <c r="T73" s="107" t="n">
        <v>163.77</v>
      </c>
      <c r="V73" s="28" t="n">
        <f aca="false">+G73/F73</f>
        <v>0.00045427375971309</v>
      </c>
      <c r="W73" s="29" t="n">
        <f aca="false">+H73/G73</f>
        <v>207.381578947368</v>
      </c>
      <c r="Y73" s="28" t="n">
        <f aca="false">+M73/L73</f>
        <v>0.000454378893367534</v>
      </c>
      <c r="Z73" s="29" t="n">
        <f aca="false">+N73/M73</f>
        <v>231.911290322581</v>
      </c>
      <c r="AB73" s="28" t="n">
        <f aca="false">+G92/F92</f>
        <v>0.000453619977244146</v>
      </c>
      <c r="AC73" s="29" t="n">
        <f aca="false">+H92/G92</f>
        <v>204.646864686469</v>
      </c>
      <c r="AL73" s="204" t="n">
        <v>25482</v>
      </c>
    </row>
    <row r="74" customFormat="false" ht="24" hidden="false" customHeight="false" outlineLevel="0" collapsed="false">
      <c r="B74" s="38" t="s">
        <v>18</v>
      </c>
      <c r="C74" s="39" t="n">
        <f aca="false">SUM(C67:C73)</f>
        <v>13765</v>
      </c>
      <c r="D74" s="40" t="n">
        <f aca="false">+G74/F74*C74</f>
        <v>7.80191692675221</v>
      </c>
      <c r="E74" s="40" t="n">
        <f aca="false">+H74/G74*D74</f>
        <v>1450.55191307363</v>
      </c>
      <c r="F74" s="39" t="n">
        <f aca="false">SUM(F67:F73)</f>
        <v>25953</v>
      </c>
      <c r="G74" s="40" t="n">
        <f aca="false">SUM(G67:G73)</f>
        <v>14.71</v>
      </c>
      <c r="H74" s="41" t="n">
        <f aca="false">SUM(H67:H73)</f>
        <v>2734.92</v>
      </c>
      <c r="I74" s="39" t="n">
        <f aca="false">SUM(I67:I73)</f>
        <v>12940</v>
      </c>
      <c r="J74" s="40" t="n">
        <f aca="false">+M74/L74*I74</f>
        <v>7.38057566660781</v>
      </c>
      <c r="K74" s="40" t="n">
        <f aca="false">+N74/M74*J74</f>
        <v>1403.23861322032</v>
      </c>
      <c r="L74" s="39" t="n">
        <f aca="false">SUM(L67:L73)</f>
        <v>16989</v>
      </c>
      <c r="M74" s="40" t="n">
        <f aca="false">SUM(M67:M73)</f>
        <v>9.69</v>
      </c>
      <c r="N74" s="41" t="n">
        <f aca="false">SUM(N67:N73)</f>
        <v>1842.32</v>
      </c>
      <c r="O74" s="39" t="n">
        <f aca="false">SUM(O67:O73)</f>
        <v>13297</v>
      </c>
      <c r="P74" s="40" t="n">
        <f aca="false">+S74/R74*O74</f>
        <v>7.70840579710145</v>
      </c>
      <c r="Q74" s="40" t="n">
        <f aca="false">+T74/S74*P74</f>
        <v>1488.66259539312</v>
      </c>
      <c r="R74" s="39" t="n">
        <f aca="false">SUM(R67:R73)</f>
        <v>14283</v>
      </c>
      <c r="S74" s="40" t="n">
        <f aca="false">SUM(S67:S73)</f>
        <v>8.28</v>
      </c>
      <c r="T74" s="41" t="n">
        <f aca="false">SUM(T67:T73)</f>
        <v>1599.05</v>
      </c>
      <c r="V74" s="28" t="n">
        <f aca="false">+G74/F74</f>
        <v>0.000566793819596964</v>
      </c>
      <c r="W74" s="29" t="n">
        <f aca="false">+H74/G74</f>
        <v>185.922501699524</v>
      </c>
      <c r="Y74" s="28" t="n">
        <f aca="false">+M74/L74</f>
        <v>0.000570369062334452</v>
      </c>
      <c r="Z74" s="29" t="n">
        <f aca="false">+N74/M74</f>
        <v>190.125902992776</v>
      </c>
      <c r="AB74" s="28" t="n">
        <f aca="false">+G93/F93</f>
        <v>0.000566451805636942</v>
      </c>
      <c r="AC74" s="29" t="n">
        <f aca="false">+H93/G93</f>
        <v>184.694320486815</v>
      </c>
      <c r="AL74" s="204" t="n">
        <v>22995</v>
      </c>
    </row>
    <row r="75" customFormat="false" ht="23.25" hidden="false" customHeight="false" outlineLevel="0" collapsed="false">
      <c r="B75" s="45" t="s">
        <v>19</v>
      </c>
      <c r="C75" s="46" t="n">
        <v>4114</v>
      </c>
      <c r="D75" s="83"/>
      <c r="E75" s="83"/>
      <c r="F75" s="84" t="n">
        <v>7966</v>
      </c>
      <c r="G75" s="111" t="n">
        <v>4.78</v>
      </c>
      <c r="H75" s="112" t="n">
        <v>847.74</v>
      </c>
      <c r="I75" s="46" t="n">
        <v>4296</v>
      </c>
      <c r="J75" s="83"/>
      <c r="K75" s="83"/>
      <c r="L75" s="84" t="n">
        <v>5923</v>
      </c>
      <c r="M75" s="111" t="n">
        <v>3.56</v>
      </c>
      <c r="N75" s="112" t="n">
        <v>626.49</v>
      </c>
      <c r="O75" s="46" t="n">
        <v>4972</v>
      </c>
      <c r="P75" s="83"/>
      <c r="Q75" s="83"/>
      <c r="R75" s="84" t="n">
        <v>6642</v>
      </c>
      <c r="S75" s="111" t="n">
        <v>3.98</v>
      </c>
      <c r="T75" s="112" t="n">
        <v>731.56</v>
      </c>
      <c r="V75" s="28" t="n">
        <f aca="false">+G75/F75</f>
        <v>0.00060005021340698</v>
      </c>
      <c r="W75" s="29" t="n">
        <f aca="false">+H75/G75</f>
        <v>177.351464435146</v>
      </c>
      <c r="Y75" s="28" t="n">
        <f aca="false">+M75/L75</f>
        <v>0.000601046766841128</v>
      </c>
      <c r="Z75" s="29" t="n">
        <f aca="false">+N75/M75</f>
        <v>175.980337078652</v>
      </c>
      <c r="AB75" s="28" t="n">
        <f aca="false">+G94/F94</f>
        <v>0.000598429062346588</v>
      </c>
      <c r="AC75" s="29" t="n">
        <f aca="false">+H94/G94</f>
        <v>173.776319387476</v>
      </c>
      <c r="AL75" s="204" t="n">
        <v>25870</v>
      </c>
    </row>
    <row r="76" customFormat="false" ht="24" hidden="false" customHeight="false" outlineLevel="0" collapsed="false">
      <c r="B76" s="47" t="s">
        <v>20</v>
      </c>
      <c r="C76" s="48" t="n">
        <v>6410</v>
      </c>
      <c r="D76" s="89"/>
      <c r="E76" s="89"/>
      <c r="F76" s="90" t="n">
        <v>8758</v>
      </c>
      <c r="G76" s="106" t="n">
        <v>5.24</v>
      </c>
      <c r="H76" s="107" t="n">
        <v>888.28</v>
      </c>
      <c r="I76" s="48" t="n">
        <v>6316</v>
      </c>
      <c r="J76" s="89"/>
      <c r="K76" s="89"/>
      <c r="L76" s="90" t="n">
        <v>5915</v>
      </c>
      <c r="M76" s="106" t="n">
        <v>3.54</v>
      </c>
      <c r="N76" s="107" t="n">
        <v>601.08</v>
      </c>
      <c r="O76" s="48" t="n">
        <v>6692</v>
      </c>
      <c r="P76" s="89"/>
      <c r="Q76" s="89"/>
      <c r="R76" s="90" t="n">
        <v>7950</v>
      </c>
      <c r="S76" s="106" t="n">
        <v>4.74</v>
      </c>
      <c r="T76" s="107" t="n">
        <v>804.18</v>
      </c>
      <c r="V76" s="28" t="n">
        <f aca="false">+G76/F76</f>
        <v>0.000598310116464946</v>
      </c>
      <c r="W76" s="29" t="n">
        <f aca="false">+H76/G76</f>
        <v>169.519083969466</v>
      </c>
      <c r="Y76" s="28" t="n">
        <f aca="false">+M76/L76</f>
        <v>0.000598478444632291</v>
      </c>
      <c r="Z76" s="29" t="n">
        <f aca="false">+N76/M76</f>
        <v>169.796610169492</v>
      </c>
      <c r="AB76" s="28" t="n">
        <f aca="false">+G95/F95</f>
        <v>0.000597668321003839</v>
      </c>
      <c r="AC76" s="29" t="n">
        <f aca="false">+H95/G95</f>
        <v>168.457892675284</v>
      </c>
      <c r="AL76" s="204" t="n">
        <v>25711</v>
      </c>
    </row>
    <row r="77" customFormat="false" ht="24" hidden="false" customHeight="false" outlineLevel="0" collapsed="false">
      <c r="B77" s="38" t="s">
        <v>21</v>
      </c>
      <c r="C77" s="39" t="n">
        <f aca="false">SUM(C75:C76)</f>
        <v>10524</v>
      </c>
      <c r="D77" s="40" t="n">
        <f aca="false">+G77/F77*C77</f>
        <v>6.30533843578091</v>
      </c>
      <c r="E77" s="40" t="n">
        <f aca="false">+H77/G77*D77</f>
        <v>1092.43449414016</v>
      </c>
      <c r="F77" s="39" t="n">
        <f aca="false">SUM(F75:F76)</f>
        <v>16724</v>
      </c>
      <c r="G77" s="40" t="n">
        <f aca="false">SUM(G75:G76)</f>
        <v>10.02</v>
      </c>
      <c r="H77" s="41" t="n">
        <f aca="false">SUM(H75:H76)</f>
        <v>1736.02</v>
      </c>
      <c r="I77" s="39" t="n">
        <f aca="false">SUM(I75:I76)</f>
        <v>10612</v>
      </c>
      <c r="J77" s="40" t="n">
        <f aca="false">+M77/L77*I77</f>
        <v>6.36468998141578</v>
      </c>
      <c r="K77" s="40" t="n">
        <f aca="false">+N77/M77*J77</f>
        <v>1100.43696908262</v>
      </c>
      <c r="L77" s="39" t="n">
        <f aca="false">SUM(L75:L76)</f>
        <v>11838</v>
      </c>
      <c r="M77" s="40" t="n">
        <f aca="false">SUM(M75:M76)</f>
        <v>7.1</v>
      </c>
      <c r="N77" s="41" t="n">
        <f aca="false">SUM(N75:N76)</f>
        <v>1227.57</v>
      </c>
      <c r="O77" s="39" t="n">
        <f aca="false">SUM(O75:O76)</f>
        <v>11664</v>
      </c>
      <c r="P77" s="40" t="n">
        <f aca="false">+S77/R77*O77</f>
        <v>6.97026315789474</v>
      </c>
      <c r="Q77" s="40" t="n">
        <f aca="false">+T77/S77*P77</f>
        <v>1227.58164473684</v>
      </c>
      <c r="R77" s="39" t="n">
        <f aca="false">SUM(R75:R76)</f>
        <v>14592</v>
      </c>
      <c r="S77" s="40" t="n">
        <f aca="false">SUM(S75:S76)</f>
        <v>8.72</v>
      </c>
      <c r="T77" s="41" t="n">
        <f aca="false">SUM(T75:T76)</f>
        <v>1535.74</v>
      </c>
      <c r="V77" s="28" t="n">
        <f aca="false">+G77/F77</f>
        <v>0.00059913896197082</v>
      </c>
      <c r="W77" s="29" t="n">
        <f aca="false">+H77/G77</f>
        <v>173.255489021956</v>
      </c>
      <c r="Y77" s="28" t="n">
        <f aca="false">+M77/L77</f>
        <v>0.000599763473559723</v>
      </c>
      <c r="Z77" s="29" t="n">
        <f aca="false">+N77/M77</f>
        <v>172.897183098592</v>
      </c>
      <c r="AB77" s="28" t="n">
        <f aca="false">+G96/F96</f>
        <v>0.000597985560453658</v>
      </c>
      <c r="AC77" s="29" t="n">
        <f aca="false">+H96/G96</f>
        <v>170.677393586671</v>
      </c>
      <c r="AL77" s="204" t="n">
        <v>24574</v>
      </c>
    </row>
    <row r="78" customFormat="false" ht="24" hidden="false" customHeight="false" outlineLevel="0" collapsed="false">
      <c r="B78" s="49" t="s">
        <v>22</v>
      </c>
      <c r="C78" s="50" t="n">
        <v>1581</v>
      </c>
      <c r="D78" s="40"/>
      <c r="E78" s="40"/>
      <c r="F78" s="92" t="n">
        <v>2251</v>
      </c>
      <c r="G78" s="115" t="n">
        <v>1.14</v>
      </c>
      <c r="H78" s="116" t="n">
        <v>218.76</v>
      </c>
      <c r="I78" s="50" t="n">
        <v>2159</v>
      </c>
      <c r="J78" s="40"/>
      <c r="K78" s="40"/>
      <c r="L78" s="92" t="n">
        <v>2194</v>
      </c>
      <c r="M78" s="115" t="n">
        <v>1.1</v>
      </c>
      <c r="N78" s="116" t="n">
        <v>224.12</v>
      </c>
      <c r="O78" s="50" t="n">
        <v>2376</v>
      </c>
      <c r="P78" s="40"/>
      <c r="Q78" s="40"/>
      <c r="R78" s="92" t="n">
        <v>2140</v>
      </c>
      <c r="S78" s="115" t="n">
        <v>1.08</v>
      </c>
      <c r="T78" s="116" t="n">
        <v>231.7</v>
      </c>
      <c r="V78" s="28" t="n">
        <f aca="false">+G78/F78</f>
        <v>0.000506441581519325</v>
      </c>
      <c r="W78" s="29" t="n">
        <f aca="false">+H78/G78</f>
        <v>191.894736842105</v>
      </c>
      <c r="Y78" s="28" t="n">
        <f aca="false">+M78/L78</f>
        <v>0.000501367365542388</v>
      </c>
      <c r="Z78" s="29" t="n">
        <f aca="false">+N78/M78</f>
        <v>203.745454545455</v>
      </c>
      <c r="AB78" s="28" t="n">
        <f aca="false">+G97/F97</f>
        <v>0.000500951747892558</v>
      </c>
      <c r="AC78" s="29" t="n">
        <f aca="false">+H97/G97</f>
        <v>189.158624849216</v>
      </c>
      <c r="AL78" s="204" t="n">
        <f aca="false">SUM(AL66:AL77)</f>
        <v>339610</v>
      </c>
    </row>
    <row r="79" customFormat="false" ht="24" hidden="false" customHeight="false" outlineLevel="0" collapsed="false">
      <c r="B79" s="51" t="s">
        <v>23</v>
      </c>
      <c r="C79" s="52" t="n">
        <f aca="false">SUM(C78)</f>
        <v>1581</v>
      </c>
      <c r="D79" s="40" t="n">
        <f aca="false">+G79/F79*C79</f>
        <v>0.800684140382053</v>
      </c>
      <c r="E79" s="40" t="n">
        <f aca="false">+H79/G79*D79</f>
        <v>153.647072412261</v>
      </c>
      <c r="F79" s="52" t="n">
        <f aca="false">SUM(F78)</f>
        <v>2251</v>
      </c>
      <c r="G79" s="53" t="n">
        <f aca="false">SUM(G78)</f>
        <v>1.14</v>
      </c>
      <c r="H79" s="54" t="n">
        <f aca="false">SUM(H78)</f>
        <v>218.76</v>
      </c>
      <c r="I79" s="52" t="n">
        <f aca="false">SUM(I78)</f>
        <v>2159</v>
      </c>
      <c r="J79" s="40" t="n">
        <f aca="false">+M79/L79*I79</f>
        <v>1.08245214220602</v>
      </c>
      <c r="K79" s="40" t="n">
        <f aca="false">+N79/M79*J79</f>
        <v>220.544703737466</v>
      </c>
      <c r="L79" s="52" t="n">
        <f aca="false">SUM(L78)</f>
        <v>2194</v>
      </c>
      <c r="M79" s="53" t="n">
        <f aca="false">SUM(M78)</f>
        <v>1.1</v>
      </c>
      <c r="N79" s="54" t="n">
        <f aca="false">SUM(N78)</f>
        <v>224.12</v>
      </c>
      <c r="O79" s="52" t="n">
        <f aca="false">SUM(O78)</f>
        <v>2376</v>
      </c>
      <c r="P79" s="40" t="n">
        <f aca="false">+S79/R79*O79</f>
        <v>1.19910280373832</v>
      </c>
      <c r="Q79" s="40" t="n">
        <f aca="false">+T79/S79*P79</f>
        <v>257.251962616822</v>
      </c>
      <c r="R79" s="52" t="n">
        <f aca="false">SUM(R78)</f>
        <v>2140</v>
      </c>
      <c r="S79" s="53" t="n">
        <f aca="false">SUM(S78)</f>
        <v>1.08</v>
      </c>
      <c r="T79" s="54" t="n">
        <f aca="false">SUM(T78)</f>
        <v>231.7</v>
      </c>
      <c r="V79" s="28" t="n">
        <f aca="false">+G79/F79</f>
        <v>0.000506441581519325</v>
      </c>
      <c r="W79" s="29" t="n">
        <f aca="false">+H79/G79</f>
        <v>191.894736842105</v>
      </c>
      <c r="Y79" s="28" t="n">
        <f aca="false">+M79/L79</f>
        <v>0.000501367365542388</v>
      </c>
      <c r="Z79" s="29" t="n">
        <f aca="false">+N79/M79</f>
        <v>203.745454545455</v>
      </c>
      <c r="AB79" s="28" t="n">
        <f aca="false">+G98/F98</f>
        <v>0.000500951747892558</v>
      </c>
      <c r="AC79" s="29" t="n">
        <f aca="false">+H98/G98</f>
        <v>189.158624849216</v>
      </c>
      <c r="AE79" s="0" t="n">
        <v>10963.85</v>
      </c>
    </row>
    <row r="80" customFormat="false" ht="24" hidden="false" customHeight="false" outlineLevel="0" collapsed="false">
      <c r="B80" s="38" t="s">
        <v>24</v>
      </c>
      <c r="C80" s="39" t="n">
        <f aca="false">+C74+C77+C79</f>
        <v>25870</v>
      </c>
      <c r="D80" s="40" t="n">
        <f aca="false">+D74+D77+D79</f>
        <v>14.9079395029152</v>
      </c>
      <c r="E80" s="40" t="n">
        <f aca="false">+E74+E77+E79</f>
        <v>2696.63347962605</v>
      </c>
      <c r="F80" s="39" t="n">
        <f aca="false">+F74+F77+F79</f>
        <v>44928</v>
      </c>
      <c r="G80" s="40" t="n">
        <f aca="false">+G74+G77+G79</f>
        <v>25.87</v>
      </c>
      <c r="H80" s="41" t="n">
        <f aca="false">+H74+H77+H79</f>
        <v>4689.7</v>
      </c>
      <c r="I80" s="39" t="n">
        <f aca="false">+I74+I77+I79</f>
        <v>25711</v>
      </c>
      <c r="J80" s="40" t="n">
        <f aca="false">+J74+J77+J79</f>
        <v>14.8277177902296</v>
      </c>
      <c r="K80" s="40" t="n">
        <f aca="false">+K74+K77+K79</f>
        <v>2724.2202860404</v>
      </c>
      <c r="L80" s="39" t="n">
        <f aca="false">+L74+L77+L79</f>
        <v>31021</v>
      </c>
      <c r="M80" s="40" t="n">
        <f aca="false">+M74+M77+M79</f>
        <v>17.89</v>
      </c>
      <c r="N80" s="41" t="n">
        <f aca="false">+N74+N77+N79</f>
        <v>3294.01</v>
      </c>
      <c r="O80" s="39" t="n">
        <f aca="false">+O74+O77+O79</f>
        <v>27337</v>
      </c>
      <c r="P80" s="40" t="n">
        <f aca="false">+P74+P77+P79</f>
        <v>15.8777717587345</v>
      </c>
      <c r="Q80" s="40" t="n">
        <f aca="false">+Q74+Q77+Q79</f>
        <v>2973.49620274679</v>
      </c>
      <c r="R80" s="39" t="n">
        <f aca="false">+R74+R77+R79</f>
        <v>31015</v>
      </c>
      <c r="S80" s="40" t="n">
        <f aca="false">+S74+S77+S79</f>
        <v>18.08</v>
      </c>
      <c r="T80" s="41" t="n">
        <f aca="false">+T74+T77+T79</f>
        <v>3366.49</v>
      </c>
      <c r="V80" s="28" t="n">
        <f aca="false">+G80/F80</f>
        <v>0.000575810185185185</v>
      </c>
      <c r="W80" s="29" t="n">
        <f aca="false">+H80/G80</f>
        <v>181.27947429455</v>
      </c>
      <c r="Y80" s="28" t="n">
        <f aca="false">+M80/L80</f>
        <v>0.000576706102317785</v>
      </c>
      <c r="Z80" s="29" t="n">
        <f aca="false">+N80/M80</f>
        <v>184.125768585802</v>
      </c>
      <c r="AB80" s="28" t="n">
        <f aca="false">+G99/F99</f>
        <v>0.000573387427375921</v>
      </c>
      <c r="AC80" s="29" t="n">
        <f aca="false">+H99/G99</f>
        <v>179.002859819536</v>
      </c>
      <c r="AE80" s="62" t="n">
        <f aca="false">+H80+N80+T80</f>
        <v>11350.2</v>
      </c>
    </row>
    <row r="82" customFormat="false" ht="15.75" hidden="false" customHeight="false" outlineLevel="0" collapsed="false">
      <c r="AE82" s="62" t="n">
        <f aca="false">+AE79-AE80</f>
        <v>-386.350000000002</v>
      </c>
    </row>
    <row r="83" customFormat="false" ht="18.75" hidden="false" customHeight="true" outlineLevel="0" collapsed="false">
      <c r="B83" s="5" t="s">
        <v>2</v>
      </c>
      <c r="C83" s="195" t="s">
        <v>112</v>
      </c>
      <c r="D83" s="195"/>
      <c r="E83" s="195"/>
      <c r="F83" s="195"/>
      <c r="G83" s="195"/>
      <c r="H83" s="195"/>
    </row>
    <row r="84" customFormat="false" ht="20.25" hidden="false" customHeight="true" outlineLevel="0" collapsed="false">
      <c r="B84" s="5"/>
      <c r="C84" s="64" t="s">
        <v>33</v>
      </c>
      <c r="D84" s="64"/>
      <c r="E84" s="64"/>
      <c r="F84" s="65" t="s">
        <v>4</v>
      </c>
      <c r="G84" s="65"/>
      <c r="H84" s="65"/>
      <c r="V84" s="202" t="s">
        <v>5</v>
      </c>
      <c r="W84" s="202"/>
    </row>
    <row r="85" customFormat="false" ht="37.5" hidden="false" customHeight="false" outlineLevel="0" collapsed="false">
      <c r="B85" s="16"/>
      <c r="C85" s="127" t="s">
        <v>6</v>
      </c>
      <c r="D85" s="18" t="s">
        <v>34</v>
      </c>
      <c r="E85" s="18" t="s">
        <v>35</v>
      </c>
      <c r="F85" s="17" t="s">
        <v>6</v>
      </c>
      <c r="G85" s="18" t="s">
        <v>34</v>
      </c>
      <c r="H85" s="19" t="s">
        <v>35</v>
      </c>
      <c r="V85" s="203" t="s">
        <v>9</v>
      </c>
      <c r="W85" s="203" t="s">
        <v>10</v>
      </c>
    </row>
    <row r="86" customFormat="false" ht="20.25" hidden="false" customHeight="false" outlineLevel="0" collapsed="false">
      <c r="B86" s="24" t="s">
        <v>11</v>
      </c>
      <c r="C86" s="25" t="n">
        <f aca="false">+C8+I8+O8+C28+I28+O28+C48+I48+O48+C67+I67+O67</f>
        <v>13142</v>
      </c>
      <c r="D86" s="25"/>
      <c r="E86" s="25"/>
      <c r="F86" s="25" t="n">
        <f aca="false">+F8+L8+R8+F28+L28+R28+F48+L48+R48+F67+L67+R67</f>
        <v>10419</v>
      </c>
      <c r="G86" s="26" t="n">
        <f aca="false">+G8+M8+S8+G28+M28+S28+G48+M48+S48+G67+M67+S67</f>
        <v>6.25</v>
      </c>
      <c r="H86" s="205" t="n">
        <f aca="false">+H8+N8+T8+H28+N28+T28+H48+N48+T48+H67+N67+T67</f>
        <v>1154.59</v>
      </c>
      <c r="V86" s="28" t="n">
        <f aca="false">+G86/F86</f>
        <v>0.000599865630098858</v>
      </c>
      <c r="W86" s="29" t="n">
        <f aca="false">+H86/G86</f>
        <v>184.7344</v>
      </c>
    </row>
    <row r="87" customFormat="false" ht="20.25" hidden="false" customHeight="false" outlineLevel="0" collapsed="false">
      <c r="B87" s="24" t="s">
        <v>12</v>
      </c>
      <c r="C87" s="25" t="n">
        <f aca="false">+C9+I9+O9+C29+I29+O29+C49+I49+O49+C68+I68+O68</f>
        <v>40360</v>
      </c>
      <c r="D87" s="25"/>
      <c r="E87" s="25"/>
      <c r="F87" s="25" t="n">
        <f aca="false">+F9+L9+R9+F29+L29+R29+F49+L49+R49+F68+L68+R68</f>
        <v>43002</v>
      </c>
      <c r="G87" s="26" t="n">
        <f aca="false">+G9+M9+S9+G29+M29+S29+G49+M49+S49+G68+M68+S68</f>
        <v>25.76</v>
      </c>
      <c r="H87" s="205" t="n">
        <f aca="false">+H9+N9+T9+H29+N29+T29+H49+N49+T49+H68+N68+T68</f>
        <v>4160.48</v>
      </c>
      <c r="V87" s="28" t="n">
        <f aca="false">+G87/F87</f>
        <v>0.000599041905027673</v>
      </c>
      <c r="W87" s="29" t="n">
        <f aca="false">+H87/G87</f>
        <v>161.509316770186</v>
      </c>
    </row>
    <row r="88" customFormat="false" ht="20.25" hidden="false" customHeight="false" outlineLevel="0" collapsed="false">
      <c r="B88" s="24" t="s">
        <v>13</v>
      </c>
      <c r="C88" s="25" t="n">
        <f aca="false">+C10+I10+O10+C30+I30+O30+C50+I50+O50+C69+I69+O69</f>
        <v>23014</v>
      </c>
      <c r="D88" s="25"/>
      <c r="E88" s="25"/>
      <c r="F88" s="25" t="n">
        <f aca="false">+F10+L10+R10+F30+L30+R30+F50+L50+R50+F69+L69+R69</f>
        <v>25473</v>
      </c>
      <c r="G88" s="26" t="n">
        <f aca="false">+G10+M10+S10+G30+M30+S30+G50+M50+S50+G69+M69+S69</f>
        <v>15.21</v>
      </c>
      <c r="H88" s="205" t="n">
        <f aca="false">+H10+N10+T10+H30+N30+T30+H50+N50+T50+H69+N69+T69</f>
        <v>2527.36</v>
      </c>
      <c r="V88" s="28" t="n">
        <f aca="false">+G88/F88</f>
        <v>0.000597102814745024</v>
      </c>
      <c r="W88" s="29" t="n">
        <f aca="false">+H88/G88</f>
        <v>166.164365548981</v>
      </c>
    </row>
    <row r="89" customFormat="false" ht="20.25" hidden="false" customHeight="false" outlineLevel="0" collapsed="false">
      <c r="B89" s="34" t="s">
        <v>14</v>
      </c>
      <c r="C89" s="25" t="n">
        <f aca="false">+C11+I11+O11+C31+I31+O31+C51+I51+O51+C70+I70+O70</f>
        <v>3240</v>
      </c>
      <c r="D89" s="25"/>
      <c r="E89" s="25"/>
      <c r="F89" s="25" t="n">
        <f aca="false">+F11+L11+R11+F31+L31+R31+F51+L51+R51+F70+L70+R70</f>
        <v>3933</v>
      </c>
      <c r="G89" s="26" t="n">
        <f aca="false">+G11+M11+S11+G31+M31+S31+G51+M51+S51+G70+M70+S70</f>
        <v>2.34</v>
      </c>
      <c r="H89" s="205" t="n">
        <f aca="false">+H11+N11+T11+H31+N31+T31+H51+N51+T51+H70+N70+T70</f>
        <v>358.88</v>
      </c>
      <c r="V89" s="28" t="n">
        <f aca="false">+G89/F89</f>
        <v>0.000594965675057208</v>
      </c>
      <c r="W89" s="29" t="n">
        <f aca="false">+H89/G89</f>
        <v>153.367521367521</v>
      </c>
    </row>
    <row r="90" customFormat="false" ht="20.25" hidden="false" customHeight="false" outlineLevel="0" collapsed="false">
      <c r="B90" s="34" t="s">
        <v>15</v>
      </c>
      <c r="C90" s="25" t="n">
        <f aca="false">+C12+I12+O12+C32+I32+O32+C52+I52+O52+C71+I71+O71</f>
        <v>22711</v>
      </c>
      <c r="D90" s="25"/>
      <c r="E90" s="25"/>
      <c r="F90" s="25" t="n">
        <f aca="false">+F12+L12+R12+F32+L32+R32+F52+L52+R52+F71+L71+R71</f>
        <v>22377</v>
      </c>
      <c r="G90" s="26" t="n">
        <f aca="false">+G12+M12+S12+G32+M32+S32+G52+M52+S52+G71+M71+S71</f>
        <v>13.38</v>
      </c>
      <c r="H90" s="205" t="n">
        <f aca="false">+H12+N12+T12+H32+N32+T32+H52+N52+T52+H71+N71+T71</f>
        <v>2252.29</v>
      </c>
      <c r="V90" s="28" t="n">
        <f aca="false">+G90/F90</f>
        <v>0.000597935380077758</v>
      </c>
      <c r="W90" s="29" t="n">
        <f aca="false">+H90/G90</f>
        <v>168.332585949178</v>
      </c>
    </row>
    <row r="91" customFormat="false" ht="20.25" hidden="false" customHeight="false" outlineLevel="0" collapsed="false">
      <c r="B91" s="34" t="s">
        <v>16</v>
      </c>
      <c r="C91" s="25" t="n">
        <f aca="false">+C13+I13+O13+C33+I33+O33+C53+I53+O53+C72+I72+O72</f>
        <v>33370</v>
      </c>
      <c r="D91" s="25"/>
      <c r="E91" s="25"/>
      <c r="F91" s="25" t="n">
        <f aca="false">+F13+L13+R13+F33+L33+R33+F53+L53+R53+F72+L72+R72</f>
        <v>35464</v>
      </c>
      <c r="G91" s="26" t="n">
        <f aca="false">+G13+M13+S13+G33+M33+S33+G53+M53+S53+G72+M72+S72</f>
        <v>20.51</v>
      </c>
      <c r="H91" s="205" t="n">
        <f aca="false">+H13+N13+T13+H33+N33+T33+H53+N53+T53+H72+N72+T72</f>
        <v>4656.86</v>
      </c>
      <c r="V91" s="28" t="n">
        <f aca="false">+G91/F91</f>
        <v>0.000578332957365215</v>
      </c>
      <c r="W91" s="29" t="n">
        <f aca="false">+H91/G91</f>
        <v>227.053144807411</v>
      </c>
    </row>
    <row r="92" customFormat="false" ht="21" hidden="false" customHeight="false" outlineLevel="0" collapsed="false">
      <c r="B92" s="36" t="s">
        <v>17</v>
      </c>
      <c r="C92" s="25" t="n">
        <f aca="false">+C14+I14+O14+C34+I34+O34+C54+I54+O54+C73+I73+O73</f>
        <v>31738</v>
      </c>
      <c r="D92" s="25"/>
      <c r="E92" s="25"/>
      <c r="F92" s="25" t="n">
        <f aca="false">+F14+L14+R14+F34+L34+R34+F54+L54+R54+F73+L73+R73</f>
        <v>33398</v>
      </c>
      <c r="G92" s="26" t="n">
        <f aca="false">+G14+M14+S14+G34+M34+S34+G54+M54+S54+G73+M73+S73</f>
        <v>15.15</v>
      </c>
      <c r="H92" s="205" t="n">
        <f aca="false">+H14+N14+T14+H34+N34+T34+H54+N54+T54+H73+N73+T73</f>
        <v>3100.4</v>
      </c>
      <c r="V92" s="28" t="n">
        <f aca="false">+G92/F92</f>
        <v>0.000453619977244146</v>
      </c>
      <c r="W92" s="29" t="n">
        <f aca="false">+H92/G92</f>
        <v>204.646864686469</v>
      </c>
    </row>
    <row r="93" customFormat="false" ht="24" hidden="false" customHeight="false" outlineLevel="0" collapsed="false">
      <c r="B93" s="38" t="s">
        <v>18</v>
      </c>
      <c r="C93" s="39" t="n">
        <f aca="false">SUM(C86:C92)</f>
        <v>167575</v>
      </c>
      <c r="D93" s="40" t="n">
        <f aca="false">+G93/F93*C93</f>
        <v>94.9231613296106</v>
      </c>
      <c r="E93" s="40" t="n">
        <f aca="false">+H93/G93*D93</f>
        <v>17531.7687802328</v>
      </c>
      <c r="F93" s="39" t="n">
        <f aca="false">SUM(F86:F92)</f>
        <v>174066</v>
      </c>
      <c r="G93" s="40" t="n">
        <f aca="false">SUM(G86:G92)</f>
        <v>98.6</v>
      </c>
      <c r="H93" s="41" t="n">
        <f aca="false">SUM(H86:H92)</f>
        <v>18210.86</v>
      </c>
      <c r="V93" s="28" t="n">
        <f aca="false">+G93/F93</f>
        <v>0.000566451805636942</v>
      </c>
      <c r="W93" s="29" t="n">
        <f aca="false">+H93/G93</f>
        <v>184.694320486815</v>
      </c>
    </row>
    <row r="94" customFormat="false" ht="20.25" hidden="false" customHeight="false" outlineLevel="0" collapsed="false">
      <c r="B94" s="45" t="s">
        <v>19</v>
      </c>
      <c r="C94" s="25" t="n">
        <f aca="false">+C16+I16+O16+C36+I36+O36+C56+I56+O56+C75+I75+O75</f>
        <v>61140</v>
      </c>
      <c r="D94" s="25"/>
      <c r="E94" s="25"/>
      <c r="F94" s="25" t="n">
        <f aca="false">+F16+L16+R16+F36+L36+R36+F56+L56+R56+F75+L75+R75</f>
        <v>61110</v>
      </c>
      <c r="G94" s="26" t="n">
        <f aca="false">+G16+M16+S16+G36+M36+S36+G56+M56+S56+G75+M75+S75</f>
        <v>36.57</v>
      </c>
      <c r="H94" s="205" t="n">
        <f aca="false">+H16+N16+T16+H36+N36+T36+H56+N56+T56+H75+N75+T75</f>
        <v>6355</v>
      </c>
      <c r="V94" s="28" t="n">
        <f aca="false">+G94/F94</f>
        <v>0.000598429062346588</v>
      </c>
      <c r="W94" s="29" t="n">
        <f aca="false">+H94/G94</f>
        <v>173.776319387476</v>
      </c>
    </row>
    <row r="95" customFormat="false" ht="21" hidden="false" customHeight="false" outlineLevel="0" collapsed="false">
      <c r="B95" s="47" t="s">
        <v>20</v>
      </c>
      <c r="C95" s="25" t="n">
        <f aca="false">+C17+I17+O17+C37+I37+O37+C57+I57+O57+C76+I76+O76</f>
        <v>83458</v>
      </c>
      <c r="D95" s="25"/>
      <c r="E95" s="25"/>
      <c r="F95" s="25" t="n">
        <f aca="false">+F17+L17+R17+F37+L37+R37+F57+L57+R57+F76+L76+R76</f>
        <v>85432</v>
      </c>
      <c r="G95" s="26" t="n">
        <f aca="false">+G17+M17+S17+G37+M37+S37+G57+M57+S57+G76+M76+S76</f>
        <v>51.06</v>
      </c>
      <c r="H95" s="205" t="n">
        <f aca="false">+H17+N17+T17+H37+N37+T37+H57+N57+T57+H76+N76+T76</f>
        <v>8601.46</v>
      </c>
      <c r="V95" s="28" t="n">
        <f aca="false">+G95/F95</f>
        <v>0.000597668321003839</v>
      </c>
      <c r="W95" s="29" t="n">
        <f aca="false">+H95/G95</f>
        <v>168.457892675284</v>
      </c>
    </row>
    <row r="96" customFormat="false" ht="24" hidden="false" customHeight="false" outlineLevel="0" collapsed="false">
      <c r="B96" s="38" t="s">
        <v>21</v>
      </c>
      <c r="C96" s="39" t="n">
        <f aca="false">SUM(C94:C95)</f>
        <v>144598</v>
      </c>
      <c r="D96" s="40" t="n">
        <f aca="false">+G96/F96*C96</f>
        <v>86.4675160704781</v>
      </c>
      <c r="E96" s="40" t="n">
        <f aca="false">+H96/G96*D96</f>
        <v>14758.0502728228</v>
      </c>
      <c r="F96" s="39" t="n">
        <f aca="false">SUM(F94:F95)</f>
        <v>146542</v>
      </c>
      <c r="G96" s="40" t="n">
        <f aca="false">SUM(G94:G95)</f>
        <v>87.63</v>
      </c>
      <c r="H96" s="41" t="n">
        <f aca="false">SUM(H94:H95)</f>
        <v>14956.46</v>
      </c>
      <c r="V96" s="28" t="n">
        <f aca="false">+G96/F96</f>
        <v>0.000597985560453658</v>
      </c>
      <c r="W96" s="29" t="n">
        <f aca="false">+H96/G96</f>
        <v>170.677393586671</v>
      </c>
    </row>
    <row r="97" customFormat="false" ht="21" hidden="false" customHeight="false" outlineLevel="0" collapsed="false">
      <c r="B97" s="49" t="s">
        <v>22</v>
      </c>
      <c r="C97" s="25" t="n">
        <f aca="false">+C19+I19+O19+C39+I39+O39+C59+I59+O59+C78+I78+O78</f>
        <v>30200</v>
      </c>
      <c r="D97" s="25"/>
      <c r="E97" s="25"/>
      <c r="F97" s="25" t="n">
        <f aca="false">+F19+L19+R19+F39+L39+R39+F59+L59+R59+F78+L78+R78</f>
        <v>33097</v>
      </c>
      <c r="G97" s="26" t="n">
        <f aca="false">+G19+M19+S19+G39+M39+S39+G59+M59+S59+G78+M78+S78</f>
        <v>16.58</v>
      </c>
      <c r="H97" s="205" t="n">
        <f aca="false">+H19+N19+T19+H39+N39+T39+H59+N59+T59+H78+N78+T78</f>
        <v>3136.25</v>
      </c>
      <c r="V97" s="28" t="n">
        <f aca="false">+G97/F97</f>
        <v>0.000500951747892558</v>
      </c>
      <c r="W97" s="29" t="n">
        <f aca="false">+H97/G97</f>
        <v>189.158624849216</v>
      </c>
    </row>
    <row r="98" customFormat="false" ht="24" hidden="false" customHeight="false" outlineLevel="0" collapsed="false">
      <c r="B98" s="51" t="s">
        <v>23</v>
      </c>
      <c r="C98" s="52" t="n">
        <f aca="false">SUM(C97)</f>
        <v>30200</v>
      </c>
      <c r="D98" s="40" t="n">
        <f aca="false">+G98/F98*C98</f>
        <v>15.1287427863553</v>
      </c>
      <c r="E98" s="40" t="n">
        <f aca="false">+H98/G98*D98</f>
        <v>2861.73218116446</v>
      </c>
      <c r="F98" s="52" t="n">
        <f aca="false">SUM(F97)</f>
        <v>33097</v>
      </c>
      <c r="G98" s="53" t="n">
        <f aca="false">SUM(G97)</f>
        <v>16.58</v>
      </c>
      <c r="H98" s="54" t="n">
        <f aca="false">SUM(H97)</f>
        <v>3136.25</v>
      </c>
      <c r="V98" s="28" t="n">
        <f aca="false">+G98/F98</f>
        <v>0.000500951747892558</v>
      </c>
      <c r="W98" s="29" t="n">
        <f aca="false">+H98/G98</f>
        <v>189.158624849216</v>
      </c>
    </row>
    <row r="99" customFormat="false" ht="24" hidden="false" customHeight="false" outlineLevel="0" collapsed="false">
      <c r="B99" s="38" t="s">
        <v>24</v>
      </c>
      <c r="C99" s="39" t="n">
        <f aca="false">+C93+C96+C98</f>
        <v>342373</v>
      </c>
      <c r="D99" s="40" t="n">
        <f aca="false">+D93+D96+D98</f>
        <v>196.519420186444</v>
      </c>
      <c r="E99" s="40" t="n">
        <f aca="false">+E93+E96+E98</f>
        <v>35151.55123422</v>
      </c>
      <c r="F99" s="39" t="n">
        <f aca="false">+F93+F96+F98</f>
        <v>353705</v>
      </c>
      <c r="G99" s="40" t="n">
        <f aca="false">+G93+G96+G98</f>
        <v>202.81</v>
      </c>
      <c r="H99" s="41" t="n">
        <f aca="false">+H93+H96+H98</f>
        <v>36303.57</v>
      </c>
      <c r="V99" s="28" t="n">
        <f aca="false">+G99/F99</f>
        <v>0.000573387427375921</v>
      </c>
      <c r="W99" s="29" t="n">
        <f aca="false">+H99/G99</f>
        <v>179.002859819536</v>
      </c>
    </row>
    <row r="102" customFormat="false" ht="15.75" hidden="false" customHeight="false" outlineLevel="0" collapsed="false"/>
    <row r="103" customFormat="false" ht="18.75" hidden="false" customHeight="true" outlineLevel="0" collapsed="false">
      <c r="B103" s="5" t="s">
        <v>2</v>
      </c>
      <c r="C103" s="195" t="s">
        <v>113</v>
      </c>
      <c r="D103" s="195"/>
      <c r="E103" s="195"/>
      <c r="F103" s="195"/>
      <c r="G103" s="195"/>
      <c r="H103" s="195"/>
    </row>
    <row r="104" customFormat="false" ht="20.25" hidden="false" customHeight="true" outlineLevel="0" collapsed="false">
      <c r="B104" s="5"/>
      <c r="C104" s="64" t="s">
        <v>33</v>
      </c>
      <c r="D104" s="64"/>
      <c r="E104" s="64"/>
      <c r="F104" s="65" t="s">
        <v>4</v>
      </c>
      <c r="G104" s="65"/>
      <c r="H104" s="65"/>
    </row>
    <row r="105" customFormat="false" ht="37.5" hidden="false" customHeight="false" outlineLevel="0" collapsed="false">
      <c r="B105" s="16"/>
      <c r="C105" s="127" t="s">
        <v>6</v>
      </c>
      <c r="D105" s="18" t="s">
        <v>34</v>
      </c>
      <c r="E105" s="18" t="s">
        <v>35</v>
      </c>
      <c r="F105" s="17" t="s">
        <v>6</v>
      </c>
      <c r="G105" s="18" t="s">
        <v>34</v>
      </c>
      <c r="H105" s="19" t="s">
        <v>35</v>
      </c>
    </row>
    <row r="106" customFormat="false" ht="20.25" hidden="false" customHeight="false" outlineLevel="0" collapsed="false">
      <c r="B106" s="24" t="s">
        <v>11</v>
      </c>
      <c r="C106" s="25" t="n">
        <f aca="false">+C67+I67+O67</f>
        <v>2969</v>
      </c>
      <c r="D106" s="25"/>
      <c r="E106" s="25"/>
      <c r="F106" s="25" t="n">
        <f aca="false">+F67+L67+R67</f>
        <v>3188</v>
      </c>
      <c r="G106" s="26" t="n">
        <f aca="false">+G67+M67+S67</f>
        <v>1.91</v>
      </c>
      <c r="H106" s="26" t="n">
        <f aca="false">+H67+N67+T67</f>
        <v>354.04</v>
      </c>
    </row>
    <row r="107" customFormat="false" ht="20.25" hidden="false" customHeight="false" outlineLevel="0" collapsed="false">
      <c r="B107" s="24" t="s">
        <v>12</v>
      </c>
      <c r="C107" s="25" t="n">
        <f aca="false">+C68+I68+O68</f>
        <v>9751</v>
      </c>
      <c r="D107" s="25"/>
      <c r="E107" s="25"/>
      <c r="F107" s="25" t="n">
        <f aca="false">+F68+L68+R68</f>
        <v>14417</v>
      </c>
      <c r="G107" s="26" t="n">
        <f aca="false">+G68+M68+S68</f>
        <v>8.64</v>
      </c>
      <c r="H107" s="26" t="n">
        <f aca="false">+H68+N68+T68</f>
        <v>1392.35</v>
      </c>
    </row>
    <row r="108" customFormat="false" ht="20.25" hidden="false" customHeight="false" outlineLevel="0" collapsed="false">
      <c r="B108" s="24" t="s">
        <v>13</v>
      </c>
      <c r="C108" s="25" t="n">
        <f aca="false">+C69+I69+O69</f>
        <v>5160</v>
      </c>
      <c r="D108" s="25"/>
      <c r="E108" s="25"/>
      <c r="F108" s="25" t="n">
        <f aca="false">+F69+L69+R69</f>
        <v>6849</v>
      </c>
      <c r="G108" s="26" t="n">
        <f aca="false">+G69+M69+S69</f>
        <v>4.09</v>
      </c>
      <c r="H108" s="26" t="n">
        <f aca="false">+H69+N69+T69</f>
        <v>705.16</v>
      </c>
    </row>
    <row r="109" customFormat="false" ht="20.25" hidden="false" customHeight="false" outlineLevel="0" collapsed="false">
      <c r="B109" s="34" t="s">
        <v>14</v>
      </c>
      <c r="C109" s="25" t="n">
        <f aca="false">+C70+I70+O70</f>
        <v>752</v>
      </c>
      <c r="D109" s="25"/>
      <c r="E109" s="25"/>
      <c r="F109" s="25" t="n">
        <f aca="false">+F70+L70+R70</f>
        <v>1286</v>
      </c>
      <c r="G109" s="26" t="n">
        <f aca="false">+G70+M70+S70</f>
        <v>0.77</v>
      </c>
      <c r="H109" s="26" t="n">
        <f aca="false">+H70+N70+T70</f>
        <v>121.16</v>
      </c>
    </row>
    <row r="110" customFormat="false" ht="20.25" hidden="false" customHeight="false" outlineLevel="0" collapsed="false">
      <c r="B110" s="34" t="s">
        <v>15</v>
      </c>
      <c r="C110" s="25" t="n">
        <f aca="false">+C71+I71+O71</f>
        <v>5723</v>
      </c>
      <c r="D110" s="25"/>
      <c r="E110" s="25"/>
      <c r="F110" s="25" t="n">
        <f aca="false">+F71+L71+R71</f>
        <v>9390</v>
      </c>
      <c r="G110" s="26" t="n">
        <f aca="false">+G71+M71+S71</f>
        <v>5.6</v>
      </c>
      <c r="H110" s="26" t="n">
        <f aca="false">+H71+N71+T71</f>
        <v>959.74</v>
      </c>
    </row>
    <row r="111" customFormat="false" ht="20.25" hidden="false" customHeight="false" outlineLevel="0" collapsed="false">
      <c r="B111" s="34" t="s">
        <v>16</v>
      </c>
      <c r="C111" s="25" t="n">
        <f aca="false">+C72+I72+O72</f>
        <v>9040</v>
      </c>
      <c r="D111" s="25"/>
      <c r="E111" s="25"/>
      <c r="F111" s="25" t="n">
        <f aca="false">+F72+L72+R72</f>
        <v>12891</v>
      </c>
      <c r="G111" s="26" t="n">
        <f aca="false">+G72+M72+S72</f>
        <v>7.48</v>
      </c>
      <c r="H111" s="26" t="n">
        <f aca="false">+H72+N72+T72</f>
        <v>1719.67</v>
      </c>
    </row>
    <row r="112" customFormat="false" ht="21" hidden="false" customHeight="false" outlineLevel="0" collapsed="false">
      <c r="B112" s="36" t="s">
        <v>17</v>
      </c>
      <c r="C112" s="25" t="n">
        <f aca="false">+C73+I73+O73</f>
        <v>6607</v>
      </c>
      <c r="D112" s="25"/>
      <c r="E112" s="25"/>
      <c r="F112" s="25" t="n">
        <f aca="false">+F73+L73+R73</f>
        <v>9204</v>
      </c>
      <c r="G112" s="26" t="n">
        <f aca="false">+G73+M73+S73</f>
        <v>4.19</v>
      </c>
      <c r="H112" s="26" t="n">
        <f aca="false">+H73+N73+T73</f>
        <v>924.17</v>
      </c>
    </row>
    <row r="113" customFormat="false" ht="24" hidden="false" customHeight="false" outlineLevel="0" collapsed="false">
      <c r="B113" s="38" t="s">
        <v>18</v>
      </c>
      <c r="C113" s="39" t="n">
        <f aca="false">SUM(C106:C112)</f>
        <v>40002</v>
      </c>
      <c r="D113" s="40" t="n">
        <f aca="false">+G113/F113*C113</f>
        <v>22.8443051114024</v>
      </c>
      <c r="E113" s="40" t="n">
        <f aca="false">+H113/G113*D113</f>
        <v>4317.41288912189</v>
      </c>
      <c r="F113" s="39" t="n">
        <f aca="false">SUM(F106:F112)</f>
        <v>57225</v>
      </c>
      <c r="G113" s="40" t="n">
        <f aca="false">SUM(G106:G112)</f>
        <v>32.68</v>
      </c>
      <c r="H113" s="41" t="n">
        <f aca="false">SUM(H106:H112)</f>
        <v>6176.29</v>
      </c>
    </row>
    <row r="114" customFormat="false" ht="20.25" hidden="false" customHeight="false" outlineLevel="0" collapsed="false">
      <c r="B114" s="45" t="s">
        <v>19</v>
      </c>
      <c r="C114" s="25" t="n">
        <f aca="false">+C75+I75+O75</f>
        <v>13382</v>
      </c>
      <c r="D114" s="25"/>
      <c r="E114" s="25"/>
      <c r="F114" s="25" t="n">
        <f aca="false">+F75+L75+R75</f>
        <v>20531</v>
      </c>
      <c r="G114" s="26" t="n">
        <f aca="false">+G75+M75+S75</f>
        <v>12.32</v>
      </c>
      <c r="H114" s="26" t="n">
        <f aca="false">+H75+N75+T75</f>
        <v>2205.79</v>
      </c>
    </row>
    <row r="115" customFormat="false" ht="21" hidden="false" customHeight="false" outlineLevel="0" collapsed="false">
      <c r="B115" s="47" t="s">
        <v>20</v>
      </c>
      <c r="C115" s="25" t="n">
        <f aca="false">+C76+I76+O76</f>
        <v>19418</v>
      </c>
      <c r="D115" s="25"/>
      <c r="E115" s="25"/>
      <c r="F115" s="25" t="n">
        <f aca="false">+F76+L76+R76</f>
        <v>22623</v>
      </c>
      <c r="G115" s="26" t="n">
        <f aca="false">+G76+M76+S76</f>
        <v>13.52</v>
      </c>
      <c r="H115" s="26" t="n">
        <f aca="false">+H76+N76+T76</f>
        <v>2293.54</v>
      </c>
    </row>
    <row r="116" customFormat="false" ht="24" hidden="false" customHeight="false" outlineLevel="0" collapsed="false">
      <c r="B116" s="38" t="s">
        <v>21</v>
      </c>
      <c r="C116" s="39" t="n">
        <f aca="false">SUM(C114:C115)</f>
        <v>32800</v>
      </c>
      <c r="D116" s="40" t="n">
        <f aca="false">+G116/F116*C116</f>
        <v>19.6401724058025</v>
      </c>
      <c r="E116" s="40" t="n">
        <f aca="false">+H116/G116*D116</f>
        <v>3419.79941604486</v>
      </c>
      <c r="F116" s="39" t="n">
        <f aca="false">SUM(F114:F115)</f>
        <v>43154</v>
      </c>
      <c r="G116" s="40" t="n">
        <f aca="false">SUM(G114:G115)</f>
        <v>25.84</v>
      </c>
      <c r="H116" s="41" t="n">
        <f aca="false">SUM(H114:H115)</f>
        <v>4499.33</v>
      </c>
    </row>
    <row r="117" customFormat="false" ht="21" hidden="false" customHeight="false" outlineLevel="0" collapsed="false">
      <c r="B117" s="49" t="s">
        <v>22</v>
      </c>
      <c r="C117" s="25" t="n">
        <f aca="false">+C78+I78+O78</f>
        <v>6116</v>
      </c>
      <c r="D117" s="25"/>
      <c r="E117" s="25"/>
      <c r="F117" s="25" t="n">
        <f aca="false">+F78+L78+R78</f>
        <v>6585</v>
      </c>
      <c r="G117" s="26" t="n">
        <f aca="false">+G78+M78+S78</f>
        <v>3.32</v>
      </c>
      <c r="H117" s="26" t="n">
        <f aca="false">+H78+N78+T78</f>
        <v>674.58</v>
      </c>
    </row>
    <row r="118" customFormat="false" ht="24" hidden="false" customHeight="false" outlineLevel="0" collapsed="false">
      <c r="B118" s="51" t="s">
        <v>23</v>
      </c>
      <c r="C118" s="52" t="n">
        <f aca="false">SUM(C117)</f>
        <v>6116</v>
      </c>
      <c r="D118" s="40" t="n">
        <f aca="false">+G118/F118*C118</f>
        <v>3.08354138192863</v>
      </c>
      <c r="E118" s="40" t="n">
        <f aca="false">+H118/G118*D118</f>
        <v>626.534742596811</v>
      </c>
      <c r="F118" s="52" t="n">
        <f aca="false">SUM(F117)</f>
        <v>6585</v>
      </c>
      <c r="G118" s="53" t="n">
        <f aca="false">SUM(G117)</f>
        <v>3.32</v>
      </c>
      <c r="H118" s="54" t="n">
        <f aca="false">SUM(H117)</f>
        <v>674.58</v>
      </c>
    </row>
    <row r="119" customFormat="false" ht="24" hidden="false" customHeight="false" outlineLevel="0" collapsed="false">
      <c r="B119" s="38" t="s">
        <v>24</v>
      </c>
      <c r="C119" s="39" t="n">
        <f aca="false">+C113+C116+C118</f>
        <v>78918</v>
      </c>
      <c r="D119" s="40" t="n">
        <f aca="false">+D113+D116+D118</f>
        <v>45.5680188991335</v>
      </c>
      <c r="E119" s="40" t="n">
        <f aca="false">+E113+E116+E118</f>
        <v>8363.74704776356</v>
      </c>
      <c r="F119" s="39" t="n">
        <f aca="false">+F113+F116+F118</f>
        <v>106964</v>
      </c>
      <c r="G119" s="40" t="n">
        <f aca="false">+G113+G116+G118</f>
        <v>61.84</v>
      </c>
      <c r="H119" s="41" t="n">
        <f aca="false">+H113+H116+H118</f>
        <v>11350.2</v>
      </c>
    </row>
  </sheetData>
  <mergeCells count="63">
    <mergeCell ref="B2:T2"/>
    <mergeCell ref="B5:B6"/>
    <mergeCell ref="C5:H5"/>
    <mergeCell ref="I5:N5"/>
    <mergeCell ref="O5:T5"/>
    <mergeCell ref="C6:E6"/>
    <mergeCell ref="F6:H6"/>
    <mergeCell ref="I6:K6"/>
    <mergeCell ref="L6:N6"/>
    <mergeCell ref="O6:Q6"/>
    <mergeCell ref="R6:T6"/>
    <mergeCell ref="V6:W6"/>
    <mergeCell ref="Y6:Z6"/>
    <mergeCell ref="AB6:AC6"/>
    <mergeCell ref="B25:B26"/>
    <mergeCell ref="C25:H25"/>
    <mergeCell ref="I25:N25"/>
    <mergeCell ref="O25:T25"/>
    <mergeCell ref="C26:E26"/>
    <mergeCell ref="F26:H26"/>
    <mergeCell ref="I26:K26"/>
    <mergeCell ref="L26:N26"/>
    <mergeCell ref="O26:Q26"/>
    <mergeCell ref="R26:T26"/>
    <mergeCell ref="V26:W26"/>
    <mergeCell ref="Y26:Z26"/>
    <mergeCell ref="AB26:AC26"/>
    <mergeCell ref="B44:T44"/>
    <mergeCell ref="B45:B46"/>
    <mergeCell ref="C45:H45"/>
    <mergeCell ref="I45:N45"/>
    <mergeCell ref="O45:T45"/>
    <mergeCell ref="C46:E46"/>
    <mergeCell ref="F46:H46"/>
    <mergeCell ref="I46:K46"/>
    <mergeCell ref="L46:N46"/>
    <mergeCell ref="O46:Q46"/>
    <mergeCell ref="R46:T46"/>
    <mergeCell ref="V46:W46"/>
    <mergeCell ref="Y46:Z46"/>
    <mergeCell ref="AB46:AC46"/>
    <mergeCell ref="B64:B65"/>
    <mergeCell ref="C64:H64"/>
    <mergeCell ref="I64:N64"/>
    <mergeCell ref="O64:T64"/>
    <mergeCell ref="C65:E65"/>
    <mergeCell ref="F65:H65"/>
    <mergeCell ref="I65:K65"/>
    <mergeCell ref="L65:N65"/>
    <mergeCell ref="O65:Q65"/>
    <mergeCell ref="R65:T65"/>
    <mergeCell ref="V65:W65"/>
    <mergeCell ref="Y65:Z65"/>
    <mergeCell ref="AB65:AC65"/>
    <mergeCell ref="B83:B84"/>
    <mergeCell ref="C83:H83"/>
    <mergeCell ref="C84:E84"/>
    <mergeCell ref="F84:H84"/>
    <mergeCell ref="V84:W84"/>
    <mergeCell ref="B103:B104"/>
    <mergeCell ref="C103:H103"/>
    <mergeCell ref="C104:E104"/>
    <mergeCell ref="F104:H104"/>
  </mergeCells>
  <printOptions headings="false" gridLines="false" gridLinesSet="true" horizontalCentered="false" verticalCentered="false"/>
  <pageMargins left="0.7" right="0.25" top="0.5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AL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B83" activeCellId="0" sqref="B83"/>
    </sheetView>
  </sheetViews>
  <sheetFormatPr defaultRowHeight="15"/>
  <cols>
    <col collapsed="false" hidden="false" max="1" min="1" style="0" width="8.57085020242915"/>
    <col collapsed="false" hidden="false" max="2" min="2" style="0" width="55.4858299595142"/>
    <col collapsed="false" hidden="false" max="3" min="3" style="0" width="17.1376518218624"/>
    <col collapsed="false" hidden="false" max="4" min="4" style="0" width="14.0323886639676"/>
    <col collapsed="false" hidden="false" max="5" min="5" style="0" width="17.246963562753"/>
    <col collapsed="false" hidden="false" max="6" min="6" style="0" width="13.0688259109312"/>
    <col collapsed="false" hidden="false" max="7" min="7" style="0" width="12.4251012145749"/>
    <col collapsed="false" hidden="false" max="8" min="8" style="0" width="17.6761133603239"/>
    <col collapsed="false" hidden="false" max="9" min="9" style="0" width="15.6396761133603"/>
    <col collapsed="false" hidden="false" max="10" min="10" style="0" width="13.6032388663968"/>
    <col collapsed="false" hidden="false" max="11" min="11" style="0" width="15.6396761133603"/>
    <col collapsed="false" hidden="false" max="12" min="12" style="0" width="13.1740890688259"/>
    <col collapsed="false" hidden="false" max="13" min="13" style="0" width="11.6761133603239"/>
    <col collapsed="false" hidden="false" max="14" min="14" style="0" width="15.5303643724696"/>
    <col collapsed="false" hidden="false" max="16" min="15" style="0" width="14.7813765182186"/>
    <col collapsed="false" hidden="false" max="17" min="17" style="0" width="15.5303643724696"/>
    <col collapsed="false" hidden="false" max="18" min="18" style="0" width="15.7449392712551"/>
    <col collapsed="false" hidden="false" max="19" min="19" style="0" width="13.0688259109312"/>
    <col collapsed="false" hidden="false" max="20" min="20" style="0" width="15.7449392712551"/>
    <col collapsed="false" hidden="false" max="21" min="21" style="0" width="8.57085020242915"/>
    <col collapsed="false" hidden="false" max="22" min="22" style="0" width="15.2105263157895"/>
    <col collapsed="false" hidden="false" max="23" min="23" style="0" width="14.7813765182186"/>
    <col collapsed="false" hidden="false" max="24" min="24" style="0" width="8.57085020242915"/>
    <col collapsed="false" hidden="false" max="25" min="25" style="0" width="12.748987854251"/>
    <col collapsed="false" hidden="false" max="26" min="26" style="0" width="14.9959514170041"/>
    <col collapsed="false" hidden="false" max="27" min="27" style="0" width="8.57085020242915"/>
    <col collapsed="false" hidden="false" max="28" min="28" style="0" width="13.7125506072874"/>
    <col collapsed="false" hidden="false" max="29" min="29" style="0" width="12.2105263157895"/>
    <col collapsed="false" hidden="false" max="30" min="30" style="0" width="8.57085020242915"/>
    <col collapsed="false" hidden="false" max="31" min="31" style="0" width="13.497975708502"/>
    <col collapsed="false" hidden="false" max="37" min="32" style="0" width="8.57085020242915"/>
    <col collapsed="false" hidden="false" max="38" min="38" style="0" width="9.96356275303644"/>
    <col collapsed="false" hidden="false" max="1025" min="39" style="0" width="8.57085020242915"/>
  </cols>
  <sheetData>
    <row r="2" customFormat="false" ht="22.5" hidden="false" customHeight="fals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4" customFormat="false" ht="16.5" hidden="false" customHeight="false" outlineLevel="0" collapsed="false">
      <c r="A4" s="0" t="s">
        <v>28</v>
      </c>
      <c r="B4" s="4" t="s">
        <v>114</v>
      </c>
      <c r="C4" s="4"/>
      <c r="D4" s="4"/>
      <c r="E4" s="4"/>
      <c r="F4" s="4"/>
    </row>
    <row r="5" customFormat="false" ht="20.25" hidden="false" customHeight="true" outlineLevel="0" collapsed="false">
      <c r="B5" s="5" t="s">
        <v>2</v>
      </c>
      <c r="C5" s="63" t="s">
        <v>115</v>
      </c>
      <c r="D5" s="63"/>
      <c r="E5" s="63"/>
      <c r="F5" s="63"/>
      <c r="G5" s="63"/>
      <c r="H5" s="63"/>
      <c r="I5" s="63" t="s">
        <v>116</v>
      </c>
      <c r="J5" s="63"/>
      <c r="K5" s="63"/>
      <c r="L5" s="63"/>
      <c r="M5" s="63"/>
      <c r="N5" s="63"/>
      <c r="O5" s="63" t="s">
        <v>117</v>
      </c>
      <c r="P5" s="63"/>
      <c r="Q5" s="63"/>
      <c r="R5" s="63"/>
      <c r="S5" s="63"/>
      <c r="T5" s="63"/>
    </row>
    <row r="6" customFormat="false" ht="37.5" hidden="false" customHeight="true" outlineLevel="0" collapsed="false">
      <c r="B6" s="5"/>
      <c r="C6" s="64" t="s">
        <v>33</v>
      </c>
      <c r="D6" s="64"/>
      <c r="E6" s="64"/>
      <c r="F6" s="65" t="s">
        <v>4</v>
      </c>
      <c r="G6" s="65"/>
      <c r="H6" s="65"/>
      <c r="I6" s="64" t="s">
        <v>33</v>
      </c>
      <c r="J6" s="64"/>
      <c r="K6" s="64"/>
      <c r="L6" s="65" t="s">
        <v>4</v>
      </c>
      <c r="M6" s="65"/>
      <c r="N6" s="65"/>
      <c r="O6" s="64" t="s">
        <v>33</v>
      </c>
      <c r="P6" s="64"/>
      <c r="Q6" s="64"/>
      <c r="R6" s="65" t="s">
        <v>4</v>
      </c>
      <c r="S6" s="65"/>
      <c r="T6" s="65"/>
      <c r="V6" s="202" t="s">
        <v>5</v>
      </c>
      <c r="W6" s="202"/>
      <c r="Y6" s="202" t="s">
        <v>5</v>
      </c>
      <c r="Z6" s="202"/>
      <c r="AB6" s="202" t="s">
        <v>5</v>
      </c>
      <c r="AC6" s="202"/>
    </row>
    <row r="7" customFormat="false" ht="37.5" hidden="false" customHeight="false" outlineLevel="0" collapsed="false">
      <c r="B7" s="16"/>
      <c r="C7" s="127" t="s">
        <v>6</v>
      </c>
      <c r="D7" s="18" t="s">
        <v>34</v>
      </c>
      <c r="E7" s="18" t="s">
        <v>35</v>
      </c>
      <c r="F7" s="17" t="s">
        <v>6</v>
      </c>
      <c r="G7" s="18" t="s">
        <v>34</v>
      </c>
      <c r="H7" s="19" t="s">
        <v>35</v>
      </c>
      <c r="I7" s="127" t="s">
        <v>6</v>
      </c>
      <c r="J7" s="18" t="s">
        <v>34</v>
      </c>
      <c r="K7" s="18" t="s">
        <v>35</v>
      </c>
      <c r="L7" s="17" t="s">
        <v>6</v>
      </c>
      <c r="M7" s="18" t="s">
        <v>34</v>
      </c>
      <c r="N7" s="19" t="s">
        <v>35</v>
      </c>
      <c r="O7" s="127" t="s">
        <v>6</v>
      </c>
      <c r="P7" s="18" t="s">
        <v>34</v>
      </c>
      <c r="Q7" s="18" t="s">
        <v>35</v>
      </c>
      <c r="R7" s="17" t="s">
        <v>6</v>
      </c>
      <c r="S7" s="18" t="s">
        <v>34</v>
      </c>
      <c r="T7" s="19" t="s">
        <v>35</v>
      </c>
      <c r="V7" s="203" t="s">
        <v>9</v>
      </c>
      <c r="W7" s="203" t="s">
        <v>10</v>
      </c>
      <c r="Y7" s="203" t="s">
        <v>9</v>
      </c>
      <c r="Z7" s="203" t="s">
        <v>10</v>
      </c>
      <c r="AB7" s="203" t="s">
        <v>9</v>
      </c>
      <c r="AC7" s="203" t="s">
        <v>10</v>
      </c>
    </row>
    <row r="8" customFormat="false" ht="20.25" hidden="false" customHeight="false" outlineLevel="0" collapsed="false">
      <c r="B8" s="24" t="s">
        <v>11</v>
      </c>
      <c r="C8" s="67" t="n">
        <v>1086</v>
      </c>
      <c r="D8" s="67"/>
      <c r="E8" s="67"/>
      <c r="F8" s="67" t="n">
        <v>680</v>
      </c>
      <c r="G8" s="68" t="n">
        <v>0.41</v>
      </c>
      <c r="H8" s="69" t="n">
        <v>77.77</v>
      </c>
      <c r="I8" s="70" t="n">
        <v>1110</v>
      </c>
      <c r="J8" s="71"/>
      <c r="K8" s="71"/>
      <c r="L8" s="71" t="n">
        <v>585</v>
      </c>
      <c r="M8" s="72" t="n">
        <v>0.356</v>
      </c>
      <c r="N8" s="69" t="n">
        <v>64.73</v>
      </c>
      <c r="O8" s="70" t="n">
        <v>972</v>
      </c>
      <c r="P8" s="71"/>
      <c r="Q8" s="71"/>
      <c r="R8" s="71" t="n">
        <v>1917</v>
      </c>
      <c r="S8" s="72" t="n">
        <v>1.15</v>
      </c>
      <c r="T8" s="69" t="n">
        <v>205.06</v>
      </c>
      <c r="V8" s="28" t="n">
        <f aca="false">+G8/F8</f>
        <v>0.000602941176470588</v>
      </c>
      <c r="W8" s="29" t="n">
        <f aca="false">+H8/G8</f>
        <v>189.682926829268</v>
      </c>
      <c r="Y8" s="28" t="n">
        <f aca="false">+M8/L8</f>
        <v>0.000608547008547009</v>
      </c>
      <c r="Z8" s="29" t="n">
        <f aca="false">+N8/M8</f>
        <v>181.825842696629</v>
      </c>
      <c r="AB8" s="28" t="n">
        <f aca="false">+S8/R8</f>
        <v>0.000599895670318205</v>
      </c>
      <c r="AC8" s="29" t="n">
        <f aca="false">+T8/S8</f>
        <v>178.313043478261</v>
      </c>
    </row>
    <row r="9" customFormat="false" ht="20.25" hidden="false" customHeight="false" outlineLevel="0" collapsed="false">
      <c r="B9" s="24" t="s">
        <v>12</v>
      </c>
      <c r="C9" s="67" t="n">
        <v>3521</v>
      </c>
      <c r="D9" s="67"/>
      <c r="E9" s="67"/>
      <c r="F9" s="67" t="n">
        <v>1899</v>
      </c>
      <c r="G9" s="68" t="n">
        <v>1.13</v>
      </c>
      <c r="H9" s="69" t="n">
        <v>205.09</v>
      </c>
      <c r="I9" s="70" t="n">
        <v>3294</v>
      </c>
      <c r="J9" s="71"/>
      <c r="K9" s="71"/>
      <c r="L9" s="71" t="n">
        <v>1763</v>
      </c>
      <c r="M9" s="72" t="n">
        <v>1.057</v>
      </c>
      <c r="N9" s="69" t="n">
        <v>188.15</v>
      </c>
      <c r="O9" s="70" t="n">
        <v>3406</v>
      </c>
      <c r="P9" s="71"/>
      <c r="Q9" s="71"/>
      <c r="R9" s="71" t="n">
        <v>5487</v>
      </c>
      <c r="S9" s="72" t="n">
        <v>3.29</v>
      </c>
      <c r="T9" s="69" t="n">
        <v>573.37</v>
      </c>
      <c r="V9" s="28" t="n">
        <f aca="false">+G9/F9</f>
        <v>0.000595050026329647</v>
      </c>
      <c r="W9" s="29" t="n">
        <f aca="false">+H9/G9</f>
        <v>181.495575221239</v>
      </c>
      <c r="Y9" s="28" t="n">
        <f aca="false">+M9/L9</f>
        <v>0.00059954622802042</v>
      </c>
      <c r="Z9" s="29" t="n">
        <f aca="false">+N9/M9</f>
        <v>178.003784295175</v>
      </c>
      <c r="AB9" s="28" t="n">
        <f aca="false">+S9/R9</f>
        <v>0.000599599052305449</v>
      </c>
      <c r="AC9" s="29" t="n">
        <f aca="false">+T9/S9</f>
        <v>174.276595744681</v>
      </c>
    </row>
    <row r="10" customFormat="false" ht="20.25" hidden="false" customHeight="false" outlineLevel="0" collapsed="false">
      <c r="B10" s="24" t="s">
        <v>13</v>
      </c>
      <c r="C10" s="67" t="n">
        <v>1698</v>
      </c>
      <c r="D10" s="67"/>
      <c r="E10" s="67"/>
      <c r="F10" s="67" t="n">
        <v>1121</v>
      </c>
      <c r="G10" s="68" t="n">
        <v>0.69</v>
      </c>
      <c r="H10" s="69" t="n">
        <v>114.3</v>
      </c>
      <c r="I10" s="70" t="n">
        <v>1752</v>
      </c>
      <c r="J10" s="71"/>
      <c r="K10" s="71"/>
      <c r="L10" s="71" t="n">
        <v>952</v>
      </c>
      <c r="M10" s="72" t="n">
        <v>0.57</v>
      </c>
      <c r="N10" s="69" t="n">
        <v>96.01</v>
      </c>
      <c r="O10" s="70" t="n">
        <v>1738</v>
      </c>
      <c r="P10" s="71"/>
      <c r="Q10" s="71"/>
      <c r="R10" s="71" t="n">
        <v>3158</v>
      </c>
      <c r="S10" s="72" t="n">
        <v>1.91</v>
      </c>
      <c r="T10" s="69" t="n">
        <v>324.32</v>
      </c>
      <c r="V10" s="28" t="n">
        <f aca="false">+G10/F10</f>
        <v>0.000615521855486173</v>
      </c>
      <c r="W10" s="29" t="n">
        <f aca="false">+H10/G10</f>
        <v>165.652173913043</v>
      </c>
      <c r="Y10" s="28" t="n">
        <f aca="false">+M10/L10</f>
        <v>0.00059873949579832</v>
      </c>
      <c r="Z10" s="29" t="n">
        <f aca="false">+N10/M10</f>
        <v>168.438596491228</v>
      </c>
      <c r="AB10" s="28" t="n">
        <f aca="false">+S10/R10</f>
        <v>0.000604813172894237</v>
      </c>
      <c r="AC10" s="29" t="n">
        <f aca="false">+T10/S10</f>
        <v>169.801047120419</v>
      </c>
    </row>
    <row r="11" customFormat="false" ht="20.25" hidden="false" customHeight="false" outlineLevel="0" collapsed="false">
      <c r="B11" s="34" t="s">
        <v>14</v>
      </c>
      <c r="C11" s="73" t="n">
        <v>256</v>
      </c>
      <c r="D11" s="73"/>
      <c r="E11" s="73"/>
      <c r="F11" s="73" t="n">
        <v>488</v>
      </c>
      <c r="G11" s="68" t="n">
        <v>0.29</v>
      </c>
      <c r="H11" s="69" t="n">
        <v>45.69</v>
      </c>
      <c r="I11" s="70" t="n">
        <v>215</v>
      </c>
      <c r="J11" s="71"/>
      <c r="K11" s="71"/>
      <c r="L11" s="71" t="n">
        <v>205</v>
      </c>
      <c r="M11" s="72" t="n">
        <v>0.127</v>
      </c>
      <c r="N11" s="69" t="n">
        <v>20.1</v>
      </c>
      <c r="O11" s="70" t="n">
        <v>216</v>
      </c>
      <c r="P11" s="71"/>
      <c r="Q11" s="71"/>
      <c r="R11" s="71" t="n">
        <v>386</v>
      </c>
      <c r="S11" s="72" t="n">
        <v>0.2252</v>
      </c>
      <c r="T11" s="69" t="n">
        <v>37.38</v>
      </c>
      <c r="V11" s="28" t="n">
        <f aca="false">+G11/F11</f>
        <v>0.000594262295081967</v>
      </c>
      <c r="W11" s="29" t="n">
        <f aca="false">+H11/G11</f>
        <v>157.551724137931</v>
      </c>
      <c r="Y11" s="28" t="n">
        <f aca="false">+M11/L11</f>
        <v>0.000619512195121951</v>
      </c>
      <c r="Z11" s="29" t="n">
        <f aca="false">+N11/M11</f>
        <v>158.267716535433</v>
      </c>
      <c r="AB11" s="28" t="n">
        <f aca="false">+S11/R11</f>
        <v>0.000583419689119171</v>
      </c>
      <c r="AC11" s="29" t="n">
        <f aca="false">+T11/S11</f>
        <v>165.985790408526</v>
      </c>
    </row>
    <row r="12" customFormat="false" ht="20.25" hidden="false" customHeight="false" outlineLevel="0" collapsed="false">
      <c r="B12" s="34" t="s">
        <v>15</v>
      </c>
      <c r="C12" s="73" t="n">
        <v>2200</v>
      </c>
      <c r="D12" s="73"/>
      <c r="E12" s="73"/>
      <c r="F12" s="73" t="n">
        <v>1739</v>
      </c>
      <c r="G12" s="68" t="n">
        <v>1.04</v>
      </c>
      <c r="H12" s="69" t="n">
        <v>190.4</v>
      </c>
      <c r="I12" s="70" t="n">
        <v>2179</v>
      </c>
      <c r="J12" s="71"/>
      <c r="K12" s="71"/>
      <c r="L12" s="71" t="n">
        <v>1236</v>
      </c>
      <c r="M12" s="72" t="n">
        <v>0.737</v>
      </c>
      <c r="N12" s="69" t="n">
        <v>121.96</v>
      </c>
      <c r="O12" s="70" t="n">
        <v>2081</v>
      </c>
      <c r="P12" s="71"/>
      <c r="Q12" s="71"/>
      <c r="R12" s="71" t="n">
        <v>2335</v>
      </c>
      <c r="S12" s="72" t="n">
        <v>1.405</v>
      </c>
      <c r="T12" s="69" t="n">
        <v>235.57</v>
      </c>
      <c r="V12" s="28" t="n">
        <f aca="false">+G12/F12</f>
        <v>0.000598044853364002</v>
      </c>
      <c r="W12" s="29" t="n">
        <f aca="false">+H12/G12</f>
        <v>183.076923076923</v>
      </c>
      <c r="Y12" s="28" t="n">
        <f aca="false">+M12/L12</f>
        <v>0.000596278317152104</v>
      </c>
      <c r="Z12" s="29" t="n">
        <f aca="false">+N12/M12</f>
        <v>165.481682496608</v>
      </c>
      <c r="AB12" s="28" t="n">
        <f aca="false">+S12/R12</f>
        <v>0.000601713062098501</v>
      </c>
      <c r="AC12" s="29" t="n">
        <f aca="false">+T12/S12</f>
        <v>167.665480427046</v>
      </c>
    </row>
    <row r="13" customFormat="false" ht="20.25" hidden="false" customHeight="false" outlineLevel="0" collapsed="false">
      <c r="B13" s="34" t="s">
        <v>16</v>
      </c>
      <c r="C13" s="73" t="n">
        <v>2053</v>
      </c>
      <c r="D13" s="73"/>
      <c r="E13" s="73"/>
      <c r="F13" s="73" t="n">
        <v>1822</v>
      </c>
      <c r="G13" s="68" t="n">
        <v>1.06</v>
      </c>
      <c r="H13" s="69" t="n">
        <v>288.53</v>
      </c>
      <c r="I13" s="70" t="n">
        <v>2472</v>
      </c>
      <c r="J13" s="71"/>
      <c r="K13" s="71"/>
      <c r="L13" s="71" t="n">
        <v>328</v>
      </c>
      <c r="M13" s="72" t="n">
        <v>0.176</v>
      </c>
      <c r="N13" s="69" t="n">
        <v>46.05</v>
      </c>
      <c r="O13" s="70" t="n">
        <v>2505</v>
      </c>
      <c r="P13" s="71"/>
      <c r="Q13" s="71"/>
      <c r="R13" s="71" t="n">
        <v>473</v>
      </c>
      <c r="S13" s="72" t="n">
        <v>0.25</v>
      </c>
      <c r="T13" s="69" t="n">
        <v>67.69</v>
      </c>
      <c r="V13" s="28" t="n">
        <f aca="false">+G13/F13</f>
        <v>0.000581778265642152</v>
      </c>
      <c r="W13" s="29" t="n">
        <f aca="false">+H13/G13</f>
        <v>272.198113207547</v>
      </c>
      <c r="Y13" s="28" t="n">
        <f aca="false">+M13/L13</f>
        <v>0.000536585365853659</v>
      </c>
      <c r="Z13" s="29" t="n">
        <f aca="false">+N13/M13</f>
        <v>261.647727272727</v>
      </c>
      <c r="AB13" s="28" t="n">
        <f aca="false">+S13/R13</f>
        <v>0.000528541226215645</v>
      </c>
      <c r="AC13" s="29" t="n">
        <f aca="false">+T13/S13</f>
        <v>270.76</v>
      </c>
    </row>
    <row r="14" customFormat="false" ht="21" hidden="false" customHeight="false" outlineLevel="0" collapsed="false">
      <c r="B14" s="36" t="s">
        <v>17</v>
      </c>
      <c r="C14" s="74" t="n">
        <v>2646</v>
      </c>
      <c r="D14" s="74"/>
      <c r="E14" s="74"/>
      <c r="F14" s="74" t="n">
        <v>1349</v>
      </c>
      <c r="G14" s="75" t="n">
        <v>0.616</v>
      </c>
      <c r="H14" s="76" t="n">
        <v>144.55</v>
      </c>
      <c r="I14" s="77" t="n">
        <v>1981</v>
      </c>
      <c r="J14" s="78"/>
      <c r="K14" s="78"/>
      <c r="L14" s="78" t="n">
        <v>353</v>
      </c>
      <c r="M14" s="79" t="n">
        <v>0.16013</v>
      </c>
      <c r="N14" s="76" t="n">
        <v>34.09</v>
      </c>
      <c r="O14" s="77" t="n">
        <v>1962</v>
      </c>
      <c r="P14" s="78"/>
      <c r="Q14" s="78"/>
      <c r="R14" s="78" t="n">
        <v>792</v>
      </c>
      <c r="S14" s="79" t="n">
        <v>0.35674</v>
      </c>
      <c r="T14" s="76" t="n">
        <v>78.49</v>
      </c>
      <c r="V14" s="28" t="n">
        <f aca="false">+G14/F14</f>
        <v>0.000456634544106746</v>
      </c>
      <c r="W14" s="29" t="n">
        <f aca="false">+H14/G14</f>
        <v>234.659090909091</v>
      </c>
      <c r="Y14" s="28" t="n">
        <f aca="false">+M14/L14</f>
        <v>0.000453626062322946</v>
      </c>
      <c r="Z14" s="29" t="n">
        <f aca="false">+N14/M14</f>
        <v>212.889527259102</v>
      </c>
      <c r="AB14" s="28" t="n">
        <f aca="false">+S14/R14</f>
        <v>0.000450429292929293</v>
      </c>
      <c r="AC14" s="29" t="n">
        <f aca="false">+T14/S14</f>
        <v>220.02018276616</v>
      </c>
    </row>
    <row r="15" customFormat="false" ht="24" hidden="false" customHeight="false" outlineLevel="0" collapsed="false">
      <c r="B15" s="38" t="s">
        <v>18</v>
      </c>
      <c r="C15" s="39" t="n">
        <f aca="false">SUM(C8:C14)</f>
        <v>13460</v>
      </c>
      <c r="D15" s="40" t="n">
        <f aca="false">+G15/F15*C15</f>
        <v>7.74637942404924</v>
      </c>
      <c r="E15" s="40" t="n">
        <f aca="false">+H15/G15*D15</f>
        <v>1577.57768740382</v>
      </c>
      <c r="F15" s="39" t="n">
        <f aca="false">SUM(F8:F14)</f>
        <v>9098</v>
      </c>
      <c r="G15" s="40" t="n">
        <f aca="false">SUM(G8:G14)</f>
        <v>5.236</v>
      </c>
      <c r="H15" s="41" t="n">
        <f aca="false">SUM(H8:H14)</f>
        <v>1066.33</v>
      </c>
      <c r="I15" s="80" t="n">
        <f aca="false">SUM(I8:I14)</f>
        <v>13003</v>
      </c>
      <c r="J15" s="40" t="n">
        <f aca="false">+M15/L15*I15</f>
        <v>7.63375864810033</v>
      </c>
      <c r="K15" s="40" t="n">
        <f aca="false">+N15/M15*J15</f>
        <v>1369.583782737</v>
      </c>
      <c r="L15" s="81" t="n">
        <f aca="false">SUM(L8:L14)</f>
        <v>5422</v>
      </c>
      <c r="M15" s="82" t="n">
        <f aca="false">SUM(M8:M14)</f>
        <v>3.18313</v>
      </c>
      <c r="N15" s="41" t="n">
        <f aca="false">SUM(N8:N14)</f>
        <v>571.09</v>
      </c>
      <c r="O15" s="80" t="n">
        <f aca="false">SUM(O8:O14)</f>
        <v>12880</v>
      </c>
      <c r="P15" s="40" t="n">
        <f aca="false">+S15/R15*O15</f>
        <v>7.6024049491339</v>
      </c>
      <c r="Q15" s="40" t="n">
        <f aca="false">+T15/S15*P15</f>
        <v>1347.38894693429</v>
      </c>
      <c r="R15" s="81" t="n">
        <f aca="false">SUM(R8:R14)</f>
        <v>14548</v>
      </c>
      <c r="S15" s="82" t="n">
        <f aca="false">SUM(S8:S14)</f>
        <v>8.58694</v>
      </c>
      <c r="T15" s="41" t="n">
        <f aca="false">SUM(T8:T14)</f>
        <v>1521.88</v>
      </c>
      <c r="V15" s="28" t="n">
        <f aca="false">+G15/F15</f>
        <v>0.000575511101340954</v>
      </c>
      <c r="W15" s="29" t="n">
        <f aca="false">+H15/G15</f>
        <v>203.653552330023</v>
      </c>
      <c r="Y15" s="28" t="n">
        <f aca="false">+M15/L15</f>
        <v>0.00058707672445592</v>
      </c>
      <c r="Z15" s="29" t="n">
        <f aca="false">+N15/M15</f>
        <v>179.411459789578</v>
      </c>
      <c r="AB15" s="28" t="n">
        <f aca="false">+S15/R15</f>
        <v>0.000590248831454495</v>
      </c>
      <c r="AC15" s="29" t="n">
        <f aca="false">+T15/S15</f>
        <v>177.231935939927</v>
      </c>
    </row>
    <row r="16" customFormat="false" ht="20.25" hidden="false" customHeight="false" outlineLevel="0" collapsed="false">
      <c r="B16" s="45" t="s">
        <v>19</v>
      </c>
      <c r="C16" s="84" t="n">
        <v>4656</v>
      </c>
      <c r="D16" s="83"/>
      <c r="E16" s="83"/>
      <c r="F16" s="84" t="n">
        <v>2750</v>
      </c>
      <c r="G16" s="85" t="n">
        <v>1.65</v>
      </c>
      <c r="H16" s="86" t="n">
        <v>286.64</v>
      </c>
      <c r="I16" s="87" t="n">
        <v>5794</v>
      </c>
      <c r="J16" s="83"/>
      <c r="K16" s="83"/>
      <c r="L16" s="46" t="n">
        <v>1564</v>
      </c>
      <c r="M16" s="88" t="n">
        <v>0.9246</v>
      </c>
      <c r="N16" s="86" t="n">
        <v>151.07</v>
      </c>
      <c r="O16" s="87" t="n">
        <v>5108</v>
      </c>
      <c r="P16" s="83"/>
      <c r="Q16" s="83"/>
      <c r="R16" s="46" t="n">
        <v>2207</v>
      </c>
      <c r="S16" s="88" t="n">
        <v>1.32</v>
      </c>
      <c r="T16" s="86" t="n">
        <v>251</v>
      </c>
      <c r="V16" s="28" t="n">
        <f aca="false">+G16/F16</f>
        <v>0.0006</v>
      </c>
      <c r="W16" s="29" t="n">
        <f aca="false">+H16/G16</f>
        <v>173.721212121212</v>
      </c>
      <c r="Y16" s="28" t="n">
        <f aca="false">+M16/L16</f>
        <v>0.000591176470588235</v>
      </c>
      <c r="Z16" s="29" t="n">
        <f aca="false">+N16/M16</f>
        <v>163.389573869782</v>
      </c>
      <c r="AB16" s="28" t="n">
        <f aca="false">+S16/R16</f>
        <v>0.000598096964204803</v>
      </c>
      <c r="AC16" s="29" t="n">
        <f aca="false">+T16/S16</f>
        <v>190.151515151515</v>
      </c>
    </row>
    <row r="17" customFormat="false" ht="21" hidden="false" customHeight="false" outlineLevel="0" collapsed="false">
      <c r="B17" s="47" t="s">
        <v>20</v>
      </c>
      <c r="C17" s="90" t="n">
        <v>6294</v>
      </c>
      <c r="D17" s="89"/>
      <c r="E17" s="89"/>
      <c r="F17" s="90" t="n">
        <v>3590</v>
      </c>
      <c r="G17" s="75" t="n">
        <v>2.14</v>
      </c>
      <c r="H17" s="76" t="n">
        <v>418.79</v>
      </c>
      <c r="I17" s="77" t="n">
        <v>5145</v>
      </c>
      <c r="J17" s="89"/>
      <c r="K17" s="89"/>
      <c r="L17" s="48" t="n">
        <v>3044</v>
      </c>
      <c r="M17" s="79" t="n">
        <v>1.815</v>
      </c>
      <c r="N17" s="76" t="n">
        <v>353.83</v>
      </c>
      <c r="O17" s="77" t="n">
        <v>7571</v>
      </c>
      <c r="P17" s="89"/>
      <c r="Q17" s="89"/>
      <c r="R17" s="48" t="n">
        <v>6364</v>
      </c>
      <c r="S17" s="79" t="n">
        <v>3.78</v>
      </c>
      <c r="T17" s="76" t="n">
        <v>737.63</v>
      </c>
      <c r="V17" s="28" t="n">
        <f aca="false">+G17/F17</f>
        <v>0.000596100278551532</v>
      </c>
      <c r="W17" s="29" t="n">
        <f aca="false">+H17/G17</f>
        <v>195.696261682243</v>
      </c>
      <c r="Y17" s="28" t="n">
        <f aca="false">+M17/L17</f>
        <v>0.000596254927726675</v>
      </c>
      <c r="Z17" s="29" t="n">
        <f aca="false">+N17/M17</f>
        <v>194.947658402204</v>
      </c>
      <c r="AB17" s="28" t="n">
        <f aca="false">+S17/R17</f>
        <v>0.000593966059082338</v>
      </c>
      <c r="AC17" s="29" t="n">
        <f aca="false">+T17/S17</f>
        <v>195.140211640212</v>
      </c>
    </row>
    <row r="18" customFormat="false" ht="24" hidden="false" customHeight="false" outlineLevel="0" collapsed="false">
      <c r="B18" s="38" t="s">
        <v>21</v>
      </c>
      <c r="C18" s="39" t="n">
        <f aca="false">SUM(C16:C17)</f>
        <v>10950</v>
      </c>
      <c r="D18" s="40" t="n">
        <f aca="false">+G18/F18*C18</f>
        <v>6.54582018927445</v>
      </c>
      <c r="E18" s="40" t="n">
        <f aca="false">+H18/G18*D18</f>
        <v>1218.36884858044</v>
      </c>
      <c r="F18" s="39" t="n">
        <f aca="false">SUM(F16:F17)</f>
        <v>6340</v>
      </c>
      <c r="G18" s="40" t="n">
        <f aca="false">SUM(G16:G17)</f>
        <v>3.79</v>
      </c>
      <c r="H18" s="41" t="n">
        <f aca="false">SUM(H16:H17)</f>
        <v>705.43</v>
      </c>
      <c r="I18" s="80" t="n">
        <f aca="false">SUM(I16:I17)</f>
        <v>10939</v>
      </c>
      <c r="J18" s="40" t="n">
        <f aca="false">+M18/L18*I18</f>
        <v>6.50357734375</v>
      </c>
      <c r="K18" s="40" t="n">
        <f aca="false">+N18/M18*J18</f>
        <v>1198.5896484375</v>
      </c>
      <c r="L18" s="81" t="n">
        <f aca="false">SUM(L16:L17)</f>
        <v>4608</v>
      </c>
      <c r="M18" s="82" t="n">
        <f aca="false">SUM(M16:M17)</f>
        <v>2.7396</v>
      </c>
      <c r="N18" s="41" t="n">
        <f aca="false">SUM(N16:N17)</f>
        <v>504.9</v>
      </c>
      <c r="O18" s="80" t="n">
        <f aca="false">SUM(O16:O17)</f>
        <v>12679</v>
      </c>
      <c r="P18" s="40" t="n">
        <f aca="false">+S18/R18*O18</f>
        <v>7.54438221911096</v>
      </c>
      <c r="Q18" s="40" t="n">
        <f aca="false">+T18/S18*P18</f>
        <v>1462.4710967215</v>
      </c>
      <c r="R18" s="81" t="n">
        <f aca="false">SUM(R16:R17)</f>
        <v>8571</v>
      </c>
      <c r="S18" s="82" t="n">
        <f aca="false">SUM(S16:S17)</f>
        <v>5.1</v>
      </c>
      <c r="T18" s="41" t="n">
        <f aca="false">SUM(T16:T17)</f>
        <v>988.63</v>
      </c>
      <c r="V18" s="28" t="n">
        <f aca="false">+G18/F18</f>
        <v>0.000597791798107255</v>
      </c>
      <c r="W18" s="29" t="n">
        <f aca="false">+H18/G18</f>
        <v>186.129287598945</v>
      </c>
      <c r="Y18" s="28" t="n">
        <f aca="false">+M18/L18</f>
        <v>0.00059453125</v>
      </c>
      <c r="Z18" s="29" t="n">
        <f aca="false">+N18/M18</f>
        <v>184.296977660972</v>
      </c>
      <c r="AB18" s="28" t="n">
        <f aca="false">+S18/R18</f>
        <v>0.000595029751487574</v>
      </c>
      <c r="AC18" s="29" t="n">
        <f aca="false">+T18/S18</f>
        <v>193.849019607843</v>
      </c>
    </row>
    <row r="19" customFormat="false" ht="24" hidden="false" customHeight="false" outlineLevel="0" collapsed="false">
      <c r="B19" s="49" t="s">
        <v>22</v>
      </c>
      <c r="C19" s="92" t="n">
        <v>2036</v>
      </c>
      <c r="D19" s="40"/>
      <c r="E19" s="40"/>
      <c r="F19" s="92" t="n">
        <v>530</v>
      </c>
      <c r="G19" s="93" t="n">
        <v>0.27</v>
      </c>
      <c r="H19" s="94" t="n">
        <v>59.58</v>
      </c>
      <c r="I19" s="95" t="n">
        <v>2234</v>
      </c>
      <c r="J19" s="40"/>
      <c r="K19" s="40"/>
      <c r="L19" s="50" t="n">
        <v>370</v>
      </c>
      <c r="M19" s="96" t="n">
        <v>0.185</v>
      </c>
      <c r="N19" s="94" t="n">
        <v>37.82</v>
      </c>
      <c r="O19" s="95" t="n">
        <v>2426</v>
      </c>
      <c r="P19" s="40"/>
      <c r="Q19" s="40"/>
      <c r="R19" s="50" t="n">
        <v>1962</v>
      </c>
      <c r="S19" s="96" t="n">
        <v>1.001</v>
      </c>
      <c r="T19" s="94" t="n">
        <v>200.03</v>
      </c>
      <c r="V19" s="28" t="n">
        <f aca="false">+G19/F19</f>
        <v>0.000509433962264151</v>
      </c>
      <c r="W19" s="29" t="n">
        <f aca="false">+H19/G19</f>
        <v>220.666666666667</v>
      </c>
      <c r="Y19" s="28" t="n">
        <f aca="false">+M19/L19</f>
        <v>0.0005</v>
      </c>
      <c r="Z19" s="29" t="n">
        <f aca="false">+N19/M19</f>
        <v>204.432432432432</v>
      </c>
      <c r="AB19" s="28" t="n">
        <f aca="false">+S19/R19</f>
        <v>0.00051019367991845</v>
      </c>
      <c r="AC19" s="29" t="n">
        <f aca="false">+T19/S19</f>
        <v>199.83016983017</v>
      </c>
    </row>
    <row r="20" customFormat="false" ht="24" hidden="false" customHeight="false" outlineLevel="0" collapsed="false">
      <c r="B20" s="51" t="s">
        <v>23</v>
      </c>
      <c r="C20" s="52" t="n">
        <f aca="false">SUM(C19)</f>
        <v>2036</v>
      </c>
      <c r="D20" s="40" t="n">
        <f aca="false">+G20/F20*C20</f>
        <v>1.03720754716981</v>
      </c>
      <c r="E20" s="40" t="n">
        <f aca="false">+H20/G20*D20</f>
        <v>228.877132075472</v>
      </c>
      <c r="F20" s="52" t="n">
        <f aca="false">SUM(F19)</f>
        <v>530</v>
      </c>
      <c r="G20" s="53" t="n">
        <f aca="false">SUM(G19)</f>
        <v>0.27</v>
      </c>
      <c r="H20" s="54" t="n">
        <f aca="false">SUM(H19)</f>
        <v>59.58</v>
      </c>
      <c r="I20" s="97" t="n">
        <f aca="false">SUM(I19)</f>
        <v>2234</v>
      </c>
      <c r="J20" s="40" t="n">
        <f aca="false">+M20/L20*I20</f>
        <v>1.117</v>
      </c>
      <c r="K20" s="40" t="n">
        <f aca="false">+N20/M20*J20</f>
        <v>228.351027027027</v>
      </c>
      <c r="L20" s="98" t="n">
        <f aca="false">SUM(L19)</f>
        <v>370</v>
      </c>
      <c r="M20" s="99" t="n">
        <f aca="false">SUM(M19)</f>
        <v>0.185</v>
      </c>
      <c r="N20" s="54" t="n">
        <f aca="false">SUM(N19)</f>
        <v>37.82</v>
      </c>
      <c r="O20" s="97" t="n">
        <f aca="false">SUM(O19)</f>
        <v>2426</v>
      </c>
      <c r="P20" s="40" t="n">
        <f aca="false">+S20/R20*O20</f>
        <v>1.23772986748216</v>
      </c>
      <c r="Q20" s="40" t="n">
        <f aca="false">+T20/S20*P20</f>
        <v>247.335769622834</v>
      </c>
      <c r="R20" s="98" t="n">
        <f aca="false">SUM(R19)</f>
        <v>1962</v>
      </c>
      <c r="S20" s="99" t="n">
        <f aca="false">SUM(S19)</f>
        <v>1.001</v>
      </c>
      <c r="T20" s="54" t="n">
        <f aca="false">SUM(T19)</f>
        <v>200.03</v>
      </c>
      <c r="V20" s="28" t="n">
        <f aca="false">+G20/F20</f>
        <v>0.000509433962264151</v>
      </c>
      <c r="W20" s="29" t="n">
        <f aca="false">+H20/G20</f>
        <v>220.666666666667</v>
      </c>
      <c r="Y20" s="28" t="n">
        <f aca="false">+M20/L20</f>
        <v>0.0005</v>
      </c>
      <c r="Z20" s="29" t="n">
        <f aca="false">+N20/M20</f>
        <v>204.432432432432</v>
      </c>
      <c r="AB20" s="28" t="n">
        <f aca="false">+S20/R20</f>
        <v>0.00051019367991845</v>
      </c>
      <c r="AC20" s="29" t="n">
        <f aca="false">+T20/S20</f>
        <v>199.83016983017</v>
      </c>
    </row>
    <row r="21" customFormat="false" ht="24" hidden="false" customHeight="false" outlineLevel="0" collapsed="false">
      <c r="B21" s="38" t="s">
        <v>24</v>
      </c>
      <c r="C21" s="39" t="n">
        <f aca="false">+C15+C18+C20</f>
        <v>26446</v>
      </c>
      <c r="D21" s="40" t="n">
        <f aca="false">+D15+D18+D20</f>
        <v>15.3294071604935</v>
      </c>
      <c r="E21" s="40" t="n">
        <f aca="false">+E15+E18+E20</f>
        <v>3024.82366805974</v>
      </c>
      <c r="F21" s="39" t="n">
        <f aca="false">+F15+F18+F20</f>
        <v>15968</v>
      </c>
      <c r="G21" s="40" t="n">
        <f aca="false">+G15+G18+G20</f>
        <v>9.296</v>
      </c>
      <c r="H21" s="40" t="n">
        <f aca="false">+H15+H18+H20</f>
        <v>1831.34</v>
      </c>
      <c r="I21" s="39" t="n">
        <f aca="false">+I15+I18+I20</f>
        <v>26176</v>
      </c>
      <c r="J21" s="40" t="n">
        <f aca="false">+J15+J18+J20</f>
        <v>15.2543359918503</v>
      </c>
      <c r="K21" s="40" t="n">
        <f aca="false">+K15+K18+K20</f>
        <v>2796.52445820152</v>
      </c>
      <c r="L21" s="39" t="n">
        <f aca="false">+L15+L18+L20</f>
        <v>10400</v>
      </c>
      <c r="M21" s="40" t="n">
        <f aca="false">+M15+M18+M20</f>
        <v>6.10773</v>
      </c>
      <c r="N21" s="40" t="n">
        <f aca="false">+N15+N18+N20</f>
        <v>1113.81</v>
      </c>
      <c r="O21" s="39" t="n">
        <f aca="false">+O15+O18+O20</f>
        <v>27985</v>
      </c>
      <c r="P21" s="40" t="n">
        <f aca="false">+P15+P18+P20</f>
        <v>16.384517035727</v>
      </c>
      <c r="Q21" s="40" t="n">
        <f aca="false">+Q15+Q18+Q20</f>
        <v>3057.19581327862</v>
      </c>
      <c r="R21" s="39" t="n">
        <f aca="false">+R15+R18+R20</f>
        <v>25081</v>
      </c>
      <c r="S21" s="40" t="n">
        <f aca="false">+S15+S18+S20</f>
        <v>14.68794</v>
      </c>
      <c r="T21" s="41" t="n">
        <f aca="false">+T15+T18+T20</f>
        <v>2710.54</v>
      </c>
      <c r="V21" s="28" t="n">
        <f aca="false">+G21/F21</f>
        <v>0.000582164328657315</v>
      </c>
      <c r="W21" s="29" t="n">
        <f aca="false">+H21/G21</f>
        <v>197.003012048193</v>
      </c>
      <c r="Y21" s="28" t="n">
        <f aca="false">+M21/L21</f>
        <v>0.000587281730769231</v>
      </c>
      <c r="Z21" s="29" t="n">
        <f aca="false">+N21/M21</f>
        <v>182.360713391063</v>
      </c>
      <c r="AB21" s="28" t="n">
        <f aca="false">+S21/R21</f>
        <v>0.000585620190582513</v>
      </c>
      <c r="AC21" s="29" t="n">
        <f aca="false">+T21/S21</f>
        <v>184.541875851889</v>
      </c>
    </row>
    <row r="24" customFormat="false" ht="16.5" hidden="false" customHeight="false" outlineLevel="0" collapsed="false">
      <c r="B24" s="4"/>
      <c r="C24" s="4"/>
      <c r="D24" s="4"/>
      <c r="E24" s="4"/>
      <c r="F24" s="4"/>
    </row>
    <row r="25" customFormat="false" ht="20.25" hidden="false" customHeight="true" outlineLevel="0" collapsed="false">
      <c r="B25" s="5" t="s">
        <v>2</v>
      </c>
      <c r="C25" s="63" t="s">
        <v>118</v>
      </c>
      <c r="D25" s="63"/>
      <c r="E25" s="63"/>
      <c r="F25" s="63"/>
      <c r="G25" s="63"/>
      <c r="H25" s="63"/>
      <c r="I25" s="63" t="s">
        <v>119</v>
      </c>
      <c r="J25" s="63"/>
      <c r="K25" s="63"/>
      <c r="L25" s="63"/>
      <c r="M25" s="63"/>
      <c r="N25" s="63"/>
      <c r="O25" s="63" t="s">
        <v>120</v>
      </c>
      <c r="P25" s="63"/>
      <c r="Q25" s="63"/>
      <c r="R25" s="63"/>
      <c r="S25" s="63"/>
      <c r="T25" s="63"/>
    </row>
    <row r="26" customFormat="false" ht="31.5" hidden="false" customHeight="true" outlineLevel="0" collapsed="false">
      <c r="B26" s="5"/>
      <c r="C26" s="64" t="s">
        <v>33</v>
      </c>
      <c r="D26" s="64"/>
      <c r="E26" s="64"/>
      <c r="F26" s="65" t="s">
        <v>4</v>
      </c>
      <c r="G26" s="65"/>
      <c r="H26" s="65"/>
      <c r="I26" s="64" t="s">
        <v>33</v>
      </c>
      <c r="J26" s="64"/>
      <c r="K26" s="64"/>
      <c r="L26" s="65" t="s">
        <v>4</v>
      </c>
      <c r="M26" s="65"/>
      <c r="N26" s="65"/>
      <c r="O26" s="64" t="s">
        <v>33</v>
      </c>
      <c r="P26" s="64"/>
      <c r="Q26" s="64"/>
      <c r="R26" s="65" t="s">
        <v>4</v>
      </c>
      <c r="S26" s="65"/>
      <c r="T26" s="65"/>
      <c r="V26" s="202" t="s">
        <v>5</v>
      </c>
      <c r="W26" s="202"/>
      <c r="Y26" s="202" t="s">
        <v>5</v>
      </c>
      <c r="Z26" s="202"/>
      <c r="AB26" s="202" t="s">
        <v>5</v>
      </c>
      <c r="AC26" s="202"/>
    </row>
    <row r="27" customFormat="false" ht="37.5" hidden="false" customHeight="false" outlineLevel="0" collapsed="false">
      <c r="B27" s="16"/>
      <c r="C27" s="127" t="s">
        <v>6</v>
      </c>
      <c r="D27" s="18" t="s">
        <v>34</v>
      </c>
      <c r="E27" s="18" t="s">
        <v>35</v>
      </c>
      <c r="F27" s="17" t="s">
        <v>6</v>
      </c>
      <c r="G27" s="18" t="s">
        <v>34</v>
      </c>
      <c r="H27" s="19" t="s">
        <v>35</v>
      </c>
      <c r="I27" s="127" t="s">
        <v>6</v>
      </c>
      <c r="J27" s="18" t="s">
        <v>34</v>
      </c>
      <c r="K27" s="18" t="s">
        <v>35</v>
      </c>
      <c r="L27" s="17" t="s">
        <v>6</v>
      </c>
      <c r="M27" s="18" t="s">
        <v>34</v>
      </c>
      <c r="N27" s="19" t="s">
        <v>35</v>
      </c>
      <c r="O27" s="127" t="s">
        <v>6</v>
      </c>
      <c r="P27" s="18" t="s">
        <v>34</v>
      </c>
      <c r="Q27" s="18" t="s">
        <v>35</v>
      </c>
      <c r="R27" s="17" t="s">
        <v>6</v>
      </c>
      <c r="S27" s="18" t="s">
        <v>34</v>
      </c>
      <c r="T27" s="19" t="s">
        <v>35</v>
      </c>
      <c r="V27" s="203" t="s">
        <v>9</v>
      </c>
      <c r="W27" s="203" t="s">
        <v>10</v>
      </c>
      <c r="Y27" s="203" t="s">
        <v>9</v>
      </c>
      <c r="Z27" s="203" t="s">
        <v>10</v>
      </c>
      <c r="AB27" s="203" t="s">
        <v>9</v>
      </c>
      <c r="AC27" s="203" t="s">
        <v>10</v>
      </c>
    </row>
    <row r="28" customFormat="false" ht="23.25" hidden="false" customHeight="false" outlineLevel="0" collapsed="false">
      <c r="B28" s="24" t="s">
        <v>11</v>
      </c>
      <c r="C28" s="70" t="n">
        <v>1133</v>
      </c>
      <c r="D28" s="71"/>
      <c r="E28" s="71"/>
      <c r="F28" s="104" t="n">
        <v>805</v>
      </c>
      <c r="G28" s="105" t="n">
        <v>0.49</v>
      </c>
      <c r="H28" s="102" t="n">
        <v>82.67</v>
      </c>
      <c r="I28" s="70" t="n">
        <v>1165</v>
      </c>
      <c r="J28" s="71"/>
      <c r="K28" s="72"/>
      <c r="L28" s="71" t="n">
        <v>1532</v>
      </c>
      <c r="M28" s="72" t="n">
        <v>0.91</v>
      </c>
      <c r="N28" s="69" t="n">
        <v>155.18</v>
      </c>
      <c r="O28" s="70" t="n">
        <v>951</v>
      </c>
      <c r="P28" s="71"/>
      <c r="Q28" s="71"/>
      <c r="R28" s="71" t="n">
        <v>1158</v>
      </c>
      <c r="S28" s="72" t="n">
        <v>0.7</v>
      </c>
      <c r="T28" s="69" t="n">
        <v>116.82</v>
      </c>
      <c r="V28" s="28" t="n">
        <f aca="false">+G28/F28</f>
        <v>0.000608695652173913</v>
      </c>
      <c r="W28" s="29" t="n">
        <f aca="false">+H28/G28</f>
        <v>168.714285714286</v>
      </c>
      <c r="Y28" s="28" t="n">
        <f aca="false">+M28/L28</f>
        <v>0.000593994778067885</v>
      </c>
      <c r="Z28" s="29" t="n">
        <f aca="false">+N28/M28</f>
        <v>170.527472527473</v>
      </c>
      <c r="AB28" s="28" t="n">
        <f aca="false">+S28/R28</f>
        <v>0.000604490500863558</v>
      </c>
      <c r="AC28" s="29" t="n">
        <f aca="false">+T28/S28</f>
        <v>166.885714285714</v>
      </c>
      <c r="AG28" s="71" t="n">
        <v>920</v>
      </c>
      <c r="AH28" s="72" t="n">
        <v>0.55</v>
      </c>
      <c r="AI28" s="69" t="n">
        <v>93.12</v>
      </c>
    </row>
    <row r="29" customFormat="false" ht="23.25" hidden="false" customHeight="false" outlineLevel="0" collapsed="false">
      <c r="B29" s="24" t="s">
        <v>12</v>
      </c>
      <c r="C29" s="70" t="n">
        <v>3562</v>
      </c>
      <c r="D29" s="71"/>
      <c r="E29" s="71"/>
      <c r="F29" s="104" t="n">
        <v>775</v>
      </c>
      <c r="G29" s="105" t="n">
        <v>0.466</v>
      </c>
      <c r="H29" s="102" t="n">
        <v>75.12</v>
      </c>
      <c r="I29" s="70" t="n">
        <v>3592</v>
      </c>
      <c r="J29" s="71"/>
      <c r="K29" s="71"/>
      <c r="L29" s="71" t="n">
        <v>1756</v>
      </c>
      <c r="M29" s="72" t="n">
        <v>1.055</v>
      </c>
      <c r="N29" s="69" t="n">
        <v>169.4</v>
      </c>
      <c r="O29" s="70" t="n">
        <v>3398</v>
      </c>
      <c r="P29" s="71"/>
      <c r="Q29" s="71"/>
      <c r="R29" s="71" t="n">
        <v>1414</v>
      </c>
      <c r="S29" s="72" t="n">
        <v>0.84</v>
      </c>
      <c r="T29" s="69" t="n">
        <v>135.77</v>
      </c>
      <c r="V29" s="28" t="n">
        <f aca="false">+G29/F29</f>
        <v>0.000601290322580645</v>
      </c>
      <c r="W29" s="29" t="n">
        <f aca="false">+H29/G29</f>
        <v>161.201716738197</v>
      </c>
      <c r="Y29" s="28" t="n">
        <f aca="false">+M29/L29</f>
        <v>0.000600797266514806</v>
      </c>
      <c r="Z29" s="29" t="n">
        <f aca="false">+N29/M29</f>
        <v>160.568720379147</v>
      </c>
      <c r="AB29" s="28" t="n">
        <f aca="false">+S29/R29</f>
        <v>0.000594059405940594</v>
      </c>
      <c r="AC29" s="29" t="n">
        <f aca="false">+T29/S29</f>
        <v>161.630952380952</v>
      </c>
      <c r="AG29" s="71" t="n">
        <v>765</v>
      </c>
      <c r="AH29" s="72" t="n">
        <v>0.455</v>
      </c>
      <c r="AI29" s="69" t="n">
        <v>74.26</v>
      </c>
    </row>
    <row r="30" customFormat="false" ht="23.25" hidden="false" customHeight="false" outlineLevel="0" collapsed="false">
      <c r="B30" s="24" t="s">
        <v>13</v>
      </c>
      <c r="C30" s="70" t="n">
        <v>1507</v>
      </c>
      <c r="D30" s="71"/>
      <c r="E30" s="71"/>
      <c r="F30" s="104" t="n">
        <v>660</v>
      </c>
      <c r="G30" s="105" t="n">
        <v>0.4</v>
      </c>
      <c r="H30" s="102" t="n">
        <v>62.46</v>
      </c>
      <c r="I30" s="70" t="n">
        <v>1797</v>
      </c>
      <c r="J30" s="71"/>
      <c r="K30" s="71"/>
      <c r="L30" s="71" t="n">
        <v>1455</v>
      </c>
      <c r="M30" s="72" t="n">
        <v>0.89</v>
      </c>
      <c r="N30" s="72" t="n">
        <v>138.27</v>
      </c>
      <c r="O30" s="70" t="n">
        <v>1634</v>
      </c>
      <c r="P30" s="71"/>
      <c r="Q30" s="71"/>
      <c r="R30" s="71" t="n">
        <v>352</v>
      </c>
      <c r="S30" s="72" t="n">
        <v>0.215</v>
      </c>
      <c r="T30" s="69" t="n">
        <v>32.6</v>
      </c>
      <c r="V30" s="28" t="n">
        <f aca="false">+G30/F30</f>
        <v>0.000606060606060606</v>
      </c>
      <c r="W30" s="29" t="n">
        <f aca="false">+H30/G30</f>
        <v>156.15</v>
      </c>
      <c r="Y30" s="28" t="n">
        <f aca="false">+M30/L30</f>
        <v>0.000611683848797251</v>
      </c>
      <c r="Z30" s="29" t="n">
        <f aca="false">+N30/M30</f>
        <v>155.359550561798</v>
      </c>
      <c r="AB30" s="28" t="n">
        <f aca="false">+S30/R30</f>
        <v>0.000610795454545455</v>
      </c>
      <c r="AC30" s="29" t="n">
        <f aca="false">+T30/S30</f>
        <v>151.627906976744</v>
      </c>
      <c r="AG30" s="71" t="n">
        <v>902</v>
      </c>
      <c r="AH30" s="72" t="n">
        <v>0.55</v>
      </c>
      <c r="AI30" s="72" t="n">
        <v>85.81</v>
      </c>
    </row>
    <row r="31" customFormat="false" ht="23.25" hidden="false" customHeight="false" outlineLevel="0" collapsed="false">
      <c r="B31" s="34" t="s">
        <v>14</v>
      </c>
      <c r="C31" s="70" t="n">
        <v>163</v>
      </c>
      <c r="D31" s="71"/>
      <c r="E31" s="71"/>
      <c r="F31" s="104" t="n">
        <v>25</v>
      </c>
      <c r="G31" s="105" t="n">
        <v>0.015</v>
      </c>
      <c r="H31" s="102" t="n">
        <v>2.55</v>
      </c>
      <c r="I31" s="70" t="n">
        <v>200</v>
      </c>
      <c r="J31" s="71"/>
      <c r="K31" s="71"/>
      <c r="L31" s="71" t="n">
        <v>30</v>
      </c>
      <c r="M31" s="72" t="n">
        <v>0.018</v>
      </c>
      <c r="N31" s="69" t="n">
        <v>2.96</v>
      </c>
      <c r="O31" s="70" t="n">
        <v>159</v>
      </c>
      <c r="P31" s="71"/>
      <c r="Q31" s="71"/>
      <c r="R31" s="71" t="n">
        <v>300</v>
      </c>
      <c r="S31" s="72" t="n">
        <v>0.178</v>
      </c>
      <c r="T31" s="69" t="n">
        <v>27.51</v>
      </c>
      <c r="V31" s="28" t="n">
        <f aca="false">+G31/F31</f>
        <v>0.0006</v>
      </c>
      <c r="W31" s="29" t="n">
        <f aca="false">+H31/G31</f>
        <v>170</v>
      </c>
      <c r="Y31" s="28" t="n">
        <f aca="false">+M31/L31</f>
        <v>0.0006</v>
      </c>
      <c r="Z31" s="29" t="n">
        <f aca="false">+N31/M31</f>
        <v>164.444444444444</v>
      </c>
      <c r="AB31" s="28" t="n">
        <f aca="false">+S31/R31</f>
        <v>0.000593333333333333</v>
      </c>
      <c r="AC31" s="29" t="n">
        <f aca="false">+T31/S31</f>
        <v>154.550561797753</v>
      </c>
      <c r="AG31" s="71" t="n">
        <v>30</v>
      </c>
      <c r="AH31" s="72" t="n">
        <v>0.018</v>
      </c>
      <c r="AI31" s="69" t="n">
        <v>2.96</v>
      </c>
    </row>
    <row r="32" customFormat="false" ht="23.25" hidden="false" customHeight="false" outlineLevel="0" collapsed="false">
      <c r="B32" s="34" t="s">
        <v>15</v>
      </c>
      <c r="C32" s="70" t="n">
        <v>2449</v>
      </c>
      <c r="D32" s="71"/>
      <c r="E32" s="71"/>
      <c r="F32" s="104" t="n">
        <v>190</v>
      </c>
      <c r="G32" s="105" t="n">
        <v>0.114</v>
      </c>
      <c r="H32" s="102" t="n">
        <v>20.16</v>
      </c>
      <c r="I32" s="70" t="n">
        <v>2265</v>
      </c>
      <c r="J32" s="71"/>
      <c r="K32" s="71"/>
      <c r="L32" s="71" t="n">
        <v>408</v>
      </c>
      <c r="M32" s="72" t="n">
        <v>0.25</v>
      </c>
      <c r="N32" s="69" t="n">
        <v>38.93</v>
      </c>
      <c r="O32" s="70" t="n">
        <v>1956</v>
      </c>
      <c r="P32" s="71"/>
      <c r="Q32" s="71"/>
      <c r="R32" s="71" t="n">
        <v>833</v>
      </c>
      <c r="S32" s="72" t="n">
        <v>0.49</v>
      </c>
      <c r="T32" s="69" t="n">
        <v>80.87</v>
      </c>
      <c r="V32" s="28" t="n">
        <f aca="false">+G32/F32</f>
        <v>0.0006</v>
      </c>
      <c r="W32" s="29" t="n">
        <f aca="false">+H32/G32</f>
        <v>176.842105263158</v>
      </c>
      <c r="Y32" s="28" t="n">
        <f aca="false">+M32/L32</f>
        <v>0.000612745098039216</v>
      </c>
      <c r="Z32" s="29" t="n">
        <f aca="false">+N32/M32</f>
        <v>155.72</v>
      </c>
      <c r="AB32" s="28" t="n">
        <f aca="false">+S32/R32</f>
        <v>0.000588235294117647</v>
      </c>
      <c r="AC32" s="29" t="n">
        <f aca="false">+T32/S32</f>
        <v>165.040816326531</v>
      </c>
      <c r="AG32" s="71" t="n">
        <v>95</v>
      </c>
      <c r="AH32" s="72" t="n">
        <v>0.06</v>
      </c>
      <c r="AI32" s="69" t="n">
        <v>10.23</v>
      </c>
    </row>
    <row r="33" customFormat="false" ht="23.25" hidden="false" customHeight="false" outlineLevel="0" collapsed="false">
      <c r="B33" s="34" t="s">
        <v>16</v>
      </c>
      <c r="C33" s="70" t="n">
        <v>2637</v>
      </c>
      <c r="D33" s="71"/>
      <c r="E33" s="71"/>
      <c r="F33" s="104" t="n">
        <v>1258</v>
      </c>
      <c r="G33" s="105" t="n">
        <v>0.7043</v>
      </c>
      <c r="H33" s="102" t="n">
        <v>177.83</v>
      </c>
      <c r="I33" s="70" t="n">
        <v>3395</v>
      </c>
      <c r="J33" s="71"/>
      <c r="K33" s="71"/>
      <c r="L33" s="71" t="n">
        <v>638</v>
      </c>
      <c r="M33" s="72" t="n">
        <v>0.39</v>
      </c>
      <c r="N33" s="69" t="n">
        <v>89.82</v>
      </c>
      <c r="O33" s="70" t="n">
        <v>2416</v>
      </c>
      <c r="P33" s="71"/>
      <c r="Q33" s="71"/>
      <c r="R33" s="71" t="n">
        <v>1057</v>
      </c>
      <c r="S33" s="72" t="n">
        <v>0.6</v>
      </c>
      <c r="T33" s="69" t="n">
        <v>133.97</v>
      </c>
      <c r="V33" s="28" t="n">
        <f aca="false">+G33/F33</f>
        <v>0.000559856915739269</v>
      </c>
      <c r="W33" s="29" t="n">
        <f aca="false">+H33/G33</f>
        <v>252.491835865398</v>
      </c>
      <c r="Y33" s="28" t="n">
        <f aca="false">+M33/L33</f>
        <v>0.00061128526645768</v>
      </c>
      <c r="Z33" s="29" t="n">
        <f aca="false">+N33/M33</f>
        <v>230.307692307692</v>
      </c>
      <c r="AB33" s="28" t="n">
        <f aca="false">+S33/R33</f>
        <v>0.000567644276253548</v>
      </c>
      <c r="AC33" s="29" t="n">
        <f aca="false">+T33/S33</f>
        <v>223.283333333333</v>
      </c>
      <c r="AG33" s="71" t="n">
        <v>196</v>
      </c>
      <c r="AH33" s="72" t="n">
        <v>0.12</v>
      </c>
      <c r="AI33" s="69" t="n">
        <v>29.13</v>
      </c>
    </row>
    <row r="34" customFormat="false" ht="24" hidden="false" customHeight="false" outlineLevel="0" collapsed="false">
      <c r="B34" s="36" t="s">
        <v>17</v>
      </c>
      <c r="C34" s="77" t="n">
        <v>2190</v>
      </c>
      <c r="D34" s="78"/>
      <c r="E34" s="78"/>
      <c r="F34" s="109" t="n">
        <v>1011</v>
      </c>
      <c r="G34" s="110" t="n">
        <v>0.4606</v>
      </c>
      <c r="H34" s="107" t="n">
        <v>102.93</v>
      </c>
      <c r="I34" s="77" t="n">
        <v>2015</v>
      </c>
      <c r="J34" s="78"/>
      <c r="K34" s="78"/>
      <c r="L34" s="78" t="n">
        <v>2007</v>
      </c>
      <c r="M34" s="79" t="n">
        <v>0.955</v>
      </c>
      <c r="N34" s="79" t="n">
        <v>200.96</v>
      </c>
      <c r="O34" s="77" t="n">
        <v>2406</v>
      </c>
      <c r="P34" s="78"/>
      <c r="Q34" s="78"/>
      <c r="R34" s="78" t="n">
        <v>1563</v>
      </c>
      <c r="S34" s="79" t="n">
        <v>0.893</v>
      </c>
      <c r="T34" s="76" t="n">
        <v>176.67</v>
      </c>
      <c r="V34" s="28" t="n">
        <f aca="false">+G34/F34</f>
        <v>0.000455588526211672</v>
      </c>
      <c r="W34" s="29" t="n">
        <f aca="false">+H34/G34</f>
        <v>223.469387755102</v>
      </c>
      <c r="Y34" s="28" t="n">
        <f aca="false">+M34/L34</f>
        <v>0.000475834578973592</v>
      </c>
      <c r="Z34" s="29" t="n">
        <f aca="false">+N34/M34</f>
        <v>210.429319371728</v>
      </c>
      <c r="AB34" s="28" t="n">
        <f aca="false">+S34/R34</f>
        <v>0.000571337172104926</v>
      </c>
      <c r="AC34" s="29" t="n">
        <f aca="false">+T34/S34</f>
        <v>197.838745800672</v>
      </c>
      <c r="AG34" s="78" t="n">
        <v>597</v>
      </c>
      <c r="AH34" s="79" t="n">
        <v>0.28</v>
      </c>
      <c r="AI34" s="79" t="n">
        <v>59.08</v>
      </c>
    </row>
    <row r="35" customFormat="false" ht="24" hidden="false" customHeight="false" outlineLevel="0" collapsed="false">
      <c r="B35" s="38" t="s">
        <v>18</v>
      </c>
      <c r="C35" s="80" t="n">
        <f aca="false">SUM(C28:C34)</f>
        <v>13641</v>
      </c>
      <c r="D35" s="40" t="n">
        <f aca="false">+G35/F35*C35</f>
        <v>7.65183867485182</v>
      </c>
      <c r="E35" s="40" t="n">
        <f aca="false">+H35/G35*D35</f>
        <v>1512.29138865368</v>
      </c>
      <c r="F35" s="81" t="n">
        <f aca="false">SUM(F28:F34)</f>
        <v>4724</v>
      </c>
      <c r="G35" s="82" t="n">
        <f aca="false">SUM(G28:G34)</f>
        <v>2.6499</v>
      </c>
      <c r="H35" s="41" t="n">
        <f aca="false">SUM(H28:H34)</f>
        <v>523.72</v>
      </c>
      <c r="I35" s="80" t="n">
        <f aca="false">SUM(I28:I34)</f>
        <v>14429</v>
      </c>
      <c r="J35" s="40" t="n">
        <f aca="false">+M35/L35*I35</f>
        <v>8.23776795297726</v>
      </c>
      <c r="K35" s="40" t="n">
        <f aca="false">+N35/M35*J35</f>
        <v>1466.72094045489</v>
      </c>
      <c r="L35" s="81" t="n">
        <f aca="false">SUM(L28:L34)</f>
        <v>7826</v>
      </c>
      <c r="M35" s="82" t="n">
        <f aca="false">SUM(M28:M34)</f>
        <v>4.468</v>
      </c>
      <c r="N35" s="41" t="n">
        <f aca="false">SUM(N28:N34)</f>
        <v>795.52</v>
      </c>
      <c r="O35" s="80" t="n">
        <f aca="false">SUM(O28:O34)</f>
        <v>12920</v>
      </c>
      <c r="P35" s="40" t="n">
        <f aca="false">+S35/R35*O35</f>
        <v>7.5774629324547</v>
      </c>
      <c r="Q35" s="40" t="n">
        <f aca="false">+T35/S35*P35</f>
        <v>1362.64687734012</v>
      </c>
      <c r="R35" s="81" t="n">
        <f aca="false">SUM(R28:R34)</f>
        <v>6677</v>
      </c>
      <c r="S35" s="82" t="n">
        <f aca="false">SUM(S28:S34)</f>
        <v>3.916</v>
      </c>
      <c r="T35" s="41" t="n">
        <f aca="false">SUM(T28:T34)</f>
        <v>704.21</v>
      </c>
      <c r="V35" s="28" t="n">
        <f aca="false">+G35/F35</f>
        <v>0.000560944115156647</v>
      </c>
      <c r="W35" s="29" t="n">
        <f aca="false">+H35/G35</f>
        <v>197.637646703649</v>
      </c>
      <c r="Y35" s="28" t="n">
        <f aca="false">+M35/L35</f>
        <v>0.000570917454638385</v>
      </c>
      <c r="Z35" s="29" t="n">
        <f aca="false">+N35/M35</f>
        <v>178.048343777977</v>
      </c>
      <c r="AB35" s="28" t="n">
        <f aca="false">+S35/R35</f>
        <v>0.000586490939044481</v>
      </c>
      <c r="AC35" s="29" t="n">
        <f aca="false">+T35/S35</f>
        <v>179.828907048008</v>
      </c>
      <c r="AG35" s="81" t="n">
        <f aca="false">SUM(AG28:AG34)</f>
        <v>3505</v>
      </c>
      <c r="AH35" s="82" t="n">
        <f aca="false">SUM(AH28:AH34)</f>
        <v>2.033</v>
      </c>
      <c r="AI35" s="41" t="n">
        <f aca="false">SUM(AI28:AI34)</f>
        <v>354.59</v>
      </c>
    </row>
    <row r="36" customFormat="false" ht="23.25" hidden="false" customHeight="false" outlineLevel="0" collapsed="false">
      <c r="B36" s="45" t="s">
        <v>19</v>
      </c>
      <c r="C36" s="87" t="n">
        <v>5315</v>
      </c>
      <c r="D36" s="83"/>
      <c r="E36" s="83"/>
      <c r="F36" s="206" t="n">
        <v>236</v>
      </c>
      <c r="G36" s="114" t="n">
        <v>0.14</v>
      </c>
      <c r="H36" s="112" t="n">
        <v>23.76</v>
      </c>
      <c r="I36" s="87" t="n">
        <v>6082</v>
      </c>
      <c r="J36" s="84"/>
      <c r="K36" s="84"/>
      <c r="L36" s="84" t="n">
        <v>2369</v>
      </c>
      <c r="M36" s="84" t="n">
        <v>1.423</v>
      </c>
      <c r="N36" s="84" t="n">
        <v>237.46</v>
      </c>
      <c r="O36" s="87" t="n">
        <v>4497</v>
      </c>
      <c r="P36" s="83"/>
      <c r="Q36" s="83"/>
      <c r="R36" s="46" t="n">
        <v>3369</v>
      </c>
      <c r="S36" s="88" t="n">
        <v>2.05</v>
      </c>
      <c r="T36" s="86" t="n">
        <v>332.47</v>
      </c>
      <c r="V36" s="28" t="n">
        <f aca="false">+G36/F36</f>
        <v>0.000593220338983051</v>
      </c>
      <c r="W36" s="29" t="n">
        <f aca="false">+H36/G36</f>
        <v>169.714285714286</v>
      </c>
      <c r="Y36" s="28" t="n">
        <f aca="false">+M36/L36</f>
        <v>0.00060067539046011</v>
      </c>
      <c r="Z36" s="29" t="n">
        <f aca="false">+N36/M36</f>
        <v>166.872803935348</v>
      </c>
      <c r="AB36" s="28" t="n">
        <f aca="false">+S36/R36</f>
        <v>0.000608489165924607</v>
      </c>
      <c r="AC36" s="29" t="n">
        <f aca="false">+T36/S36</f>
        <v>162.180487804878</v>
      </c>
      <c r="AG36" s="84" t="n">
        <v>542</v>
      </c>
      <c r="AH36" s="84" t="n">
        <v>0.325</v>
      </c>
      <c r="AI36" s="84" t="n">
        <v>56.07</v>
      </c>
    </row>
    <row r="37" customFormat="false" ht="24" hidden="false" customHeight="false" outlineLevel="0" collapsed="false">
      <c r="B37" s="47" t="s">
        <v>20</v>
      </c>
      <c r="C37" s="77" t="n">
        <v>6928</v>
      </c>
      <c r="D37" s="89"/>
      <c r="E37" s="89"/>
      <c r="F37" s="207" t="n">
        <v>2722</v>
      </c>
      <c r="G37" s="110" t="n">
        <v>1.64</v>
      </c>
      <c r="H37" s="107" t="n">
        <v>301.29</v>
      </c>
      <c r="I37" s="77" t="n">
        <v>7246</v>
      </c>
      <c r="J37" s="90"/>
      <c r="K37" s="90"/>
      <c r="L37" s="90" t="n">
        <v>5768</v>
      </c>
      <c r="M37" s="90" t="n">
        <v>3.43</v>
      </c>
      <c r="N37" s="90" t="n">
        <v>634.95</v>
      </c>
      <c r="O37" s="77" t="n">
        <v>5744</v>
      </c>
      <c r="P37" s="89"/>
      <c r="Q37" s="89"/>
      <c r="R37" s="48" t="n">
        <v>5462</v>
      </c>
      <c r="S37" s="79" t="n">
        <v>3.24</v>
      </c>
      <c r="T37" s="76" t="n">
        <v>599.13</v>
      </c>
      <c r="V37" s="28" t="n">
        <f aca="false">+G37/F37</f>
        <v>0.000602498163115356</v>
      </c>
      <c r="W37" s="29" t="n">
        <f aca="false">+H37/G37</f>
        <v>183.713414634146</v>
      </c>
      <c r="Y37" s="28" t="n">
        <f aca="false">+M37/L37</f>
        <v>0.000594660194174757</v>
      </c>
      <c r="Z37" s="29" t="n">
        <f aca="false">+N37/M37</f>
        <v>185.116618075802</v>
      </c>
      <c r="AB37" s="28" t="n">
        <f aca="false">+S37/R37</f>
        <v>0.000593189307945807</v>
      </c>
      <c r="AC37" s="29" t="n">
        <f aca="false">+T37/S37</f>
        <v>184.916666666667</v>
      </c>
      <c r="AG37" s="90" t="n">
        <v>2817</v>
      </c>
      <c r="AH37" s="90" t="n">
        <v>1.67</v>
      </c>
      <c r="AI37" s="90" t="n">
        <v>310.07</v>
      </c>
    </row>
    <row r="38" customFormat="false" ht="24" hidden="false" customHeight="false" outlineLevel="0" collapsed="false">
      <c r="B38" s="38" t="s">
        <v>21</v>
      </c>
      <c r="C38" s="80" t="n">
        <f aca="false">SUM(C36:C37)</f>
        <v>12243</v>
      </c>
      <c r="D38" s="40" t="n">
        <f aca="false">+G38/F38*C38</f>
        <v>7.36732251521298</v>
      </c>
      <c r="E38" s="40" t="n">
        <f aca="false">+H38/G38*D38</f>
        <v>1345.36414807302</v>
      </c>
      <c r="F38" s="81" t="n">
        <f aca="false">SUM(F36:F37)</f>
        <v>2958</v>
      </c>
      <c r="G38" s="82" t="n">
        <f aca="false">SUM(G36:G37)</f>
        <v>1.78</v>
      </c>
      <c r="H38" s="41" t="n">
        <f aca="false">SUM(H36:H37)</f>
        <v>325.05</v>
      </c>
      <c r="I38" s="80" t="n">
        <f aca="false">SUM(I36:I37)</f>
        <v>13328</v>
      </c>
      <c r="J38" s="40" t="n">
        <f aca="false">+M38/L38*I38</f>
        <v>7.94897185694974</v>
      </c>
      <c r="K38" s="40" t="n">
        <f aca="false">+N38/M38*J38</f>
        <v>1428.96405063291</v>
      </c>
      <c r="L38" s="81" t="n">
        <f aca="false">SUM(L36:L37)</f>
        <v>8137</v>
      </c>
      <c r="M38" s="82" t="n">
        <f aca="false">SUM(M36:M37)</f>
        <v>4.853</v>
      </c>
      <c r="N38" s="41" t="n">
        <f aca="false">SUM(N36:N37)</f>
        <v>872.41</v>
      </c>
      <c r="O38" s="80" t="n">
        <f aca="false">SUM(O36:O37)</f>
        <v>10241</v>
      </c>
      <c r="P38" s="40" t="n">
        <f aca="false">+S38/R38*O38</f>
        <v>6.13462688257276</v>
      </c>
      <c r="Q38" s="40" t="n">
        <f aca="false">+T38/S38*P38</f>
        <v>1080.34374363039</v>
      </c>
      <c r="R38" s="81" t="n">
        <f aca="false">SUM(R36:R37)</f>
        <v>8831</v>
      </c>
      <c r="S38" s="82" t="n">
        <f aca="false">SUM(S36:S37)</f>
        <v>5.29</v>
      </c>
      <c r="T38" s="41" t="n">
        <f aca="false">SUM(T36:T37)</f>
        <v>931.6</v>
      </c>
      <c r="V38" s="28" t="n">
        <f aca="false">+G38/F38</f>
        <v>0.000601757944557133</v>
      </c>
      <c r="W38" s="29" t="n">
        <f aca="false">+H38/G38</f>
        <v>182.612359550562</v>
      </c>
      <c r="Y38" s="28" t="n">
        <f aca="false">+M38/L38</f>
        <v>0.000596411453852771</v>
      </c>
      <c r="Z38" s="29" t="n">
        <f aca="false">+N38/M38</f>
        <v>179.767154337523</v>
      </c>
      <c r="AB38" s="28" t="n">
        <f aca="false">+S38/R38</f>
        <v>0.000599026157853018</v>
      </c>
      <c r="AC38" s="29" t="n">
        <f aca="false">+T38/S38</f>
        <v>176.105860113422</v>
      </c>
      <c r="AG38" s="81" t="n">
        <f aca="false">SUM(AG36:AG37)</f>
        <v>3359</v>
      </c>
      <c r="AH38" s="82" t="n">
        <f aca="false">SUM(AH36:AH37)</f>
        <v>1.995</v>
      </c>
      <c r="AI38" s="41" t="n">
        <f aca="false">SUM(AI36:AI37)</f>
        <v>366.14</v>
      </c>
    </row>
    <row r="39" customFormat="false" ht="24" hidden="false" customHeight="false" outlineLevel="0" collapsed="false">
      <c r="B39" s="49" t="s">
        <v>22</v>
      </c>
      <c r="C39" s="95" t="n">
        <v>2255</v>
      </c>
      <c r="D39" s="40"/>
      <c r="E39" s="40"/>
      <c r="F39" s="197" t="n">
        <v>0</v>
      </c>
      <c r="G39" s="118" t="n">
        <v>0</v>
      </c>
      <c r="H39" s="116" t="n">
        <v>0</v>
      </c>
      <c r="I39" s="95" t="n">
        <v>2631</v>
      </c>
      <c r="J39" s="40"/>
      <c r="K39" s="40"/>
      <c r="L39" s="50" t="n">
        <v>225</v>
      </c>
      <c r="M39" s="96" t="n">
        <v>0.1175</v>
      </c>
      <c r="N39" s="94" t="n">
        <v>21.12</v>
      </c>
      <c r="O39" s="95" t="n">
        <v>1757</v>
      </c>
      <c r="P39" s="40"/>
      <c r="Q39" s="40"/>
      <c r="R39" s="50" t="n">
        <v>2229</v>
      </c>
      <c r="S39" s="96" t="n">
        <v>1.11</v>
      </c>
      <c r="T39" s="94" t="n">
        <v>204.67</v>
      </c>
      <c r="V39" s="28" t="e">
        <f aca="false">+G39/F39</f>
        <v>#DIV/0!</v>
      </c>
      <c r="W39" s="29" t="e">
        <f aca="false">+H39/G39</f>
        <v>#DIV/0!</v>
      </c>
      <c r="Y39" s="28" t="n">
        <f aca="false">+M39/L39</f>
        <v>0.000522222222222222</v>
      </c>
      <c r="Z39" s="29" t="n">
        <f aca="false">+N39/M39</f>
        <v>179.744680851064</v>
      </c>
      <c r="AB39" s="28" t="n">
        <f aca="false">+S39/R39</f>
        <v>0.000497981157469717</v>
      </c>
      <c r="AC39" s="29" t="n">
        <f aca="false">+T39/S39</f>
        <v>184.387387387387</v>
      </c>
      <c r="AG39" s="50" t="n">
        <v>0</v>
      </c>
      <c r="AH39" s="96" t="n">
        <v>0</v>
      </c>
      <c r="AI39" s="94" t="n">
        <v>0</v>
      </c>
    </row>
    <row r="40" customFormat="false" ht="24" hidden="false" customHeight="false" outlineLevel="0" collapsed="false">
      <c r="B40" s="51" t="s">
        <v>23</v>
      </c>
      <c r="C40" s="97" t="n">
        <f aca="false">SUM(C39)</f>
        <v>2255</v>
      </c>
      <c r="D40" s="40" t="e">
        <f aca="false">+G40/F40*C40</f>
        <v>#DIV/0!</v>
      </c>
      <c r="E40" s="40" t="e">
        <f aca="false">+H40/G40*D40</f>
        <v>#DIV/0!</v>
      </c>
      <c r="F40" s="98" t="n">
        <f aca="false">SUM(F39)</f>
        <v>0</v>
      </c>
      <c r="G40" s="99" t="n">
        <f aca="false">SUM(G39)</f>
        <v>0</v>
      </c>
      <c r="H40" s="54" t="n">
        <f aca="false">SUM(H39)</f>
        <v>0</v>
      </c>
      <c r="I40" s="97" t="n">
        <f aca="false">SUM(I39)</f>
        <v>2631</v>
      </c>
      <c r="J40" s="40" t="n">
        <f aca="false">+M40/L40*I40</f>
        <v>1.37396666666667</v>
      </c>
      <c r="K40" s="40" t="n">
        <f aca="false">+N40/M40*J40</f>
        <v>246.9632</v>
      </c>
      <c r="L40" s="98" t="n">
        <f aca="false">SUM(L39)</f>
        <v>225</v>
      </c>
      <c r="M40" s="99" t="n">
        <f aca="false">SUM(M39)</f>
        <v>0.1175</v>
      </c>
      <c r="N40" s="54" t="n">
        <f aca="false">SUM(N39)</f>
        <v>21.12</v>
      </c>
      <c r="O40" s="97" t="n">
        <f aca="false">SUM(O39)</f>
        <v>1757</v>
      </c>
      <c r="P40" s="40" t="n">
        <f aca="false">+S40/R40*O40</f>
        <v>0.874952893674293</v>
      </c>
      <c r="Q40" s="40" t="n">
        <f aca="false">+T40/S40*P40</f>
        <v>161.330278151638</v>
      </c>
      <c r="R40" s="98" t="n">
        <f aca="false">SUM(R39)</f>
        <v>2229</v>
      </c>
      <c r="S40" s="99" t="n">
        <f aca="false">SUM(S39)</f>
        <v>1.11</v>
      </c>
      <c r="T40" s="54" t="n">
        <f aca="false">SUM(T39)</f>
        <v>204.67</v>
      </c>
      <c r="V40" s="28" t="e">
        <f aca="false">+G40/F40</f>
        <v>#DIV/0!</v>
      </c>
      <c r="W40" s="29" t="e">
        <f aca="false">+H40/G40</f>
        <v>#DIV/0!</v>
      </c>
      <c r="Y40" s="28" t="n">
        <f aca="false">+M40/L40</f>
        <v>0.000522222222222222</v>
      </c>
      <c r="Z40" s="29" t="n">
        <f aca="false">+N40/M40</f>
        <v>179.744680851064</v>
      </c>
      <c r="AB40" s="28" t="n">
        <f aca="false">+S40/R40</f>
        <v>0.000497981157469717</v>
      </c>
      <c r="AC40" s="29" t="n">
        <f aca="false">+T40/S40</f>
        <v>184.387387387387</v>
      </c>
      <c r="AG40" s="98" t="n">
        <f aca="false">SUM(AG39)</f>
        <v>0</v>
      </c>
      <c r="AH40" s="99" t="n">
        <f aca="false">SUM(AH39)</f>
        <v>0</v>
      </c>
      <c r="AI40" s="54" t="n">
        <f aca="false">SUM(AI39)</f>
        <v>0</v>
      </c>
    </row>
    <row r="41" customFormat="false" ht="24" hidden="false" customHeight="false" outlineLevel="0" collapsed="false">
      <c r="B41" s="38" t="s">
        <v>24</v>
      </c>
      <c r="C41" s="80" t="n">
        <f aca="false">+C35+C38+C40</f>
        <v>28139</v>
      </c>
      <c r="D41" s="40" t="e">
        <f aca="false">+D35+D38+D40</f>
        <v>#DIV/0!</v>
      </c>
      <c r="E41" s="40" t="e">
        <f aca="false">+E35+E38+E40</f>
        <v>#DIV/0!</v>
      </c>
      <c r="F41" s="81" t="n">
        <f aca="false">+F35+F38+F40</f>
        <v>7682</v>
      </c>
      <c r="G41" s="82" t="n">
        <f aca="false">+G35+G38+G40</f>
        <v>4.4299</v>
      </c>
      <c r="H41" s="41" t="n">
        <f aca="false">+H35+H38+H40</f>
        <v>848.77</v>
      </c>
      <c r="I41" s="80" t="n">
        <f aca="false">+I35+I38+I40</f>
        <v>30388</v>
      </c>
      <c r="J41" s="40" t="n">
        <f aca="false">+J35+J38+J40</f>
        <v>17.5607064765937</v>
      </c>
      <c r="K41" s="40" t="n">
        <f aca="false">+K35+K38+K40</f>
        <v>3142.64819108781</v>
      </c>
      <c r="L41" s="81" t="n">
        <f aca="false">+L35+L38+L40</f>
        <v>16188</v>
      </c>
      <c r="M41" s="82" t="n">
        <f aca="false">+M35+M38+M40</f>
        <v>9.4385</v>
      </c>
      <c r="N41" s="41" t="n">
        <f aca="false">+N35+N38+N40</f>
        <v>1689.05</v>
      </c>
      <c r="O41" s="80" t="n">
        <f aca="false">+O35+O38+O40</f>
        <v>24918</v>
      </c>
      <c r="P41" s="40" t="n">
        <f aca="false">+P35+P38+P40</f>
        <v>14.5870427087017</v>
      </c>
      <c r="Q41" s="40" t="n">
        <f aca="false">+Q35+Q38+Q40</f>
        <v>2604.32089912215</v>
      </c>
      <c r="R41" s="81" t="n">
        <f aca="false">+R35+R38+R40</f>
        <v>17737</v>
      </c>
      <c r="S41" s="82" t="n">
        <f aca="false">+S35+S38+S40</f>
        <v>10.316</v>
      </c>
      <c r="T41" s="41" t="n">
        <f aca="false">+T35+T38+T40</f>
        <v>1840.48</v>
      </c>
      <c r="V41" s="28" t="n">
        <f aca="false">+G41/F41</f>
        <v>0.0005766597240302</v>
      </c>
      <c r="W41" s="29" t="n">
        <f aca="false">+H41/G41</f>
        <v>191.600261856927</v>
      </c>
      <c r="Y41" s="28" t="n">
        <f aca="false">+M41/L41</f>
        <v>0.00058305534964171</v>
      </c>
      <c r="Z41" s="29" t="n">
        <f aca="false">+N41/M41</f>
        <v>178.953223499497</v>
      </c>
      <c r="AB41" s="28" t="n">
        <f aca="false">+S41/R41</f>
        <v>0.000581609065794666</v>
      </c>
      <c r="AC41" s="29" t="n">
        <f aca="false">+T41/S41</f>
        <v>178.410236525785</v>
      </c>
      <c r="AG41" s="81" t="n">
        <f aca="false">+AG35+AG38+AG40</f>
        <v>6864</v>
      </c>
      <c r="AH41" s="82" t="n">
        <f aca="false">+AH35+AH38+AH40</f>
        <v>4.028</v>
      </c>
      <c r="AI41" s="41" t="n">
        <f aca="false">+AI35+AI38+AI40</f>
        <v>720.73</v>
      </c>
    </row>
    <row r="44" customFormat="false" ht="18.75" hidden="false" customHeight="false" outlineLevel="0" collapsed="false">
      <c r="B44" s="100" t="s">
        <v>39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customFormat="false" ht="20.25" hidden="false" customHeight="true" outlineLevel="0" collapsed="false">
      <c r="B45" s="5" t="s">
        <v>2</v>
      </c>
      <c r="C45" s="63" t="s">
        <v>121</v>
      </c>
      <c r="D45" s="63"/>
      <c r="E45" s="63"/>
      <c r="F45" s="63"/>
      <c r="G45" s="63"/>
      <c r="H45" s="63"/>
      <c r="I45" s="63" t="s">
        <v>122</v>
      </c>
      <c r="J45" s="63"/>
      <c r="K45" s="63"/>
      <c r="L45" s="63"/>
      <c r="M45" s="63"/>
      <c r="N45" s="63"/>
      <c r="O45" s="63" t="s">
        <v>123</v>
      </c>
      <c r="P45" s="63"/>
      <c r="Q45" s="63"/>
      <c r="R45" s="63"/>
      <c r="S45" s="63"/>
      <c r="T45" s="63"/>
    </row>
    <row r="46" customFormat="false" ht="37.5" hidden="false" customHeight="true" outlineLevel="0" collapsed="false">
      <c r="B46" s="5"/>
      <c r="C46" s="64" t="s">
        <v>33</v>
      </c>
      <c r="D46" s="64"/>
      <c r="E46" s="64"/>
      <c r="F46" s="65" t="s">
        <v>4</v>
      </c>
      <c r="G46" s="65"/>
      <c r="H46" s="65"/>
      <c r="I46" s="64" t="s">
        <v>33</v>
      </c>
      <c r="J46" s="64"/>
      <c r="K46" s="64"/>
      <c r="L46" s="65" t="s">
        <v>4</v>
      </c>
      <c r="M46" s="65"/>
      <c r="N46" s="65"/>
      <c r="O46" s="64" t="s">
        <v>33</v>
      </c>
      <c r="P46" s="64"/>
      <c r="Q46" s="64"/>
      <c r="R46" s="65" t="s">
        <v>4</v>
      </c>
      <c r="S46" s="65"/>
      <c r="T46" s="65"/>
      <c r="V46" s="202" t="s">
        <v>5</v>
      </c>
      <c r="W46" s="202"/>
      <c r="Y46" s="202" t="s">
        <v>5</v>
      </c>
      <c r="Z46" s="202"/>
      <c r="AB46" s="202" t="s">
        <v>5</v>
      </c>
      <c r="AC46" s="202"/>
    </row>
    <row r="47" customFormat="false" ht="37.5" hidden="false" customHeight="false" outlineLevel="0" collapsed="false">
      <c r="B47" s="16"/>
      <c r="C47" s="127" t="s">
        <v>6</v>
      </c>
      <c r="D47" s="18" t="s">
        <v>34</v>
      </c>
      <c r="E47" s="18" t="s">
        <v>35</v>
      </c>
      <c r="F47" s="17" t="s">
        <v>6</v>
      </c>
      <c r="G47" s="18" t="s">
        <v>34</v>
      </c>
      <c r="H47" s="19" t="s">
        <v>35</v>
      </c>
      <c r="I47" s="127" t="s">
        <v>6</v>
      </c>
      <c r="J47" s="18" t="s">
        <v>34</v>
      </c>
      <c r="K47" s="18" t="s">
        <v>35</v>
      </c>
      <c r="L47" s="17" t="s">
        <v>6</v>
      </c>
      <c r="M47" s="18" t="s">
        <v>34</v>
      </c>
      <c r="N47" s="19" t="s">
        <v>35</v>
      </c>
      <c r="O47" s="127" t="s">
        <v>6</v>
      </c>
      <c r="P47" s="18" t="s">
        <v>34</v>
      </c>
      <c r="Q47" s="18" t="s">
        <v>35</v>
      </c>
      <c r="R47" s="17" t="s">
        <v>6</v>
      </c>
      <c r="S47" s="18" t="s">
        <v>34</v>
      </c>
      <c r="T47" s="19" t="s">
        <v>35</v>
      </c>
      <c r="V47" s="203" t="s">
        <v>9</v>
      </c>
      <c r="W47" s="203" t="s">
        <v>10</v>
      </c>
      <c r="Y47" s="203" t="s">
        <v>9</v>
      </c>
      <c r="Z47" s="203" t="s">
        <v>10</v>
      </c>
      <c r="AB47" s="203" t="s">
        <v>9</v>
      </c>
      <c r="AC47" s="203" t="s">
        <v>10</v>
      </c>
    </row>
    <row r="48" customFormat="false" ht="23.25" hidden="false" customHeight="false" outlineLevel="0" collapsed="false">
      <c r="B48" s="24" t="s">
        <v>11</v>
      </c>
      <c r="C48" s="208" t="n">
        <v>960</v>
      </c>
      <c r="D48" s="208"/>
      <c r="E48" s="208"/>
      <c r="F48" s="209" t="n">
        <v>1316</v>
      </c>
      <c r="G48" s="101" t="n">
        <v>0.8</v>
      </c>
      <c r="H48" s="102" t="n">
        <v>129.38</v>
      </c>
      <c r="I48" s="103" t="n">
        <v>1066</v>
      </c>
      <c r="J48" s="104"/>
      <c r="K48" s="104"/>
      <c r="L48" s="104" t="n">
        <v>1879</v>
      </c>
      <c r="M48" s="105" t="n">
        <v>1.13</v>
      </c>
      <c r="N48" s="102" t="n">
        <v>186.81</v>
      </c>
      <c r="O48" s="103" t="n">
        <v>1100</v>
      </c>
      <c r="P48" s="104"/>
      <c r="Q48" s="104"/>
      <c r="R48" s="104" t="n">
        <v>1618</v>
      </c>
      <c r="S48" s="105" t="n">
        <v>0.98</v>
      </c>
      <c r="T48" s="102" t="n">
        <v>167.96</v>
      </c>
      <c r="V48" s="28" t="n">
        <f aca="false">+G48/F48</f>
        <v>0.00060790273556231</v>
      </c>
      <c r="W48" s="29" t="n">
        <f aca="false">+H48/G48</f>
        <v>161.725</v>
      </c>
      <c r="Y48" s="28" t="n">
        <f aca="false">+M48/L48</f>
        <v>0.000601383714741884</v>
      </c>
      <c r="Z48" s="29" t="n">
        <f aca="false">+N48/M48</f>
        <v>165.318584070796</v>
      </c>
      <c r="AB48" s="28" t="n">
        <f aca="false">+S48/R48</f>
        <v>0.000605686032138443</v>
      </c>
      <c r="AC48" s="29" t="n">
        <f aca="false">+T48/S48</f>
        <v>171.387755102041</v>
      </c>
    </row>
    <row r="49" customFormat="false" ht="23.25" hidden="false" customHeight="false" outlineLevel="0" collapsed="false">
      <c r="B49" s="24" t="s">
        <v>12</v>
      </c>
      <c r="C49" s="208" t="n">
        <v>3431</v>
      </c>
      <c r="D49" s="208"/>
      <c r="E49" s="208"/>
      <c r="F49" s="209" t="n">
        <v>5055</v>
      </c>
      <c r="G49" s="101" t="n">
        <v>3.04</v>
      </c>
      <c r="H49" s="102" t="n">
        <v>476.28</v>
      </c>
      <c r="I49" s="103" t="n">
        <v>3514</v>
      </c>
      <c r="J49" s="104"/>
      <c r="K49" s="104"/>
      <c r="L49" s="104" t="n">
        <v>8796</v>
      </c>
      <c r="M49" s="105" t="n">
        <v>5.28</v>
      </c>
      <c r="N49" s="102" t="n">
        <v>846.02</v>
      </c>
      <c r="O49" s="103" t="n">
        <v>3485</v>
      </c>
      <c r="P49" s="104"/>
      <c r="Q49" s="104"/>
      <c r="R49" s="104" t="n">
        <v>4308</v>
      </c>
      <c r="S49" s="105" t="n">
        <v>2.59</v>
      </c>
      <c r="T49" s="102" t="n">
        <v>415.9</v>
      </c>
      <c r="V49" s="28" t="n">
        <f aca="false">+G49/F49</f>
        <v>0.000601384767556874</v>
      </c>
      <c r="W49" s="29" t="n">
        <f aca="false">+H49/G49</f>
        <v>156.671052631579</v>
      </c>
      <c r="Y49" s="28" t="n">
        <f aca="false">+M49/L49</f>
        <v>0.000600272851296044</v>
      </c>
      <c r="Z49" s="29" t="n">
        <f aca="false">+N49/M49</f>
        <v>160.231060606061</v>
      </c>
      <c r="AB49" s="28" t="n">
        <f aca="false">+S49/R49</f>
        <v>0.000601207056638812</v>
      </c>
      <c r="AC49" s="29" t="n">
        <f aca="false">+T49/S49</f>
        <v>160.579150579151</v>
      </c>
    </row>
    <row r="50" customFormat="false" ht="23.25" hidden="false" customHeight="false" outlineLevel="0" collapsed="false">
      <c r="B50" s="24" t="s">
        <v>13</v>
      </c>
      <c r="C50" s="208" t="n">
        <v>1926</v>
      </c>
      <c r="D50" s="208"/>
      <c r="E50" s="208"/>
      <c r="F50" s="209" t="n">
        <v>2654</v>
      </c>
      <c r="G50" s="101" t="n">
        <v>1.575</v>
      </c>
      <c r="H50" s="102" t="n">
        <v>254.62</v>
      </c>
      <c r="I50" s="103" t="n">
        <v>1939</v>
      </c>
      <c r="J50" s="104"/>
      <c r="K50" s="104"/>
      <c r="L50" s="104" t="n">
        <v>3697</v>
      </c>
      <c r="M50" s="105" t="n">
        <v>2.21</v>
      </c>
      <c r="N50" s="102" t="n">
        <v>349.69</v>
      </c>
      <c r="O50" s="103" t="n">
        <v>2163</v>
      </c>
      <c r="P50" s="104"/>
      <c r="Q50" s="104"/>
      <c r="R50" s="104" t="n">
        <v>2691</v>
      </c>
      <c r="S50" s="105" t="n">
        <v>1.61</v>
      </c>
      <c r="T50" s="102" t="n">
        <v>278.41</v>
      </c>
      <c r="V50" s="28" t="n">
        <f aca="false">+G50/F50</f>
        <v>0.000593443858327054</v>
      </c>
      <c r="W50" s="29" t="n">
        <f aca="false">+H50/G50</f>
        <v>161.663492063492</v>
      </c>
      <c r="Y50" s="28" t="n">
        <f aca="false">+M50/L50</f>
        <v>0.000597781985393562</v>
      </c>
      <c r="Z50" s="29" t="n">
        <f aca="false">+N50/M50</f>
        <v>158.230769230769</v>
      </c>
      <c r="AB50" s="28" t="n">
        <f aca="false">+S50/R50</f>
        <v>0.000598290598290598</v>
      </c>
      <c r="AC50" s="29" t="n">
        <f aca="false">+T50/S50</f>
        <v>172.925465838509</v>
      </c>
    </row>
    <row r="51" customFormat="false" ht="23.25" hidden="false" customHeight="false" outlineLevel="0" collapsed="false">
      <c r="B51" s="34" t="s">
        <v>14</v>
      </c>
      <c r="C51" s="210" t="n">
        <v>217</v>
      </c>
      <c r="D51" s="210"/>
      <c r="E51" s="210"/>
      <c r="F51" s="211" t="n">
        <v>353</v>
      </c>
      <c r="G51" s="101" t="n">
        <v>0.208</v>
      </c>
      <c r="H51" s="102" t="n">
        <v>32.78</v>
      </c>
      <c r="I51" s="103" t="n">
        <v>235</v>
      </c>
      <c r="J51" s="104"/>
      <c r="K51" s="104"/>
      <c r="L51" s="104" t="n">
        <v>210</v>
      </c>
      <c r="M51" s="105" t="n">
        <v>0.124</v>
      </c>
      <c r="N51" s="102" t="n">
        <v>19.3</v>
      </c>
      <c r="O51" s="103" t="n">
        <v>264</v>
      </c>
      <c r="P51" s="104"/>
      <c r="Q51" s="104"/>
      <c r="R51" s="104" t="n">
        <v>269</v>
      </c>
      <c r="S51" s="105" t="n">
        <v>0.15418</v>
      </c>
      <c r="T51" s="102" t="n">
        <v>25.56</v>
      </c>
      <c r="V51" s="28" t="n">
        <f aca="false">+G51/F51</f>
        <v>0.000589235127478754</v>
      </c>
      <c r="W51" s="29" t="n">
        <f aca="false">+H51/G51</f>
        <v>157.596153846154</v>
      </c>
      <c r="Y51" s="28" t="n">
        <f aca="false">+M51/L51</f>
        <v>0.00059047619047619</v>
      </c>
      <c r="Z51" s="29" t="n">
        <f aca="false">+N51/M51</f>
        <v>155.645161290323</v>
      </c>
      <c r="AB51" s="28" t="n">
        <f aca="false">+S51/R51</f>
        <v>0.000573159851301115</v>
      </c>
      <c r="AC51" s="29" t="n">
        <f aca="false">+T51/S51</f>
        <v>165.780256842651</v>
      </c>
    </row>
    <row r="52" customFormat="false" ht="23.25" hidden="false" customHeight="false" outlineLevel="0" collapsed="false">
      <c r="B52" s="34" t="s">
        <v>15</v>
      </c>
      <c r="C52" s="210" t="n">
        <v>1831</v>
      </c>
      <c r="D52" s="210"/>
      <c r="E52" s="210"/>
      <c r="F52" s="211" t="n">
        <v>2229</v>
      </c>
      <c r="G52" s="101" t="n">
        <v>1.34</v>
      </c>
      <c r="H52" s="102" t="n">
        <v>207.57</v>
      </c>
      <c r="I52" s="103" t="n">
        <v>1991</v>
      </c>
      <c r="J52" s="104"/>
      <c r="K52" s="104"/>
      <c r="L52" s="104" t="n">
        <v>4815</v>
      </c>
      <c r="M52" s="105" t="n">
        <v>2.88</v>
      </c>
      <c r="N52" s="102" t="n">
        <v>454.25</v>
      </c>
      <c r="O52" s="103" t="n">
        <v>2180</v>
      </c>
      <c r="P52" s="104"/>
      <c r="Q52" s="104"/>
      <c r="R52" s="104" t="n">
        <v>3910</v>
      </c>
      <c r="S52" s="105" t="n">
        <v>2.35</v>
      </c>
      <c r="T52" s="102" t="n">
        <v>370.59</v>
      </c>
      <c r="V52" s="28" t="n">
        <f aca="false">+G52/F52</f>
        <v>0.00060116644235083</v>
      </c>
      <c r="W52" s="29" t="n">
        <f aca="false">+H52/G52</f>
        <v>154.902985074627</v>
      </c>
      <c r="Y52" s="28" t="n">
        <f aca="false">+M52/L52</f>
        <v>0.000598130841121495</v>
      </c>
      <c r="Z52" s="29" t="n">
        <f aca="false">+N52/M52</f>
        <v>157.725694444444</v>
      </c>
      <c r="AB52" s="28" t="n">
        <f aca="false">+S52/R52</f>
        <v>0.000601023017902813</v>
      </c>
      <c r="AC52" s="29" t="n">
        <f aca="false">+T52/S52</f>
        <v>157.697872340426</v>
      </c>
    </row>
    <row r="53" customFormat="false" ht="23.25" hidden="false" customHeight="false" outlineLevel="0" collapsed="false">
      <c r="B53" s="34" t="s">
        <v>16</v>
      </c>
      <c r="C53" s="210" t="n">
        <v>2401</v>
      </c>
      <c r="D53" s="210"/>
      <c r="E53" s="210"/>
      <c r="F53" s="211" t="n">
        <v>2473</v>
      </c>
      <c r="G53" s="101" t="n">
        <v>1.39</v>
      </c>
      <c r="H53" s="102" t="n">
        <v>282.18</v>
      </c>
      <c r="I53" s="103" t="n">
        <v>3506</v>
      </c>
      <c r="J53" s="104"/>
      <c r="K53" s="104"/>
      <c r="L53" s="104" t="n">
        <v>8334</v>
      </c>
      <c r="M53" s="105" t="n">
        <v>4.99</v>
      </c>
      <c r="N53" s="102" t="n">
        <v>1073.5</v>
      </c>
      <c r="O53" s="103" t="n">
        <v>3890</v>
      </c>
      <c r="P53" s="104"/>
      <c r="Q53" s="104"/>
      <c r="R53" s="104" t="n">
        <v>7113</v>
      </c>
      <c r="S53" s="105" t="n">
        <v>4.16</v>
      </c>
      <c r="T53" s="102" t="n">
        <v>988.34</v>
      </c>
      <c r="V53" s="28" t="n">
        <f aca="false">+G53/F53</f>
        <v>0.000562070359886777</v>
      </c>
      <c r="W53" s="29" t="n">
        <f aca="false">+H53/G53</f>
        <v>203.007194244604</v>
      </c>
      <c r="Y53" s="28" t="n">
        <f aca="false">+M53/L53</f>
        <v>0.000598752099832013</v>
      </c>
      <c r="Z53" s="29" t="n">
        <f aca="false">+N53/M53</f>
        <v>215.130260521042</v>
      </c>
      <c r="AB53" s="28" t="n">
        <f aca="false">+S53/R53</f>
        <v>0.000584844650639674</v>
      </c>
      <c r="AC53" s="29" t="n">
        <f aca="false">+T53/S53</f>
        <v>237.581730769231</v>
      </c>
    </row>
    <row r="54" customFormat="false" ht="24" hidden="false" customHeight="false" outlineLevel="0" collapsed="false">
      <c r="B54" s="36" t="s">
        <v>17</v>
      </c>
      <c r="C54" s="212" t="n">
        <v>1787</v>
      </c>
      <c r="D54" s="212"/>
      <c r="E54" s="212"/>
      <c r="F54" s="213" t="n">
        <v>4052</v>
      </c>
      <c r="G54" s="106" t="n">
        <v>2.31</v>
      </c>
      <c r="H54" s="107" t="n">
        <v>439.44</v>
      </c>
      <c r="I54" s="108" t="n">
        <v>2443</v>
      </c>
      <c r="J54" s="109"/>
      <c r="K54" s="109"/>
      <c r="L54" s="109" t="n">
        <v>4836</v>
      </c>
      <c r="M54" s="110" t="n">
        <v>2.75</v>
      </c>
      <c r="N54" s="107" t="n">
        <v>540.78</v>
      </c>
      <c r="O54" s="108" t="n">
        <v>2406</v>
      </c>
      <c r="P54" s="109"/>
      <c r="Q54" s="109"/>
      <c r="R54" s="109" t="n">
        <v>2496</v>
      </c>
      <c r="S54" s="110" t="n">
        <v>1.5</v>
      </c>
      <c r="T54" s="107" t="n">
        <v>306.82</v>
      </c>
      <c r="V54" s="28" t="n">
        <f aca="false">+G54/F54</f>
        <v>0.000570088845014808</v>
      </c>
      <c r="W54" s="29" t="n">
        <f aca="false">+H54/G54</f>
        <v>190.233766233766</v>
      </c>
      <c r="Y54" s="28" t="n">
        <f aca="false">+M54/L54</f>
        <v>0.000568651778329198</v>
      </c>
      <c r="Z54" s="29" t="n">
        <f aca="false">+N54/M54</f>
        <v>196.647272727273</v>
      </c>
      <c r="AB54" s="28" t="n">
        <f aca="false">+S54/R54</f>
        <v>0.000600961538461539</v>
      </c>
      <c r="AC54" s="29" t="n">
        <f aca="false">+T54/S54</f>
        <v>204.546666666667</v>
      </c>
    </row>
    <row r="55" customFormat="false" ht="24" hidden="false" customHeight="false" outlineLevel="0" collapsed="false">
      <c r="B55" s="38" t="s">
        <v>18</v>
      </c>
      <c r="C55" s="39" t="n">
        <f aca="false">SUM(C48:C54)</f>
        <v>12553</v>
      </c>
      <c r="D55" s="40" t="n">
        <f aca="false">+G55/F55*C55</f>
        <v>7.38212215971763</v>
      </c>
      <c r="E55" s="40" t="n">
        <f aca="false">+H55/G55*D55</f>
        <v>1261.56542300904</v>
      </c>
      <c r="F55" s="39" t="n">
        <f aca="false">SUM(F48:F54)</f>
        <v>18132</v>
      </c>
      <c r="G55" s="40" t="n">
        <f aca="false">SUM(G48:G54)</f>
        <v>10.663</v>
      </c>
      <c r="H55" s="41" t="n">
        <f aca="false">SUM(H48:H54)</f>
        <v>1822.25</v>
      </c>
      <c r="I55" s="80" t="n">
        <f aca="false">SUM(I48:I54)</f>
        <v>14694</v>
      </c>
      <c r="J55" s="40" t="n">
        <f aca="false">+M55/L55*I55</f>
        <v>8.73689980655264</v>
      </c>
      <c r="K55" s="40" t="n">
        <f aca="false">+N55/M55*J55</f>
        <v>1565.79736850186</v>
      </c>
      <c r="L55" s="81" t="n">
        <f aca="false">SUM(L48:L54)</f>
        <v>32567</v>
      </c>
      <c r="M55" s="82" t="n">
        <f aca="false">SUM(M48:M54)</f>
        <v>19.364</v>
      </c>
      <c r="N55" s="41" t="n">
        <f aca="false">SUM(N48:N54)</f>
        <v>3470.35</v>
      </c>
      <c r="O55" s="80" t="n">
        <f aca="false">SUM(O48:O54)</f>
        <v>15488</v>
      </c>
      <c r="P55" s="40" t="n">
        <f aca="false">+S55/R55*O55</f>
        <v>9.22448827672395</v>
      </c>
      <c r="Q55" s="40" t="n">
        <f aca="false">+T55/S55*P55</f>
        <v>1765.22414818121</v>
      </c>
      <c r="R55" s="81" t="n">
        <f aca="false">SUM(R48:R54)</f>
        <v>22405</v>
      </c>
      <c r="S55" s="82" t="n">
        <f aca="false">SUM(S48:S54)</f>
        <v>13.34418</v>
      </c>
      <c r="T55" s="41" t="n">
        <f aca="false">SUM(T48:T54)</f>
        <v>2553.58</v>
      </c>
      <c r="V55" s="28" t="n">
        <f aca="false">+G55/F55</f>
        <v>0.000588076329141849</v>
      </c>
      <c r="W55" s="29" t="n">
        <f aca="false">+H55/G55</f>
        <v>170.894682547126</v>
      </c>
      <c r="Y55" s="28" t="n">
        <f aca="false">+M55/L55</f>
        <v>0.000594589615254706</v>
      </c>
      <c r="Z55" s="29" t="n">
        <f aca="false">+N55/M55</f>
        <v>179.216587481925</v>
      </c>
      <c r="AB55" s="28" t="n">
        <f aca="false">+S55/R55</f>
        <v>0.000595589377371123</v>
      </c>
      <c r="AC55" s="29" t="n">
        <f aca="false">+T55/S55</f>
        <v>191.362826340772</v>
      </c>
    </row>
    <row r="56" customFormat="false" ht="23.25" hidden="false" customHeight="false" outlineLevel="0" collapsed="false">
      <c r="B56" s="45" t="s">
        <v>19</v>
      </c>
      <c r="C56" s="206" t="n">
        <v>4227</v>
      </c>
      <c r="D56" s="214"/>
      <c r="E56" s="214"/>
      <c r="F56" s="215" t="n">
        <v>7936</v>
      </c>
      <c r="G56" s="111" t="n">
        <v>4.83</v>
      </c>
      <c r="H56" s="112" t="n">
        <v>826.48</v>
      </c>
      <c r="I56" s="113" t="n">
        <v>4982</v>
      </c>
      <c r="J56" s="83"/>
      <c r="K56" s="83"/>
      <c r="L56" s="206" t="n">
        <v>9051</v>
      </c>
      <c r="M56" s="114" t="n">
        <v>5.52</v>
      </c>
      <c r="N56" s="112" t="n">
        <v>934.42</v>
      </c>
      <c r="O56" s="113" t="n">
        <v>5767</v>
      </c>
      <c r="P56" s="83"/>
      <c r="Q56" s="83"/>
      <c r="R56" s="206" t="n">
        <v>9766</v>
      </c>
      <c r="S56" s="114" t="n">
        <v>5.91</v>
      </c>
      <c r="T56" s="112" t="n">
        <v>1039.79</v>
      </c>
      <c r="V56" s="28" t="n">
        <f aca="false">+G56/F56</f>
        <v>0.000608618951612903</v>
      </c>
      <c r="W56" s="29" t="n">
        <f aca="false">+H56/G56</f>
        <v>171.113871635611</v>
      </c>
      <c r="Y56" s="28" t="n">
        <f aca="false">+M56/L56</f>
        <v>0.000609877361617501</v>
      </c>
      <c r="Z56" s="29" t="n">
        <f aca="false">+N56/M56</f>
        <v>169.278985507246</v>
      </c>
      <c r="AB56" s="28" t="n">
        <f aca="false">+S56/R56</f>
        <v>0.000605160761826746</v>
      </c>
      <c r="AC56" s="29" t="n">
        <f aca="false">+T56/S56</f>
        <v>175.937394247039</v>
      </c>
    </row>
    <row r="57" customFormat="false" ht="24" hidden="false" customHeight="false" outlineLevel="0" collapsed="false">
      <c r="B57" s="47" t="s">
        <v>20</v>
      </c>
      <c r="C57" s="207" t="n">
        <v>5496</v>
      </c>
      <c r="D57" s="216"/>
      <c r="E57" s="216"/>
      <c r="F57" s="217" t="n">
        <v>6734</v>
      </c>
      <c r="G57" s="106" t="n">
        <v>4.03</v>
      </c>
      <c r="H57" s="107" t="n">
        <v>745.55</v>
      </c>
      <c r="I57" s="108" t="n">
        <v>6747</v>
      </c>
      <c r="J57" s="89"/>
      <c r="K57" s="89"/>
      <c r="L57" s="207" t="n">
        <v>9620</v>
      </c>
      <c r="M57" s="110" t="n">
        <v>5.76</v>
      </c>
      <c r="N57" s="107" t="n">
        <v>1065.51</v>
      </c>
      <c r="O57" s="108" t="n">
        <v>7223</v>
      </c>
      <c r="P57" s="89"/>
      <c r="Q57" s="89"/>
      <c r="R57" s="207" t="n">
        <v>8221</v>
      </c>
      <c r="S57" s="110" t="n">
        <v>4.94</v>
      </c>
      <c r="T57" s="107" t="n">
        <v>913.53</v>
      </c>
      <c r="V57" s="28" t="n">
        <f aca="false">+G57/F57</f>
        <v>0.000598455598455598</v>
      </c>
      <c r="W57" s="29" t="n">
        <f aca="false">+H57/G57</f>
        <v>185</v>
      </c>
      <c r="Y57" s="28" t="n">
        <f aca="false">+M57/L57</f>
        <v>0.000598752598752599</v>
      </c>
      <c r="Z57" s="29" t="n">
        <f aca="false">+N57/M57</f>
        <v>184.984375</v>
      </c>
      <c r="AB57" s="28" t="n">
        <f aca="false">+S57/R57</f>
        <v>0.000600900133803673</v>
      </c>
      <c r="AC57" s="29" t="n">
        <f aca="false">+T57/S57</f>
        <v>184.925101214575</v>
      </c>
    </row>
    <row r="58" customFormat="false" ht="24" hidden="false" customHeight="false" outlineLevel="0" collapsed="false">
      <c r="B58" s="38" t="s">
        <v>21</v>
      </c>
      <c r="C58" s="39" t="n">
        <f aca="false">SUM(C56:C57)</f>
        <v>9723</v>
      </c>
      <c r="D58" s="40" t="n">
        <f aca="false">+G58/F58*C58</f>
        <v>5.87224130879346</v>
      </c>
      <c r="E58" s="40" t="n">
        <f aca="false">+H58/G58*D58</f>
        <v>1041.91190797546</v>
      </c>
      <c r="F58" s="39" t="n">
        <f aca="false">SUM(F56:F57)</f>
        <v>14670</v>
      </c>
      <c r="G58" s="40" t="n">
        <f aca="false">SUM(G56:G57)</f>
        <v>8.86</v>
      </c>
      <c r="H58" s="41" t="n">
        <f aca="false">SUM(H56:H57)</f>
        <v>1572.03</v>
      </c>
      <c r="I58" s="80" t="n">
        <f aca="false">SUM(I56:I57)</f>
        <v>11729</v>
      </c>
      <c r="J58" s="40" t="n">
        <f aca="false">+M58/L58*I58</f>
        <v>7.08602217342403</v>
      </c>
      <c r="K58" s="40" t="n">
        <f aca="false">+N58/M58*J58</f>
        <v>1256.34293663971</v>
      </c>
      <c r="L58" s="81" t="n">
        <f aca="false">SUM(L56:L57)</f>
        <v>18671</v>
      </c>
      <c r="M58" s="82" t="n">
        <f aca="false">SUM(M56:M57)</f>
        <v>11.28</v>
      </c>
      <c r="N58" s="41" t="n">
        <f aca="false">SUM(N56:N57)</f>
        <v>1999.93</v>
      </c>
      <c r="O58" s="80" t="n">
        <f aca="false">SUM(O56:O57)</f>
        <v>12990</v>
      </c>
      <c r="P58" s="40" t="n">
        <f aca="false">+S58/R58*O58</f>
        <v>7.83574248068049</v>
      </c>
      <c r="Q58" s="40" t="n">
        <f aca="false">+T58/S58*P58</f>
        <v>1410.66474676155</v>
      </c>
      <c r="R58" s="81" t="n">
        <f aca="false">SUM(R56:R57)</f>
        <v>17987</v>
      </c>
      <c r="S58" s="82" t="n">
        <f aca="false">SUM(S56:S57)</f>
        <v>10.85</v>
      </c>
      <c r="T58" s="41" t="n">
        <f aca="false">SUM(T56:T57)</f>
        <v>1953.32</v>
      </c>
      <c r="V58" s="28" t="n">
        <f aca="false">+G58/F58</f>
        <v>0.000603953646898432</v>
      </c>
      <c r="W58" s="29" t="n">
        <f aca="false">+H58/G58</f>
        <v>177.430022573363</v>
      </c>
      <c r="Y58" s="28" t="n">
        <f aca="false">+M58/L58</f>
        <v>0.000604145466231053</v>
      </c>
      <c r="Z58" s="29" t="n">
        <f aca="false">+N58/M58</f>
        <v>177.298758865248</v>
      </c>
      <c r="AB58" s="28" t="n">
        <f aca="false">+S58/R58</f>
        <v>0.000603213431923055</v>
      </c>
      <c r="AC58" s="29" t="n">
        <f aca="false">+T58/S58</f>
        <v>180.029493087558</v>
      </c>
    </row>
    <row r="59" customFormat="false" ht="24" hidden="false" customHeight="false" outlineLevel="0" collapsed="false">
      <c r="B59" s="49" t="s">
        <v>22</v>
      </c>
      <c r="C59" s="197" t="n">
        <v>2010</v>
      </c>
      <c r="D59" s="40"/>
      <c r="E59" s="40"/>
      <c r="F59" s="198" t="n">
        <v>6049</v>
      </c>
      <c r="G59" s="115" t="n">
        <v>3.02</v>
      </c>
      <c r="H59" s="116" t="n">
        <v>551.59</v>
      </c>
      <c r="I59" s="117" t="n">
        <v>2358</v>
      </c>
      <c r="J59" s="40"/>
      <c r="K59" s="40"/>
      <c r="L59" s="197" t="n">
        <v>5844</v>
      </c>
      <c r="M59" s="118" t="n">
        <v>2.92</v>
      </c>
      <c r="N59" s="116" t="n">
        <v>498.44</v>
      </c>
      <c r="O59" s="117" t="n">
        <v>2585</v>
      </c>
      <c r="P59" s="40"/>
      <c r="Q59" s="40"/>
      <c r="R59" s="197" t="n">
        <v>2032</v>
      </c>
      <c r="S59" s="118" t="n">
        <v>1.015</v>
      </c>
      <c r="T59" s="116" t="n">
        <v>203.05</v>
      </c>
      <c r="V59" s="28" t="n">
        <f aca="false">+G59/F59</f>
        <v>0.000499256075384361</v>
      </c>
      <c r="W59" s="29" t="n">
        <f aca="false">+H59/G59</f>
        <v>182.645695364238</v>
      </c>
      <c r="Y59" s="28" t="n">
        <f aca="false">+M59/L59</f>
        <v>0.000499657768651608</v>
      </c>
      <c r="Z59" s="29" t="n">
        <f aca="false">+N59/M59</f>
        <v>170.698630136986</v>
      </c>
      <c r="AB59" s="28" t="n">
        <f aca="false">+S59/R59</f>
        <v>0.000499507874015748</v>
      </c>
      <c r="AC59" s="29" t="n">
        <f aca="false">+T59/S59</f>
        <v>200.049261083744</v>
      </c>
    </row>
    <row r="60" customFormat="false" ht="24" hidden="false" customHeight="false" outlineLevel="0" collapsed="false">
      <c r="B60" s="51" t="s">
        <v>23</v>
      </c>
      <c r="C60" s="52" t="n">
        <f aca="false">SUM(C59)</f>
        <v>2010</v>
      </c>
      <c r="D60" s="40" t="n">
        <f aca="false">+G60/F60*C60</f>
        <v>1.00350471152257</v>
      </c>
      <c r="E60" s="40" t="n">
        <f aca="false">+H60/G60*D60</f>
        <v>183.285815837328</v>
      </c>
      <c r="F60" s="52" t="n">
        <f aca="false">SUM(F59)</f>
        <v>6049</v>
      </c>
      <c r="G60" s="53" t="n">
        <f aca="false">SUM(G59)</f>
        <v>3.02</v>
      </c>
      <c r="H60" s="54" t="n">
        <f aca="false">SUM(H59)</f>
        <v>551.59</v>
      </c>
      <c r="I60" s="97" t="n">
        <f aca="false">SUM(I59)</f>
        <v>2358</v>
      </c>
      <c r="J60" s="40" t="n">
        <f aca="false">+M60/L60*I60</f>
        <v>1.17819301848049</v>
      </c>
      <c r="K60" s="40" t="n">
        <f aca="false">+N60/M60*J60</f>
        <v>201.115934291581</v>
      </c>
      <c r="L60" s="98" t="n">
        <f aca="false">SUM(L59)</f>
        <v>5844</v>
      </c>
      <c r="M60" s="99" t="n">
        <f aca="false">SUM(M59)</f>
        <v>2.92</v>
      </c>
      <c r="N60" s="54" t="n">
        <f aca="false">SUM(N59)</f>
        <v>498.44</v>
      </c>
      <c r="O60" s="97" t="n">
        <f aca="false">SUM(O59)</f>
        <v>2585</v>
      </c>
      <c r="P60" s="40" t="n">
        <f aca="false">+S60/R60*O60</f>
        <v>1.29122785433071</v>
      </c>
      <c r="Q60" s="40" t="n">
        <f aca="false">+T60/S60*P60</f>
        <v>258.309178149606</v>
      </c>
      <c r="R60" s="98" t="n">
        <f aca="false">SUM(R59)</f>
        <v>2032</v>
      </c>
      <c r="S60" s="99" t="n">
        <f aca="false">SUM(S59)</f>
        <v>1.015</v>
      </c>
      <c r="T60" s="54" t="n">
        <f aca="false">SUM(T59)</f>
        <v>203.05</v>
      </c>
      <c r="V60" s="28" t="n">
        <f aca="false">+G60/F60</f>
        <v>0.000499256075384361</v>
      </c>
      <c r="W60" s="29" t="n">
        <f aca="false">+H60/G60</f>
        <v>182.645695364238</v>
      </c>
      <c r="Y60" s="28" t="n">
        <f aca="false">+M60/L60</f>
        <v>0.000499657768651608</v>
      </c>
      <c r="Z60" s="29" t="n">
        <f aca="false">+N60/M60</f>
        <v>170.698630136986</v>
      </c>
      <c r="AB60" s="28" t="n">
        <f aca="false">+S60/R60</f>
        <v>0.000499507874015748</v>
      </c>
      <c r="AC60" s="29" t="n">
        <f aca="false">+T60/S60</f>
        <v>200.049261083744</v>
      </c>
    </row>
    <row r="61" customFormat="false" ht="24" hidden="false" customHeight="false" outlineLevel="0" collapsed="false">
      <c r="B61" s="38" t="s">
        <v>24</v>
      </c>
      <c r="C61" s="39" t="n">
        <f aca="false">+C55+C58+C60</f>
        <v>24286</v>
      </c>
      <c r="D61" s="40" t="n">
        <f aca="false">+D55+D58+D60</f>
        <v>14.2578681800337</v>
      </c>
      <c r="E61" s="40" t="n">
        <f aca="false">+E55+E58+E60</f>
        <v>2486.76314682183</v>
      </c>
      <c r="F61" s="39" t="n">
        <f aca="false">+F55+F58+F60</f>
        <v>38851</v>
      </c>
      <c r="G61" s="40" t="n">
        <f aca="false">+G55+G58+G60</f>
        <v>22.543</v>
      </c>
      <c r="H61" s="41" t="n">
        <f aca="false">+H55+H58+H60</f>
        <v>3945.87</v>
      </c>
      <c r="I61" s="80" t="n">
        <f aca="false">+I55+I58+I60</f>
        <v>28781</v>
      </c>
      <c r="J61" s="40" t="n">
        <f aca="false">+J55+J58+J60</f>
        <v>17.0011149984572</v>
      </c>
      <c r="K61" s="40" t="n">
        <f aca="false">+K55+K58+K60</f>
        <v>3023.25623943315</v>
      </c>
      <c r="L61" s="81" t="n">
        <f aca="false">+L55+L58+L60</f>
        <v>57082</v>
      </c>
      <c r="M61" s="82" t="n">
        <f aca="false">+M55+M58+M60</f>
        <v>33.564</v>
      </c>
      <c r="N61" s="41" t="n">
        <f aca="false">+N55+N58+N60</f>
        <v>5968.72</v>
      </c>
      <c r="O61" s="80" t="n">
        <f aca="false">+O55+O58+O60</f>
        <v>31063</v>
      </c>
      <c r="P61" s="40" t="n">
        <f aca="false">+P55+P58+P60</f>
        <v>18.3514586117351</v>
      </c>
      <c r="Q61" s="40" t="n">
        <f aca="false">+Q55+Q58+Q60</f>
        <v>3434.19807309237</v>
      </c>
      <c r="R61" s="81" t="n">
        <f aca="false">+R55+R58+R60</f>
        <v>42424</v>
      </c>
      <c r="S61" s="82" t="n">
        <f aca="false">+S55+S58+S60</f>
        <v>25.20918</v>
      </c>
      <c r="T61" s="41" t="n">
        <f aca="false">+T55+T58+T60</f>
        <v>4709.95</v>
      </c>
      <c r="V61" s="28" t="n">
        <f aca="false">+G61/F61</f>
        <v>0.000580242464801421</v>
      </c>
      <c r="W61" s="29" t="n">
        <f aca="false">+H61/G61</f>
        <v>175.03748391962</v>
      </c>
      <c r="Y61" s="28" t="n">
        <f aca="false">+M61/L61</f>
        <v>0.000587996215970008</v>
      </c>
      <c r="Z61" s="29" t="n">
        <f aca="false">+N61/M61</f>
        <v>177.831009414849</v>
      </c>
      <c r="AB61" s="28" t="n">
        <f aca="false">+S61/R61</f>
        <v>0.000594219781255893</v>
      </c>
      <c r="AC61" s="29" t="n">
        <f aca="false">+T61/S61</f>
        <v>186.834716559603</v>
      </c>
    </row>
    <row r="63" customFormat="false" ht="15.75" hidden="false" customHeight="false" outlineLevel="0" collapsed="false"/>
    <row r="64" customFormat="false" ht="18.75" hidden="false" customHeight="true" outlineLevel="0" collapsed="false">
      <c r="B64" s="5" t="s">
        <v>2</v>
      </c>
      <c r="C64" s="63" t="s">
        <v>124</v>
      </c>
      <c r="D64" s="63"/>
      <c r="E64" s="63"/>
      <c r="F64" s="63"/>
      <c r="G64" s="63"/>
      <c r="H64" s="63"/>
      <c r="I64" s="63" t="s">
        <v>125</v>
      </c>
      <c r="J64" s="63"/>
      <c r="K64" s="63"/>
      <c r="L64" s="63"/>
      <c r="M64" s="63"/>
      <c r="N64" s="63"/>
      <c r="O64" s="63" t="s">
        <v>126</v>
      </c>
      <c r="P64" s="63"/>
      <c r="Q64" s="63"/>
      <c r="R64" s="63"/>
      <c r="S64" s="63"/>
      <c r="T64" s="63"/>
    </row>
    <row r="65" customFormat="false" ht="20.25" hidden="false" customHeight="true" outlineLevel="0" collapsed="false">
      <c r="B65" s="5"/>
      <c r="C65" s="64" t="s">
        <v>33</v>
      </c>
      <c r="D65" s="64"/>
      <c r="E65" s="64"/>
      <c r="F65" s="65" t="s">
        <v>4</v>
      </c>
      <c r="G65" s="65"/>
      <c r="H65" s="65"/>
      <c r="I65" s="64" t="s">
        <v>33</v>
      </c>
      <c r="J65" s="64"/>
      <c r="K65" s="64"/>
      <c r="L65" s="65" t="s">
        <v>4</v>
      </c>
      <c r="M65" s="65"/>
      <c r="N65" s="65"/>
      <c r="O65" s="64" t="s">
        <v>33</v>
      </c>
      <c r="P65" s="64"/>
      <c r="Q65" s="64"/>
      <c r="R65" s="65" t="s">
        <v>4</v>
      </c>
      <c r="S65" s="65"/>
      <c r="T65" s="65"/>
      <c r="V65" s="202" t="s">
        <v>5</v>
      </c>
      <c r="W65" s="202"/>
      <c r="Y65" s="202" t="s">
        <v>5</v>
      </c>
      <c r="Z65" s="202"/>
      <c r="AB65" s="202" t="s">
        <v>5</v>
      </c>
      <c r="AC65" s="202"/>
    </row>
    <row r="66" customFormat="false" ht="37.5" hidden="false" customHeight="false" outlineLevel="0" collapsed="false">
      <c r="B66" s="16"/>
      <c r="C66" s="127" t="s">
        <v>6</v>
      </c>
      <c r="D66" s="18" t="s">
        <v>34</v>
      </c>
      <c r="E66" s="18" t="s">
        <v>35</v>
      </c>
      <c r="F66" s="17" t="s">
        <v>6</v>
      </c>
      <c r="G66" s="18" t="s">
        <v>34</v>
      </c>
      <c r="H66" s="19" t="s">
        <v>35</v>
      </c>
      <c r="I66" s="127" t="s">
        <v>6</v>
      </c>
      <c r="J66" s="18" t="s">
        <v>34</v>
      </c>
      <c r="K66" s="18" t="s">
        <v>35</v>
      </c>
      <c r="L66" s="17" t="s">
        <v>6</v>
      </c>
      <c r="M66" s="18" t="s">
        <v>34</v>
      </c>
      <c r="N66" s="19" t="s">
        <v>35</v>
      </c>
      <c r="O66" s="127" t="s">
        <v>6</v>
      </c>
      <c r="P66" s="18" t="s">
        <v>34</v>
      </c>
      <c r="Q66" s="18" t="s">
        <v>35</v>
      </c>
      <c r="R66" s="17" t="s">
        <v>6</v>
      </c>
      <c r="S66" s="18" t="s">
        <v>34</v>
      </c>
      <c r="T66" s="19" t="s">
        <v>35</v>
      </c>
      <c r="V66" s="203" t="s">
        <v>9</v>
      </c>
      <c r="W66" s="203" t="s">
        <v>10</v>
      </c>
      <c r="Y66" s="203" t="s">
        <v>9</v>
      </c>
      <c r="Z66" s="203" t="s">
        <v>10</v>
      </c>
      <c r="AB66" s="203" t="s">
        <v>9</v>
      </c>
      <c r="AC66" s="203" t="s">
        <v>10</v>
      </c>
      <c r="AL66" s="204" t="n">
        <v>31260</v>
      </c>
    </row>
    <row r="67" customFormat="false" ht="23.25" hidden="false" customHeight="false" outlineLevel="0" collapsed="false">
      <c r="B67" s="24" t="s">
        <v>11</v>
      </c>
      <c r="C67" s="208" t="n">
        <v>1097</v>
      </c>
      <c r="D67" s="208"/>
      <c r="E67" s="208"/>
      <c r="F67" s="209" t="n">
        <v>1780</v>
      </c>
      <c r="G67" s="101" t="n">
        <v>1.06</v>
      </c>
      <c r="H67" s="102" t="n">
        <v>189.24</v>
      </c>
      <c r="I67" s="208" t="n">
        <v>951</v>
      </c>
      <c r="J67" s="208"/>
      <c r="K67" s="208"/>
      <c r="L67" s="209" t="n">
        <v>1067</v>
      </c>
      <c r="M67" s="101" t="n">
        <v>0.64</v>
      </c>
      <c r="N67" s="102" t="n">
        <v>122.36</v>
      </c>
      <c r="O67" s="208" t="n">
        <v>1155</v>
      </c>
      <c r="P67" s="208"/>
      <c r="Q67" s="208"/>
      <c r="R67" s="209" t="n">
        <v>1074</v>
      </c>
      <c r="S67" s="101" t="n">
        <v>0.64</v>
      </c>
      <c r="T67" s="102" t="n">
        <v>124.19</v>
      </c>
      <c r="V67" s="28" t="n">
        <f aca="false">+G67/F67</f>
        <v>0.000595505617977528</v>
      </c>
      <c r="W67" s="29" t="n">
        <f aca="false">+H67/G67</f>
        <v>178.528301886792</v>
      </c>
      <c r="Y67" s="28" t="n">
        <f aca="false">+M67/L67</f>
        <v>0.000599812558575445</v>
      </c>
      <c r="Z67" s="29" t="n">
        <f aca="false">+N67/M67</f>
        <v>191.1875</v>
      </c>
      <c r="AB67" s="28" t="n">
        <f aca="false">+G86/F86</f>
        <v>0.000601258841087535</v>
      </c>
      <c r="AC67" s="29" t="n">
        <f aca="false">+H86/G86</f>
        <v>175.066911288582</v>
      </c>
      <c r="AL67" s="204" t="n">
        <v>32230</v>
      </c>
    </row>
    <row r="68" customFormat="false" ht="23.25" hidden="false" customHeight="false" outlineLevel="0" collapsed="false">
      <c r="B68" s="24" t="s">
        <v>12</v>
      </c>
      <c r="C68" s="208" t="n">
        <v>3627</v>
      </c>
      <c r="D68" s="208"/>
      <c r="E68" s="208"/>
      <c r="F68" s="209" t="n">
        <v>3925</v>
      </c>
      <c r="G68" s="101" t="n">
        <v>2.355</v>
      </c>
      <c r="H68" s="102" t="n">
        <v>382.99</v>
      </c>
      <c r="I68" s="208" t="n">
        <v>3184</v>
      </c>
      <c r="J68" s="208"/>
      <c r="K68" s="208"/>
      <c r="L68" s="209" t="n">
        <v>984</v>
      </c>
      <c r="M68" s="101" t="n">
        <v>0.584</v>
      </c>
      <c r="N68" s="102" t="n">
        <v>106.9</v>
      </c>
      <c r="O68" s="208" t="n">
        <v>3648</v>
      </c>
      <c r="P68" s="208"/>
      <c r="Q68" s="208"/>
      <c r="R68" s="209" t="n">
        <v>3100</v>
      </c>
      <c r="S68" s="101" t="n">
        <v>1.87</v>
      </c>
      <c r="T68" s="102" t="n">
        <v>328.95</v>
      </c>
      <c r="V68" s="28" t="n">
        <f aca="false">+G68/F68</f>
        <v>0.0006</v>
      </c>
      <c r="W68" s="29" t="n">
        <f aca="false">+H68/G68</f>
        <v>162.628450106157</v>
      </c>
      <c r="Y68" s="28" t="n">
        <f aca="false">+M68/L68</f>
        <v>0.00059349593495935</v>
      </c>
      <c r="Z68" s="29" t="n">
        <f aca="false">+N68/M68</f>
        <v>183.047945205479</v>
      </c>
      <c r="AB68" s="28" t="n">
        <f aca="false">+G87/F87</f>
        <v>0.000599994906015995</v>
      </c>
      <c r="AC68" s="29" t="n">
        <f aca="false">+H87/G87</f>
        <v>165.723139618797</v>
      </c>
      <c r="AL68" s="204" t="n">
        <v>33344</v>
      </c>
    </row>
    <row r="69" customFormat="false" ht="23.25" hidden="false" customHeight="false" outlineLevel="0" collapsed="false">
      <c r="B69" s="24" t="s">
        <v>13</v>
      </c>
      <c r="C69" s="208" t="n">
        <v>2280</v>
      </c>
      <c r="D69" s="208"/>
      <c r="E69" s="208"/>
      <c r="F69" s="209" t="n">
        <v>1888</v>
      </c>
      <c r="G69" s="101" t="n">
        <v>1.0937</v>
      </c>
      <c r="H69" s="102" t="n">
        <v>187</v>
      </c>
      <c r="I69" s="208" t="n">
        <v>1886</v>
      </c>
      <c r="J69" s="208"/>
      <c r="K69" s="208"/>
      <c r="L69" s="209" t="n">
        <v>1878</v>
      </c>
      <c r="M69" s="101" t="n">
        <v>1.166</v>
      </c>
      <c r="N69" s="102" t="n">
        <v>213.01</v>
      </c>
      <c r="O69" s="208" t="n">
        <v>1736</v>
      </c>
      <c r="P69" s="208"/>
      <c r="Q69" s="208"/>
      <c r="R69" s="209" t="n">
        <v>1608</v>
      </c>
      <c r="S69" s="101" t="n">
        <v>0.96</v>
      </c>
      <c r="T69" s="102" t="n">
        <v>171.62</v>
      </c>
      <c r="V69" s="28" t="n">
        <f aca="false">+G69/F69</f>
        <v>0.000579290254237288</v>
      </c>
      <c r="W69" s="29" t="n">
        <f aca="false">+H69/G69</f>
        <v>170.979244765475</v>
      </c>
      <c r="Y69" s="28" t="n">
        <f aca="false">+M69/L69</f>
        <v>0.00062087326943557</v>
      </c>
      <c r="Z69" s="29" t="n">
        <f aca="false">+N69/M69</f>
        <v>182.684391080618</v>
      </c>
      <c r="AB69" s="28" t="n">
        <f aca="false">+G88/F88</f>
        <v>0.000600963190738898</v>
      </c>
      <c r="AC69" s="29" t="n">
        <f aca="false">+H88/G88</f>
        <v>167.220479017585</v>
      </c>
      <c r="AL69" s="204" t="n">
        <v>33096</v>
      </c>
    </row>
    <row r="70" customFormat="false" ht="23.25" hidden="false" customHeight="false" outlineLevel="0" collapsed="false">
      <c r="B70" s="34" t="s">
        <v>14</v>
      </c>
      <c r="C70" s="210" t="n">
        <v>275</v>
      </c>
      <c r="D70" s="210"/>
      <c r="E70" s="210"/>
      <c r="F70" s="211" t="n">
        <v>391</v>
      </c>
      <c r="G70" s="101" t="n">
        <v>0.23082</v>
      </c>
      <c r="H70" s="102" t="n">
        <v>39.96</v>
      </c>
      <c r="I70" s="210" t="n">
        <v>221</v>
      </c>
      <c r="J70" s="210"/>
      <c r="K70" s="210"/>
      <c r="L70" s="211" t="n">
        <v>188</v>
      </c>
      <c r="M70" s="101" t="n">
        <v>0.11</v>
      </c>
      <c r="N70" s="102" t="n">
        <v>20.12</v>
      </c>
      <c r="O70" s="210" t="n">
        <v>294</v>
      </c>
      <c r="P70" s="210"/>
      <c r="Q70" s="210"/>
      <c r="R70" s="211" t="n">
        <v>68</v>
      </c>
      <c r="S70" s="101" t="n">
        <v>0.0408</v>
      </c>
      <c r="T70" s="102" t="n">
        <v>7.2</v>
      </c>
      <c r="V70" s="28" t="n">
        <f aca="false">+G70/F70</f>
        <v>0.000590332480818414</v>
      </c>
      <c r="W70" s="29" t="n">
        <f aca="false">+H70/G70</f>
        <v>173.121913179101</v>
      </c>
      <c r="Y70" s="28" t="n">
        <f aca="false">+M70/L70</f>
        <v>0.000585106382978723</v>
      </c>
      <c r="Z70" s="29" t="n">
        <f aca="false">+N70/M70</f>
        <v>182.909090909091</v>
      </c>
      <c r="AB70" s="28" t="n">
        <f aca="false">+G89/F89</f>
        <v>0.000590799862684518</v>
      </c>
      <c r="AC70" s="29" t="n">
        <f aca="false">+H89/G89</f>
        <v>163.341080766996</v>
      </c>
      <c r="AL70" s="204" t="n">
        <v>30549</v>
      </c>
    </row>
    <row r="71" customFormat="false" ht="23.25" hidden="false" customHeight="false" outlineLevel="0" collapsed="false">
      <c r="B71" s="34" t="s">
        <v>15</v>
      </c>
      <c r="C71" s="210" t="n">
        <v>2100</v>
      </c>
      <c r="D71" s="210"/>
      <c r="E71" s="210"/>
      <c r="F71" s="211" t="n">
        <v>2795</v>
      </c>
      <c r="G71" s="101" t="n">
        <v>1.68</v>
      </c>
      <c r="H71" s="102" t="n">
        <v>273.46</v>
      </c>
      <c r="I71" s="210" t="n">
        <v>2057</v>
      </c>
      <c r="J71" s="210"/>
      <c r="K71" s="210"/>
      <c r="L71" s="211" t="n">
        <v>1376</v>
      </c>
      <c r="M71" s="101" t="n">
        <v>0.815</v>
      </c>
      <c r="N71" s="102" t="n">
        <v>137.25</v>
      </c>
      <c r="O71" s="210" t="n">
        <v>2436</v>
      </c>
      <c r="P71" s="210"/>
      <c r="Q71" s="210"/>
      <c r="R71" s="211" t="n">
        <v>2148</v>
      </c>
      <c r="S71" s="101" t="n">
        <v>1.28</v>
      </c>
      <c r="T71" s="102" t="n">
        <v>223.28</v>
      </c>
      <c r="V71" s="28" t="n">
        <f aca="false">+G71/F71</f>
        <v>0.000601073345259392</v>
      </c>
      <c r="W71" s="29" t="n">
        <f aca="false">+H71/G71</f>
        <v>162.773809523809</v>
      </c>
      <c r="Y71" s="28" t="n">
        <f aca="false">+M71/L71</f>
        <v>0.000592296511627907</v>
      </c>
      <c r="Z71" s="29" t="n">
        <f aca="false">+N71/M71</f>
        <v>168.40490797546</v>
      </c>
      <c r="AB71" s="28" t="n">
        <f aca="false">+G90/F90</f>
        <v>0.000598858998917298</v>
      </c>
      <c r="AC71" s="29" t="n">
        <f aca="false">+H90/G90</f>
        <v>163.708365204089</v>
      </c>
      <c r="AL71" s="204" t="n">
        <v>28778</v>
      </c>
    </row>
    <row r="72" customFormat="false" ht="23.25" hidden="false" customHeight="false" outlineLevel="0" collapsed="false">
      <c r="B72" s="34" t="s">
        <v>16</v>
      </c>
      <c r="C72" s="210" t="n">
        <v>2462</v>
      </c>
      <c r="D72" s="210"/>
      <c r="E72" s="210"/>
      <c r="F72" s="211" t="n">
        <v>3039</v>
      </c>
      <c r="G72" s="101" t="n">
        <v>1.73</v>
      </c>
      <c r="H72" s="102" t="n">
        <v>446.54</v>
      </c>
      <c r="I72" s="210" t="n">
        <v>2067</v>
      </c>
      <c r="J72" s="210"/>
      <c r="K72" s="210"/>
      <c r="L72" s="211" t="n">
        <v>737</v>
      </c>
      <c r="M72" s="101" t="n">
        <v>0.423</v>
      </c>
      <c r="N72" s="102" t="n">
        <v>107.28</v>
      </c>
      <c r="O72" s="210" t="n">
        <v>3478</v>
      </c>
      <c r="P72" s="210"/>
      <c r="Q72" s="210"/>
      <c r="R72" s="211" t="n">
        <v>1796</v>
      </c>
      <c r="S72" s="101" t="n">
        <v>1.062</v>
      </c>
      <c r="T72" s="102" t="n">
        <v>246.2</v>
      </c>
      <c r="V72" s="28" t="n">
        <f aca="false">+G72/F72</f>
        <v>0.000569266205988812</v>
      </c>
      <c r="W72" s="29" t="n">
        <f aca="false">+H72/G72</f>
        <v>258.115606936416</v>
      </c>
      <c r="Y72" s="28" t="n">
        <f aca="false">+M72/L72</f>
        <v>0.000573948439620081</v>
      </c>
      <c r="Z72" s="29" t="n">
        <f aca="false">+N72/M72</f>
        <v>253.617021276596</v>
      </c>
      <c r="AB72" s="28" t="n">
        <f aca="false">+G91/F91</f>
        <v>0.000582609742672354</v>
      </c>
      <c r="AC72" s="29" t="n">
        <f aca="false">+H91/G91</f>
        <v>233.118397666413</v>
      </c>
      <c r="AL72" s="204" t="n">
        <v>25721</v>
      </c>
    </row>
    <row r="73" customFormat="false" ht="24" hidden="false" customHeight="false" outlineLevel="0" collapsed="false">
      <c r="B73" s="36" t="s">
        <v>17</v>
      </c>
      <c r="C73" s="212" t="n">
        <v>2011</v>
      </c>
      <c r="D73" s="212"/>
      <c r="E73" s="212"/>
      <c r="F73" s="213" t="n">
        <v>2319</v>
      </c>
      <c r="G73" s="106" t="n">
        <v>1.39</v>
      </c>
      <c r="H73" s="107" t="n">
        <v>290.67</v>
      </c>
      <c r="I73" s="212" t="n">
        <v>1871</v>
      </c>
      <c r="J73" s="212"/>
      <c r="K73" s="212"/>
      <c r="L73" s="213" t="n">
        <v>2520</v>
      </c>
      <c r="M73" s="106" t="n">
        <v>1.496</v>
      </c>
      <c r="N73" s="107" t="n">
        <v>308.35</v>
      </c>
      <c r="O73" s="212" t="n">
        <v>1725</v>
      </c>
      <c r="P73" s="212"/>
      <c r="Q73" s="212"/>
      <c r="R73" s="213" t="n">
        <v>2526</v>
      </c>
      <c r="S73" s="106" t="n">
        <v>1.52</v>
      </c>
      <c r="T73" s="107" t="n">
        <v>289.76</v>
      </c>
      <c r="V73" s="28" t="n">
        <f aca="false">+G73/F73</f>
        <v>0.000599396291504959</v>
      </c>
      <c r="W73" s="29" t="n">
        <f aca="false">+H73/G73</f>
        <v>209.115107913669</v>
      </c>
      <c r="Y73" s="28" t="n">
        <f aca="false">+M73/L73</f>
        <v>0.000593650793650794</v>
      </c>
      <c r="Z73" s="29" t="n">
        <f aca="false">+N73/M73</f>
        <v>206.116310160428</v>
      </c>
      <c r="AB73" s="28" t="n">
        <f aca="false">+G92/F92</f>
        <v>0.000557910083643123</v>
      </c>
      <c r="AC73" s="29" t="n">
        <f aca="false">+H92/G92</f>
        <v>202.222180577159</v>
      </c>
      <c r="AL73" s="204" t="n">
        <v>25482</v>
      </c>
    </row>
    <row r="74" customFormat="false" ht="24" hidden="false" customHeight="false" outlineLevel="0" collapsed="false">
      <c r="B74" s="38" t="s">
        <v>18</v>
      </c>
      <c r="C74" s="39" t="n">
        <f aca="false">SUM(C67:C73)</f>
        <v>13852</v>
      </c>
      <c r="D74" s="40" t="n">
        <f aca="false">+G74/F74*C74</f>
        <v>8.18872349507343</v>
      </c>
      <c r="E74" s="40" t="n">
        <f aca="false">+H74/G74*D74</f>
        <v>1553.58373427527</v>
      </c>
      <c r="F74" s="39" t="n">
        <f aca="false">SUM(F67:F73)</f>
        <v>16137</v>
      </c>
      <c r="G74" s="40" t="n">
        <f aca="false">SUM(G67:G73)</f>
        <v>9.53952</v>
      </c>
      <c r="H74" s="41" t="n">
        <f aca="false">SUM(H67:H73)</f>
        <v>1809.86</v>
      </c>
      <c r="I74" s="39" t="n">
        <f aca="false">SUM(I67:I73)</f>
        <v>12237</v>
      </c>
      <c r="J74" s="40" t="n">
        <f aca="false">+M74/L74*I74</f>
        <v>7.31982377142857</v>
      </c>
      <c r="K74" s="40" t="n">
        <f aca="false">+N74/M74*J74</f>
        <v>1419.86959885714</v>
      </c>
      <c r="L74" s="39" t="n">
        <f aca="false">SUM(L67:L73)</f>
        <v>8750</v>
      </c>
      <c r="M74" s="40" t="n">
        <f aca="false">SUM(M67:M73)</f>
        <v>5.234</v>
      </c>
      <c r="N74" s="41" t="n">
        <f aca="false">SUM(N67:N73)</f>
        <v>1015.27</v>
      </c>
      <c r="O74" s="39" t="n">
        <f aca="false">SUM(O67:O73)</f>
        <v>14472</v>
      </c>
      <c r="P74" s="40" t="n">
        <f aca="false">+S74/R74*O74</f>
        <v>8.66064623376623</v>
      </c>
      <c r="Q74" s="40" t="n">
        <f aca="false">+T74/S74*P74</f>
        <v>1634.20831168831</v>
      </c>
      <c r="R74" s="39" t="n">
        <f aca="false">SUM(R67:R73)</f>
        <v>12320</v>
      </c>
      <c r="S74" s="40" t="n">
        <f aca="false">SUM(S67:S73)</f>
        <v>7.3728</v>
      </c>
      <c r="T74" s="41" t="n">
        <f aca="false">SUM(T67:T73)</f>
        <v>1391.2</v>
      </c>
      <c r="V74" s="28" t="n">
        <f aca="false">+G74/F74</f>
        <v>0.000591158207845324</v>
      </c>
      <c r="W74" s="29" t="n">
        <f aca="false">+H74/G74</f>
        <v>189.722334037771</v>
      </c>
      <c r="Y74" s="28" t="n">
        <f aca="false">+M74/L74</f>
        <v>0.000598171428571429</v>
      </c>
      <c r="Z74" s="29" t="n">
        <f aca="false">+N74/M74</f>
        <v>193.97592663355</v>
      </c>
      <c r="AB74" s="28" t="n">
        <f aca="false">+G93/F93</f>
        <v>0.000589873460020428</v>
      </c>
      <c r="AC74" s="29" t="n">
        <f aca="false">+H93/G93</f>
        <v>184.327985782429</v>
      </c>
      <c r="AL74" s="204" t="n">
        <v>22995</v>
      </c>
    </row>
    <row r="75" customFormat="false" ht="23.25" hidden="false" customHeight="false" outlineLevel="0" collapsed="false">
      <c r="B75" s="45" t="s">
        <v>19</v>
      </c>
      <c r="C75" s="206" t="n">
        <v>5769</v>
      </c>
      <c r="D75" s="214"/>
      <c r="E75" s="214"/>
      <c r="F75" s="215" t="n">
        <v>10203</v>
      </c>
      <c r="G75" s="111" t="n">
        <v>6.16</v>
      </c>
      <c r="H75" s="112" t="n">
        <v>1109.95</v>
      </c>
      <c r="I75" s="206" t="n">
        <v>4854</v>
      </c>
      <c r="J75" s="214"/>
      <c r="K75" s="214"/>
      <c r="L75" s="215" t="n">
        <v>4392</v>
      </c>
      <c r="M75" s="111" t="n">
        <v>2.673</v>
      </c>
      <c r="N75" s="112" t="n">
        <v>500.54</v>
      </c>
      <c r="O75" s="206" t="n">
        <v>2655</v>
      </c>
      <c r="P75" s="214"/>
      <c r="Q75" s="214"/>
      <c r="R75" s="215" t="n">
        <v>3733</v>
      </c>
      <c r="S75" s="111" t="n">
        <v>2.337</v>
      </c>
      <c r="T75" s="112" t="n">
        <v>434.07</v>
      </c>
      <c r="V75" s="28" t="n">
        <f aca="false">+G75/F75</f>
        <v>0.000603743996863667</v>
      </c>
      <c r="W75" s="29" t="n">
        <f aca="false">+H75/G75</f>
        <v>180.186688311688</v>
      </c>
      <c r="Y75" s="28" t="n">
        <f aca="false">+M75/L75</f>
        <v>0.000608606557377049</v>
      </c>
      <c r="Z75" s="29" t="n">
        <f aca="false">+N75/M75</f>
        <v>187.257762813318</v>
      </c>
      <c r="AB75" s="28" t="n">
        <f aca="false">+G94/F94</f>
        <v>0.000606808392385716</v>
      </c>
      <c r="AC75" s="29" t="n">
        <f aca="false">+H94/G94</f>
        <v>175.38840675948</v>
      </c>
      <c r="AL75" s="204" t="n">
        <v>25870</v>
      </c>
    </row>
    <row r="76" customFormat="false" ht="24" hidden="false" customHeight="false" outlineLevel="0" collapsed="false">
      <c r="B76" s="47" t="s">
        <v>20</v>
      </c>
      <c r="C76" s="207" t="n">
        <v>7213</v>
      </c>
      <c r="D76" s="216"/>
      <c r="E76" s="216"/>
      <c r="F76" s="217" t="n">
        <v>8931</v>
      </c>
      <c r="G76" s="106" t="n">
        <v>5.34</v>
      </c>
      <c r="H76" s="107" t="n">
        <v>986.82</v>
      </c>
      <c r="I76" s="207" t="n">
        <v>6416</v>
      </c>
      <c r="J76" s="216"/>
      <c r="K76" s="216"/>
      <c r="L76" s="217" t="n">
        <v>5606</v>
      </c>
      <c r="M76" s="106" t="n">
        <v>3.34</v>
      </c>
      <c r="N76" s="107" t="n">
        <v>617.45</v>
      </c>
      <c r="O76" s="207" t="n">
        <v>6570</v>
      </c>
      <c r="P76" s="216"/>
      <c r="Q76" s="216"/>
      <c r="R76" s="217" t="n">
        <v>8256</v>
      </c>
      <c r="S76" s="106" t="n">
        <v>4.94</v>
      </c>
      <c r="T76" s="107" t="n">
        <v>911.56</v>
      </c>
      <c r="V76" s="28" t="n">
        <f aca="false">+G76/F76</f>
        <v>0.000597917366476318</v>
      </c>
      <c r="W76" s="29" t="n">
        <f aca="false">+H76/G76</f>
        <v>184.797752808989</v>
      </c>
      <c r="Y76" s="28" t="n">
        <f aca="false">+M76/L76</f>
        <v>0.000595790224759187</v>
      </c>
      <c r="Z76" s="29" t="n">
        <f aca="false">+N76/M76</f>
        <v>184.865269461078</v>
      </c>
      <c r="AB76" s="28" t="n">
        <f aca="false">+G95/F95</f>
        <v>0.000597365375817433</v>
      </c>
      <c r="AC76" s="29" t="n">
        <f aca="false">+H95/G95</f>
        <v>186.643540939295</v>
      </c>
      <c r="AL76" s="204" t="n">
        <v>25711</v>
      </c>
    </row>
    <row r="77" customFormat="false" ht="24" hidden="false" customHeight="false" outlineLevel="0" collapsed="false">
      <c r="B77" s="38" t="s">
        <v>21</v>
      </c>
      <c r="C77" s="39" t="n">
        <f aca="false">SUM(C75:C76)</f>
        <v>12982</v>
      </c>
      <c r="D77" s="40" t="n">
        <f aca="false">+G77/F77*C77</f>
        <v>7.80249817079544</v>
      </c>
      <c r="E77" s="40" t="n">
        <f aca="false">+H77/G77*D77</f>
        <v>1422.61252952859</v>
      </c>
      <c r="F77" s="39" t="n">
        <f aca="false">SUM(F75:F76)</f>
        <v>19134</v>
      </c>
      <c r="G77" s="40" t="n">
        <f aca="false">SUM(G75:G76)</f>
        <v>11.5</v>
      </c>
      <c r="H77" s="41" t="n">
        <f aca="false">SUM(H75:H76)</f>
        <v>2096.77</v>
      </c>
      <c r="I77" s="39" t="n">
        <f aca="false">SUM(I75:I76)</f>
        <v>11270</v>
      </c>
      <c r="J77" s="40" t="n">
        <f aca="false">+M77/L77*I77</f>
        <v>6.77800660132026</v>
      </c>
      <c r="K77" s="40" t="n">
        <f aca="false">+N77/M77*J77</f>
        <v>1260.22677535507</v>
      </c>
      <c r="L77" s="39" t="n">
        <f aca="false">SUM(L75:L76)</f>
        <v>9998</v>
      </c>
      <c r="M77" s="40" t="n">
        <f aca="false">SUM(M75:M76)</f>
        <v>6.013</v>
      </c>
      <c r="N77" s="41" t="n">
        <f aca="false">SUM(N75:N76)</f>
        <v>1117.99</v>
      </c>
      <c r="O77" s="39" t="n">
        <f aca="false">SUM(O75:O76)</f>
        <v>9225</v>
      </c>
      <c r="P77" s="40" t="n">
        <f aca="false">+S77/R77*O77</f>
        <v>5.5993264659271</v>
      </c>
      <c r="Q77" s="40" t="n">
        <f aca="false">+T77/S77*P77</f>
        <v>1035.40218116607</v>
      </c>
      <c r="R77" s="39" t="n">
        <f aca="false">SUM(R75:R76)</f>
        <v>11989</v>
      </c>
      <c r="S77" s="40" t="n">
        <f aca="false">SUM(S75:S76)</f>
        <v>7.277</v>
      </c>
      <c r="T77" s="41" t="n">
        <f aca="false">SUM(T75:T76)</f>
        <v>1345.63</v>
      </c>
      <c r="V77" s="28" t="n">
        <f aca="false">+G77/F77</f>
        <v>0.000601024354552106</v>
      </c>
      <c r="W77" s="29" t="n">
        <f aca="false">+H77/G77</f>
        <v>182.327826086957</v>
      </c>
      <c r="Y77" s="28" t="n">
        <f aca="false">+M77/L77</f>
        <v>0.000601420284056811</v>
      </c>
      <c r="Z77" s="29" t="n">
        <f aca="false">+N77/M77</f>
        <v>185.928820888076</v>
      </c>
      <c r="AB77" s="28" t="n">
        <f aca="false">+G96/F96</f>
        <v>0.000601487558190668</v>
      </c>
      <c r="AC77" s="29" t="n">
        <f aca="false">+H96/G96</f>
        <v>181.686847525481</v>
      </c>
      <c r="AL77" s="204" t="n">
        <v>24574</v>
      </c>
    </row>
    <row r="78" customFormat="false" ht="24" hidden="false" customHeight="false" outlineLevel="0" collapsed="false">
      <c r="B78" s="49" t="s">
        <v>22</v>
      </c>
      <c r="C78" s="197" t="n">
        <v>2218</v>
      </c>
      <c r="D78" s="40"/>
      <c r="E78" s="40"/>
      <c r="F78" s="198" t="n">
        <v>1925</v>
      </c>
      <c r="G78" s="115" t="n">
        <v>0.965</v>
      </c>
      <c r="H78" s="116" t="n">
        <v>196.6</v>
      </c>
      <c r="I78" s="197" t="n">
        <v>2165</v>
      </c>
      <c r="J78" s="40"/>
      <c r="K78" s="40"/>
      <c r="L78" s="198" t="n">
        <v>1217</v>
      </c>
      <c r="M78" s="115" t="n">
        <v>0.61</v>
      </c>
      <c r="N78" s="116" t="n">
        <v>119.36</v>
      </c>
      <c r="O78" s="197" t="n">
        <v>2434</v>
      </c>
      <c r="P78" s="40"/>
      <c r="Q78" s="40"/>
      <c r="R78" s="198" t="n">
        <v>3546</v>
      </c>
      <c r="S78" s="115" t="n">
        <v>1.77</v>
      </c>
      <c r="T78" s="116" t="n">
        <v>337.39</v>
      </c>
      <c r="V78" s="28" t="n">
        <f aca="false">+G78/F78</f>
        <v>0.000501298701298701</v>
      </c>
      <c r="W78" s="29" t="n">
        <f aca="false">+H78/G78</f>
        <v>203.730569948186</v>
      </c>
      <c r="Y78" s="28" t="n">
        <f aca="false">+M78/L78</f>
        <v>0.000501232539030403</v>
      </c>
      <c r="Z78" s="29" t="n">
        <f aca="false">+N78/M78</f>
        <v>195.672131147541</v>
      </c>
      <c r="AB78" s="28" t="n">
        <f aca="false">+G97/F97</f>
        <v>0.000500732770257241</v>
      </c>
      <c r="AC78" s="29" t="n">
        <f aca="false">+H97/G97</f>
        <v>187.133669657642</v>
      </c>
      <c r="AL78" s="204" t="n">
        <f aca="false">SUM(AL66:AL77)</f>
        <v>339610</v>
      </c>
    </row>
    <row r="79" customFormat="false" ht="24" hidden="false" customHeight="false" outlineLevel="0" collapsed="false">
      <c r="B79" s="51" t="s">
        <v>23</v>
      </c>
      <c r="C79" s="52" t="n">
        <f aca="false">SUM(C78)</f>
        <v>2218</v>
      </c>
      <c r="D79" s="40" t="n">
        <f aca="false">+G79/F79*C79</f>
        <v>1.11188051948052</v>
      </c>
      <c r="E79" s="40" t="n">
        <f aca="false">+H79/G79*D79</f>
        <v>226.524051948052</v>
      </c>
      <c r="F79" s="52" t="n">
        <f aca="false">SUM(F78)</f>
        <v>1925</v>
      </c>
      <c r="G79" s="53" t="n">
        <f aca="false">SUM(G78)</f>
        <v>0.965</v>
      </c>
      <c r="H79" s="54" t="n">
        <f aca="false">SUM(H78)</f>
        <v>196.6</v>
      </c>
      <c r="I79" s="52" t="n">
        <f aca="false">SUM(I78)</f>
        <v>2165</v>
      </c>
      <c r="J79" s="40" t="n">
        <f aca="false">+M79/L79*I79</f>
        <v>1.08516844700082</v>
      </c>
      <c r="K79" s="40" t="n">
        <f aca="false">+N79/M79*J79</f>
        <v>212.337222678718</v>
      </c>
      <c r="L79" s="52" t="n">
        <f aca="false">SUM(L78)</f>
        <v>1217</v>
      </c>
      <c r="M79" s="53" t="n">
        <f aca="false">SUM(M78)</f>
        <v>0.61</v>
      </c>
      <c r="N79" s="54" t="n">
        <f aca="false">SUM(N78)</f>
        <v>119.36</v>
      </c>
      <c r="O79" s="52" t="n">
        <f aca="false">SUM(O78)</f>
        <v>2434</v>
      </c>
      <c r="P79" s="40" t="n">
        <f aca="false">+S79/R79*O79</f>
        <v>1.21494077834179</v>
      </c>
      <c r="Q79" s="40" t="n">
        <f aca="false">+T79/S79*P79</f>
        <v>231.586931754089</v>
      </c>
      <c r="R79" s="52" t="n">
        <f aca="false">SUM(R78)</f>
        <v>3546</v>
      </c>
      <c r="S79" s="53" t="n">
        <f aca="false">SUM(S78)</f>
        <v>1.77</v>
      </c>
      <c r="T79" s="54" t="n">
        <f aca="false">SUM(T78)</f>
        <v>337.39</v>
      </c>
      <c r="V79" s="28" t="n">
        <f aca="false">+G79/F79</f>
        <v>0.000501298701298701</v>
      </c>
      <c r="W79" s="29" t="n">
        <f aca="false">+H79/G79</f>
        <v>203.730569948186</v>
      </c>
      <c r="Y79" s="28" t="n">
        <f aca="false">+M79/L79</f>
        <v>0.000501232539030403</v>
      </c>
      <c r="Z79" s="29" t="n">
        <f aca="false">+N79/M79</f>
        <v>195.672131147541</v>
      </c>
      <c r="AB79" s="28" t="n">
        <f aca="false">+G98/F98</f>
        <v>0.000500732770257241</v>
      </c>
      <c r="AC79" s="29" t="n">
        <f aca="false">+H98/G98</f>
        <v>187.133669657642</v>
      </c>
      <c r="AE79" s="0" t="n">
        <v>10963.85</v>
      </c>
    </row>
    <row r="80" customFormat="false" ht="24" hidden="false" customHeight="false" outlineLevel="0" collapsed="false">
      <c r="B80" s="38" t="s">
        <v>24</v>
      </c>
      <c r="C80" s="39" t="n">
        <f aca="false">+C74+C77+C79</f>
        <v>29052</v>
      </c>
      <c r="D80" s="40" t="n">
        <f aca="false">+D74+D77+D79</f>
        <v>17.1031021853494</v>
      </c>
      <c r="E80" s="40" t="n">
        <f aca="false">+E74+E77+E79</f>
        <v>3202.72031575191</v>
      </c>
      <c r="F80" s="39" t="n">
        <f aca="false">+F74+F77+F79</f>
        <v>37196</v>
      </c>
      <c r="G80" s="40" t="n">
        <f aca="false">+G74+G77+G79</f>
        <v>22.00452</v>
      </c>
      <c r="H80" s="41" t="n">
        <f aca="false">+H74+H77+H79</f>
        <v>4103.23</v>
      </c>
      <c r="I80" s="39" t="n">
        <f aca="false">+I74+I77+I79</f>
        <v>25672</v>
      </c>
      <c r="J80" s="40" t="n">
        <f aca="false">+J74+J77+J79</f>
        <v>15.1829988197497</v>
      </c>
      <c r="K80" s="40" t="n">
        <f aca="false">+K74+K77+K79</f>
        <v>2892.43359689093</v>
      </c>
      <c r="L80" s="39" t="n">
        <f aca="false">+L74+L77+L79</f>
        <v>19965</v>
      </c>
      <c r="M80" s="40" t="n">
        <f aca="false">+M74+M77+M79</f>
        <v>11.857</v>
      </c>
      <c r="N80" s="41" t="n">
        <f aca="false">+N74+N77+N79</f>
        <v>2252.62</v>
      </c>
      <c r="O80" s="39" t="n">
        <f aca="false">+O74+O77+O79</f>
        <v>26131</v>
      </c>
      <c r="P80" s="40" t="n">
        <f aca="false">+P74+P77+P79</f>
        <v>15.4749134780351</v>
      </c>
      <c r="Q80" s="40" t="n">
        <f aca="false">+Q74+Q77+Q79</f>
        <v>2901.19742460847</v>
      </c>
      <c r="R80" s="39" t="n">
        <f aca="false">+R74+R77+R79</f>
        <v>27855</v>
      </c>
      <c r="S80" s="40" t="n">
        <f aca="false">+S74+S77+S79</f>
        <v>16.4198</v>
      </c>
      <c r="T80" s="41" t="n">
        <f aca="false">+T74+T77+T79</f>
        <v>3074.22</v>
      </c>
      <c r="V80" s="28" t="n">
        <f aca="false">+G80/F80</f>
        <v>0.000591582965910313</v>
      </c>
      <c r="W80" s="29" t="n">
        <f aca="false">+H80/G80</f>
        <v>186.472142996075</v>
      </c>
      <c r="Y80" s="28" t="n">
        <f aca="false">+M80/L80</f>
        <v>0.000593889306286</v>
      </c>
      <c r="Z80" s="29" t="n">
        <f aca="false">+N80/M80</f>
        <v>189.98228894324</v>
      </c>
      <c r="AB80" s="28" t="n">
        <f aca="false">+G99/F99</f>
        <v>0.000587410035110562</v>
      </c>
      <c r="AC80" s="29" t="n">
        <f aca="false">+H99/G99</f>
        <v>183.396703468922</v>
      </c>
      <c r="AE80" s="62" t="n">
        <f aca="false">+H80+N80+T80</f>
        <v>9430.07</v>
      </c>
    </row>
    <row r="82" customFormat="false" ht="15.75" hidden="false" customHeight="false" outlineLevel="0" collapsed="false">
      <c r="AE82" s="62" t="n">
        <f aca="false">+AE79-AE80</f>
        <v>1533.78</v>
      </c>
    </row>
    <row r="83" customFormat="false" ht="18.75" hidden="false" customHeight="true" outlineLevel="0" collapsed="false">
      <c r="B83" s="5" t="s">
        <v>2</v>
      </c>
      <c r="C83" s="195" t="s">
        <v>127</v>
      </c>
      <c r="D83" s="195"/>
      <c r="E83" s="195"/>
      <c r="F83" s="195"/>
      <c r="G83" s="195"/>
      <c r="H83" s="195"/>
      <c r="R83" s="61" t="n">
        <f aca="false">+R80+3645</f>
        <v>31500</v>
      </c>
      <c r="S83" s="62" t="n">
        <f aca="false">+S80+2.17</f>
        <v>18.5898</v>
      </c>
      <c r="T83" s="62" t="n">
        <f aca="false">+T80+415.01</f>
        <v>3489.23</v>
      </c>
    </row>
    <row r="84" customFormat="false" ht="20.25" hidden="false" customHeight="true" outlineLevel="0" collapsed="false">
      <c r="B84" s="5"/>
      <c r="C84" s="64" t="s">
        <v>33</v>
      </c>
      <c r="D84" s="64"/>
      <c r="E84" s="64"/>
      <c r="F84" s="65" t="s">
        <v>4</v>
      </c>
      <c r="G84" s="65"/>
      <c r="H84" s="65"/>
      <c r="V84" s="202" t="s">
        <v>5</v>
      </c>
      <c r="W84" s="202"/>
    </row>
    <row r="85" customFormat="false" ht="37.5" hidden="false" customHeight="false" outlineLevel="0" collapsed="false">
      <c r="B85" s="16"/>
      <c r="C85" s="127" t="s">
        <v>6</v>
      </c>
      <c r="D85" s="18" t="s">
        <v>34</v>
      </c>
      <c r="E85" s="18" t="s">
        <v>35</v>
      </c>
      <c r="F85" s="17" t="s">
        <v>6</v>
      </c>
      <c r="G85" s="18" t="s">
        <v>34</v>
      </c>
      <c r="H85" s="19" t="s">
        <v>35</v>
      </c>
      <c r="V85" s="203" t="s">
        <v>9</v>
      </c>
      <c r="W85" s="203" t="s">
        <v>10</v>
      </c>
    </row>
    <row r="86" customFormat="false" ht="20.25" hidden="false" customHeight="false" outlineLevel="0" collapsed="false">
      <c r="B86" s="24" t="s">
        <v>11</v>
      </c>
      <c r="C86" s="25" t="n">
        <f aca="false">+C8+I8+O8+C28+I28+O28+C48+I48+O48+C67+I67+O67</f>
        <v>12746</v>
      </c>
      <c r="D86" s="26" t="n">
        <f aca="false">+G86/F86*C86</f>
        <v>7.66364518850172</v>
      </c>
      <c r="E86" s="26" t="n">
        <f aca="false">+H86/G86*D86</f>
        <v>1341.6506923626</v>
      </c>
      <c r="F86" s="25" t="n">
        <f aca="false">+F8+L8+R8+F28+L28+R28+F48+L48+R48+F67+L67+R67</f>
        <v>15411</v>
      </c>
      <c r="G86" s="26" t="n">
        <f aca="false">+G8+M8+S8+G28+M28+S28+G48+M48+S48+G67+M67+S67</f>
        <v>9.266</v>
      </c>
      <c r="H86" s="205" t="n">
        <f aca="false">+H8+N8+T8+H28+N28+T28+H48+N48+T48+H67+N67+T67</f>
        <v>1622.17</v>
      </c>
      <c r="V86" s="28" t="n">
        <f aca="false">+G86/F86</f>
        <v>0.000601258841087535</v>
      </c>
      <c r="W86" s="29" t="n">
        <f aca="false">+H86/G86</f>
        <v>175.066911288582</v>
      </c>
    </row>
    <row r="87" customFormat="false" ht="20.25" hidden="false" customHeight="false" outlineLevel="0" collapsed="false">
      <c r="B87" s="24" t="s">
        <v>12</v>
      </c>
      <c r="C87" s="25" t="n">
        <f aca="false">+C9+I9+O9+C29+I29+O29+C49+I49+O49+C68+I68+O68</f>
        <v>41662</v>
      </c>
      <c r="D87" s="26" t="n">
        <f aca="false">+G87/F87*C87</f>
        <v>24.9969877744384</v>
      </c>
      <c r="E87" s="26" t="n">
        <f aca="false">+H87/G87*D87</f>
        <v>4142.57929499262</v>
      </c>
      <c r="F87" s="25" t="n">
        <f aca="false">+F9+L9+R9+F29+L29+R29+F49+L49+R49+F68+L68+R68</f>
        <v>39262</v>
      </c>
      <c r="G87" s="26" t="n">
        <f aca="false">+G9+M9+S9+G29+M29+S29+G49+M49+S49+G68+M68+S68</f>
        <v>23.557</v>
      </c>
      <c r="H87" s="205" t="n">
        <f aca="false">+H9+N9+T9+H29+N29+T29+H49+N49+T49+H68+N68+T68</f>
        <v>3903.94</v>
      </c>
      <c r="V87" s="28" t="n">
        <f aca="false">+G87/F87</f>
        <v>0.000599994906015995</v>
      </c>
      <c r="W87" s="29" t="n">
        <f aca="false">+H87/G87</f>
        <v>165.723139618797</v>
      </c>
    </row>
    <row r="88" customFormat="false" ht="20.25" hidden="false" customHeight="false" outlineLevel="0" collapsed="false">
      <c r="B88" s="24" t="s">
        <v>13</v>
      </c>
      <c r="C88" s="25" t="n">
        <f aca="false">+C10+I10+O10+C30+I30+O30+C50+I50+O50+C69+I69+O69</f>
        <v>22056</v>
      </c>
      <c r="D88" s="26" t="n">
        <f aca="false">+G88/F88*C88</f>
        <v>13.2548441349371</v>
      </c>
      <c r="E88" s="26" t="n">
        <f aca="false">+H88/G88*D88</f>
        <v>2216.48138554762</v>
      </c>
      <c r="F88" s="25" t="n">
        <f aca="false">+F10+L10+R10+F30+L30+R30+F50+L50+R50+F69+L69+R69</f>
        <v>22114</v>
      </c>
      <c r="G88" s="26" t="n">
        <f aca="false">+G10+M10+S10+G30+M30+S30+G50+M50+S50+G69+M69+S69</f>
        <v>13.2897</v>
      </c>
      <c r="H88" s="205" t="n">
        <f aca="false">+H10+N10+T10+H30+N30+T30+H50+N50+T50+H69+N69+T69</f>
        <v>2222.31</v>
      </c>
      <c r="V88" s="28" t="n">
        <f aca="false">+G88/F88</f>
        <v>0.000600963190738898</v>
      </c>
      <c r="W88" s="29" t="n">
        <f aca="false">+H88/G88</f>
        <v>167.220479017585</v>
      </c>
    </row>
    <row r="89" customFormat="false" ht="20.25" hidden="false" customHeight="false" outlineLevel="0" collapsed="false">
      <c r="B89" s="34" t="s">
        <v>14</v>
      </c>
      <c r="C89" s="25" t="n">
        <f aca="false">+C11+I11+O11+C31+I31+O31+C51+I51+O51+C70+I70+O70</f>
        <v>2715</v>
      </c>
      <c r="D89" s="26" t="n">
        <f aca="false">+G89/F89*C89</f>
        <v>1.60402162718847</v>
      </c>
      <c r="E89" s="26" t="n">
        <f aca="false">+H89/G89*D89</f>
        <v>262.002626158599</v>
      </c>
      <c r="F89" s="25" t="n">
        <f aca="false">+F11+L11+R11+F31+L31+R31+F51+L51+R51+F70+L70+R70</f>
        <v>2913</v>
      </c>
      <c r="G89" s="26" t="n">
        <f aca="false">+G11+M11+S11+G31+M31+S31+G51+M51+S51+G70+M70+S70</f>
        <v>1.721</v>
      </c>
      <c r="H89" s="205" t="n">
        <f aca="false">+H11+N11+T11+H31+N31+T31+H51+N51+T51+H70+N70+T70</f>
        <v>281.11</v>
      </c>
      <c r="V89" s="28" t="n">
        <f aca="false">+G89/F89</f>
        <v>0.000590799862684518</v>
      </c>
      <c r="W89" s="29" t="n">
        <f aca="false">+H89/G89</f>
        <v>163.341080766996</v>
      </c>
    </row>
    <row r="90" customFormat="false" ht="20.25" hidden="false" customHeight="false" outlineLevel="0" collapsed="false">
      <c r="B90" s="34" t="s">
        <v>15</v>
      </c>
      <c r="C90" s="25" t="n">
        <f aca="false">+C12+I12+O12+C32+I32+O32+C52+I52+O52+C71+I71+O71</f>
        <v>25725</v>
      </c>
      <c r="D90" s="26" t="n">
        <f aca="false">+G90/F90*C90</f>
        <v>15.4056477471475</v>
      </c>
      <c r="E90" s="26" t="n">
        <f aca="false">+H90/G90*D90</f>
        <v>2522.03340759557</v>
      </c>
      <c r="F90" s="25" t="n">
        <f aca="false">+F12+L12+R12+F32+L32+R32+F52+L52+R52+F71+L71+R71</f>
        <v>24014</v>
      </c>
      <c r="G90" s="26" t="n">
        <f aca="false">+G12+M12+S12+G32+M32+S32+G52+M52+S52+G71+M71+S71</f>
        <v>14.381</v>
      </c>
      <c r="H90" s="205" t="n">
        <f aca="false">+H12+N12+T12+H32+N32+T32+H52+N52+T52+H71+N71+T71</f>
        <v>2354.29</v>
      </c>
      <c r="V90" s="28" t="n">
        <f aca="false">+G90/F90</f>
        <v>0.000598858998917298</v>
      </c>
      <c r="W90" s="29" t="n">
        <f aca="false">+H90/G90</f>
        <v>163.708365204089</v>
      </c>
    </row>
    <row r="91" customFormat="false" ht="20.25" hidden="false" customHeight="false" outlineLevel="0" collapsed="false">
      <c r="B91" s="34" t="s">
        <v>16</v>
      </c>
      <c r="C91" s="25" t="n">
        <f aca="false">+C13+I13+O13+C33+I33+O33+C53+I53+O53+C72+I72+O72</f>
        <v>33282</v>
      </c>
      <c r="D91" s="26" t="n">
        <f aca="false">+G91/F91*C91</f>
        <v>19.3904174556213</v>
      </c>
      <c r="E91" s="26" t="n">
        <f aca="false">+H91/G91*D91</f>
        <v>4520.26304733728</v>
      </c>
      <c r="F91" s="25" t="n">
        <f aca="false">+F13+L13+R13+F33+L33+R33+F53+L53+R53+F72+L72+R72</f>
        <v>29068</v>
      </c>
      <c r="G91" s="26" t="n">
        <f aca="false">+G13+M13+S13+G33+M33+S33+G53+M53+S53+G72+M72+S72</f>
        <v>16.9353</v>
      </c>
      <c r="H91" s="205" t="n">
        <f aca="false">+H13+N13+T13+H33+N33+T33+H53+N53+T53+H72+N72+T72</f>
        <v>3947.93</v>
      </c>
      <c r="V91" s="28" t="n">
        <f aca="false">+G91/F91</f>
        <v>0.000582609742672354</v>
      </c>
      <c r="W91" s="29" t="n">
        <f aca="false">+H91/G91</f>
        <v>233.118397666413</v>
      </c>
    </row>
    <row r="92" customFormat="false" ht="21" hidden="false" customHeight="false" outlineLevel="0" collapsed="false">
      <c r="B92" s="36" t="s">
        <v>17</v>
      </c>
      <c r="C92" s="25" t="n">
        <f aca="false">+C14+I14+O14+C34+I34+O34+C54+I54+O54+C73+I73+O73</f>
        <v>25443</v>
      </c>
      <c r="D92" s="26" t="n">
        <f aca="false">+G92/F92*C92</f>
        <v>14.194906258132</v>
      </c>
      <c r="E92" s="26" t="n">
        <f aca="false">+H92/G92*D92</f>
        <v>2870.52489660781</v>
      </c>
      <c r="F92" s="25" t="n">
        <f aca="false">+F14+L14+R14+F34+L34+R34+F54+L54+R54+F73+L73+R73</f>
        <v>25824</v>
      </c>
      <c r="G92" s="26" t="n">
        <f aca="false">+G14+M14+S14+G34+M34+S34+G54+M54+S54+G73+M73+S73</f>
        <v>14.40747</v>
      </c>
      <c r="H92" s="205" t="n">
        <f aca="false">+H14+N14+T14+H34+N34+T34+H54+N54+T54+H73+N73+T73</f>
        <v>2913.51</v>
      </c>
      <c r="V92" s="28" t="n">
        <f aca="false">+G92/F92</f>
        <v>0.000557910083643123</v>
      </c>
      <c r="W92" s="29" t="n">
        <f aca="false">+H92/G92</f>
        <v>202.222180577159</v>
      </c>
    </row>
    <row r="93" customFormat="false" ht="24" hidden="false" customHeight="false" outlineLevel="0" collapsed="false">
      <c r="B93" s="38" t="s">
        <v>18</v>
      </c>
      <c r="C93" s="39" t="n">
        <f aca="false">SUM(C86:C92)</f>
        <v>163629</v>
      </c>
      <c r="D93" s="40" t="n">
        <f aca="false">+G93/F93*C93</f>
        <v>96.5204043896826</v>
      </c>
      <c r="E93" s="40" t="n">
        <f aca="false">+H93/G93*D93</f>
        <v>17791.4117280557</v>
      </c>
      <c r="F93" s="39" t="n">
        <f aca="false">SUM(F86:F92)</f>
        <v>158606</v>
      </c>
      <c r="G93" s="40" t="n">
        <f aca="false">SUM(G86:G92)</f>
        <v>93.55747</v>
      </c>
      <c r="H93" s="41" t="n">
        <f aca="false">SUM(H86:H92)</f>
        <v>17245.26</v>
      </c>
      <c r="V93" s="28" t="n">
        <f aca="false">+G93/F93</f>
        <v>0.000589873460020428</v>
      </c>
      <c r="W93" s="29" t="n">
        <f aca="false">+H93/G93</f>
        <v>184.327985782429</v>
      </c>
    </row>
    <row r="94" customFormat="false" ht="20.25" hidden="false" customHeight="false" outlineLevel="0" collapsed="false">
      <c r="B94" s="45" t="s">
        <v>19</v>
      </c>
      <c r="C94" s="25" t="n">
        <f aca="false">+C16+I16+O16+C36+I36+O36+C56+I56+O56+C75+I75+O75</f>
        <v>59706</v>
      </c>
      <c r="D94" s="26" t="n">
        <f aca="false">+G94/F94*C94</f>
        <v>36.2301018757816</v>
      </c>
      <c r="E94" s="26" t="n">
        <f aca="false">+H94/G94*D94</f>
        <v>6354.33984472697</v>
      </c>
      <c r="F94" s="25" t="n">
        <f aca="false">+F16+L16+R16+F36+L36+R36+F56+L56+R56+F75+L75+R75</f>
        <v>57576</v>
      </c>
      <c r="G94" s="26" t="n">
        <f aca="false">+G16+M16+S16+G36+M36+S36+G56+M56+S56+G75+M75+S75</f>
        <v>34.9376</v>
      </c>
      <c r="H94" s="205" t="n">
        <f aca="false">+H16+N16+T16+H36+N36+T36+H56+N56+T56+H75+N75+T75</f>
        <v>6127.65</v>
      </c>
      <c r="V94" s="28" t="n">
        <f aca="false">+G94/F94</f>
        <v>0.000606808392385716</v>
      </c>
      <c r="W94" s="29" t="n">
        <f aca="false">+H94/G94</f>
        <v>175.38840675948</v>
      </c>
    </row>
    <row r="95" customFormat="false" ht="21" hidden="false" customHeight="false" outlineLevel="0" collapsed="false">
      <c r="B95" s="47" t="s">
        <v>20</v>
      </c>
      <c r="C95" s="25" t="n">
        <f aca="false">+C17+I17+O17+C37+I37+O37+C57+I57+O57+C76+I76+O76</f>
        <v>78593</v>
      </c>
      <c r="D95" s="26" t="n">
        <f aca="false">+G95/F95*C95</f>
        <v>46.9487369816195</v>
      </c>
      <c r="E95" s="26" t="n">
        <f aca="false">+H95/G95*D95</f>
        <v>8762.6785128771</v>
      </c>
      <c r="F95" s="25" t="n">
        <f aca="false">+F17+L17+R17+F37+L37+R37+F57+L57+R57+F76+L76+R76</f>
        <v>74318</v>
      </c>
      <c r="G95" s="26" t="n">
        <f aca="false">+G17+M17+S17+G37+M37+S37+G57+M57+S57+G76+M76+S76</f>
        <v>44.395</v>
      </c>
      <c r="H95" s="205" t="n">
        <f aca="false">+H17+N17+T17+H37+N37+T37+H57+N57+T57+H76+N76+T76</f>
        <v>8286.04</v>
      </c>
      <c r="V95" s="28" t="n">
        <f aca="false">+G95/F95</f>
        <v>0.000597365375817433</v>
      </c>
      <c r="W95" s="29" t="n">
        <f aca="false">+H95/G95</f>
        <v>186.643540939295</v>
      </c>
    </row>
    <row r="96" customFormat="false" ht="24" hidden="false" customHeight="false" outlineLevel="0" collapsed="false">
      <c r="B96" s="38" t="s">
        <v>21</v>
      </c>
      <c r="C96" s="39" t="n">
        <f aca="false">SUM(C94:C95)</f>
        <v>138299</v>
      </c>
      <c r="D96" s="40" t="n">
        <f aca="false">+G96/F96*C96</f>
        <v>83.1851278102112</v>
      </c>
      <c r="E96" s="40" t="n">
        <f aca="false">+H96/G96*D96</f>
        <v>15113.6436328415</v>
      </c>
      <c r="F96" s="39" t="n">
        <f aca="false">SUM(F94:F95)</f>
        <v>131894</v>
      </c>
      <c r="G96" s="40" t="n">
        <f aca="false">SUM(G94:G95)</f>
        <v>79.3326</v>
      </c>
      <c r="H96" s="41" t="n">
        <f aca="false">SUM(H94:H95)</f>
        <v>14413.69</v>
      </c>
      <c r="V96" s="28" t="n">
        <f aca="false">+G96/F96</f>
        <v>0.000601487558190668</v>
      </c>
      <c r="W96" s="29" t="n">
        <f aca="false">+H96/G96</f>
        <v>181.686847525481</v>
      </c>
    </row>
    <row r="97" customFormat="false" ht="21" hidden="false" customHeight="false" outlineLevel="0" collapsed="false">
      <c r="B97" s="49" t="s">
        <v>22</v>
      </c>
      <c r="C97" s="25" t="n">
        <f aca="false">+C19+I19+O19+C39+I39+O39+C59+I59+O59+C78+I78+O78</f>
        <v>27109</v>
      </c>
      <c r="D97" s="26" t="n">
        <f aca="false">+G97/F97*C97</f>
        <v>13.5743646689035</v>
      </c>
      <c r="E97" s="26" t="n">
        <f aca="false">+H97/G97*D97</f>
        <v>2540.22067376297</v>
      </c>
      <c r="F97" s="25" t="n">
        <f aca="false">+F19+L19+R19+F39+L39+R39+F59+L59+R59+F78+L78+R78</f>
        <v>25929</v>
      </c>
      <c r="G97" s="26" t="n">
        <f aca="false">+G19+M19+S19+G39+M39+S39+G59+M59+S59+G78+M78+S78</f>
        <v>12.9835</v>
      </c>
      <c r="H97" s="205" t="n">
        <f aca="false">+H19+N19+T19+H39+N39+T39+H59+N59+T59+H78+N78+T78</f>
        <v>2429.65</v>
      </c>
      <c r="V97" s="28" t="n">
        <f aca="false">+G97/F97</f>
        <v>0.000500732770257241</v>
      </c>
      <c r="W97" s="29" t="n">
        <f aca="false">+H97/G97</f>
        <v>187.133669657642</v>
      </c>
    </row>
    <row r="98" customFormat="false" ht="24" hidden="false" customHeight="false" outlineLevel="0" collapsed="false">
      <c r="B98" s="51" t="s">
        <v>23</v>
      </c>
      <c r="C98" s="52" t="n">
        <f aca="false">SUM(C97)</f>
        <v>27109</v>
      </c>
      <c r="D98" s="40" t="n">
        <f aca="false">+G98/F98*C98</f>
        <v>13.5743646689035</v>
      </c>
      <c r="E98" s="40" t="n">
        <f aca="false">+H98/G98*D98</f>
        <v>2540.22067376297</v>
      </c>
      <c r="F98" s="52" t="n">
        <f aca="false">SUM(F97)</f>
        <v>25929</v>
      </c>
      <c r="G98" s="53" t="n">
        <f aca="false">SUM(G97)</f>
        <v>12.9835</v>
      </c>
      <c r="H98" s="54" t="n">
        <f aca="false">SUM(H97)</f>
        <v>2429.65</v>
      </c>
      <c r="V98" s="28" t="n">
        <f aca="false">+G98/F98</f>
        <v>0.000500732770257241</v>
      </c>
      <c r="W98" s="29" t="n">
        <f aca="false">+H98/G98</f>
        <v>187.133669657642</v>
      </c>
    </row>
    <row r="99" customFormat="false" ht="24" hidden="false" customHeight="false" outlineLevel="0" collapsed="false">
      <c r="B99" s="38" t="s">
        <v>24</v>
      </c>
      <c r="C99" s="39" t="n">
        <f aca="false">+C93+C96+C98</f>
        <v>329037</v>
      </c>
      <c r="D99" s="40" t="n">
        <f aca="false">+D93+D96+D98</f>
        <v>193.279896868797</v>
      </c>
      <c r="E99" s="40" t="n">
        <f aca="false">+E93+E96+E98</f>
        <v>35445.2760346602</v>
      </c>
      <c r="F99" s="39" t="n">
        <f aca="false">+F93+F96+F98</f>
        <v>316429</v>
      </c>
      <c r="G99" s="40" t="n">
        <f aca="false">+G93+G96+G98</f>
        <v>185.87357</v>
      </c>
      <c r="H99" s="41" t="n">
        <f aca="false">+H93+H96+H98</f>
        <v>34088.6</v>
      </c>
      <c r="V99" s="28" t="n">
        <f aca="false">+G99/F99</f>
        <v>0.000587410035110562</v>
      </c>
      <c r="W99" s="29" t="n">
        <f aca="false">+H99/G99</f>
        <v>183.396703468922</v>
      </c>
    </row>
  </sheetData>
  <mergeCells count="59">
    <mergeCell ref="B2:T2"/>
    <mergeCell ref="B5:B6"/>
    <mergeCell ref="C5:H5"/>
    <mergeCell ref="I5:N5"/>
    <mergeCell ref="O5:T5"/>
    <mergeCell ref="C6:E6"/>
    <mergeCell ref="F6:H6"/>
    <mergeCell ref="I6:K6"/>
    <mergeCell ref="L6:N6"/>
    <mergeCell ref="O6:Q6"/>
    <mergeCell ref="R6:T6"/>
    <mergeCell ref="V6:W6"/>
    <mergeCell ref="Y6:Z6"/>
    <mergeCell ref="AB6:AC6"/>
    <mergeCell ref="B25:B26"/>
    <mergeCell ref="C25:H25"/>
    <mergeCell ref="I25:N25"/>
    <mergeCell ref="O25:T25"/>
    <mergeCell ref="C26:E26"/>
    <mergeCell ref="F26:H26"/>
    <mergeCell ref="I26:K26"/>
    <mergeCell ref="L26:N26"/>
    <mergeCell ref="O26:Q26"/>
    <mergeCell ref="R26:T26"/>
    <mergeCell ref="V26:W26"/>
    <mergeCell ref="Y26:Z26"/>
    <mergeCell ref="AB26:AC26"/>
    <mergeCell ref="B44:T44"/>
    <mergeCell ref="B45:B46"/>
    <mergeCell ref="C45:H45"/>
    <mergeCell ref="I45:N45"/>
    <mergeCell ref="O45:T45"/>
    <mergeCell ref="C46:E46"/>
    <mergeCell ref="F46:H46"/>
    <mergeCell ref="I46:K46"/>
    <mergeCell ref="L46:N46"/>
    <mergeCell ref="O46:Q46"/>
    <mergeCell ref="R46:T46"/>
    <mergeCell ref="V46:W46"/>
    <mergeCell ref="Y46:Z46"/>
    <mergeCell ref="AB46:AC46"/>
    <mergeCell ref="B64:B65"/>
    <mergeCell ref="C64:H64"/>
    <mergeCell ref="I64:N64"/>
    <mergeCell ref="O64:T64"/>
    <mergeCell ref="C65:E65"/>
    <mergeCell ref="F65:H65"/>
    <mergeCell ref="I65:K65"/>
    <mergeCell ref="L65:N65"/>
    <mergeCell ref="O65:Q65"/>
    <mergeCell ref="R65:T65"/>
    <mergeCell ref="V65:W65"/>
    <mergeCell ref="Y65:Z65"/>
    <mergeCell ref="AB65:AC65"/>
    <mergeCell ref="B83:B84"/>
    <mergeCell ref="C83:H83"/>
    <mergeCell ref="C84:E84"/>
    <mergeCell ref="F84:H84"/>
    <mergeCell ref="V84:W84"/>
  </mergeCells>
  <printOptions headings="false" gridLines="false" gridLinesSet="true" horizontalCentered="false" verticalCentered="false"/>
  <pageMargins left="0.7" right="0.25" top="0.5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AL99"/>
  <sheetViews>
    <sheetView windowProtection="true" showFormulas="false" showGridLines="true" showRowColHeaders="true" showZeros="true" rightToLeft="false" tabSelected="false" showOutlineSymbols="true" defaultGridColor="true" view="normal" topLeftCell="B5" colorId="64" zoomScale="81" zoomScaleNormal="81" zoomScalePageLayoutView="100" workbookViewId="0">
      <pane xSplit="1" ySplit="3" topLeftCell="C8" activePane="bottomRight" state="frozen"/>
      <selection pane="topLeft" activeCell="B5" activeCellId="0" sqref="B5"/>
      <selection pane="topRight" activeCell="C5" activeCellId="0" sqref="C5"/>
      <selection pane="bottomLeft" activeCell="B8" activeCellId="0" sqref="B8"/>
      <selection pane="bottomRight" activeCell="C8" activeCellId="0" sqref="C8"/>
    </sheetView>
  </sheetViews>
  <sheetFormatPr defaultRowHeight="15"/>
  <cols>
    <col collapsed="false" hidden="false" max="1" min="1" style="0" width="8.57085020242915"/>
    <col collapsed="false" hidden="false" max="2" min="2" style="0" width="55.4858299595142"/>
    <col collapsed="false" hidden="false" max="3" min="3" style="0" width="17.1376518218624"/>
    <col collapsed="false" hidden="false" max="4" min="4" style="0" width="14.0323886639676"/>
    <col collapsed="false" hidden="false" max="5" min="5" style="0" width="17.246963562753"/>
    <col collapsed="false" hidden="false" max="6" min="6" style="0" width="13.0688259109312"/>
    <col collapsed="false" hidden="false" max="7" min="7" style="0" width="12.4251012145749"/>
    <col collapsed="false" hidden="false" max="8" min="8" style="0" width="17.6761133603239"/>
    <col collapsed="false" hidden="false" max="9" min="9" style="0" width="15.6396761133603"/>
    <col collapsed="false" hidden="false" max="10" min="10" style="0" width="13.6032388663968"/>
    <col collapsed="false" hidden="false" max="11" min="11" style="0" width="15.6396761133603"/>
    <col collapsed="false" hidden="false" max="12" min="12" style="0" width="13.1740890688259"/>
    <col collapsed="false" hidden="false" max="13" min="13" style="0" width="11.6761133603239"/>
    <col collapsed="false" hidden="false" max="14" min="14" style="0" width="15.5303643724696"/>
    <col collapsed="false" hidden="false" max="16" min="15" style="0" width="14.7813765182186"/>
    <col collapsed="false" hidden="false" max="17" min="17" style="0" width="15.5303643724696"/>
    <col collapsed="false" hidden="false" max="18" min="18" style="0" width="15.7449392712551"/>
    <col collapsed="false" hidden="false" max="19" min="19" style="0" width="13.0688259109312"/>
    <col collapsed="false" hidden="false" max="20" min="20" style="0" width="15.7449392712551"/>
    <col collapsed="false" hidden="false" max="21" min="21" style="0" width="8.57085020242915"/>
    <col collapsed="false" hidden="false" max="22" min="22" style="0" width="15.2105263157895"/>
    <col collapsed="false" hidden="false" max="23" min="23" style="0" width="14.7813765182186"/>
    <col collapsed="false" hidden="false" max="24" min="24" style="0" width="8.57085020242915"/>
    <col collapsed="false" hidden="false" max="25" min="25" style="0" width="12.748987854251"/>
    <col collapsed="false" hidden="false" max="26" min="26" style="0" width="14.9959514170041"/>
    <col collapsed="false" hidden="false" max="27" min="27" style="0" width="8.57085020242915"/>
    <col collapsed="false" hidden="false" max="28" min="28" style="0" width="13.7125506072874"/>
    <col collapsed="false" hidden="false" max="29" min="29" style="0" width="12.2105263157895"/>
    <col collapsed="false" hidden="false" max="30" min="30" style="0" width="8.57085020242915"/>
    <col collapsed="false" hidden="false" max="31" min="31" style="0" width="13.497975708502"/>
    <col collapsed="false" hidden="false" max="37" min="32" style="0" width="8.57085020242915"/>
    <col collapsed="false" hidden="false" max="38" min="38" style="0" width="9.96356275303644"/>
    <col collapsed="false" hidden="false" max="1025" min="39" style="0" width="8.57085020242915"/>
  </cols>
  <sheetData>
    <row r="2" customFormat="false" ht="22.5" hidden="false" customHeight="fals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4" customFormat="false" ht="16.5" hidden="false" customHeight="false" outlineLevel="0" collapsed="false">
      <c r="A4" s="0" t="s">
        <v>28</v>
      </c>
      <c r="B4" s="4" t="s">
        <v>128</v>
      </c>
      <c r="C4" s="4"/>
      <c r="D4" s="4"/>
      <c r="E4" s="4"/>
      <c r="F4" s="4"/>
    </row>
    <row r="5" customFormat="false" ht="20.25" hidden="false" customHeight="true" outlineLevel="0" collapsed="false">
      <c r="B5" s="5" t="s">
        <v>2</v>
      </c>
      <c r="C5" s="63" t="s">
        <v>129</v>
      </c>
      <c r="D5" s="63"/>
      <c r="E5" s="63"/>
      <c r="F5" s="63"/>
      <c r="G5" s="63"/>
      <c r="H5" s="63"/>
      <c r="I5" s="63" t="s">
        <v>130</v>
      </c>
      <c r="J5" s="63"/>
      <c r="K5" s="63"/>
      <c r="L5" s="63"/>
      <c r="M5" s="63"/>
      <c r="N5" s="63"/>
      <c r="O5" s="63" t="s">
        <v>131</v>
      </c>
      <c r="P5" s="63"/>
      <c r="Q5" s="63"/>
      <c r="R5" s="63"/>
      <c r="S5" s="63"/>
      <c r="T5" s="63"/>
    </row>
    <row r="6" customFormat="false" ht="37.5" hidden="false" customHeight="true" outlineLevel="0" collapsed="false">
      <c r="B6" s="5"/>
      <c r="C6" s="64" t="s">
        <v>33</v>
      </c>
      <c r="D6" s="64"/>
      <c r="E6" s="64"/>
      <c r="F6" s="65" t="s">
        <v>4</v>
      </c>
      <c r="G6" s="65"/>
      <c r="H6" s="65"/>
      <c r="I6" s="64" t="s">
        <v>33</v>
      </c>
      <c r="J6" s="64"/>
      <c r="K6" s="64"/>
      <c r="L6" s="65" t="s">
        <v>4</v>
      </c>
      <c r="M6" s="65"/>
      <c r="N6" s="65"/>
      <c r="O6" s="64" t="s">
        <v>33</v>
      </c>
      <c r="P6" s="64"/>
      <c r="Q6" s="64"/>
      <c r="R6" s="65" t="s">
        <v>4</v>
      </c>
      <c r="S6" s="65"/>
      <c r="T6" s="65"/>
      <c r="V6" s="202" t="s">
        <v>5</v>
      </c>
      <c r="W6" s="202"/>
      <c r="Y6" s="202" t="s">
        <v>5</v>
      </c>
      <c r="Z6" s="202"/>
      <c r="AB6" s="202" t="s">
        <v>5</v>
      </c>
      <c r="AC6" s="202"/>
    </row>
    <row r="7" customFormat="false" ht="37.5" hidden="false" customHeight="false" outlineLevel="0" collapsed="false">
      <c r="B7" s="16"/>
      <c r="C7" s="127" t="s">
        <v>6</v>
      </c>
      <c r="D7" s="18" t="s">
        <v>34</v>
      </c>
      <c r="E7" s="18" t="s">
        <v>35</v>
      </c>
      <c r="F7" s="17" t="s">
        <v>6</v>
      </c>
      <c r="G7" s="18" t="s">
        <v>34</v>
      </c>
      <c r="H7" s="19" t="s">
        <v>35</v>
      </c>
      <c r="I7" s="127" t="s">
        <v>6</v>
      </c>
      <c r="J7" s="18" t="s">
        <v>34</v>
      </c>
      <c r="K7" s="18" t="s">
        <v>35</v>
      </c>
      <c r="L7" s="17" t="s">
        <v>6</v>
      </c>
      <c r="M7" s="18" t="s">
        <v>34</v>
      </c>
      <c r="N7" s="19" t="s">
        <v>35</v>
      </c>
      <c r="O7" s="127" t="s">
        <v>6</v>
      </c>
      <c r="P7" s="18" t="s">
        <v>34</v>
      </c>
      <c r="Q7" s="18" t="s">
        <v>35</v>
      </c>
      <c r="R7" s="17" t="s">
        <v>6</v>
      </c>
      <c r="S7" s="18" t="s">
        <v>34</v>
      </c>
      <c r="T7" s="19" t="s">
        <v>35</v>
      </c>
      <c r="V7" s="203" t="s">
        <v>9</v>
      </c>
      <c r="W7" s="203" t="s">
        <v>10</v>
      </c>
      <c r="Y7" s="203" t="s">
        <v>9</v>
      </c>
      <c r="Z7" s="203" t="s">
        <v>10</v>
      </c>
      <c r="AB7" s="203" t="s">
        <v>9</v>
      </c>
      <c r="AC7" s="203" t="s">
        <v>10</v>
      </c>
    </row>
    <row r="8" customFormat="false" ht="20.25" hidden="false" customHeight="false" outlineLevel="0" collapsed="false">
      <c r="B8" s="24" t="s">
        <v>11</v>
      </c>
      <c r="C8" s="67" t="n">
        <v>1177</v>
      </c>
      <c r="D8" s="26" t="n">
        <f aca="false">+G8/F8*C8</f>
        <v>0.710090909090909</v>
      </c>
      <c r="E8" s="26" t="n">
        <f aca="false">+H8/G8*D8</f>
        <v>140.033818181818</v>
      </c>
      <c r="F8" s="67" t="n">
        <v>1210</v>
      </c>
      <c r="G8" s="68" t="n">
        <v>0.73</v>
      </c>
      <c r="H8" s="69" t="n">
        <v>143.96</v>
      </c>
      <c r="I8" s="70" t="n">
        <v>1069</v>
      </c>
      <c r="J8" s="72" t="n">
        <f aca="false">+M8/L8*I8</f>
        <v>0.647567307692308</v>
      </c>
      <c r="K8" s="72" t="n">
        <f aca="false">+N8/M8*J8</f>
        <v>128.721990384615</v>
      </c>
      <c r="L8" s="71" t="n">
        <v>1040</v>
      </c>
      <c r="M8" s="72" t="n">
        <v>0.63</v>
      </c>
      <c r="N8" s="69" t="n">
        <v>125.23</v>
      </c>
      <c r="O8" s="70" t="n">
        <v>1103</v>
      </c>
      <c r="P8" s="71"/>
      <c r="Q8" s="71"/>
      <c r="R8" s="71" t="n">
        <v>459</v>
      </c>
      <c r="S8" s="72" t="n">
        <v>0.27</v>
      </c>
      <c r="T8" s="69" t="n">
        <v>54.52</v>
      </c>
      <c r="V8" s="28" t="n">
        <f aca="false">+G8/F8</f>
        <v>0.000603305785123967</v>
      </c>
      <c r="W8" s="29" t="n">
        <f aca="false">+H8/G8</f>
        <v>197.205479452055</v>
      </c>
      <c r="Y8" s="28" t="n">
        <f aca="false">+M8/L8</f>
        <v>0.000605769230769231</v>
      </c>
      <c r="Z8" s="29" t="n">
        <f aca="false">+N8/M8</f>
        <v>198.777777777778</v>
      </c>
      <c r="AB8" s="28" t="n">
        <f aca="false">+S8/R8</f>
        <v>0.000588235294117647</v>
      </c>
      <c r="AC8" s="29" t="n">
        <f aca="false">+T8/S8</f>
        <v>201.925925925926</v>
      </c>
    </row>
    <row r="9" customFormat="false" ht="20.25" hidden="false" customHeight="false" outlineLevel="0" collapsed="false">
      <c r="B9" s="24" t="s">
        <v>12</v>
      </c>
      <c r="C9" s="67" t="n">
        <v>3503</v>
      </c>
      <c r="D9" s="26" t="n">
        <f aca="false">+G9/F9*C9</f>
        <v>2.10205634833516</v>
      </c>
      <c r="E9" s="26" t="n">
        <f aca="false">+H9/G9*D9</f>
        <v>373.025279912184</v>
      </c>
      <c r="F9" s="67" t="n">
        <v>2733</v>
      </c>
      <c r="G9" s="68" t="n">
        <v>1.64</v>
      </c>
      <c r="H9" s="69" t="n">
        <v>291.03</v>
      </c>
      <c r="I9" s="70" t="n">
        <v>3183</v>
      </c>
      <c r="J9" s="72" t="n">
        <f aca="false">+M9/L9*I9</f>
        <v>1.91212654179991</v>
      </c>
      <c r="K9" s="72" t="n">
        <f aca="false">+N9/M9*J9</f>
        <v>339.173442211055</v>
      </c>
      <c r="L9" s="71" t="n">
        <v>4378</v>
      </c>
      <c r="M9" s="72" t="n">
        <v>2.63</v>
      </c>
      <c r="N9" s="69" t="n">
        <v>466.51</v>
      </c>
      <c r="O9" s="70" t="n">
        <v>3319</v>
      </c>
      <c r="P9" s="71"/>
      <c r="Q9" s="71"/>
      <c r="R9" s="71" t="n">
        <v>1308</v>
      </c>
      <c r="S9" s="72" t="n">
        <v>0.78</v>
      </c>
      <c r="T9" s="69" t="n">
        <v>141.68</v>
      </c>
      <c r="V9" s="28" t="n">
        <f aca="false">+G9/F9</f>
        <v>0.000600073179656056</v>
      </c>
      <c r="W9" s="29" t="n">
        <f aca="false">+H9/G9</f>
        <v>177.457317073171</v>
      </c>
      <c r="Y9" s="28" t="n">
        <f aca="false">+M9/L9</f>
        <v>0.000600730927364093</v>
      </c>
      <c r="Z9" s="29" t="n">
        <f aca="false">+N9/M9</f>
        <v>177.380228136882</v>
      </c>
      <c r="AB9" s="28" t="n">
        <f aca="false">+S9/R9</f>
        <v>0.000596330275229358</v>
      </c>
      <c r="AC9" s="29" t="n">
        <f aca="false">+T9/S9</f>
        <v>181.641025641026</v>
      </c>
    </row>
    <row r="10" customFormat="false" ht="20.25" hidden="false" customHeight="false" outlineLevel="0" collapsed="false">
      <c r="B10" s="24" t="s">
        <v>13</v>
      </c>
      <c r="C10" s="67" t="n">
        <v>1931</v>
      </c>
      <c r="D10" s="26" t="n">
        <f aca="false">+G10/F10*C10</f>
        <v>1.15942816297355</v>
      </c>
      <c r="E10" s="26" t="n">
        <f aca="false">+H10/G10*D10</f>
        <v>204.335411007863</v>
      </c>
      <c r="F10" s="67" t="n">
        <v>1399</v>
      </c>
      <c r="G10" s="68" t="n">
        <v>0.84</v>
      </c>
      <c r="H10" s="69" t="n">
        <v>148.04</v>
      </c>
      <c r="I10" s="70" t="n">
        <v>1521</v>
      </c>
      <c r="J10" s="72" t="n">
        <f aca="false">+M10/L10*I10</f>
        <v>0.913080568720379</v>
      </c>
      <c r="K10" s="72" t="n">
        <f aca="false">+N10/M10*J10</f>
        <v>160.950473933649</v>
      </c>
      <c r="L10" s="71" t="n">
        <v>1899</v>
      </c>
      <c r="M10" s="72" t="n">
        <v>1.14</v>
      </c>
      <c r="N10" s="69" t="n">
        <v>200.95</v>
      </c>
      <c r="O10" s="70" t="n">
        <v>1697</v>
      </c>
      <c r="P10" s="71"/>
      <c r="Q10" s="71"/>
      <c r="R10" s="71" t="n">
        <v>666</v>
      </c>
      <c r="S10" s="72" t="n">
        <v>0.4</v>
      </c>
      <c r="T10" s="69" t="n">
        <v>70.87</v>
      </c>
      <c r="V10" s="28" t="n">
        <f aca="false">+G10/F10</f>
        <v>0.000600428877769836</v>
      </c>
      <c r="W10" s="29" t="n">
        <f aca="false">+H10/G10</f>
        <v>176.238095238095</v>
      </c>
      <c r="Y10" s="28" t="n">
        <f aca="false">+M10/L10</f>
        <v>0.000600315955766193</v>
      </c>
      <c r="Z10" s="29" t="n">
        <f aca="false">+N10/M10</f>
        <v>176.271929824561</v>
      </c>
      <c r="AB10" s="28" t="n">
        <f aca="false">+S10/R10</f>
        <v>0.000600600600600601</v>
      </c>
      <c r="AC10" s="29" t="n">
        <f aca="false">+T10/S10</f>
        <v>177.175</v>
      </c>
    </row>
    <row r="11" customFormat="false" ht="20.25" hidden="false" customHeight="false" outlineLevel="0" collapsed="false">
      <c r="B11" s="34" t="s">
        <v>14</v>
      </c>
      <c r="C11" s="73" t="n">
        <v>246</v>
      </c>
      <c r="D11" s="26" t="n">
        <f aca="false">+G11/F11*C11</f>
        <v>0.147794466403162</v>
      </c>
      <c r="E11" s="26" t="n">
        <f aca="false">+H11/G11*D11</f>
        <v>25.4945454545455</v>
      </c>
      <c r="F11" s="73" t="n">
        <v>253</v>
      </c>
      <c r="G11" s="68" t="n">
        <v>0.152</v>
      </c>
      <c r="H11" s="69" t="n">
        <v>26.22</v>
      </c>
      <c r="I11" s="70" t="n">
        <v>202</v>
      </c>
      <c r="J11" s="72" t="n">
        <f aca="false">+M11/L11*I11</f>
        <v>0.118256281407035</v>
      </c>
      <c r="K11" s="72" t="n">
        <f aca="false">+N11/M11*J11</f>
        <v>20.9968341708543</v>
      </c>
      <c r="L11" s="71" t="n">
        <v>398</v>
      </c>
      <c r="M11" s="72" t="n">
        <v>0.233</v>
      </c>
      <c r="N11" s="69" t="n">
        <v>41.37</v>
      </c>
      <c r="O11" s="70" t="n">
        <v>176</v>
      </c>
      <c r="P11" s="71"/>
      <c r="Q11" s="71"/>
      <c r="R11" s="71" t="n">
        <v>119</v>
      </c>
      <c r="S11" s="72" t="n">
        <v>0.076</v>
      </c>
      <c r="T11" s="69" t="n">
        <v>12.41</v>
      </c>
      <c r="V11" s="28" t="n">
        <f aca="false">+G11/F11</f>
        <v>0.000600790513833992</v>
      </c>
      <c r="W11" s="29" t="n">
        <f aca="false">+H11/G11</f>
        <v>172.5</v>
      </c>
      <c r="Y11" s="28" t="n">
        <f aca="false">+M11/L11</f>
        <v>0.000585427135678392</v>
      </c>
      <c r="Z11" s="29" t="n">
        <f aca="false">+N11/M11</f>
        <v>177.55364806867</v>
      </c>
      <c r="AB11" s="28" t="n">
        <f aca="false">+S11/R11</f>
        <v>0.000638655462184874</v>
      </c>
      <c r="AC11" s="29" t="n">
        <f aca="false">+T11/S11</f>
        <v>163.289473684211</v>
      </c>
    </row>
    <row r="12" customFormat="false" ht="20.25" hidden="false" customHeight="false" outlineLevel="0" collapsed="false">
      <c r="B12" s="34" t="s">
        <v>15</v>
      </c>
      <c r="C12" s="73" t="n">
        <v>2109</v>
      </c>
      <c r="D12" s="26" t="n">
        <f aca="false">+G12/F12*C12</f>
        <v>1.2654</v>
      </c>
      <c r="E12" s="26" t="n">
        <f aca="false">+H12/G12*D12</f>
        <v>211.422528358209</v>
      </c>
      <c r="F12" s="73" t="n">
        <v>3350</v>
      </c>
      <c r="G12" s="68" t="n">
        <v>2.01</v>
      </c>
      <c r="H12" s="69" t="n">
        <v>335.83</v>
      </c>
      <c r="I12" s="70" t="n">
        <v>1992</v>
      </c>
      <c r="J12" s="72" t="n">
        <f aca="false">+M12/L12*I12</f>
        <v>1.19907786885246</v>
      </c>
      <c r="K12" s="72" t="n">
        <f aca="false">+N12/M12*J12</f>
        <v>197.454959016393</v>
      </c>
      <c r="L12" s="71" t="n">
        <v>3904</v>
      </c>
      <c r="M12" s="72" t="n">
        <v>2.35</v>
      </c>
      <c r="N12" s="69" t="n">
        <v>386.98</v>
      </c>
      <c r="O12" s="70" t="n">
        <v>2149</v>
      </c>
      <c r="P12" s="71"/>
      <c r="Q12" s="71"/>
      <c r="R12" s="71" t="n">
        <v>1495</v>
      </c>
      <c r="S12" s="72" t="n">
        <v>0.9</v>
      </c>
      <c r="T12" s="69" t="n">
        <v>167.62</v>
      </c>
      <c r="V12" s="28" t="n">
        <f aca="false">+G12/F12</f>
        <v>0.0006</v>
      </c>
      <c r="W12" s="29" t="n">
        <f aca="false">+H12/G12</f>
        <v>167.07960199005</v>
      </c>
      <c r="Y12" s="28" t="n">
        <f aca="false">+M12/L12</f>
        <v>0.000601946721311475</v>
      </c>
      <c r="Z12" s="29" t="n">
        <f aca="false">+N12/M12</f>
        <v>164.672340425532</v>
      </c>
      <c r="AB12" s="28" t="n">
        <f aca="false">+S12/R12</f>
        <v>0.000602006688963211</v>
      </c>
      <c r="AC12" s="29" t="n">
        <f aca="false">+T12/S12</f>
        <v>186.244444444445</v>
      </c>
    </row>
    <row r="13" customFormat="false" ht="20.25" hidden="false" customHeight="false" outlineLevel="0" collapsed="false">
      <c r="B13" s="34" t="s">
        <v>16</v>
      </c>
      <c r="C13" s="73" t="n">
        <v>2974</v>
      </c>
      <c r="D13" s="26" t="n">
        <f aca="false">+G13/F13*C13</f>
        <v>1.7612143928036</v>
      </c>
      <c r="E13" s="26" t="n">
        <f aca="false">+H13/G13*D13</f>
        <v>406.049092953523</v>
      </c>
      <c r="F13" s="73" t="n">
        <v>2668</v>
      </c>
      <c r="G13" s="68" t="n">
        <v>1.58</v>
      </c>
      <c r="H13" s="69" t="n">
        <v>364.27</v>
      </c>
      <c r="I13" s="70" t="n">
        <v>3018</v>
      </c>
      <c r="J13" s="72" t="n">
        <f aca="false">+M13/L13*I13</f>
        <v>1.77086142322097</v>
      </c>
      <c r="K13" s="72" t="n">
        <f aca="false">+N13/M13*J13</f>
        <v>408.453583021224</v>
      </c>
      <c r="L13" s="71" t="n">
        <v>2403</v>
      </c>
      <c r="M13" s="72" t="n">
        <v>1.41</v>
      </c>
      <c r="N13" s="69" t="n">
        <v>325.22</v>
      </c>
      <c r="O13" s="70" t="n">
        <v>2761</v>
      </c>
      <c r="P13" s="71"/>
      <c r="Q13" s="71"/>
      <c r="R13" s="71" t="n">
        <v>2733</v>
      </c>
      <c r="S13" s="72" t="n">
        <v>1.56</v>
      </c>
      <c r="T13" s="69" t="n">
        <v>366.8</v>
      </c>
      <c r="V13" s="28" t="n">
        <f aca="false">+G13/F13</f>
        <v>0.000592203898050975</v>
      </c>
      <c r="W13" s="29" t="n">
        <f aca="false">+H13/G13</f>
        <v>230.550632911392</v>
      </c>
      <c r="Y13" s="28" t="n">
        <f aca="false">+M13/L13</f>
        <v>0.000586766541822722</v>
      </c>
      <c r="Z13" s="29" t="n">
        <f aca="false">+N13/M13</f>
        <v>230.652482269504</v>
      </c>
      <c r="AB13" s="28" t="n">
        <f aca="false">+S13/R13</f>
        <v>0.000570801317233809</v>
      </c>
      <c r="AC13" s="29" t="n">
        <f aca="false">+T13/S13</f>
        <v>235.128205128205</v>
      </c>
    </row>
    <row r="14" customFormat="false" ht="21" hidden="false" customHeight="false" outlineLevel="0" collapsed="false">
      <c r="B14" s="36" t="s">
        <v>17</v>
      </c>
      <c r="C14" s="74" t="n">
        <v>1864</v>
      </c>
      <c r="D14" s="26" t="n">
        <f aca="false">+G14/F14*C14</f>
        <v>1.11313789359392</v>
      </c>
      <c r="E14" s="26" t="n">
        <f aca="false">+H14/G14*D14</f>
        <v>217.011292073833</v>
      </c>
      <c r="F14" s="74" t="n">
        <v>1842</v>
      </c>
      <c r="G14" s="75" t="n">
        <v>1.1</v>
      </c>
      <c r="H14" s="76" t="n">
        <v>214.45</v>
      </c>
      <c r="I14" s="77" t="n">
        <v>1878</v>
      </c>
      <c r="J14" s="72" t="n">
        <f aca="false">+M14/L14*I14</f>
        <v>1.12715925394548</v>
      </c>
      <c r="K14" s="72" t="n">
        <f aca="false">+N14/M14*J14</f>
        <v>218.237790530846</v>
      </c>
      <c r="L14" s="78" t="n">
        <v>2091</v>
      </c>
      <c r="M14" s="79" t="n">
        <v>1.255</v>
      </c>
      <c r="N14" s="76" t="n">
        <v>242.99</v>
      </c>
      <c r="O14" s="77" t="n">
        <v>2198</v>
      </c>
      <c r="P14" s="78"/>
      <c r="Q14" s="78"/>
      <c r="R14" s="78" t="n">
        <v>2035</v>
      </c>
      <c r="S14" s="79" t="n">
        <v>1.21</v>
      </c>
      <c r="T14" s="76" t="n">
        <v>232.12</v>
      </c>
      <c r="V14" s="28" t="n">
        <f aca="false">+G14/F14</f>
        <v>0.000597176981541802</v>
      </c>
      <c r="W14" s="29" t="n">
        <f aca="false">+H14/G14</f>
        <v>194.954545454545</v>
      </c>
      <c r="Y14" s="28" t="n">
        <f aca="false">+M14/L14</f>
        <v>0.000600191296030607</v>
      </c>
      <c r="Z14" s="29" t="n">
        <f aca="false">+N14/M14</f>
        <v>193.617529880478</v>
      </c>
      <c r="AB14" s="28" t="n">
        <f aca="false">+S14/R14</f>
        <v>0.000594594594594595</v>
      </c>
      <c r="AC14" s="29" t="n">
        <f aca="false">+T14/S14</f>
        <v>191.834710743802</v>
      </c>
    </row>
    <row r="15" customFormat="false" ht="24" hidden="false" customHeight="false" outlineLevel="0" collapsed="false">
      <c r="B15" s="38" t="s">
        <v>18</v>
      </c>
      <c r="C15" s="39" t="n">
        <f aca="false">SUM(C8:C14)</f>
        <v>13804</v>
      </c>
      <c r="D15" s="40" t="n">
        <f aca="false">+G15/F15*C15</f>
        <v>8.26085529542921</v>
      </c>
      <c r="E15" s="40" t="n">
        <f aca="false">+H15/G15*D15</f>
        <v>1563.32480118915</v>
      </c>
      <c r="F15" s="39" t="n">
        <f aca="false">SUM(F8:F14)</f>
        <v>13455</v>
      </c>
      <c r="G15" s="40" t="n">
        <f aca="false">SUM(G8:G14)</f>
        <v>8.052</v>
      </c>
      <c r="H15" s="41" t="n">
        <f aca="false">SUM(H8:H14)</f>
        <v>1523.8</v>
      </c>
      <c r="I15" s="80" t="n">
        <f aca="false">SUM(I8:I14)</f>
        <v>12863</v>
      </c>
      <c r="J15" s="40" t="n">
        <f aca="false">+M15/L15*I15</f>
        <v>7.70199366970769</v>
      </c>
      <c r="K15" s="40" t="n">
        <f aca="false">+N15/M15*J15</f>
        <v>1428.35739775337</v>
      </c>
      <c r="L15" s="81" t="n">
        <f aca="false">SUM(L8:L14)</f>
        <v>16113</v>
      </c>
      <c r="M15" s="82" t="n">
        <f aca="false">SUM(M8:M14)</f>
        <v>9.648</v>
      </c>
      <c r="N15" s="41" t="n">
        <f aca="false">SUM(N8:N14)</f>
        <v>1789.25</v>
      </c>
      <c r="O15" s="80" t="n">
        <f aca="false">SUM(O8:O14)</f>
        <v>13403</v>
      </c>
      <c r="P15" s="40" t="n">
        <f aca="false">+S15/R15*O15</f>
        <v>7.90039568916619</v>
      </c>
      <c r="Q15" s="40" t="n">
        <f aca="false">+T15/S15*P15</f>
        <v>1590.44878729438</v>
      </c>
      <c r="R15" s="81" t="n">
        <f aca="false">SUM(R8:R14)</f>
        <v>8815</v>
      </c>
      <c r="S15" s="82" t="n">
        <f aca="false">SUM(S8:S14)</f>
        <v>5.196</v>
      </c>
      <c r="T15" s="41" t="n">
        <f aca="false">SUM(T8:T14)</f>
        <v>1046.02</v>
      </c>
      <c r="V15" s="28" t="n">
        <f aca="false">+G15/F15</f>
        <v>0.000598439241917503</v>
      </c>
      <c r="W15" s="29" t="n">
        <f aca="false">+H15/G15</f>
        <v>189.244908097367</v>
      </c>
      <c r="Y15" s="28" t="n">
        <f aca="false">+M15/L15</f>
        <v>0.00059877117855148</v>
      </c>
      <c r="Z15" s="29" t="n">
        <f aca="false">+N15/M15</f>
        <v>185.452943615257</v>
      </c>
      <c r="AB15" s="28" t="n">
        <f aca="false">+S15/R15</f>
        <v>0.000589449801474759</v>
      </c>
      <c r="AC15" s="29" t="n">
        <f aca="false">+T15/S15</f>
        <v>201.312548113934</v>
      </c>
    </row>
    <row r="16" customFormat="false" ht="20.25" hidden="false" customHeight="false" outlineLevel="0" collapsed="false">
      <c r="B16" s="45" t="s">
        <v>19</v>
      </c>
      <c r="C16" s="84" t="n">
        <v>2894</v>
      </c>
      <c r="D16" s="26" t="n">
        <f aca="false">+G16/F16*C16</f>
        <v>1.74094158674804</v>
      </c>
      <c r="E16" s="26" t="n">
        <f aca="false">+H16/G16*D16</f>
        <v>326.779782040105</v>
      </c>
      <c r="F16" s="84" t="n">
        <v>2294</v>
      </c>
      <c r="G16" s="85" t="n">
        <v>1.38</v>
      </c>
      <c r="H16" s="86" t="n">
        <v>259.03</v>
      </c>
      <c r="I16" s="87" t="n">
        <v>3150</v>
      </c>
      <c r="J16" s="72" t="n">
        <f aca="false">+M16/L16*I16</f>
        <v>1.89607335998119</v>
      </c>
      <c r="K16" s="72" t="n">
        <f aca="false">+N16/M16*J16</f>
        <v>360.3576299083</v>
      </c>
      <c r="L16" s="46" t="n">
        <v>4253</v>
      </c>
      <c r="M16" s="88" t="n">
        <v>2.56</v>
      </c>
      <c r="N16" s="86" t="n">
        <v>486.54</v>
      </c>
      <c r="O16" s="87" t="n">
        <v>3313</v>
      </c>
      <c r="P16" s="83"/>
      <c r="Q16" s="83"/>
      <c r="R16" s="46" t="n">
        <v>6536</v>
      </c>
      <c r="S16" s="88" t="n">
        <v>3.93</v>
      </c>
      <c r="T16" s="86" t="n">
        <v>779.45</v>
      </c>
      <c r="V16" s="28" t="n">
        <f aca="false">+G16/F16</f>
        <v>0.000601569311246731</v>
      </c>
      <c r="W16" s="29" t="n">
        <f aca="false">+H16/G16</f>
        <v>187.702898550725</v>
      </c>
      <c r="Y16" s="28" t="n">
        <f aca="false">+M16/L16</f>
        <v>0.000601928050787679</v>
      </c>
      <c r="Z16" s="29" t="n">
        <f aca="false">+N16/M16</f>
        <v>190.0546875</v>
      </c>
      <c r="AB16" s="28" t="n">
        <f aca="false">+S16/R16</f>
        <v>0.000601285189718482</v>
      </c>
      <c r="AC16" s="29" t="n">
        <f aca="false">+T16/S16</f>
        <v>198.333333333333</v>
      </c>
    </row>
    <row r="17" customFormat="false" ht="21" hidden="false" customHeight="false" outlineLevel="0" collapsed="false">
      <c r="B17" s="47" t="s">
        <v>20</v>
      </c>
      <c r="C17" s="90" t="n">
        <v>6475</v>
      </c>
      <c r="D17" s="26" t="n">
        <f aca="false">+G17/F17*C17</f>
        <v>3.918836651262</v>
      </c>
      <c r="E17" s="26" t="n">
        <f aca="false">+H17/G17*D17</f>
        <v>725.059589406328</v>
      </c>
      <c r="F17" s="90" t="n">
        <v>11252</v>
      </c>
      <c r="G17" s="75" t="n">
        <v>6.81</v>
      </c>
      <c r="H17" s="76" t="n">
        <v>1259.98</v>
      </c>
      <c r="I17" s="77" t="n">
        <v>7109</v>
      </c>
      <c r="J17" s="72" t="n">
        <f aca="false">+M17/L17*I17</f>
        <v>4.23985117407122</v>
      </c>
      <c r="K17" s="72" t="n">
        <f aca="false">+N17/M17*J17</f>
        <v>783.667131518024</v>
      </c>
      <c r="L17" s="48" t="n">
        <v>9071</v>
      </c>
      <c r="M17" s="79" t="n">
        <v>5.41</v>
      </c>
      <c r="N17" s="76" t="n">
        <v>999.95</v>
      </c>
      <c r="O17" s="77" t="n">
        <v>6928</v>
      </c>
      <c r="P17" s="89"/>
      <c r="Q17" s="89"/>
      <c r="R17" s="48" t="n">
        <v>6280</v>
      </c>
      <c r="S17" s="79" t="n">
        <v>3.71</v>
      </c>
      <c r="T17" s="76" t="n">
        <v>685.45</v>
      </c>
      <c r="V17" s="28" t="n">
        <f aca="false">+G17/F17</f>
        <v>0.000605225737646641</v>
      </c>
      <c r="W17" s="29" t="n">
        <f aca="false">+H17/G17</f>
        <v>185.019089574156</v>
      </c>
      <c r="Y17" s="28" t="n">
        <f aca="false">+M17/L17</f>
        <v>0.000596406129423437</v>
      </c>
      <c r="Z17" s="29" t="n">
        <f aca="false">+N17/M17</f>
        <v>184.833641404806</v>
      </c>
      <c r="AB17" s="28" t="n">
        <f aca="false">+S17/R17</f>
        <v>0.000590764331210191</v>
      </c>
      <c r="AC17" s="29" t="n">
        <f aca="false">+T17/S17</f>
        <v>184.757412398922</v>
      </c>
    </row>
    <row r="18" customFormat="false" ht="24" hidden="false" customHeight="false" outlineLevel="0" collapsed="false">
      <c r="B18" s="38" t="s">
        <v>21</v>
      </c>
      <c r="C18" s="39" t="n">
        <f aca="false">SUM(C16:C17)</f>
        <v>9369</v>
      </c>
      <c r="D18" s="40" t="n">
        <f aca="false">+G18/F18*C18</f>
        <v>5.6645585412668</v>
      </c>
      <c r="E18" s="40" t="n">
        <f aca="false">+H18/G18*D18</f>
        <v>1050.61307323195</v>
      </c>
      <c r="F18" s="39" t="n">
        <f aca="false">SUM(F16:F17)</f>
        <v>13546</v>
      </c>
      <c r="G18" s="40" t="n">
        <f aca="false">SUM(G16:G17)</f>
        <v>8.19</v>
      </c>
      <c r="H18" s="41" t="n">
        <f aca="false">SUM(H16:H17)</f>
        <v>1519.01</v>
      </c>
      <c r="I18" s="80" t="n">
        <f aca="false">SUM(I16:I17)</f>
        <v>10259</v>
      </c>
      <c r="J18" s="40" t="n">
        <f aca="false">+M18/L18*I18</f>
        <v>6.13661287901531</v>
      </c>
      <c r="K18" s="40" t="n">
        <f aca="false">+N18/M18*J18</f>
        <v>1144.54374887421</v>
      </c>
      <c r="L18" s="81" t="n">
        <f aca="false">SUM(L16:L17)</f>
        <v>13324</v>
      </c>
      <c r="M18" s="82" t="n">
        <f aca="false">SUM(M16:M17)</f>
        <v>7.97</v>
      </c>
      <c r="N18" s="41" t="n">
        <f aca="false">SUM(N16:N17)</f>
        <v>1486.49</v>
      </c>
      <c r="O18" s="80" t="n">
        <f aca="false">SUM(O16:O17)</f>
        <v>10241</v>
      </c>
      <c r="P18" s="40" t="n">
        <f aca="false">+S18/R18*O18</f>
        <v>6.10496566791511</v>
      </c>
      <c r="Q18" s="40" t="n">
        <f aca="false">+T18/S18*P18</f>
        <v>1170.57123127341</v>
      </c>
      <c r="R18" s="81" t="n">
        <f aca="false">SUM(R16:R17)</f>
        <v>12816</v>
      </c>
      <c r="S18" s="82" t="n">
        <f aca="false">SUM(S16:S17)</f>
        <v>7.64</v>
      </c>
      <c r="T18" s="41" t="n">
        <f aca="false">SUM(T16:T17)</f>
        <v>1464.9</v>
      </c>
      <c r="V18" s="28" t="n">
        <f aca="false">+G18/F18</f>
        <v>0.000604606525911708</v>
      </c>
      <c r="W18" s="29" t="n">
        <f aca="false">+H18/G18</f>
        <v>185.471306471306</v>
      </c>
      <c r="Y18" s="28" t="n">
        <f aca="false">+M18/L18</f>
        <v>0.000598168718102672</v>
      </c>
      <c r="Z18" s="29" t="n">
        <f aca="false">+N18/M18</f>
        <v>186.510664993726</v>
      </c>
      <c r="AB18" s="28" t="n">
        <f aca="false">+S18/R18</f>
        <v>0.000596129837702871</v>
      </c>
      <c r="AC18" s="29" t="n">
        <f aca="false">+T18/S18</f>
        <v>191.740837696335</v>
      </c>
    </row>
    <row r="19" customFormat="false" ht="24" hidden="false" customHeight="false" outlineLevel="0" collapsed="false">
      <c r="B19" s="49" t="s">
        <v>22</v>
      </c>
      <c r="C19" s="92" t="n">
        <v>2395</v>
      </c>
      <c r="D19" s="26" t="n">
        <f aca="false">+G19/F19*C19</f>
        <v>1.1975</v>
      </c>
      <c r="E19" s="26" t="n">
        <f aca="false">+H19/G19*D19</f>
        <v>231.456659651233</v>
      </c>
      <c r="F19" s="92" t="n">
        <v>3326</v>
      </c>
      <c r="G19" s="93" t="n">
        <v>1.663</v>
      </c>
      <c r="H19" s="94" t="n">
        <v>321.43</v>
      </c>
      <c r="I19" s="95" t="n">
        <v>2576</v>
      </c>
      <c r="J19" s="72" t="n">
        <f aca="false">+M19/L19*I19</f>
        <v>1.29421221864952</v>
      </c>
      <c r="K19" s="72" t="n">
        <f aca="false">+N19/M19*J19</f>
        <v>251.667331189711</v>
      </c>
      <c r="L19" s="50" t="n">
        <v>2488</v>
      </c>
      <c r="M19" s="96" t="n">
        <v>1.25</v>
      </c>
      <c r="N19" s="94" t="n">
        <v>243.07</v>
      </c>
      <c r="O19" s="95" t="n">
        <v>2459</v>
      </c>
      <c r="P19" s="40"/>
      <c r="Q19" s="40"/>
      <c r="R19" s="50" t="n">
        <v>2620</v>
      </c>
      <c r="S19" s="96" t="n">
        <v>1.31</v>
      </c>
      <c r="T19" s="94" t="n">
        <v>264.23</v>
      </c>
      <c r="V19" s="28" t="n">
        <f aca="false">+G19/F19</f>
        <v>0.0005</v>
      </c>
      <c r="W19" s="29" t="n">
        <f aca="false">+H19/G19</f>
        <v>193.2832230908</v>
      </c>
      <c r="Y19" s="28" t="n">
        <f aca="false">+M19/L19</f>
        <v>0.000502411575562701</v>
      </c>
      <c r="Z19" s="29" t="n">
        <f aca="false">+N19/M19</f>
        <v>194.456</v>
      </c>
      <c r="AB19" s="28" t="n">
        <f aca="false">+S19/R19</f>
        <v>0.0005</v>
      </c>
      <c r="AC19" s="29" t="n">
        <f aca="false">+T19/S19</f>
        <v>201.702290076336</v>
      </c>
    </row>
    <row r="20" customFormat="false" ht="24" hidden="false" customHeight="false" outlineLevel="0" collapsed="false">
      <c r="B20" s="51" t="s">
        <v>23</v>
      </c>
      <c r="C20" s="52" t="n">
        <f aca="false">SUM(C19)</f>
        <v>2395</v>
      </c>
      <c r="D20" s="40" t="n">
        <f aca="false">+G20/F20*C20</f>
        <v>1.1975</v>
      </c>
      <c r="E20" s="40" t="n">
        <f aca="false">+H20/G20*D20</f>
        <v>231.456659651233</v>
      </c>
      <c r="F20" s="52" t="n">
        <f aca="false">SUM(F19)</f>
        <v>3326</v>
      </c>
      <c r="G20" s="53" t="n">
        <f aca="false">SUM(G19)</f>
        <v>1.663</v>
      </c>
      <c r="H20" s="54" t="n">
        <f aca="false">SUM(H19)</f>
        <v>321.43</v>
      </c>
      <c r="I20" s="97" t="n">
        <f aca="false">SUM(I19)</f>
        <v>2576</v>
      </c>
      <c r="J20" s="40" t="n">
        <f aca="false">+M20/L20*I20</f>
        <v>1.29421221864952</v>
      </c>
      <c r="K20" s="40" t="n">
        <f aca="false">+N20/M20*J20</f>
        <v>251.667331189711</v>
      </c>
      <c r="L20" s="98" t="n">
        <f aca="false">SUM(L19)</f>
        <v>2488</v>
      </c>
      <c r="M20" s="99" t="n">
        <f aca="false">SUM(M19)</f>
        <v>1.25</v>
      </c>
      <c r="N20" s="54" t="n">
        <f aca="false">SUM(N19)</f>
        <v>243.07</v>
      </c>
      <c r="O20" s="97" t="n">
        <f aca="false">SUM(O19)</f>
        <v>2459</v>
      </c>
      <c r="P20" s="40" t="n">
        <f aca="false">+S20/R20*O20</f>
        <v>1.2295</v>
      </c>
      <c r="Q20" s="40" t="n">
        <f aca="false">+T20/S20*P20</f>
        <v>247.992965648855</v>
      </c>
      <c r="R20" s="98" t="n">
        <f aca="false">SUM(R19)</f>
        <v>2620</v>
      </c>
      <c r="S20" s="99" t="n">
        <f aca="false">SUM(S19)</f>
        <v>1.31</v>
      </c>
      <c r="T20" s="54" t="n">
        <f aca="false">SUM(T19)</f>
        <v>264.23</v>
      </c>
      <c r="V20" s="28" t="n">
        <f aca="false">+G20/F20</f>
        <v>0.0005</v>
      </c>
      <c r="W20" s="29" t="n">
        <f aca="false">+H20/G20</f>
        <v>193.2832230908</v>
      </c>
      <c r="Y20" s="28" t="n">
        <f aca="false">+M20/L20</f>
        <v>0.000502411575562701</v>
      </c>
      <c r="Z20" s="29" t="n">
        <f aca="false">+N20/M20</f>
        <v>194.456</v>
      </c>
      <c r="AB20" s="28" t="n">
        <f aca="false">+S20/R20</f>
        <v>0.0005</v>
      </c>
      <c r="AC20" s="29" t="n">
        <f aca="false">+T20/S20</f>
        <v>201.702290076336</v>
      </c>
    </row>
    <row r="21" customFormat="false" ht="24" hidden="false" customHeight="false" outlineLevel="0" collapsed="false">
      <c r="B21" s="38" t="s">
        <v>24</v>
      </c>
      <c r="C21" s="39" t="n">
        <f aca="false">+C15+C18+C20</f>
        <v>25568</v>
      </c>
      <c r="D21" s="40" t="n">
        <f aca="false">+D15+D18+D20</f>
        <v>15.122913836696</v>
      </c>
      <c r="E21" s="40" t="n">
        <f aca="false">+E15+E18+E20</f>
        <v>2845.39453407233</v>
      </c>
      <c r="F21" s="39" t="n">
        <f aca="false">+F15+F18+F20</f>
        <v>30327</v>
      </c>
      <c r="G21" s="40" t="n">
        <f aca="false">+G15+G18+G20</f>
        <v>17.905</v>
      </c>
      <c r="H21" s="40" t="n">
        <f aca="false">+H15+H18+H20</f>
        <v>3364.24</v>
      </c>
      <c r="I21" s="39" t="n">
        <f aca="false">+I15+I18+I20</f>
        <v>25698</v>
      </c>
      <c r="J21" s="40" t="n">
        <f aca="false">+J15+J18+J20</f>
        <v>15.1328187673725</v>
      </c>
      <c r="K21" s="40" t="n">
        <f aca="false">+K15+K18+K20</f>
        <v>2824.56847781729</v>
      </c>
      <c r="L21" s="39" t="n">
        <f aca="false">+L15+L18+L20</f>
        <v>31925</v>
      </c>
      <c r="M21" s="40" t="n">
        <f aca="false">+M15+M18+M20</f>
        <v>18.868</v>
      </c>
      <c r="N21" s="40" t="n">
        <f aca="false">+N15+N18+N20</f>
        <v>3518.81</v>
      </c>
      <c r="O21" s="39" t="n">
        <f aca="false">+O15+O18+O20</f>
        <v>26103</v>
      </c>
      <c r="P21" s="40" t="n">
        <f aca="false">+P15+P18+P20</f>
        <v>15.2348613570813</v>
      </c>
      <c r="Q21" s="40" t="n">
        <f aca="false">+Q15+Q18+Q20</f>
        <v>3009.01298421665</v>
      </c>
      <c r="R21" s="39" t="n">
        <f aca="false">+R15+R18+R20</f>
        <v>24251</v>
      </c>
      <c r="S21" s="40" t="n">
        <f aca="false">+S15+S18+S20</f>
        <v>14.146</v>
      </c>
      <c r="T21" s="41" t="n">
        <f aca="false">+T15+T18+T20</f>
        <v>2775.15</v>
      </c>
      <c r="V21" s="28" t="n">
        <f aca="false">+G21/F21</f>
        <v>0.000590397995185808</v>
      </c>
      <c r="W21" s="29" t="n">
        <f aca="false">+H21/G21</f>
        <v>187.893884389835</v>
      </c>
      <c r="Y21" s="28" t="n">
        <f aca="false">+M21/L21</f>
        <v>0.000591010180109632</v>
      </c>
      <c r="Z21" s="29" t="n">
        <f aca="false">+N21/M21</f>
        <v>186.496184015264</v>
      </c>
      <c r="AB21" s="28" t="n">
        <f aca="false">+S21/R21</f>
        <v>0.000583316151911261</v>
      </c>
      <c r="AC21" s="29" t="n">
        <f aca="false">+T21/S21</f>
        <v>196.179131910081</v>
      </c>
    </row>
    <row r="24" customFormat="false" ht="16.5" hidden="false" customHeight="false" outlineLevel="0" collapsed="false">
      <c r="B24" s="4"/>
      <c r="C24" s="4"/>
      <c r="D24" s="4"/>
      <c r="E24" s="4"/>
      <c r="F24" s="4"/>
    </row>
    <row r="25" customFormat="false" ht="20.25" hidden="false" customHeight="true" outlineLevel="0" collapsed="false">
      <c r="B25" s="5" t="s">
        <v>2</v>
      </c>
      <c r="C25" s="63" t="s">
        <v>132</v>
      </c>
      <c r="D25" s="63"/>
      <c r="E25" s="63"/>
      <c r="F25" s="63"/>
      <c r="G25" s="63"/>
      <c r="H25" s="63"/>
      <c r="I25" s="63" t="s">
        <v>133</v>
      </c>
      <c r="J25" s="63"/>
      <c r="K25" s="63"/>
      <c r="L25" s="63"/>
      <c r="M25" s="63"/>
      <c r="N25" s="63"/>
      <c r="O25" s="63" t="s">
        <v>134</v>
      </c>
      <c r="P25" s="63"/>
      <c r="Q25" s="63"/>
      <c r="R25" s="63"/>
      <c r="S25" s="63"/>
      <c r="T25" s="63"/>
    </row>
    <row r="26" customFormat="false" ht="31.5" hidden="false" customHeight="true" outlineLevel="0" collapsed="false">
      <c r="B26" s="5"/>
      <c r="C26" s="64" t="s">
        <v>33</v>
      </c>
      <c r="D26" s="64"/>
      <c r="E26" s="64"/>
      <c r="F26" s="65" t="s">
        <v>4</v>
      </c>
      <c r="G26" s="65"/>
      <c r="H26" s="65"/>
      <c r="I26" s="64" t="s">
        <v>33</v>
      </c>
      <c r="J26" s="64"/>
      <c r="K26" s="64"/>
      <c r="L26" s="65" t="s">
        <v>4</v>
      </c>
      <c r="M26" s="65"/>
      <c r="N26" s="65"/>
      <c r="O26" s="64" t="s">
        <v>33</v>
      </c>
      <c r="P26" s="64"/>
      <c r="Q26" s="64"/>
      <c r="R26" s="65" t="s">
        <v>4</v>
      </c>
      <c r="S26" s="65"/>
      <c r="T26" s="65"/>
      <c r="V26" s="202" t="s">
        <v>5</v>
      </c>
      <c r="W26" s="202"/>
      <c r="Y26" s="202" t="s">
        <v>5</v>
      </c>
      <c r="Z26" s="202"/>
      <c r="AB26" s="202" t="s">
        <v>5</v>
      </c>
      <c r="AC26" s="202"/>
    </row>
    <row r="27" customFormat="false" ht="37.5" hidden="false" customHeight="false" outlineLevel="0" collapsed="false">
      <c r="B27" s="16"/>
      <c r="C27" s="127" t="s">
        <v>6</v>
      </c>
      <c r="D27" s="18" t="s">
        <v>34</v>
      </c>
      <c r="E27" s="18" t="s">
        <v>35</v>
      </c>
      <c r="F27" s="17" t="s">
        <v>6</v>
      </c>
      <c r="G27" s="18" t="s">
        <v>34</v>
      </c>
      <c r="H27" s="19" t="s">
        <v>35</v>
      </c>
      <c r="I27" s="127" t="s">
        <v>6</v>
      </c>
      <c r="J27" s="18" t="s">
        <v>34</v>
      </c>
      <c r="K27" s="18" t="s">
        <v>35</v>
      </c>
      <c r="L27" s="17" t="s">
        <v>6</v>
      </c>
      <c r="M27" s="18" t="s">
        <v>34</v>
      </c>
      <c r="N27" s="19" t="s">
        <v>35</v>
      </c>
      <c r="O27" s="127" t="s">
        <v>6</v>
      </c>
      <c r="P27" s="18" t="s">
        <v>34</v>
      </c>
      <c r="Q27" s="18" t="s">
        <v>35</v>
      </c>
      <c r="R27" s="17" t="s">
        <v>6</v>
      </c>
      <c r="S27" s="18" t="s">
        <v>34</v>
      </c>
      <c r="T27" s="19" t="s">
        <v>35</v>
      </c>
      <c r="V27" s="203" t="s">
        <v>9</v>
      </c>
      <c r="W27" s="203" t="s">
        <v>10</v>
      </c>
      <c r="Y27" s="203" t="s">
        <v>9</v>
      </c>
      <c r="Z27" s="203" t="s">
        <v>10</v>
      </c>
      <c r="AB27" s="203" t="s">
        <v>9</v>
      </c>
      <c r="AC27" s="203" t="s">
        <v>10</v>
      </c>
    </row>
    <row r="28" customFormat="false" ht="23.25" hidden="false" customHeight="false" outlineLevel="0" collapsed="false">
      <c r="B28" s="24" t="s">
        <v>11</v>
      </c>
      <c r="C28" s="70" t="n">
        <v>1122</v>
      </c>
      <c r="D28" s="71"/>
      <c r="E28" s="71"/>
      <c r="F28" s="104" t="n">
        <v>1322</v>
      </c>
      <c r="G28" s="105" t="n">
        <v>0.794</v>
      </c>
      <c r="H28" s="102" t="n">
        <v>156.18</v>
      </c>
      <c r="I28" s="70" t="n">
        <v>814</v>
      </c>
      <c r="J28" s="71"/>
      <c r="K28" s="72"/>
      <c r="L28" s="71" t="n">
        <v>1035</v>
      </c>
      <c r="M28" s="72" t="n">
        <v>0.621</v>
      </c>
      <c r="N28" s="69" t="n">
        <v>124.2</v>
      </c>
      <c r="O28" s="70"/>
      <c r="P28" s="71"/>
      <c r="Q28" s="71"/>
      <c r="R28" s="71"/>
      <c r="S28" s="72"/>
      <c r="T28" s="69"/>
      <c r="V28" s="28" t="n">
        <f aca="false">+G28/F28</f>
        <v>0.000600605143721634</v>
      </c>
      <c r="W28" s="29" t="n">
        <f aca="false">+H28/G28</f>
        <v>196.700251889169</v>
      </c>
      <c r="Y28" s="28" t="n">
        <f aca="false">+M28/L28</f>
        <v>0.0006</v>
      </c>
      <c r="Z28" s="29" t="n">
        <f aca="false">+N28/M28</f>
        <v>200</v>
      </c>
      <c r="AB28" s="28" t="e">
        <f aca="false">+S28/R28</f>
        <v>#DIV/0!</v>
      </c>
      <c r="AC28" s="29" t="e">
        <f aca="false">+T28/S28</f>
        <v>#DIV/0!</v>
      </c>
      <c r="AG28" s="71"/>
      <c r="AH28" s="72"/>
      <c r="AI28" s="69"/>
    </row>
    <row r="29" customFormat="false" ht="23.25" hidden="false" customHeight="false" outlineLevel="0" collapsed="false">
      <c r="B29" s="24" t="s">
        <v>12</v>
      </c>
      <c r="C29" s="70" t="n">
        <v>3385</v>
      </c>
      <c r="D29" s="71"/>
      <c r="E29" s="71"/>
      <c r="F29" s="104" t="n">
        <v>7115</v>
      </c>
      <c r="G29" s="105" t="n">
        <v>4.28</v>
      </c>
      <c r="H29" s="102" t="n">
        <v>763.46</v>
      </c>
      <c r="I29" s="70" t="n">
        <v>2614</v>
      </c>
      <c r="J29" s="71"/>
      <c r="K29" s="71"/>
      <c r="L29" s="71" t="n">
        <v>3158</v>
      </c>
      <c r="M29" s="72" t="n">
        <v>1.9</v>
      </c>
      <c r="N29" s="69" t="n">
        <v>342.32</v>
      </c>
      <c r="O29" s="70"/>
      <c r="P29" s="71"/>
      <c r="Q29" s="71"/>
      <c r="R29" s="71"/>
      <c r="S29" s="72"/>
      <c r="T29" s="69"/>
      <c r="V29" s="28" t="n">
        <f aca="false">+G29/F29</f>
        <v>0.000601546029515109</v>
      </c>
      <c r="W29" s="29" t="n">
        <f aca="false">+H29/G29</f>
        <v>178.378504672897</v>
      </c>
      <c r="Y29" s="28" t="n">
        <f aca="false">+M29/L29</f>
        <v>0.000601646611779607</v>
      </c>
      <c r="Z29" s="29" t="n">
        <f aca="false">+N29/M29</f>
        <v>180.168421052632</v>
      </c>
      <c r="AB29" s="28" t="e">
        <f aca="false">+S29/R29</f>
        <v>#DIV/0!</v>
      </c>
      <c r="AC29" s="29" t="e">
        <f aca="false">+T29/S29</f>
        <v>#DIV/0!</v>
      </c>
      <c r="AG29" s="71"/>
      <c r="AH29" s="72"/>
      <c r="AI29" s="69"/>
    </row>
    <row r="30" customFormat="false" ht="23.25" hidden="false" customHeight="false" outlineLevel="0" collapsed="false">
      <c r="B30" s="24" t="s">
        <v>13</v>
      </c>
      <c r="C30" s="70" t="n">
        <v>1576</v>
      </c>
      <c r="D30" s="71"/>
      <c r="E30" s="71"/>
      <c r="F30" s="104" t="n">
        <v>2577</v>
      </c>
      <c r="G30" s="105" t="n">
        <v>1.55</v>
      </c>
      <c r="H30" s="102" t="n">
        <v>268.09</v>
      </c>
      <c r="I30" s="70" t="n">
        <v>1403</v>
      </c>
      <c r="J30" s="71"/>
      <c r="K30" s="71"/>
      <c r="L30" s="71" t="n">
        <v>1815</v>
      </c>
      <c r="M30" s="72" t="n">
        <v>1.09</v>
      </c>
      <c r="N30" s="72" t="n">
        <v>192.71</v>
      </c>
      <c r="O30" s="70"/>
      <c r="P30" s="71"/>
      <c r="Q30" s="71"/>
      <c r="R30" s="71"/>
      <c r="S30" s="72"/>
      <c r="T30" s="69"/>
      <c r="V30" s="28" t="n">
        <f aca="false">+G30/F30</f>
        <v>0.000601474582848273</v>
      </c>
      <c r="W30" s="29" t="n">
        <f aca="false">+H30/G30</f>
        <v>172.961290322581</v>
      </c>
      <c r="Y30" s="28" t="n">
        <f aca="false">+M30/L30</f>
        <v>0.000600550964187328</v>
      </c>
      <c r="Z30" s="29" t="n">
        <f aca="false">+N30/M30</f>
        <v>176.798165137615</v>
      </c>
      <c r="AB30" s="28" t="e">
        <f aca="false">+S30/R30</f>
        <v>#DIV/0!</v>
      </c>
      <c r="AC30" s="29" t="e">
        <f aca="false">+T30/S30</f>
        <v>#DIV/0!</v>
      </c>
      <c r="AG30" s="71"/>
      <c r="AH30" s="72"/>
      <c r="AI30" s="72"/>
    </row>
    <row r="31" customFormat="false" ht="23.25" hidden="false" customHeight="false" outlineLevel="0" collapsed="false">
      <c r="B31" s="34" t="s">
        <v>14</v>
      </c>
      <c r="C31" s="70" t="n">
        <v>187</v>
      </c>
      <c r="D31" s="71"/>
      <c r="E31" s="71"/>
      <c r="F31" s="104" t="n">
        <v>110</v>
      </c>
      <c r="G31" s="105" t="n">
        <v>0.066</v>
      </c>
      <c r="H31" s="102" t="n">
        <v>11.4</v>
      </c>
      <c r="I31" s="70" t="n">
        <v>136</v>
      </c>
      <c r="J31" s="71"/>
      <c r="K31" s="71"/>
      <c r="L31" s="71" t="n">
        <v>338</v>
      </c>
      <c r="M31" s="72" t="n">
        <v>0.21</v>
      </c>
      <c r="N31" s="69" t="n">
        <v>34.99</v>
      </c>
      <c r="O31" s="70"/>
      <c r="P31" s="71"/>
      <c r="Q31" s="71"/>
      <c r="R31" s="71"/>
      <c r="S31" s="72"/>
      <c r="T31" s="69"/>
      <c r="V31" s="28" t="n">
        <f aca="false">+G31/F31</f>
        <v>0.0006</v>
      </c>
      <c r="W31" s="29" t="n">
        <f aca="false">+H31/G31</f>
        <v>172.727272727273</v>
      </c>
      <c r="Y31" s="28" t="n">
        <f aca="false">+M31/L31</f>
        <v>0.000621301775147929</v>
      </c>
      <c r="Z31" s="29" t="n">
        <f aca="false">+N31/M31</f>
        <v>166.619047619048</v>
      </c>
      <c r="AB31" s="28" t="e">
        <f aca="false">+S31/R31</f>
        <v>#DIV/0!</v>
      </c>
      <c r="AC31" s="29" t="e">
        <f aca="false">+T31/S31</f>
        <v>#DIV/0!</v>
      </c>
      <c r="AG31" s="71"/>
      <c r="AH31" s="72"/>
      <c r="AI31" s="69"/>
    </row>
    <row r="32" customFormat="false" ht="23.25" hidden="false" customHeight="false" outlineLevel="0" collapsed="false">
      <c r="B32" s="34" t="s">
        <v>15</v>
      </c>
      <c r="C32" s="70" t="n">
        <v>2469</v>
      </c>
      <c r="D32" s="71"/>
      <c r="E32" s="71"/>
      <c r="F32" s="104" t="n">
        <v>1995</v>
      </c>
      <c r="G32" s="105" t="n">
        <v>1.2</v>
      </c>
      <c r="H32" s="102" t="n">
        <v>214.2</v>
      </c>
      <c r="I32" s="70" t="n">
        <v>1664</v>
      </c>
      <c r="J32" s="71"/>
      <c r="K32" s="71"/>
      <c r="L32" s="71" t="n">
        <v>1534</v>
      </c>
      <c r="M32" s="72" t="n">
        <v>0.92</v>
      </c>
      <c r="N32" s="69" t="n">
        <v>162.26</v>
      </c>
      <c r="O32" s="70"/>
      <c r="P32" s="71"/>
      <c r="Q32" s="71"/>
      <c r="R32" s="71"/>
      <c r="S32" s="72"/>
      <c r="T32" s="69"/>
      <c r="V32" s="28" t="n">
        <f aca="false">+G32/F32</f>
        <v>0.000601503759398496</v>
      </c>
      <c r="W32" s="29" t="n">
        <f aca="false">+H32/G32</f>
        <v>178.5</v>
      </c>
      <c r="Y32" s="28" t="n">
        <f aca="false">+M32/L32</f>
        <v>0.00059973924380704</v>
      </c>
      <c r="Z32" s="29" t="n">
        <f aca="false">+N32/M32</f>
        <v>176.369565217391</v>
      </c>
      <c r="AB32" s="28" t="e">
        <f aca="false">+S32/R32</f>
        <v>#DIV/0!</v>
      </c>
      <c r="AC32" s="29" t="e">
        <f aca="false">+T32/S32</f>
        <v>#DIV/0!</v>
      </c>
      <c r="AG32" s="71"/>
      <c r="AH32" s="72"/>
      <c r="AI32" s="69"/>
    </row>
    <row r="33" customFormat="false" ht="23.25" hidden="false" customHeight="false" outlineLevel="0" collapsed="false">
      <c r="B33" s="34" t="s">
        <v>16</v>
      </c>
      <c r="C33" s="70" t="n">
        <v>3121</v>
      </c>
      <c r="D33" s="71"/>
      <c r="E33" s="71"/>
      <c r="F33" s="104" t="n">
        <v>3499</v>
      </c>
      <c r="G33" s="105" t="n">
        <v>2.02</v>
      </c>
      <c r="H33" s="102" t="n">
        <v>507.5</v>
      </c>
      <c r="I33" s="70" t="n">
        <v>2611</v>
      </c>
      <c r="J33" s="71"/>
      <c r="K33" s="71"/>
      <c r="L33" s="71" t="n">
        <v>3723</v>
      </c>
      <c r="M33" s="72" t="n">
        <v>2.15</v>
      </c>
      <c r="N33" s="69" t="n">
        <v>550.19</v>
      </c>
      <c r="O33" s="70"/>
      <c r="P33" s="71"/>
      <c r="Q33" s="71"/>
      <c r="R33" s="71"/>
      <c r="S33" s="72"/>
      <c r="T33" s="69"/>
      <c r="V33" s="28" t="n">
        <f aca="false">+G33/F33</f>
        <v>0.000577307802229208</v>
      </c>
      <c r="W33" s="29" t="n">
        <f aca="false">+H33/G33</f>
        <v>251.237623762376</v>
      </c>
      <c r="Y33" s="28" t="n">
        <f aca="false">+M33/L33</f>
        <v>0.000577491270480795</v>
      </c>
      <c r="Z33" s="29" t="n">
        <f aca="false">+N33/M33</f>
        <v>255.902325581395</v>
      </c>
      <c r="AB33" s="28" t="e">
        <f aca="false">+S33/R33</f>
        <v>#DIV/0!</v>
      </c>
      <c r="AC33" s="29" t="e">
        <f aca="false">+T33/S33</f>
        <v>#DIV/0!</v>
      </c>
      <c r="AG33" s="71"/>
      <c r="AH33" s="72"/>
      <c r="AI33" s="69"/>
    </row>
    <row r="34" customFormat="false" ht="24" hidden="false" customHeight="false" outlineLevel="0" collapsed="false">
      <c r="B34" s="36" t="s">
        <v>17</v>
      </c>
      <c r="C34" s="77" t="n">
        <v>2529</v>
      </c>
      <c r="D34" s="78"/>
      <c r="E34" s="78"/>
      <c r="F34" s="109" t="n">
        <v>971</v>
      </c>
      <c r="G34" s="110" t="n">
        <v>0.57</v>
      </c>
      <c r="H34" s="107" t="n">
        <v>110.55</v>
      </c>
      <c r="I34" s="77" t="n">
        <v>1971</v>
      </c>
      <c r="J34" s="78"/>
      <c r="K34" s="78"/>
      <c r="L34" s="78" t="n">
        <v>1270</v>
      </c>
      <c r="M34" s="79" t="n">
        <v>0.77</v>
      </c>
      <c r="N34" s="79" t="n">
        <v>150.58</v>
      </c>
      <c r="O34" s="77"/>
      <c r="P34" s="78"/>
      <c r="Q34" s="78"/>
      <c r="R34" s="78"/>
      <c r="S34" s="79"/>
      <c r="T34" s="76"/>
      <c r="V34" s="28" t="n">
        <f aca="false">+G34/F34</f>
        <v>0.0005870236869207</v>
      </c>
      <c r="W34" s="29" t="n">
        <f aca="false">+H34/G34</f>
        <v>193.947368421053</v>
      </c>
      <c r="Y34" s="28" t="n">
        <f aca="false">+M34/L34</f>
        <v>0.000606299212598425</v>
      </c>
      <c r="Z34" s="29" t="n">
        <f aca="false">+N34/M34</f>
        <v>195.558441558442</v>
      </c>
      <c r="AB34" s="28" t="e">
        <f aca="false">+S34/R34</f>
        <v>#DIV/0!</v>
      </c>
      <c r="AC34" s="29" t="e">
        <f aca="false">+T34/S34</f>
        <v>#DIV/0!</v>
      </c>
      <c r="AG34" s="78"/>
      <c r="AH34" s="79"/>
      <c r="AI34" s="79"/>
    </row>
    <row r="35" customFormat="false" ht="24" hidden="false" customHeight="false" outlineLevel="0" collapsed="false">
      <c r="B35" s="38" t="s">
        <v>18</v>
      </c>
      <c r="C35" s="80" t="n">
        <f aca="false">SUM(C28:C34)</f>
        <v>14389</v>
      </c>
      <c r="D35" s="40" t="n">
        <f aca="false">+G35/F35*C35</f>
        <v>8.57335380067087</v>
      </c>
      <c r="E35" s="40" t="n">
        <f aca="false">+H35/G35*D35</f>
        <v>1661.80719881744</v>
      </c>
      <c r="F35" s="80" t="n">
        <f aca="false">SUM(F28:F34)</f>
        <v>17589</v>
      </c>
      <c r="G35" s="218" t="n">
        <f aca="false">SUM(G28:G34)</f>
        <v>10.48</v>
      </c>
      <c r="H35" s="218" t="n">
        <f aca="false">SUM(H28:H34)</f>
        <v>2031.38</v>
      </c>
      <c r="I35" s="80" t="n">
        <f aca="false">SUM(I28:I34)</f>
        <v>11213</v>
      </c>
      <c r="J35" s="40" t="n">
        <f aca="false">+M35/L35*I35</f>
        <v>6.6730981900101</v>
      </c>
      <c r="K35" s="40" t="n">
        <f aca="false">+N35/M35*J35</f>
        <v>1356.4393886429</v>
      </c>
      <c r="L35" s="81" t="n">
        <f aca="false">SUM(L28:L34)</f>
        <v>12873</v>
      </c>
      <c r="M35" s="82" t="n">
        <f aca="false">SUM(M28:M34)</f>
        <v>7.661</v>
      </c>
      <c r="N35" s="41" t="n">
        <f aca="false">SUM(N28:N34)</f>
        <v>1557.25</v>
      </c>
      <c r="O35" s="80" t="n">
        <f aca="false">SUM(O28:O34)</f>
        <v>0</v>
      </c>
      <c r="P35" s="40" t="e">
        <f aca="false">+S35/R35*O35</f>
        <v>#DIV/0!</v>
      </c>
      <c r="Q35" s="40" t="e">
        <f aca="false">+T35/S35*P35</f>
        <v>#DIV/0!</v>
      </c>
      <c r="R35" s="81" t="n">
        <f aca="false">SUM(R28:R34)</f>
        <v>0</v>
      </c>
      <c r="S35" s="82" t="n">
        <f aca="false">SUM(S28:S34)</f>
        <v>0</v>
      </c>
      <c r="T35" s="41" t="n">
        <f aca="false">SUM(T28:T34)</f>
        <v>0</v>
      </c>
      <c r="V35" s="28" t="n">
        <f aca="false">+G35/F35</f>
        <v>0.000595826937290352</v>
      </c>
      <c r="W35" s="29" t="n">
        <f aca="false">+H35/G35</f>
        <v>193.833969465649</v>
      </c>
      <c r="Y35" s="28" t="n">
        <f aca="false">+M35/L35</f>
        <v>0.000595121572283073</v>
      </c>
      <c r="Z35" s="29" t="n">
        <f aca="false">+N35/M35</f>
        <v>203.269808119044</v>
      </c>
      <c r="AB35" s="28" t="e">
        <f aca="false">+S35/R35</f>
        <v>#DIV/0!</v>
      </c>
      <c r="AC35" s="29" t="e">
        <f aca="false">+T35/S35</f>
        <v>#DIV/0!</v>
      </c>
      <c r="AG35" s="81"/>
      <c r="AH35" s="82"/>
      <c r="AI35" s="41"/>
    </row>
    <row r="36" customFormat="false" ht="23.25" hidden="false" customHeight="false" outlineLevel="0" collapsed="false">
      <c r="B36" s="45" t="s">
        <v>19</v>
      </c>
      <c r="C36" s="87" t="n">
        <v>3558</v>
      </c>
      <c r="D36" s="83"/>
      <c r="E36" s="83"/>
      <c r="F36" s="206" t="n">
        <v>5073</v>
      </c>
      <c r="G36" s="114" t="n">
        <v>3.05</v>
      </c>
      <c r="H36" s="112" t="n">
        <v>614.66</v>
      </c>
      <c r="I36" s="87" t="n">
        <v>2229</v>
      </c>
      <c r="J36" s="84"/>
      <c r="K36" s="84"/>
      <c r="L36" s="84" t="n">
        <v>1842</v>
      </c>
      <c r="M36" s="84" t="n">
        <v>1.1</v>
      </c>
      <c r="N36" s="84" t="n">
        <v>224.26</v>
      </c>
      <c r="O36" s="87"/>
      <c r="P36" s="83"/>
      <c r="Q36" s="83"/>
      <c r="R36" s="46"/>
      <c r="S36" s="88"/>
      <c r="T36" s="86"/>
      <c r="V36" s="28" t="n">
        <f aca="false">+G36/F36</f>
        <v>0.000601222156514883</v>
      </c>
      <c r="W36" s="29" t="n">
        <f aca="false">+H36/G36</f>
        <v>201.527868852459</v>
      </c>
      <c r="Y36" s="28" t="n">
        <f aca="false">+M36/L36</f>
        <v>0.000597176981541802</v>
      </c>
      <c r="Z36" s="29" t="n">
        <f aca="false">+N36/M36</f>
        <v>203.872727272727</v>
      </c>
      <c r="AB36" s="28" t="e">
        <f aca="false">+S36/R36</f>
        <v>#DIV/0!</v>
      </c>
      <c r="AC36" s="29" t="e">
        <f aca="false">+T36/S36</f>
        <v>#DIV/0!</v>
      </c>
      <c r="AG36" s="84"/>
      <c r="AH36" s="84"/>
      <c r="AI36" s="84"/>
    </row>
    <row r="37" customFormat="false" ht="24" hidden="false" customHeight="false" outlineLevel="0" collapsed="false">
      <c r="B37" s="47" t="s">
        <v>20</v>
      </c>
      <c r="C37" s="77" t="n">
        <v>6917</v>
      </c>
      <c r="D37" s="89"/>
      <c r="E37" s="89"/>
      <c r="F37" s="207" t="n">
        <v>7714</v>
      </c>
      <c r="G37" s="110" t="n">
        <v>4.62</v>
      </c>
      <c r="H37" s="107" t="n">
        <v>853.62</v>
      </c>
      <c r="I37" s="77" t="n">
        <v>5309</v>
      </c>
      <c r="J37" s="90"/>
      <c r="K37" s="90"/>
      <c r="L37" s="90" t="n">
        <v>6067</v>
      </c>
      <c r="M37" s="90" t="n">
        <v>3.63</v>
      </c>
      <c r="N37" s="90" t="n">
        <v>670.2</v>
      </c>
      <c r="O37" s="77"/>
      <c r="P37" s="89"/>
      <c r="Q37" s="89"/>
      <c r="R37" s="48"/>
      <c r="S37" s="79"/>
      <c r="T37" s="76"/>
      <c r="V37" s="28" t="n">
        <f aca="false">+G37/F37</f>
        <v>0.000598911070780399</v>
      </c>
      <c r="W37" s="29" t="n">
        <f aca="false">+H37/G37</f>
        <v>184.766233766234</v>
      </c>
      <c r="Y37" s="28" t="n">
        <f aca="false">+M37/L37</f>
        <v>0.000598318773693753</v>
      </c>
      <c r="Z37" s="29" t="n">
        <f aca="false">+N37/M37</f>
        <v>184.628099173554</v>
      </c>
      <c r="AB37" s="28" t="e">
        <f aca="false">+S37/R37</f>
        <v>#DIV/0!</v>
      </c>
      <c r="AC37" s="29" t="e">
        <f aca="false">+T37/S37</f>
        <v>#DIV/0!</v>
      </c>
      <c r="AG37" s="90"/>
      <c r="AH37" s="90"/>
      <c r="AI37" s="90"/>
    </row>
    <row r="38" customFormat="false" ht="24" hidden="false" customHeight="false" outlineLevel="0" collapsed="false">
      <c r="B38" s="38" t="s">
        <v>21</v>
      </c>
      <c r="C38" s="80" t="n">
        <f aca="false">SUM(C36:C37)</f>
        <v>10475</v>
      </c>
      <c r="D38" s="40" t="n">
        <f aca="false">+G38/F38*C38</f>
        <v>6.28319777899429</v>
      </c>
      <c r="E38" s="40" t="n">
        <f aca="false">+H38/G38*D38</f>
        <v>1202.80229921014</v>
      </c>
      <c r="F38" s="81" t="n">
        <f aca="false">SUM(F36:F37)</f>
        <v>12787</v>
      </c>
      <c r="G38" s="82" t="n">
        <f aca="false">SUM(G36:G37)</f>
        <v>7.67</v>
      </c>
      <c r="H38" s="41" t="n">
        <f aca="false">SUM(H36:H37)</f>
        <v>1468.28</v>
      </c>
      <c r="I38" s="80" t="n">
        <f aca="false">SUM(I36:I37)</f>
        <v>7538</v>
      </c>
      <c r="J38" s="40" t="n">
        <f aca="false">+M38/L38*I38</f>
        <v>4.50812239221141</v>
      </c>
      <c r="K38" s="40" t="n">
        <f aca="false">+N38/M38*J38</f>
        <v>852.502146921229</v>
      </c>
      <c r="L38" s="81" t="n">
        <f aca="false">SUM(L36:L37)</f>
        <v>7909</v>
      </c>
      <c r="M38" s="82" t="n">
        <f aca="false">SUM(M36:M37)</f>
        <v>4.73</v>
      </c>
      <c r="N38" s="41" t="n">
        <f aca="false">SUM(N36:N37)</f>
        <v>894.46</v>
      </c>
      <c r="O38" s="80" t="n">
        <f aca="false">SUM(O36:O37)</f>
        <v>0</v>
      </c>
      <c r="P38" s="40" t="e">
        <f aca="false">+S38/R38*O38</f>
        <v>#DIV/0!</v>
      </c>
      <c r="Q38" s="40" t="e">
        <f aca="false">+T38/S38*P38</f>
        <v>#DIV/0!</v>
      </c>
      <c r="R38" s="81" t="n">
        <f aca="false">SUM(R36:R37)</f>
        <v>0</v>
      </c>
      <c r="S38" s="82" t="n">
        <f aca="false">SUM(S36:S37)</f>
        <v>0</v>
      </c>
      <c r="T38" s="41" t="n">
        <f aca="false">SUM(T36:T37)</f>
        <v>0</v>
      </c>
      <c r="V38" s="28" t="n">
        <f aca="false">+G38/F38</f>
        <v>0.000599827950261985</v>
      </c>
      <c r="W38" s="29" t="n">
        <f aca="false">+H38/G38</f>
        <v>191.431551499348</v>
      </c>
      <c r="Y38" s="28" t="n">
        <f aca="false">+M38/L38</f>
        <v>0.000598052851182198</v>
      </c>
      <c r="Z38" s="29" t="n">
        <f aca="false">+N38/M38</f>
        <v>189.103594080338</v>
      </c>
      <c r="AB38" s="28" t="e">
        <f aca="false">+S38/R38</f>
        <v>#DIV/0!</v>
      </c>
      <c r="AC38" s="29" t="e">
        <f aca="false">+T38/S38</f>
        <v>#DIV/0!</v>
      </c>
      <c r="AG38" s="81"/>
      <c r="AH38" s="82"/>
      <c r="AI38" s="41"/>
    </row>
    <row r="39" customFormat="false" ht="24" hidden="false" customHeight="false" outlineLevel="0" collapsed="false">
      <c r="B39" s="49" t="s">
        <v>22</v>
      </c>
      <c r="C39" s="95" t="n">
        <v>2493</v>
      </c>
      <c r="D39" s="40"/>
      <c r="E39" s="40"/>
      <c r="F39" s="197" t="n">
        <v>2648</v>
      </c>
      <c r="G39" s="118" t="n">
        <v>1.32</v>
      </c>
      <c r="H39" s="116" t="n">
        <v>273.32</v>
      </c>
      <c r="I39" s="95" t="n">
        <v>1541</v>
      </c>
      <c r="J39" s="40"/>
      <c r="K39" s="40"/>
      <c r="L39" s="50" t="n">
        <v>1399</v>
      </c>
      <c r="M39" s="96" t="n">
        <v>0.7</v>
      </c>
      <c r="N39" s="94" t="n">
        <v>146.79</v>
      </c>
      <c r="O39" s="95"/>
      <c r="P39" s="40"/>
      <c r="Q39" s="40"/>
      <c r="R39" s="50"/>
      <c r="S39" s="96"/>
      <c r="T39" s="94"/>
      <c r="V39" s="28" t="n">
        <f aca="false">+G39/F39</f>
        <v>0.000498489425981873</v>
      </c>
      <c r="W39" s="29" t="n">
        <f aca="false">+H39/G39</f>
        <v>207.060606060606</v>
      </c>
      <c r="Y39" s="28" t="n">
        <f aca="false">+M39/L39</f>
        <v>0.00050035739814153</v>
      </c>
      <c r="Z39" s="29" t="n">
        <f aca="false">+N39/M39</f>
        <v>209.7</v>
      </c>
      <c r="AB39" s="28" t="e">
        <f aca="false">+S39/R39</f>
        <v>#DIV/0!</v>
      </c>
      <c r="AC39" s="29" t="e">
        <f aca="false">+T39/S39</f>
        <v>#DIV/0!</v>
      </c>
      <c r="AG39" s="50"/>
      <c r="AH39" s="96"/>
      <c r="AI39" s="94"/>
    </row>
    <row r="40" customFormat="false" ht="24" hidden="false" customHeight="false" outlineLevel="0" collapsed="false">
      <c r="B40" s="51" t="s">
        <v>23</v>
      </c>
      <c r="C40" s="97" t="n">
        <f aca="false">SUM(C39)</f>
        <v>2493</v>
      </c>
      <c r="D40" s="40" t="n">
        <f aca="false">+G40/F40*C40</f>
        <v>1.24273413897281</v>
      </c>
      <c r="E40" s="40" t="n">
        <f aca="false">+H40/G40*D40</f>
        <v>257.321283987915</v>
      </c>
      <c r="F40" s="98" t="n">
        <f aca="false">SUM(F39)</f>
        <v>2648</v>
      </c>
      <c r="G40" s="99" t="n">
        <f aca="false">SUM(G39)</f>
        <v>1.32</v>
      </c>
      <c r="H40" s="54" t="n">
        <f aca="false">SUM(H39)</f>
        <v>273.32</v>
      </c>
      <c r="I40" s="97" t="n">
        <f aca="false">SUM(I39)</f>
        <v>1541</v>
      </c>
      <c r="J40" s="40" t="n">
        <f aca="false">+M40/L40*I40</f>
        <v>0.771050750536097</v>
      </c>
      <c r="K40" s="40" t="n">
        <f aca="false">+N40/M40*J40</f>
        <v>161.68934238742</v>
      </c>
      <c r="L40" s="98" t="n">
        <f aca="false">SUM(L39)</f>
        <v>1399</v>
      </c>
      <c r="M40" s="99" t="n">
        <f aca="false">SUM(M39)</f>
        <v>0.7</v>
      </c>
      <c r="N40" s="54" t="n">
        <f aca="false">SUM(N39)</f>
        <v>146.79</v>
      </c>
      <c r="O40" s="97" t="n">
        <f aca="false">SUM(O39)</f>
        <v>0</v>
      </c>
      <c r="P40" s="40" t="e">
        <f aca="false">+S40/R40*O40</f>
        <v>#DIV/0!</v>
      </c>
      <c r="Q40" s="40" t="e">
        <f aca="false">+T40/S40*P40</f>
        <v>#DIV/0!</v>
      </c>
      <c r="R40" s="98" t="n">
        <f aca="false">SUM(R39)</f>
        <v>0</v>
      </c>
      <c r="S40" s="99" t="n">
        <f aca="false">SUM(S39)</f>
        <v>0</v>
      </c>
      <c r="T40" s="54" t="n">
        <f aca="false">SUM(T39)</f>
        <v>0</v>
      </c>
      <c r="V40" s="28" t="n">
        <f aca="false">+G40/F40</f>
        <v>0.000498489425981873</v>
      </c>
      <c r="W40" s="29" t="n">
        <f aca="false">+H40/G40</f>
        <v>207.060606060606</v>
      </c>
      <c r="Y40" s="28" t="n">
        <f aca="false">+M40/L40</f>
        <v>0.00050035739814153</v>
      </c>
      <c r="Z40" s="29" t="n">
        <f aca="false">+N40/M40</f>
        <v>209.7</v>
      </c>
      <c r="AB40" s="28" t="e">
        <f aca="false">+S40/R40</f>
        <v>#DIV/0!</v>
      </c>
      <c r="AC40" s="29" t="e">
        <f aca="false">+T40/S40</f>
        <v>#DIV/0!</v>
      </c>
      <c r="AG40" s="98"/>
      <c r="AH40" s="99"/>
      <c r="AI40" s="54"/>
    </row>
    <row r="41" customFormat="false" ht="24" hidden="false" customHeight="false" outlineLevel="0" collapsed="false">
      <c r="B41" s="38" t="s">
        <v>24</v>
      </c>
      <c r="C41" s="80" t="n">
        <f aca="false">+C35+C38+C40</f>
        <v>27357</v>
      </c>
      <c r="D41" s="40" t="n">
        <f aca="false">+D35+D38+D40</f>
        <v>16.099285718638</v>
      </c>
      <c r="E41" s="40" t="n">
        <f aca="false">+E35+E38+E40</f>
        <v>3121.93078201549</v>
      </c>
      <c r="F41" s="81" t="n">
        <f aca="false">+F35+F38+F40</f>
        <v>33024</v>
      </c>
      <c r="G41" s="82" t="n">
        <f aca="false">+G35+G38+G40</f>
        <v>19.47</v>
      </c>
      <c r="H41" s="41" t="n">
        <f aca="false">+H35+H38+H40</f>
        <v>3772.98</v>
      </c>
      <c r="I41" s="80" t="n">
        <f aca="false">+I35+I38+I40</f>
        <v>20292</v>
      </c>
      <c r="J41" s="40" t="n">
        <f aca="false">+J35+J38+J40</f>
        <v>11.9522713327576</v>
      </c>
      <c r="K41" s="40" t="n">
        <f aca="false">+K35+K38+K40</f>
        <v>2370.63087795154</v>
      </c>
      <c r="L41" s="81" t="n">
        <f aca="false">+L35+L38+L40</f>
        <v>22181</v>
      </c>
      <c r="M41" s="82" t="n">
        <f aca="false">+M35+M38+M40</f>
        <v>13.091</v>
      </c>
      <c r="N41" s="41" t="n">
        <f aca="false">+N35+N38+N40</f>
        <v>2598.5</v>
      </c>
      <c r="O41" s="80" t="n">
        <f aca="false">+O35+O38+O40</f>
        <v>0</v>
      </c>
      <c r="P41" s="40" t="e">
        <f aca="false">+P35+P38+P40</f>
        <v>#DIV/0!</v>
      </c>
      <c r="Q41" s="40" t="e">
        <f aca="false">+Q35+Q38+Q40</f>
        <v>#DIV/0!</v>
      </c>
      <c r="R41" s="81" t="n">
        <f aca="false">+R35+R38+R40</f>
        <v>0</v>
      </c>
      <c r="S41" s="82" t="n">
        <f aca="false">+S35+S38+S40</f>
        <v>0</v>
      </c>
      <c r="T41" s="41" t="n">
        <f aca="false">+T35+T38+T40</f>
        <v>0</v>
      </c>
      <c r="V41" s="28" t="n">
        <f aca="false">+G41/F41</f>
        <v>0.000589571220930233</v>
      </c>
      <c r="W41" s="29" t="n">
        <f aca="false">+H41/G41</f>
        <v>193.784283513097</v>
      </c>
      <c r="Y41" s="28" t="n">
        <f aca="false">+M41/L41</f>
        <v>0.000590189802082864</v>
      </c>
      <c r="Z41" s="29" t="n">
        <f aca="false">+N41/M41</f>
        <v>198.495149339241</v>
      </c>
      <c r="AB41" s="28" t="e">
        <f aca="false">+S41/R41</f>
        <v>#DIV/0!</v>
      </c>
      <c r="AC41" s="29" t="e">
        <f aca="false">+T41/S41</f>
        <v>#DIV/0!</v>
      </c>
      <c r="AG41" s="81"/>
      <c r="AH41" s="82"/>
      <c r="AI41" s="41"/>
    </row>
    <row r="44" customFormat="false" ht="18.75" hidden="false" customHeight="false" outlineLevel="0" collapsed="false">
      <c r="B44" s="100" t="s">
        <v>39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customFormat="false" ht="20.25" hidden="false" customHeight="true" outlineLevel="0" collapsed="false">
      <c r="B45" s="5" t="s">
        <v>2</v>
      </c>
      <c r="C45" s="63" t="s">
        <v>135</v>
      </c>
      <c r="D45" s="63"/>
      <c r="E45" s="63"/>
      <c r="F45" s="63"/>
      <c r="G45" s="63"/>
      <c r="H45" s="63"/>
      <c r="I45" s="63" t="s">
        <v>136</v>
      </c>
      <c r="J45" s="63"/>
      <c r="K45" s="63"/>
      <c r="L45" s="63"/>
      <c r="M45" s="63"/>
      <c r="N45" s="63"/>
      <c r="O45" s="63" t="s">
        <v>137</v>
      </c>
      <c r="P45" s="63"/>
      <c r="Q45" s="63"/>
      <c r="R45" s="63"/>
      <c r="S45" s="63"/>
      <c r="T45" s="63"/>
    </row>
    <row r="46" customFormat="false" ht="37.5" hidden="false" customHeight="true" outlineLevel="0" collapsed="false">
      <c r="B46" s="5"/>
      <c r="C46" s="64" t="s">
        <v>33</v>
      </c>
      <c r="D46" s="64"/>
      <c r="E46" s="64"/>
      <c r="F46" s="65" t="s">
        <v>4</v>
      </c>
      <c r="G46" s="65"/>
      <c r="H46" s="65"/>
      <c r="I46" s="64" t="s">
        <v>33</v>
      </c>
      <c r="J46" s="64"/>
      <c r="K46" s="64"/>
      <c r="L46" s="65" t="s">
        <v>4</v>
      </c>
      <c r="M46" s="65"/>
      <c r="N46" s="65"/>
      <c r="O46" s="64" t="s">
        <v>33</v>
      </c>
      <c r="P46" s="64"/>
      <c r="Q46" s="64"/>
      <c r="R46" s="65" t="s">
        <v>4</v>
      </c>
      <c r="S46" s="65"/>
      <c r="T46" s="65"/>
      <c r="V46" s="202" t="s">
        <v>5</v>
      </c>
      <c r="W46" s="202"/>
      <c r="Y46" s="202" t="s">
        <v>5</v>
      </c>
      <c r="Z46" s="202"/>
      <c r="AB46" s="202" t="s">
        <v>5</v>
      </c>
      <c r="AC46" s="202"/>
    </row>
    <row r="47" customFormat="false" ht="37.5" hidden="false" customHeight="false" outlineLevel="0" collapsed="false">
      <c r="B47" s="16"/>
      <c r="C47" s="127" t="s">
        <v>6</v>
      </c>
      <c r="D47" s="18" t="s">
        <v>34</v>
      </c>
      <c r="E47" s="18" t="s">
        <v>35</v>
      </c>
      <c r="F47" s="17" t="s">
        <v>6</v>
      </c>
      <c r="G47" s="18" t="s">
        <v>34</v>
      </c>
      <c r="H47" s="19" t="s">
        <v>35</v>
      </c>
      <c r="I47" s="127" t="s">
        <v>6</v>
      </c>
      <c r="J47" s="18" t="s">
        <v>34</v>
      </c>
      <c r="K47" s="18" t="s">
        <v>35</v>
      </c>
      <c r="L47" s="17" t="s">
        <v>6</v>
      </c>
      <c r="M47" s="18" t="s">
        <v>34</v>
      </c>
      <c r="N47" s="19" t="s">
        <v>35</v>
      </c>
      <c r="O47" s="127" t="s">
        <v>6</v>
      </c>
      <c r="P47" s="18" t="s">
        <v>34</v>
      </c>
      <c r="Q47" s="18" t="s">
        <v>35</v>
      </c>
      <c r="R47" s="17" t="s">
        <v>6</v>
      </c>
      <c r="S47" s="18" t="s">
        <v>34</v>
      </c>
      <c r="T47" s="19" t="s">
        <v>35</v>
      </c>
      <c r="V47" s="203" t="s">
        <v>9</v>
      </c>
      <c r="W47" s="203" t="s">
        <v>10</v>
      </c>
      <c r="Y47" s="203" t="s">
        <v>9</v>
      </c>
      <c r="Z47" s="203" t="s">
        <v>10</v>
      </c>
      <c r="AB47" s="203" t="s">
        <v>9</v>
      </c>
      <c r="AC47" s="203" t="s">
        <v>10</v>
      </c>
    </row>
    <row r="48" customFormat="false" ht="23.25" hidden="false" customHeight="false" outlineLevel="0" collapsed="false">
      <c r="B48" s="24" t="s">
        <v>11</v>
      </c>
      <c r="C48" s="208" t="n">
        <v>1110</v>
      </c>
      <c r="D48" s="208"/>
      <c r="E48" s="208"/>
      <c r="F48" s="209" t="n">
        <v>1056</v>
      </c>
      <c r="G48" s="101" t="n">
        <v>0.635</v>
      </c>
      <c r="H48" s="102" t="n">
        <v>135.34</v>
      </c>
      <c r="I48" s="104" t="n">
        <v>905</v>
      </c>
      <c r="J48" s="104"/>
      <c r="K48" s="104"/>
      <c r="L48" s="104" t="n">
        <v>1172</v>
      </c>
      <c r="M48" s="105" t="n">
        <v>0.7</v>
      </c>
      <c r="N48" s="102" t="n">
        <v>147.9</v>
      </c>
      <c r="O48" s="103" t="n">
        <v>1018</v>
      </c>
      <c r="P48" s="104"/>
      <c r="Q48" s="104"/>
      <c r="R48" s="104" t="n">
        <v>942</v>
      </c>
      <c r="S48" s="105" t="n">
        <v>0.56</v>
      </c>
      <c r="T48" s="102" t="n">
        <v>117.28</v>
      </c>
      <c r="V48" s="28" t="n">
        <f aca="false">+G48/F48</f>
        <v>0.000601325757575758</v>
      </c>
      <c r="W48" s="29" t="n">
        <f aca="false">+H48/G48</f>
        <v>213.133858267717</v>
      </c>
      <c r="Y48" s="28" t="n">
        <f aca="false">+M48/L48</f>
        <v>0.000597269624573379</v>
      </c>
      <c r="Z48" s="29" t="n">
        <f aca="false">+N48/M48</f>
        <v>211.285714285714</v>
      </c>
      <c r="AB48" s="28" t="n">
        <f aca="false">+S48/R48</f>
        <v>0.00059447983014862</v>
      </c>
      <c r="AC48" s="29" t="n">
        <f aca="false">+T48/S48</f>
        <v>209.428571428571</v>
      </c>
    </row>
    <row r="49" customFormat="false" ht="23.25" hidden="false" customHeight="false" outlineLevel="0" collapsed="false">
      <c r="B49" s="24" t="s">
        <v>12</v>
      </c>
      <c r="C49" s="208" t="n">
        <v>3592</v>
      </c>
      <c r="D49" s="208"/>
      <c r="E49" s="208"/>
      <c r="F49" s="209" t="n">
        <v>688</v>
      </c>
      <c r="G49" s="101" t="n">
        <v>0.413</v>
      </c>
      <c r="H49" s="102" t="n">
        <v>83.63</v>
      </c>
      <c r="I49" s="104" t="n">
        <v>3280</v>
      </c>
      <c r="J49" s="104"/>
      <c r="K49" s="104"/>
      <c r="L49" s="104" t="n">
        <v>1379</v>
      </c>
      <c r="M49" s="105" t="n">
        <v>0.82</v>
      </c>
      <c r="N49" s="102" t="n">
        <v>156.15</v>
      </c>
      <c r="O49" s="103" t="n">
        <v>3521</v>
      </c>
      <c r="P49" s="104"/>
      <c r="Q49" s="104"/>
      <c r="R49" s="104" t="n">
        <v>8222</v>
      </c>
      <c r="S49" s="105" t="n">
        <v>4.92</v>
      </c>
      <c r="T49" s="102" t="n">
        <v>900.2</v>
      </c>
      <c r="V49" s="28" t="n">
        <f aca="false">+G49/F49</f>
        <v>0.000600290697674419</v>
      </c>
      <c r="W49" s="29" t="n">
        <f aca="false">+H49/G49</f>
        <v>202.493946731235</v>
      </c>
      <c r="Y49" s="28" t="n">
        <f aca="false">+M49/L49</f>
        <v>0.000594633792603336</v>
      </c>
      <c r="Z49" s="29" t="n">
        <f aca="false">+N49/M49</f>
        <v>190.426829268293</v>
      </c>
      <c r="AB49" s="28" t="n">
        <f aca="false">+S49/R49</f>
        <v>0.000598394551204087</v>
      </c>
      <c r="AC49" s="29" t="n">
        <f aca="false">+T49/S49</f>
        <v>182.967479674797</v>
      </c>
    </row>
    <row r="50" customFormat="false" ht="23.25" hidden="false" customHeight="false" outlineLevel="0" collapsed="false">
      <c r="B50" s="24" t="s">
        <v>13</v>
      </c>
      <c r="C50" s="208" t="n">
        <v>1865</v>
      </c>
      <c r="D50" s="208"/>
      <c r="E50" s="208"/>
      <c r="F50" s="209" t="n">
        <v>508</v>
      </c>
      <c r="G50" s="101" t="n">
        <v>0.302</v>
      </c>
      <c r="H50" s="102" t="n">
        <v>58.28</v>
      </c>
      <c r="I50" s="104" t="n">
        <v>1689</v>
      </c>
      <c r="J50" s="104"/>
      <c r="K50" s="104"/>
      <c r="L50" s="104" t="n">
        <v>807</v>
      </c>
      <c r="M50" s="105" t="n">
        <v>0.485</v>
      </c>
      <c r="N50" s="102" t="n">
        <v>89.1</v>
      </c>
      <c r="O50" s="103" t="n">
        <v>1877</v>
      </c>
      <c r="P50" s="104"/>
      <c r="Q50" s="104"/>
      <c r="R50" s="104" t="n">
        <v>3476</v>
      </c>
      <c r="S50" s="105" t="n">
        <v>2.08</v>
      </c>
      <c r="T50" s="102" t="n">
        <v>369.91</v>
      </c>
      <c r="V50" s="28" t="n">
        <f aca="false">+G50/F50</f>
        <v>0.000594488188976378</v>
      </c>
      <c r="W50" s="29" t="n">
        <f aca="false">+H50/G50</f>
        <v>192.980132450331</v>
      </c>
      <c r="Y50" s="28" t="n">
        <f aca="false">+M50/L50</f>
        <v>0.000600991325898389</v>
      </c>
      <c r="Z50" s="29" t="n">
        <f aca="false">+N50/M50</f>
        <v>183.711340206186</v>
      </c>
      <c r="AB50" s="28" t="n">
        <f aca="false">+S50/R50</f>
        <v>0.000598388952819333</v>
      </c>
      <c r="AC50" s="29" t="n">
        <f aca="false">+T50/S50</f>
        <v>177.841346153846</v>
      </c>
    </row>
    <row r="51" customFormat="false" ht="23.25" hidden="false" customHeight="false" outlineLevel="0" collapsed="false">
      <c r="B51" s="34" t="s">
        <v>14</v>
      </c>
      <c r="C51" s="210" t="n">
        <v>324</v>
      </c>
      <c r="D51" s="210"/>
      <c r="E51" s="210"/>
      <c r="F51" s="211" t="n">
        <v>0</v>
      </c>
      <c r="G51" s="101" t="n">
        <v>0</v>
      </c>
      <c r="H51" s="102" t="n">
        <v>0</v>
      </c>
      <c r="I51" s="104" t="n">
        <v>288</v>
      </c>
      <c r="J51" s="104"/>
      <c r="K51" s="104"/>
      <c r="L51" s="104" t="n">
        <v>45</v>
      </c>
      <c r="M51" s="105" t="n">
        <v>0.027</v>
      </c>
      <c r="N51" s="102" t="n">
        <v>4.97</v>
      </c>
      <c r="O51" s="103" t="n">
        <v>324</v>
      </c>
      <c r="P51" s="104"/>
      <c r="Q51" s="104"/>
      <c r="R51" s="104" t="n">
        <v>250</v>
      </c>
      <c r="S51" s="105" t="n">
        <v>0.15</v>
      </c>
      <c r="T51" s="102" t="n">
        <v>26.07</v>
      </c>
      <c r="V51" s="28" t="e">
        <f aca="false">+G51/F51</f>
        <v>#DIV/0!</v>
      </c>
      <c r="W51" s="29" t="e">
        <f aca="false">+H51/G51</f>
        <v>#DIV/0!</v>
      </c>
      <c r="Y51" s="28" t="n">
        <f aca="false">+M51/L51</f>
        <v>0.0006</v>
      </c>
      <c r="Z51" s="29" t="n">
        <f aca="false">+N51/M51</f>
        <v>184.074074074074</v>
      </c>
      <c r="AB51" s="28" t="n">
        <f aca="false">+S51/R51</f>
        <v>0.0006</v>
      </c>
      <c r="AC51" s="29" t="n">
        <f aca="false">+T51/S51</f>
        <v>173.8</v>
      </c>
    </row>
    <row r="52" customFormat="false" ht="23.25" hidden="false" customHeight="false" outlineLevel="0" collapsed="false">
      <c r="B52" s="34" t="s">
        <v>15</v>
      </c>
      <c r="C52" s="210" t="n">
        <v>2280</v>
      </c>
      <c r="D52" s="210"/>
      <c r="E52" s="210"/>
      <c r="F52" s="211" t="n">
        <v>793</v>
      </c>
      <c r="G52" s="101" t="n">
        <v>0.48</v>
      </c>
      <c r="H52" s="102" t="n">
        <v>97.25</v>
      </c>
      <c r="I52" s="104" t="n">
        <v>1725</v>
      </c>
      <c r="J52" s="104"/>
      <c r="K52" s="104"/>
      <c r="L52" s="104" t="n">
        <v>1668</v>
      </c>
      <c r="M52" s="105" t="n">
        <v>1</v>
      </c>
      <c r="N52" s="102" t="n">
        <v>184.61</v>
      </c>
      <c r="O52" s="103" t="n">
        <v>2061</v>
      </c>
      <c r="P52" s="104"/>
      <c r="Q52" s="104"/>
      <c r="R52" s="104" t="n">
        <v>3223</v>
      </c>
      <c r="S52" s="105" t="n">
        <v>1.92</v>
      </c>
      <c r="T52" s="102" t="n">
        <v>359.48</v>
      </c>
      <c r="V52" s="28" t="n">
        <f aca="false">+G52/F52</f>
        <v>0.000605296343001261</v>
      </c>
      <c r="W52" s="29" t="n">
        <f aca="false">+H52/G52</f>
        <v>202.604166666667</v>
      </c>
      <c r="Y52" s="28" t="n">
        <f aca="false">+M52/L52</f>
        <v>0.000599520383693046</v>
      </c>
      <c r="Z52" s="29" t="n">
        <f aca="false">+N52/M52</f>
        <v>184.61</v>
      </c>
      <c r="AB52" s="28" t="n">
        <f aca="false">+S52/R52</f>
        <v>0.000595718274899162</v>
      </c>
      <c r="AC52" s="29" t="n">
        <f aca="false">+T52/S52</f>
        <v>187.229166666667</v>
      </c>
    </row>
    <row r="53" customFormat="false" ht="23.25" hidden="false" customHeight="false" outlineLevel="0" collapsed="false">
      <c r="B53" s="34" t="s">
        <v>16</v>
      </c>
      <c r="C53" s="210" t="n">
        <v>3550</v>
      </c>
      <c r="D53" s="210"/>
      <c r="E53" s="210"/>
      <c r="F53" s="211" t="n">
        <v>1954</v>
      </c>
      <c r="G53" s="101" t="n">
        <v>1.07</v>
      </c>
      <c r="H53" s="102" t="n">
        <v>262.85</v>
      </c>
      <c r="I53" s="104" t="n">
        <v>2707</v>
      </c>
      <c r="J53" s="104"/>
      <c r="K53" s="104"/>
      <c r="L53" s="104" t="n">
        <v>2637</v>
      </c>
      <c r="M53" s="105" t="n">
        <v>1.56</v>
      </c>
      <c r="N53" s="102" t="n">
        <v>367.67</v>
      </c>
      <c r="O53" s="103" t="n">
        <v>2668</v>
      </c>
      <c r="P53" s="104"/>
      <c r="Q53" s="104"/>
      <c r="R53" s="104" t="n">
        <v>3660</v>
      </c>
      <c r="S53" s="105" t="n">
        <v>2.16</v>
      </c>
      <c r="T53" s="102" t="n">
        <v>499.29</v>
      </c>
      <c r="V53" s="28" t="n">
        <f aca="false">+G53/F53</f>
        <v>0.000547594677584442</v>
      </c>
      <c r="W53" s="29" t="n">
        <f aca="false">+H53/G53</f>
        <v>245.654205607477</v>
      </c>
      <c r="Y53" s="28" t="n">
        <f aca="false">+M53/L53</f>
        <v>0.000591581342434585</v>
      </c>
      <c r="Z53" s="29" t="n">
        <f aca="false">+N53/M53</f>
        <v>235.685897435897</v>
      </c>
      <c r="AB53" s="28" t="n">
        <f aca="false">+S53/R53</f>
        <v>0.000590163934426229</v>
      </c>
      <c r="AC53" s="29" t="n">
        <f aca="false">+T53/S53</f>
        <v>231.152777777778</v>
      </c>
    </row>
    <row r="54" customFormat="false" ht="24" hidden="false" customHeight="false" outlineLevel="0" collapsed="false">
      <c r="B54" s="36" t="s">
        <v>17</v>
      </c>
      <c r="C54" s="212" t="n">
        <v>2873</v>
      </c>
      <c r="D54" s="212"/>
      <c r="E54" s="212"/>
      <c r="F54" s="213" t="n">
        <v>1618</v>
      </c>
      <c r="G54" s="106" t="n">
        <v>0.96</v>
      </c>
      <c r="H54" s="107" t="n">
        <v>207.21</v>
      </c>
      <c r="I54" s="109" t="n">
        <v>2002</v>
      </c>
      <c r="J54" s="109"/>
      <c r="K54" s="109"/>
      <c r="L54" s="109" t="n">
        <v>2395</v>
      </c>
      <c r="M54" s="110" t="n">
        <v>1.43</v>
      </c>
      <c r="N54" s="107" t="n">
        <v>308.7</v>
      </c>
      <c r="O54" s="108" t="n">
        <v>2345</v>
      </c>
      <c r="P54" s="109"/>
      <c r="Q54" s="109"/>
      <c r="R54" s="109" t="n">
        <v>4371</v>
      </c>
      <c r="S54" s="110" t="n">
        <v>2.59</v>
      </c>
      <c r="T54" s="107" t="n">
        <v>565.51</v>
      </c>
      <c r="V54" s="28" t="n">
        <f aca="false">+G54/F54</f>
        <v>0.000593325092707046</v>
      </c>
      <c r="W54" s="29" t="n">
        <f aca="false">+H54/G54</f>
        <v>215.84375</v>
      </c>
      <c r="Y54" s="28" t="n">
        <f aca="false">+M54/L54</f>
        <v>0.000597077244258873</v>
      </c>
      <c r="Z54" s="29" t="n">
        <f aca="false">+N54/M54</f>
        <v>215.874125874126</v>
      </c>
      <c r="AB54" s="28" t="n">
        <f aca="false">+S54/R54</f>
        <v>0.000592541752459391</v>
      </c>
      <c r="AC54" s="29" t="n">
        <f aca="false">+T54/S54</f>
        <v>218.343629343629</v>
      </c>
    </row>
    <row r="55" customFormat="false" ht="24" hidden="false" customHeight="false" outlineLevel="0" collapsed="false">
      <c r="B55" s="38" t="s">
        <v>18</v>
      </c>
      <c r="C55" s="39" t="n">
        <f aca="false">SUM(C48:C54)</f>
        <v>15594</v>
      </c>
      <c r="D55" s="40" t="n">
        <f aca="false">+G55/F55*C55</f>
        <v>9.09669638809128</v>
      </c>
      <c r="E55" s="40" t="n">
        <f aca="false">+H55/G55*D55</f>
        <v>1990.33831645761</v>
      </c>
      <c r="F55" s="39" t="n">
        <f aca="false">SUM(F48:F54)</f>
        <v>6617</v>
      </c>
      <c r="G55" s="40" t="n">
        <f aca="false">SUM(G48:G54)</f>
        <v>3.86</v>
      </c>
      <c r="H55" s="41" t="n">
        <f aca="false">SUM(H48:H54)</f>
        <v>844.56</v>
      </c>
      <c r="I55" s="80" t="n">
        <f aca="false">SUM(I48:I54)</f>
        <v>12596</v>
      </c>
      <c r="J55" s="40" t="n">
        <f aca="false">+M55/L55*I55</f>
        <v>7.50797901613382</v>
      </c>
      <c r="K55" s="40" t="n">
        <f aca="false">+N55/M55*J55</f>
        <v>1569.79348708304</v>
      </c>
      <c r="L55" s="81" t="n">
        <f aca="false">SUM(L48:L54)</f>
        <v>10103</v>
      </c>
      <c r="M55" s="82" t="n">
        <f aca="false">SUM(M48:M54)</f>
        <v>6.022</v>
      </c>
      <c r="N55" s="41" t="n">
        <f aca="false">SUM(N48:N54)</f>
        <v>1259.1</v>
      </c>
      <c r="O55" s="80" t="n">
        <f aca="false">SUM(O48:O54)</f>
        <v>13814</v>
      </c>
      <c r="P55" s="40" t="n">
        <f aca="false">+S55/R55*O55</f>
        <v>8.22752319416832</v>
      </c>
      <c r="Q55" s="40" t="n">
        <f aca="false">+T55/S55*P55</f>
        <v>1623.61416335321</v>
      </c>
      <c r="R55" s="81" t="n">
        <f aca="false">SUM(R48:R54)</f>
        <v>24144</v>
      </c>
      <c r="S55" s="82" t="n">
        <f aca="false">SUM(S48:S54)</f>
        <v>14.38</v>
      </c>
      <c r="T55" s="41" t="n">
        <f aca="false">SUM(T48:T54)</f>
        <v>2837.74</v>
      </c>
      <c r="V55" s="28" t="n">
        <f aca="false">+G55/F55</f>
        <v>0.000583345927157322</v>
      </c>
      <c r="W55" s="29" t="n">
        <f aca="false">+H55/G55</f>
        <v>218.79792746114</v>
      </c>
      <c r="Y55" s="28" t="n">
        <f aca="false">+M55/L55</f>
        <v>0.000596060576066515</v>
      </c>
      <c r="Z55" s="29" t="n">
        <f aca="false">+N55/M55</f>
        <v>209.083361009631</v>
      </c>
      <c r="AB55" s="28" t="n">
        <f aca="false">+S55/R55</f>
        <v>0.000595593108018555</v>
      </c>
      <c r="AC55" s="29" t="n">
        <f aca="false">+T55/S55</f>
        <v>197.339360222531</v>
      </c>
    </row>
    <row r="56" customFormat="false" ht="23.25" hidden="false" customHeight="false" outlineLevel="0" collapsed="false">
      <c r="B56" s="45" t="s">
        <v>19</v>
      </c>
      <c r="C56" s="206" t="n">
        <v>4072</v>
      </c>
      <c r="D56" s="214"/>
      <c r="E56" s="214"/>
      <c r="F56" s="215" t="n">
        <v>2995</v>
      </c>
      <c r="G56" s="111" t="n">
        <v>1.8</v>
      </c>
      <c r="H56" s="112" t="n">
        <v>360.23</v>
      </c>
      <c r="I56" s="113" t="n">
        <v>2937</v>
      </c>
      <c r="J56" s="83"/>
      <c r="K56" s="83"/>
      <c r="L56" s="206" t="n">
        <v>1580</v>
      </c>
      <c r="M56" s="114" t="n">
        <v>0.94</v>
      </c>
      <c r="N56" s="112" t="n">
        <v>189.3</v>
      </c>
      <c r="O56" s="113" t="n">
        <v>2696</v>
      </c>
      <c r="P56" s="83"/>
      <c r="Q56" s="83"/>
      <c r="R56" s="206" t="n">
        <v>2680</v>
      </c>
      <c r="S56" s="114" t="n">
        <v>1.62</v>
      </c>
      <c r="T56" s="112" t="n">
        <v>323.09</v>
      </c>
      <c r="V56" s="28" t="n">
        <f aca="false">+G56/F56</f>
        <v>0.000601001669449082</v>
      </c>
      <c r="W56" s="29" t="n">
        <f aca="false">+H56/G56</f>
        <v>200.127777777778</v>
      </c>
      <c r="Y56" s="28" t="n">
        <f aca="false">+M56/L56</f>
        <v>0.000594936708860759</v>
      </c>
      <c r="Z56" s="29" t="n">
        <f aca="false">+N56/M56</f>
        <v>201.382978723404</v>
      </c>
      <c r="AB56" s="28" t="n">
        <f aca="false">+S56/R56</f>
        <v>0.000604477611940299</v>
      </c>
      <c r="AC56" s="29" t="n">
        <f aca="false">+T56/S56</f>
        <v>199.438271604938</v>
      </c>
    </row>
    <row r="57" customFormat="false" ht="24" hidden="false" customHeight="false" outlineLevel="0" collapsed="false">
      <c r="B57" s="47" t="s">
        <v>20</v>
      </c>
      <c r="C57" s="207" t="n">
        <v>6545</v>
      </c>
      <c r="D57" s="216"/>
      <c r="E57" s="216"/>
      <c r="F57" s="217" t="n">
        <v>3157</v>
      </c>
      <c r="G57" s="106" t="n">
        <v>1.885</v>
      </c>
      <c r="H57" s="107" t="n">
        <v>347.37</v>
      </c>
      <c r="I57" s="108" t="n">
        <v>5423</v>
      </c>
      <c r="J57" s="89"/>
      <c r="K57" s="89"/>
      <c r="L57" s="207" t="n">
        <v>1915</v>
      </c>
      <c r="M57" s="110" t="n">
        <v>1.14</v>
      </c>
      <c r="N57" s="107" t="n">
        <v>211.24</v>
      </c>
      <c r="O57" s="108" t="n">
        <v>6696</v>
      </c>
      <c r="P57" s="89"/>
      <c r="Q57" s="89"/>
      <c r="R57" s="207" t="n">
        <v>8797</v>
      </c>
      <c r="S57" s="110" t="n">
        <v>5.28</v>
      </c>
      <c r="T57" s="107" t="n">
        <v>976.49</v>
      </c>
      <c r="V57" s="28" t="n">
        <f aca="false">+G57/F57</f>
        <v>0.00059708584098828</v>
      </c>
      <c r="W57" s="29" t="n">
        <f aca="false">+H57/G57</f>
        <v>184.281167108753</v>
      </c>
      <c r="Y57" s="28" t="n">
        <f aca="false">+M57/L57</f>
        <v>0.000595300261096606</v>
      </c>
      <c r="Z57" s="29" t="n">
        <f aca="false">+N57/M57</f>
        <v>185.298245614035</v>
      </c>
      <c r="AB57" s="28" t="n">
        <f aca="false">+S57/R57</f>
        <v>0.000600204615209731</v>
      </c>
      <c r="AC57" s="29" t="n">
        <f aca="false">+T57/S57</f>
        <v>184.941287878788</v>
      </c>
    </row>
    <row r="58" customFormat="false" ht="24" hidden="false" customHeight="false" outlineLevel="0" collapsed="false">
      <c r="B58" s="38" t="s">
        <v>21</v>
      </c>
      <c r="C58" s="39" t="n">
        <f aca="false">SUM(C56:C57)</f>
        <v>10617</v>
      </c>
      <c r="D58" s="40" t="n">
        <f aca="false">+G58/F58*C58</f>
        <v>6.35950016254876</v>
      </c>
      <c r="E58" s="40" t="n">
        <f aca="false">+H58/G58*D58</f>
        <v>1221.16209362809</v>
      </c>
      <c r="F58" s="39" t="n">
        <f aca="false">SUM(F56:F57)</f>
        <v>6152</v>
      </c>
      <c r="G58" s="40" t="n">
        <f aca="false">SUM(G56:G57)</f>
        <v>3.685</v>
      </c>
      <c r="H58" s="41" t="n">
        <f aca="false">SUM(H56:H57)</f>
        <v>707.6</v>
      </c>
      <c r="I58" s="80" t="n">
        <f aca="false">SUM(I56:I57)</f>
        <v>8360</v>
      </c>
      <c r="J58" s="40" t="n">
        <f aca="false">+M58/L58*I58</f>
        <v>4.97533619456366</v>
      </c>
      <c r="K58" s="40" t="n">
        <f aca="false">+N58/M58*J58</f>
        <v>958.087095851216</v>
      </c>
      <c r="L58" s="81" t="n">
        <f aca="false">SUM(L56:L57)</f>
        <v>3495</v>
      </c>
      <c r="M58" s="82" t="n">
        <f aca="false">SUM(M56:M57)</f>
        <v>2.08</v>
      </c>
      <c r="N58" s="41" t="n">
        <f aca="false">SUM(N56:N57)</f>
        <v>400.54</v>
      </c>
      <c r="O58" s="80" t="n">
        <f aca="false">SUM(O56:O57)</f>
        <v>9392</v>
      </c>
      <c r="P58" s="40" t="n">
        <f aca="false">+S58/R58*O58</f>
        <v>5.64649298597194</v>
      </c>
      <c r="Q58" s="40" t="n">
        <f aca="false">+T58/S58*P58</f>
        <v>1063.48831227673</v>
      </c>
      <c r="R58" s="81" t="n">
        <f aca="false">SUM(R56:R57)</f>
        <v>11477</v>
      </c>
      <c r="S58" s="82" t="n">
        <f aca="false">SUM(S56:S57)</f>
        <v>6.9</v>
      </c>
      <c r="T58" s="41" t="n">
        <f aca="false">SUM(T56:T57)</f>
        <v>1299.58</v>
      </c>
      <c r="V58" s="28" t="n">
        <f aca="false">+G58/F58</f>
        <v>0.000598992197659298</v>
      </c>
      <c r="W58" s="29" t="n">
        <f aca="false">+H58/G58</f>
        <v>192.02170963365</v>
      </c>
      <c r="Y58" s="28" t="n">
        <f aca="false">+M58/L58</f>
        <v>0.000595135908440629</v>
      </c>
      <c r="Z58" s="29" t="n">
        <f aca="false">+N58/M58</f>
        <v>192.567307692308</v>
      </c>
      <c r="AB58" s="28" t="n">
        <f aca="false">+S58/R58</f>
        <v>0.000601202404809619</v>
      </c>
      <c r="AC58" s="29" t="n">
        <f aca="false">+T58/S58</f>
        <v>188.344927536232</v>
      </c>
    </row>
    <row r="59" customFormat="false" ht="24" hidden="false" customHeight="false" outlineLevel="0" collapsed="false">
      <c r="B59" s="49" t="s">
        <v>22</v>
      </c>
      <c r="C59" s="197" t="n">
        <v>1861</v>
      </c>
      <c r="D59" s="40"/>
      <c r="E59" s="40"/>
      <c r="F59" s="198" t="n">
        <v>2277</v>
      </c>
      <c r="G59" s="115" t="n">
        <v>1.14</v>
      </c>
      <c r="H59" s="116" t="n">
        <v>237.66</v>
      </c>
      <c r="I59" s="117" t="n">
        <v>2015</v>
      </c>
      <c r="J59" s="40"/>
      <c r="K59" s="40"/>
      <c r="L59" s="197" t="n">
        <v>376</v>
      </c>
      <c r="M59" s="118" t="n">
        <v>0.19</v>
      </c>
      <c r="N59" s="116" t="n">
        <v>39.86</v>
      </c>
      <c r="O59" s="117" t="n">
        <v>2075</v>
      </c>
      <c r="P59" s="40"/>
      <c r="Q59" s="40"/>
      <c r="R59" s="197" t="n">
        <v>1051</v>
      </c>
      <c r="S59" s="118" t="n">
        <v>0.53</v>
      </c>
      <c r="T59" s="116" t="n">
        <v>108.6</v>
      </c>
      <c r="V59" s="28" t="n">
        <f aca="false">+G59/F59</f>
        <v>0.000500658761528327</v>
      </c>
      <c r="W59" s="29" t="n">
        <f aca="false">+H59/G59</f>
        <v>208.473684210526</v>
      </c>
      <c r="Y59" s="28" t="n">
        <f aca="false">+M59/L59</f>
        <v>0.00050531914893617</v>
      </c>
      <c r="Z59" s="29" t="n">
        <f aca="false">+N59/M59</f>
        <v>209.789473684211</v>
      </c>
      <c r="AB59" s="28" t="n">
        <f aca="false">+S59/R59</f>
        <v>0.000504281636536632</v>
      </c>
      <c r="AC59" s="29" t="n">
        <f aca="false">+T59/S59</f>
        <v>204.905660377358</v>
      </c>
    </row>
    <row r="60" customFormat="false" ht="24" hidden="false" customHeight="false" outlineLevel="0" collapsed="false">
      <c r="B60" s="51" t="s">
        <v>23</v>
      </c>
      <c r="C60" s="52" t="n">
        <f aca="false">SUM(C59)</f>
        <v>1861</v>
      </c>
      <c r="D60" s="40" t="n">
        <f aca="false">+G60/F60*C60</f>
        <v>0.931725955204216</v>
      </c>
      <c r="E60" s="40" t="n">
        <f aca="false">+H60/G60*D60</f>
        <v>194.240342555995</v>
      </c>
      <c r="F60" s="52" t="n">
        <f aca="false">SUM(F59)</f>
        <v>2277</v>
      </c>
      <c r="G60" s="53" t="n">
        <f aca="false">SUM(G59)</f>
        <v>1.14</v>
      </c>
      <c r="H60" s="54" t="n">
        <f aca="false">SUM(H59)</f>
        <v>237.66</v>
      </c>
      <c r="I60" s="97" t="n">
        <f aca="false">SUM(I59)</f>
        <v>2015</v>
      </c>
      <c r="J60" s="40" t="n">
        <f aca="false">+M60/L60*I60</f>
        <v>1.01821808510638</v>
      </c>
      <c r="K60" s="40" t="n">
        <f aca="false">+N60/M60*J60</f>
        <v>213.611436170213</v>
      </c>
      <c r="L60" s="98" t="n">
        <f aca="false">SUM(L59)</f>
        <v>376</v>
      </c>
      <c r="M60" s="99" t="n">
        <f aca="false">SUM(M59)</f>
        <v>0.19</v>
      </c>
      <c r="N60" s="54" t="n">
        <f aca="false">SUM(N59)</f>
        <v>39.86</v>
      </c>
      <c r="O60" s="97" t="n">
        <f aca="false">SUM(O59)</f>
        <v>2075</v>
      </c>
      <c r="P60" s="40" t="n">
        <f aca="false">+S60/R60*O60</f>
        <v>1.04638439581351</v>
      </c>
      <c r="Q60" s="40" t="n">
        <f aca="false">+T60/S60*P60</f>
        <v>214.410085632731</v>
      </c>
      <c r="R60" s="98" t="n">
        <f aca="false">SUM(R59)</f>
        <v>1051</v>
      </c>
      <c r="S60" s="99" t="n">
        <f aca="false">SUM(S59)</f>
        <v>0.53</v>
      </c>
      <c r="T60" s="54" t="n">
        <f aca="false">SUM(T59)</f>
        <v>108.6</v>
      </c>
      <c r="V60" s="28" t="n">
        <f aca="false">+G60/F60</f>
        <v>0.000500658761528327</v>
      </c>
      <c r="W60" s="29" t="n">
        <f aca="false">+H60/G60</f>
        <v>208.473684210526</v>
      </c>
      <c r="Y60" s="28" t="n">
        <f aca="false">+M60/L60</f>
        <v>0.00050531914893617</v>
      </c>
      <c r="Z60" s="29" t="n">
        <f aca="false">+N60/M60</f>
        <v>209.789473684211</v>
      </c>
      <c r="AB60" s="28" t="n">
        <f aca="false">+S60/R60</f>
        <v>0.000504281636536632</v>
      </c>
      <c r="AC60" s="29" t="n">
        <f aca="false">+T60/S60</f>
        <v>204.905660377358</v>
      </c>
    </row>
    <row r="61" customFormat="false" ht="24" hidden="false" customHeight="false" outlineLevel="0" collapsed="false">
      <c r="B61" s="38" t="s">
        <v>24</v>
      </c>
      <c r="C61" s="39" t="n">
        <f aca="false">+C55+C58+C60</f>
        <v>28072</v>
      </c>
      <c r="D61" s="40" t="n">
        <f aca="false">+D55+D58+D60</f>
        <v>16.3879225058443</v>
      </c>
      <c r="E61" s="40" t="n">
        <f aca="false">+E55+E58+E60</f>
        <v>3405.74075264169</v>
      </c>
      <c r="F61" s="39" t="n">
        <f aca="false">+F55+F58+F60</f>
        <v>15046</v>
      </c>
      <c r="G61" s="40" t="n">
        <f aca="false">+G55+G58+G60</f>
        <v>8.685</v>
      </c>
      <c r="H61" s="41" t="n">
        <f aca="false">+H55+H58+H60</f>
        <v>1789.82</v>
      </c>
      <c r="I61" s="80" t="n">
        <f aca="false">+I55+I58+I60</f>
        <v>22971</v>
      </c>
      <c r="J61" s="40" t="n">
        <f aca="false">+J55+J58+J60</f>
        <v>13.5015332958039</v>
      </c>
      <c r="K61" s="40" t="n">
        <f aca="false">+K55+K58+K60</f>
        <v>2741.49201910447</v>
      </c>
      <c r="L61" s="81" t="n">
        <f aca="false">+L55+L58+L60</f>
        <v>13974</v>
      </c>
      <c r="M61" s="82" t="n">
        <f aca="false">+M55+M58+M60</f>
        <v>8.292</v>
      </c>
      <c r="N61" s="41" t="n">
        <f aca="false">+N55+N58+N60</f>
        <v>1699.5</v>
      </c>
      <c r="O61" s="80" t="n">
        <f aca="false">+O55+O58+O60</f>
        <v>25281</v>
      </c>
      <c r="P61" s="40" t="n">
        <f aca="false">+P55+P58+P60</f>
        <v>14.9204005759538</v>
      </c>
      <c r="Q61" s="40" t="n">
        <f aca="false">+Q55+Q58+Q60</f>
        <v>2901.51256126267</v>
      </c>
      <c r="R61" s="81" t="n">
        <f aca="false">+R55+R58+R60</f>
        <v>36672</v>
      </c>
      <c r="S61" s="82" t="n">
        <f aca="false">+S55+S58+S60</f>
        <v>21.81</v>
      </c>
      <c r="T61" s="41" t="n">
        <f aca="false">+T55+T58+T60</f>
        <v>4245.92</v>
      </c>
      <c r="V61" s="28" t="n">
        <f aca="false">+G61/F61</f>
        <v>0.000577229828525854</v>
      </c>
      <c r="W61" s="29" t="n">
        <f aca="false">+H61/G61</f>
        <v>206.081750143926</v>
      </c>
      <c r="Y61" s="28" t="n">
        <f aca="false">+M61/L61</f>
        <v>0.000593387720051524</v>
      </c>
      <c r="Z61" s="29" t="n">
        <f aca="false">+N61/M61</f>
        <v>204.956584659913</v>
      </c>
      <c r="AB61" s="28" t="n">
        <f aca="false">+S61/R61</f>
        <v>0.00059473167539267</v>
      </c>
      <c r="AC61" s="29" t="n">
        <f aca="false">+T61/S61</f>
        <v>194.677670793214</v>
      </c>
    </row>
    <row r="63" customFormat="false" ht="15.75" hidden="false" customHeight="false" outlineLevel="0" collapsed="false"/>
    <row r="64" customFormat="false" ht="18.75" hidden="false" customHeight="true" outlineLevel="0" collapsed="false">
      <c r="B64" s="5" t="s">
        <v>2</v>
      </c>
      <c r="C64" s="63" t="s">
        <v>138</v>
      </c>
      <c r="D64" s="63"/>
      <c r="E64" s="63"/>
      <c r="F64" s="63"/>
      <c r="G64" s="63"/>
      <c r="H64" s="63"/>
      <c r="I64" s="63" t="s">
        <v>139</v>
      </c>
      <c r="J64" s="63"/>
      <c r="K64" s="63"/>
      <c r="L64" s="63"/>
      <c r="M64" s="63"/>
      <c r="N64" s="63"/>
      <c r="O64" s="63" t="s">
        <v>140</v>
      </c>
      <c r="P64" s="63"/>
      <c r="Q64" s="63"/>
      <c r="R64" s="63"/>
      <c r="S64" s="63"/>
      <c r="T64" s="63"/>
    </row>
    <row r="65" customFormat="false" ht="20.25" hidden="false" customHeight="true" outlineLevel="0" collapsed="false">
      <c r="B65" s="5"/>
      <c r="C65" s="64" t="s">
        <v>33</v>
      </c>
      <c r="D65" s="64"/>
      <c r="E65" s="64"/>
      <c r="F65" s="65" t="s">
        <v>4</v>
      </c>
      <c r="G65" s="65"/>
      <c r="H65" s="65"/>
      <c r="I65" s="64" t="s">
        <v>33</v>
      </c>
      <c r="J65" s="64"/>
      <c r="K65" s="64"/>
      <c r="L65" s="65" t="s">
        <v>4</v>
      </c>
      <c r="M65" s="65"/>
      <c r="N65" s="65"/>
      <c r="O65" s="64" t="s">
        <v>33</v>
      </c>
      <c r="P65" s="64"/>
      <c r="Q65" s="64"/>
      <c r="R65" s="65" t="s">
        <v>4</v>
      </c>
      <c r="S65" s="65"/>
      <c r="T65" s="65"/>
      <c r="V65" s="202" t="s">
        <v>5</v>
      </c>
      <c r="W65" s="202"/>
      <c r="Y65" s="202" t="s">
        <v>5</v>
      </c>
      <c r="Z65" s="202"/>
      <c r="AB65" s="202" t="s">
        <v>5</v>
      </c>
      <c r="AC65" s="202"/>
    </row>
    <row r="66" customFormat="false" ht="37.5" hidden="false" customHeight="false" outlineLevel="0" collapsed="false">
      <c r="B66" s="16"/>
      <c r="C66" s="127" t="s">
        <v>6</v>
      </c>
      <c r="D66" s="18" t="s">
        <v>34</v>
      </c>
      <c r="E66" s="18" t="s">
        <v>35</v>
      </c>
      <c r="F66" s="17" t="s">
        <v>6</v>
      </c>
      <c r="G66" s="18" t="s">
        <v>34</v>
      </c>
      <c r="H66" s="19" t="s">
        <v>35</v>
      </c>
      <c r="I66" s="127" t="s">
        <v>6</v>
      </c>
      <c r="J66" s="18" t="s">
        <v>34</v>
      </c>
      <c r="K66" s="18" t="s">
        <v>35</v>
      </c>
      <c r="L66" s="17" t="s">
        <v>6</v>
      </c>
      <c r="M66" s="18" t="s">
        <v>34</v>
      </c>
      <c r="N66" s="19" t="s">
        <v>35</v>
      </c>
      <c r="O66" s="127" t="s">
        <v>6</v>
      </c>
      <c r="P66" s="18" t="s">
        <v>34</v>
      </c>
      <c r="Q66" s="18" t="s">
        <v>35</v>
      </c>
      <c r="R66" s="17" t="s">
        <v>6</v>
      </c>
      <c r="S66" s="18" t="s">
        <v>34</v>
      </c>
      <c r="T66" s="19" t="s">
        <v>35</v>
      </c>
      <c r="V66" s="203" t="s">
        <v>9</v>
      </c>
      <c r="W66" s="203" t="s">
        <v>10</v>
      </c>
      <c r="Y66" s="203" t="s">
        <v>9</v>
      </c>
      <c r="Z66" s="203" t="s">
        <v>10</v>
      </c>
      <c r="AB66" s="203" t="s">
        <v>9</v>
      </c>
      <c r="AC66" s="203" t="s">
        <v>10</v>
      </c>
      <c r="AL66" s="204" t="n">
        <v>31260</v>
      </c>
    </row>
    <row r="67" customFormat="false" ht="23.25" hidden="false" customHeight="false" outlineLevel="0" collapsed="false">
      <c r="B67" s="24" t="s">
        <v>11</v>
      </c>
      <c r="C67" s="208"/>
      <c r="D67" s="208"/>
      <c r="E67" s="208"/>
      <c r="F67" s="209" t="n">
        <v>894</v>
      </c>
      <c r="G67" s="101" t="n">
        <v>0.537</v>
      </c>
      <c r="H67" s="102" t="n">
        <v>116.41</v>
      </c>
      <c r="I67" s="208"/>
      <c r="J67" s="208"/>
      <c r="K67" s="208"/>
      <c r="L67" s="209" t="n">
        <v>529</v>
      </c>
      <c r="M67" s="101" t="n">
        <v>0.311</v>
      </c>
      <c r="N67" s="102" t="n">
        <v>69.43</v>
      </c>
      <c r="O67" s="208"/>
      <c r="P67" s="208"/>
      <c r="Q67" s="208"/>
      <c r="R67" s="209" t="n">
        <v>708</v>
      </c>
      <c r="S67" s="101" t="n">
        <v>0.43</v>
      </c>
      <c r="T67" s="102" t="n">
        <v>90.41</v>
      </c>
      <c r="V67" s="28" t="n">
        <f aca="false">+G67/F67</f>
        <v>0.000600671140939597</v>
      </c>
      <c r="W67" s="29" t="n">
        <f aca="false">+H67/G67</f>
        <v>216.778398510242</v>
      </c>
      <c r="Y67" s="28" t="n">
        <f aca="false">+M67/L67</f>
        <v>0.000587901701323251</v>
      </c>
      <c r="Z67" s="29" t="n">
        <f aca="false">+N67/M67</f>
        <v>223.247588424437</v>
      </c>
      <c r="AB67" s="28" t="n">
        <f aca="false">+G86/F86</f>
        <v>0.000599787788174014</v>
      </c>
      <c r="AC67" s="29" t="n">
        <f aca="false">+H86/G86</f>
        <v>205.992280476037</v>
      </c>
      <c r="AL67" s="204" t="n">
        <v>32230</v>
      </c>
    </row>
    <row r="68" customFormat="false" ht="23.25" hidden="false" customHeight="false" outlineLevel="0" collapsed="false">
      <c r="B68" s="24" t="s">
        <v>12</v>
      </c>
      <c r="C68" s="208"/>
      <c r="D68" s="208"/>
      <c r="E68" s="208"/>
      <c r="F68" s="209" t="n">
        <v>3241</v>
      </c>
      <c r="G68" s="101" t="n">
        <v>1.95</v>
      </c>
      <c r="H68" s="102" t="n">
        <v>357.38</v>
      </c>
      <c r="I68" s="208"/>
      <c r="J68" s="208"/>
      <c r="K68" s="208"/>
      <c r="L68" s="209" t="n">
        <v>1245</v>
      </c>
      <c r="M68" s="101" t="n">
        <v>0.736</v>
      </c>
      <c r="N68" s="102" t="n">
        <v>136.1</v>
      </c>
      <c r="O68" s="208"/>
      <c r="P68" s="208"/>
      <c r="Q68" s="208"/>
      <c r="R68" s="209" t="n">
        <v>5216</v>
      </c>
      <c r="S68" s="101" t="n">
        <v>3.12</v>
      </c>
      <c r="T68" s="102" t="n">
        <v>559.77</v>
      </c>
      <c r="V68" s="28" t="n">
        <f aca="false">+G68/F68</f>
        <v>0.000601666152422092</v>
      </c>
      <c r="W68" s="29" t="n">
        <f aca="false">+H68/G68</f>
        <v>183.271794871795</v>
      </c>
      <c r="Y68" s="28" t="n">
        <f aca="false">+M68/L68</f>
        <v>0.000591164658634538</v>
      </c>
      <c r="Z68" s="29" t="n">
        <f aca="false">+N68/M68</f>
        <v>184.91847826087</v>
      </c>
      <c r="AB68" s="28" t="n">
        <f aca="false">+G87/F87</f>
        <v>0.000599462296099062</v>
      </c>
      <c r="AC68" s="29" t="n">
        <f aca="false">+H87/G87</f>
        <v>181.044029496744</v>
      </c>
      <c r="AL68" s="204" t="n">
        <v>33344</v>
      </c>
    </row>
    <row r="69" customFormat="false" ht="23.25" hidden="false" customHeight="false" outlineLevel="0" collapsed="false">
      <c r="B69" s="24" t="s">
        <v>13</v>
      </c>
      <c r="C69" s="208"/>
      <c r="D69" s="208"/>
      <c r="E69" s="208"/>
      <c r="F69" s="209" t="n">
        <v>1801</v>
      </c>
      <c r="G69" s="101" t="n">
        <v>1.08</v>
      </c>
      <c r="H69" s="102" t="n">
        <v>193.11</v>
      </c>
      <c r="I69" s="208"/>
      <c r="J69" s="208"/>
      <c r="K69" s="208"/>
      <c r="L69" s="209" t="n">
        <v>1002</v>
      </c>
      <c r="M69" s="101" t="n">
        <v>0.601</v>
      </c>
      <c r="N69" s="102" t="n">
        <v>106.83</v>
      </c>
      <c r="O69" s="208"/>
      <c r="P69" s="208"/>
      <c r="Q69" s="208"/>
      <c r="R69" s="209" t="n">
        <v>2021</v>
      </c>
      <c r="S69" s="101" t="n">
        <v>1.23</v>
      </c>
      <c r="T69" s="102" t="n">
        <v>218.91</v>
      </c>
      <c r="V69" s="28" t="n">
        <f aca="false">+G69/F69</f>
        <v>0.000599666851749028</v>
      </c>
      <c r="W69" s="29" t="n">
        <f aca="false">+H69/G69</f>
        <v>178.805555555556</v>
      </c>
      <c r="Y69" s="28" t="n">
        <f aca="false">+M69/L69</f>
        <v>0.000599800399201597</v>
      </c>
      <c r="Z69" s="29" t="n">
        <f aca="false">+N69/M69</f>
        <v>177.753743760399</v>
      </c>
      <c r="AB69" s="28" t="n">
        <f aca="false">+G88/F88</f>
        <v>0.000600856936174949</v>
      </c>
      <c r="AC69" s="29" t="n">
        <f aca="false">+H88/G88</f>
        <v>177.514354510094</v>
      </c>
      <c r="AL69" s="204" t="n">
        <v>33096</v>
      </c>
    </row>
    <row r="70" customFormat="false" ht="23.25" hidden="false" customHeight="false" outlineLevel="0" collapsed="false">
      <c r="B70" s="34" t="s">
        <v>14</v>
      </c>
      <c r="C70" s="210"/>
      <c r="D70" s="210"/>
      <c r="E70" s="210"/>
      <c r="F70" s="211" t="n">
        <v>290</v>
      </c>
      <c r="G70" s="101" t="n">
        <v>0.17</v>
      </c>
      <c r="H70" s="102" t="n">
        <v>30.36</v>
      </c>
      <c r="I70" s="210"/>
      <c r="J70" s="210"/>
      <c r="K70" s="210"/>
      <c r="L70" s="211" t="n">
        <v>400</v>
      </c>
      <c r="M70" s="101" t="n">
        <v>0.24</v>
      </c>
      <c r="N70" s="102" t="n">
        <v>41.78</v>
      </c>
      <c r="O70" s="210"/>
      <c r="P70" s="210"/>
      <c r="Q70" s="210"/>
      <c r="R70" s="211" t="n">
        <v>842</v>
      </c>
      <c r="S70" s="101" t="n">
        <v>0.5</v>
      </c>
      <c r="T70" s="102" t="n">
        <v>86.67</v>
      </c>
      <c r="V70" s="28" t="n">
        <f aca="false">+G70/F70</f>
        <v>0.000586206896551724</v>
      </c>
      <c r="W70" s="29" t="n">
        <f aca="false">+H70/G70</f>
        <v>178.588235294118</v>
      </c>
      <c r="Y70" s="28" t="n">
        <f aca="false">+M70/L70</f>
        <v>0.0006</v>
      </c>
      <c r="Z70" s="29" t="n">
        <f aca="false">+N70/M70</f>
        <v>174.083333333333</v>
      </c>
      <c r="AB70" s="28" t="n">
        <f aca="false">+G89/F89</f>
        <v>0.000599014778325123</v>
      </c>
      <c r="AC70" s="29" t="n">
        <f aca="false">+H89/G89</f>
        <v>173.377192982456</v>
      </c>
      <c r="AL70" s="204" t="n">
        <v>30549</v>
      </c>
    </row>
    <row r="71" customFormat="false" ht="23.25" hidden="false" customHeight="false" outlineLevel="0" collapsed="false">
      <c r="B71" s="34" t="s">
        <v>15</v>
      </c>
      <c r="C71" s="210"/>
      <c r="D71" s="210"/>
      <c r="E71" s="210"/>
      <c r="F71" s="211" t="n">
        <v>2494</v>
      </c>
      <c r="G71" s="101" t="n">
        <v>1.51</v>
      </c>
      <c r="H71" s="102" t="n">
        <v>276.27</v>
      </c>
      <c r="I71" s="210"/>
      <c r="J71" s="210"/>
      <c r="K71" s="210"/>
      <c r="L71" s="211" t="n">
        <v>1553</v>
      </c>
      <c r="M71" s="101" t="n">
        <v>0.93</v>
      </c>
      <c r="N71" s="102" t="n">
        <v>168.54</v>
      </c>
      <c r="O71" s="210"/>
      <c r="P71" s="210"/>
      <c r="Q71" s="210"/>
      <c r="R71" s="211" t="n">
        <v>1244</v>
      </c>
      <c r="S71" s="101" t="n">
        <v>0.75</v>
      </c>
      <c r="T71" s="102" t="n">
        <v>131.01</v>
      </c>
      <c r="V71" s="28" t="n">
        <f aca="false">+G71/F71</f>
        <v>0.000605453087409783</v>
      </c>
      <c r="W71" s="29" t="n">
        <f aca="false">+H71/G71</f>
        <v>182.960264900662</v>
      </c>
      <c r="Y71" s="28" t="n">
        <f aca="false">+M71/L71</f>
        <v>0.000598840952994205</v>
      </c>
      <c r="Z71" s="29" t="n">
        <f aca="false">+N71/M71</f>
        <v>181.225806451613</v>
      </c>
      <c r="AB71" s="28" t="n">
        <f aca="false">+G90/F90</f>
        <v>0.000600782694706059</v>
      </c>
      <c r="AC71" s="29" t="n">
        <f aca="false">+H90/G90</f>
        <v>177.813171080888</v>
      </c>
      <c r="AL71" s="204" t="n">
        <v>28778</v>
      </c>
    </row>
    <row r="72" customFormat="false" ht="23.25" hidden="false" customHeight="false" outlineLevel="0" collapsed="false">
      <c r="B72" s="34" t="s">
        <v>16</v>
      </c>
      <c r="C72" s="210"/>
      <c r="D72" s="210"/>
      <c r="E72" s="210"/>
      <c r="F72" s="211" t="n">
        <v>2042</v>
      </c>
      <c r="G72" s="101" t="n">
        <v>1.19</v>
      </c>
      <c r="H72" s="102" t="n">
        <v>290.58</v>
      </c>
      <c r="I72" s="210"/>
      <c r="J72" s="210"/>
      <c r="K72" s="210"/>
      <c r="L72" s="211" t="n">
        <v>2949</v>
      </c>
      <c r="M72" s="101" t="n">
        <v>1.75</v>
      </c>
      <c r="N72" s="102" t="n">
        <v>394.38</v>
      </c>
      <c r="O72" s="210"/>
      <c r="P72" s="210"/>
      <c r="Q72" s="210"/>
      <c r="R72" s="211" t="n">
        <v>5522</v>
      </c>
      <c r="S72" s="101" t="n">
        <v>3.3</v>
      </c>
      <c r="T72" s="102" t="n">
        <v>754.33</v>
      </c>
      <c r="V72" s="28" t="n">
        <f aca="false">+G72/F72</f>
        <v>0.000582761998041136</v>
      </c>
      <c r="W72" s="29" t="n">
        <f aca="false">+H72/G72</f>
        <v>244.18487394958</v>
      </c>
      <c r="Y72" s="28" t="n">
        <f aca="false">+M72/L72</f>
        <v>0.000593421498813157</v>
      </c>
      <c r="Z72" s="29" t="n">
        <f aca="false">+N72/M72</f>
        <v>225.36</v>
      </c>
      <c r="AB72" s="28" t="n">
        <f aca="false">+G91/F91</f>
        <v>0.000584492453388577</v>
      </c>
      <c r="AC72" s="29" t="n">
        <f aca="false">+H91/G91</f>
        <v>237.117974683544</v>
      </c>
      <c r="AL72" s="204" t="n">
        <v>25721</v>
      </c>
    </row>
    <row r="73" customFormat="false" ht="24" hidden="false" customHeight="false" outlineLevel="0" collapsed="false">
      <c r="B73" s="36" t="s">
        <v>17</v>
      </c>
      <c r="C73" s="212"/>
      <c r="D73" s="212"/>
      <c r="E73" s="212"/>
      <c r="F73" s="213" t="n">
        <v>2328</v>
      </c>
      <c r="G73" s="106" t="n">
        <v>1.392</v>
      </c>
      <c r="H73" s="107" t="n">
        <v>308.56</v>
      </c>
      <c r="I73" s="212"/>
      <c r="J73" s="212"/>
      <c r="K73" s="212"/>
      <c r="L73" s="213" t="n">
        <v>2310</v>
      </c>
      <c r="M73" s="106" t="n">
        <v>1.394</v>
      </c>
      <c r="N73" s="107" t="n">
        <v>313.8</v>
      </c>
      <c r="O73" s="212"/>
      <c r="P73" s="212"/>
      <c r="Q73" s="212"/>
      <c r="R73" s="213" t="n">
        <v>2857</v>
      </c>
      <c r="S73" s="106" t="n">
        <v>1.7</v>
      </c>
      <c r="T73" s="107" t="n">
        <v>373.78</v>
      </c>
      <c r="V73" s="28" t="n">
        <f aca="false">+G73/F73</f>
        <v>0.000597938144329897</v>
      </c>
      <c r="W73" s="29" t="n">
        <f aca="false">+H73/G73</f>
        <v>221.666666666667</v>
      </c>
      <c r="Y73" s="28" t="n">
        <f aca="false">+M73/L73</f>
        <v>0.000603463203463203</v>
      </c>
      <c r="Z73" s="29" t="n">
        <f aca="false">+N73/M73</f>
        <v>225.107604017217</v>
      </c>
      <c r="AB73" s="28" t="n">
        <f aca="false">+G92/F92</f>
        <v>0.000596604118233145</v>
      </c>
      <c r="AC73" s="29" t="n">
        <f aca="false">+H92/G92</f>
        <v>210.71950455779</v>
      </c>
      <c r="AL73" s="204" t="n">
        <v>25482</v>
      </c>
    </row>
    <row r="74" customFormat="false" ht="24" hidden="false" customHeight="false" outlineLevel="0" collapsed="false">
      <c r="B74" s="38" t="s">
        <v>18</v>
      </c>
      <c r="C74" s="39" t="n">
        <f aca="false">SUM(C67:C73)</f>
        <v>0</v>
      </c>
      <c r="D74" s="40" t="n">
        <f aca="false">+G74/F74*C74</f>
        <v>0</v>
      </c>
      <c r="E74" s="40" t="n">
        <f aca="false">+H74/G74*D74</f>
        <v>0</v>
      </c>
      <c r="F74" s="39" t="n">
        <f aca="false">SUM(F67:F73)</f>
        <v>13090</v>
      </c>
      <c r="G74" s="40" t="n">
        <f aca="false">SUM(G67:G73)</f>
        <v>7.829</v>
      </c>
      <c r="H74" s="41" t="n">
        <f aca="false">SUM(H67:H73)</f>
        <v>1572.67</v>
      </c>
      <c r="I74" s="39" t="n">
        <f aca="false">SUM(I67:I73)</f>
        <v>0</v>
      </c>
      <c r="J74" s="40" t="n">
        <f aca="false">+M74/L74*I74</f>
        <v>0</v>
      </c>
      <c r="K74" s="40" t="n">
        <f aca="false">+N74/M74*J74</f>
        <v>0</v>
      </c>
      <c r="L74" s="39" t="n">
        <f aca="false">SUM(L67:L73)</f>
        <v>9988</v>
      </c>
      <c r="M74" s="40" t="n">
        <f aca="false">SUM(M67:M73)</f>
        <v>5.962</v>
      </c>
      <c r="N74" s="41" t="n">
        <f aca="false">SUM(N67:N73)</f>
        <v>1230.86</v>
      </c>
      <c r="O74" s="39" t="n">
        <f aca="false">SUM(O67:O73)</f>
        <v>0</v>
      </c>
      <c r="P74" s="40" t="n">
        <f aca="false">+S74/R74*O74</f>
        <v>0</v>
      </c>
      <c r="Q74" s="40" t="n">
        <f aca="false">+T74/S74*P74</f>
        <v>0</v>
      </c>
      <c r="R74" s="39" t="n">
        <f aca="false">SUM(R67:R73)</f>
        <v>18410</v>
      </c>
      <c r="S74" s="40" t="n">
        <f aca="false">SUM(S67:S73)</f>
        <v>11.03</v>
      </c>
      <c r="T74" s="41" t="n">
        <f aca="false">SUM(T67:T73)</f>
        <v>2214.88</v>
      </c>
      <c r="V74" s="28" t="n">
        <f aca="false">+G74/F74</f>
        <v>0.000598090145148969</v>
      </c>
      <c r="W74" s="29" t="n">
        <f aca="false">+H74/G74</f>
        <v>200.877506705837</v>
      </c>
      <c r="Y74" s="28" t="n">
        <f aca="false">+M74/L74</f>
        <v>0.000596916299559471</v>
      </c>
      <c r="Z74" s="29" t="n">
        <f aca="false">+N74/M74</f>
        <v>206.450855417645</v>
      </c>
      <c r="AB74" s="28" t="n">
        <f aca="false">+G93/F93</f>
        <v>0.000596043572293101</v>
      </c>
      <c r="AC74" s="29" t="n">
        <f aca="false">+H93/G93</f>
        <v>198.707390146471</v>
      </c>
      <c r="AL74" s="204" t="n">
        <v>22995</v>
      </c>
    </row>
    <row r="75" customFormat="false" ht="23.25" hidden="false" customHeight="false" outlineLevel="0" collapsed="false">
      <c r="B75" s="45" t="s">
        <v>19</v>
      </c>
      <c r="C75" s="206"/>
      <c r="D75" s="214"/>
      <c r="E75" s="214"/>
      <c r="F75" s="215" t="n">
        <v>1915</v>
      </c>
      <c r="G75" s="111" t="n">
        <v>1.14</v>
      </c>
      <c r="H75" s="112" t="n">
        <v>225.17</v>
      </c>
      <c r="I75" s="206"/>
      <c r="J75" s="214"/>
      <c r="K75" s="214"/>
      <c r="L75" s="215" t="n">
        <v>3505</v>
      </c>
      <c r="M75" s="111" t="n">
        <v>2.098</v>
      </c>
      <c r="N75" s="112" t="n">
        <v>400.32</v>
      </c>
      <c r="O75" s="206"/>
      <c r="P75" s="214"/>
      <c r="Q75" s="214"/>
      <c r="R75" s="215" t="n">
        <v>7260</v>
      </c>
      <c r="S75" s="111" t="n">
        <v>4.36</v>
      </c>
      <c r="T75" s="112" t="n">
        <v>819.98</v>
      </c>
      <c r="V75" s="28" t="n">
        <f aca="false">+G75/F75</f>
        <v>0.000595300261096606</v>
      </c>
      <c r="W75" s="29" t="n">
        <f aca="false">+H75/G75</f>
        <v>197.517543859649</v>
      </c>
      <c r="Y75" s="28" t="n">
        <f aca="false">+M75/L75</f>
        <v>0.000598573466476462</v>
      </c>
      <c r="Z75" s="29" t="n">
        <f aca="false">+N75/M75</f>
        <v>190.810295519542</v>
      </c>
      <c r="AB75" s="28" t="n">
        <f aca="false">+G94/F94</f>
        <v>0.000600455763403701</v>
      </c>
      <c r="AC75" s="29" t="n">
        <f aca="false">+H94/G94</f>
        <v>195.263574943698</v>
      </c>
      <c r="AL75" s="204" t="n">
        <v>25870</v>
      </c>
    </row>
    <row r="76" customFormat="false" ht="24" hidden="false" customHeight="false" outlineLevel="0" collapsed="false">
      <c r="B76" s="47" t="s">
        <v>20</v>
      </c>
      <c r="C76" s="207"/>
      <c r="D76" s="216"/>
      <c r="E76" s="216"/>
      <c r="F76" s="217" t="n">
        <v>6177</v>
      </c>
      <c r="G76" s="106" t="n">
        <v>3.69</v>
      </c>
      <c r="H76" s="107" t="n">
        <v>682.48</v>
      </c>
      <c r="I76" s="207"/>
      <c r="J76" s="216"/>
      <c r="K76" s="216"/>
      <c r="L76" s="217" t="n">
        <v>5204</v>
      </c>
      <c r="M76" s="106" t="n">
        <v>3.09</v>
      </c>
      <c r="N76" s="107" t="n">
        <v>570.11</v>
      </c>
      <c r="O76" s="207"/>
      <c r="P76" s="216"/>
      <c r="Q76" s="216"/>
      <c r="R76" s="217" t="n">
        <v>5597</v>
      </c>
      <c r="S76" s="106" t="n">
        <v>3.35</v>
      </c>
      <c r="T76" s="107" t="n">
        <v>795.8</v>
      </c>
      <c r="V76" s="28" t="n">
        <f aca="false">+G76/F76</f>
        <v>0.000597377367654201</v>
      </c>
      <c r="W76" s="29" t="n">
        <f aca="false">+H76/G76</f>
        <v>184.953929539295</v>
      </c>
      <c r="Y76" s="28" t="n">
        <f aca="false">+M76/L76</f>
        <v>0.000593774019984627</v>
      </c>
      <c r="Z76" s="29" t="n">
        <f aca="false">+N76/M76</f>
        <v>184.501618122977</v>
      </c>
      <c r="AB76" s="28" t="n">
        <f aca="false">+G95/F95</f>
        <v>0.000598264800438012</v>
      </c>
      <c r="AC76" s="29" t="n">
        <f aca="false">+H95/G95</f>
        <v>188.963745160155</v>
      </c>
      <c r="AL76" s="204" t="n">
        <v>25711</v>
      </c>
    </row>
    <row r="77" customFormat="false" ht="24" hidden="false" customHeight="false" outlineLevel="0" collapsed="false">
      <c r="B77" s="38" t="s">
        <v>21</v>
      </c>
      <c r="C77" s="39" t="n">
        <f aca="false">SUM(C75:C76)</f>
        <v>0</v>
      </c>
      <c r="D77" s="40" t="n">
        <f aca="false">+G77/F77*C77</f>
        <v>0</v>
      </c>
      <c r="E77" s="40" t="n">
        <f aca="false">+H77/G77*D77</f>
        <v>0</v>
      </c>
      <c r="F77" s="39" t="n">
        <f aca="false">SUM(F75:F76)</f>
        <v>8092</v>
      </c>
      <c r="G77" s="40" t="n">
        <f aca="false">SUM(G75:G76)</f>
        <v>4.83</v>
      </c>
      <c r="H77" s="41" t="n">
        <f aca="false">SUM(H75:H76)</f>
        <v>907.65</v>
      </c>
      <c r="I77" s="39" t="n">
        <f aca="false">SUM(I75:I76)</f>
        <v>0</v>
      </c>
      <c r="J77" s="40" t="n">
        <f aca="false">+M77/L77*I77</f>
        <v>0</v>
      </c>
      <c r="K77" s="40" t="n">
        <f aca="false">+N77/M77*J77</f>
        <v>0</v>
      </c>
      <c r="L77" s="39" t="n">
        <f aca="false">SUM(L75:L76)</f>
        <v>8709</v>
      </c>
      <c r="M77" s="40" t="n">
        <f aca="false">SUM(M75:M76)</f>
        <v>5.188</v>
      </c>
      <c r="N77" s="41" t="n">
        <f aca="false">SUM(N75:N76)</f>
        <v>970.43</v>
      </c>
      <c r="O77" s="39" t="n">
        <f aca="false">SUM(O75:O76)</f>
        <v>0</v>
      </c>
      <c r="P77" s="40" t="n">
        <f aca="false">+S77/R77*O77</f>
        <v>0</v>
      </c>
      <c r="Q77" s="40" t="n">
        <f aca="false">+T77/S77*P77</f>
        <v>0</v>
      </c>
      <c r="R77" s="39" t="n">
        <f aca="false">SUM(R75:R76)</f>
        <v>12857</v>
      </c>
      <c r="S77" s="40" t="n">
        <f aca="false">SUM(S75:S76)</f>
        <v>7.71</v>
      </c>
      <c r="T77" s="41" t="n">
        <f aca="false">SUM(T75:T76)</f>
        <v>1615.78</v>
      </c>
      <c r="V77" s="28" t="n">
        <f aca="false">+G77/F77</f>
        <v>0.000596885813148789</v>
      </c>
      <c r="W77" s="29" t="n">
        <f aca="false">+H77/G77</f>
        <v>187.919254658385</v>
      </c>
      <c r="Y77" s="28" t="n">
        <f aca="false">+M77/L77</f>
        <v>0.000595705591916408</v>
      </c>
      <c r="Z77" s="29" t="n">
        <f aca="false">+N77/M77</f>
        <v>187.052814186584</v>
      </c>
      <c r="AB77" s="28" t="n">
        <f aca="false">+G96/F96</f>
        <v>0.000599051851318772</v>
      </c>
      <c r="AC77" s="29" t="n">
        <f aca="false">+H96/G96</f>
        <v>191.232111483189</v>
      </c>
      <c r="AL77" s="204" t="n">
        <v>24574</v>
      </c>
    </row>
    <row r="78" customFormat="false" ht="24" hidden="false" customHeight="false" outlineLevel="0" collapsed="false">
      <c r="B78" s="49" t="s">
        <v>22</v>
      </c>
      <c r="C78" s="197"/>
      <c r="D78" s="40"/>
      <c r="E78" s="40"/>
      <c r="F78" s="198" t="n">
        <v>1571</v>
      </c>
      <c r="G78" s="115" t="n">
        <v>0.8</v>
      </c>
      <c r="H78" s="116" t="n">
        <v>157.01</v>
      </c>
      <c r="I78" s="197"/>
      <c r="J78" s="40"/>
      <c r="K78" s="40"/>
      <c r="L78" s="198" t="n">
        <v>1182</v>
      </c>
      <c r="M78" s="115" t="n">
        <v>0.6</v>
      </c>
      <c r="N78" s="116" t="n">
        <v>115.99</v>
      </c>
      <c r="O78" s="197"/>
      <c r="P78" s="40"/>
      <c r="Q78" s="40"/>
      <c r="R78" s="198" t="n">
        <v>4019</v>
      </c>
      <c r="S78" s="115" t="n">
        <v>2.02</v>
      </c>
      <c r="T78" s="116" t="n">
        <v>392.52</v>
      </c>
      <c r="V78" s="28" t="n">
        <f aca="false">+G78/F78</f>
        <v>0.000509229789942712</v>
      </c>
      <c r="W78" s="29" t="n">
        <f aca="false">+H78/G78</f>
        <v>196.2625</v>
      </c>
      <c r="Y78" s="28" t="n">
        <f aca="false">+M78/L78</f>
        <v>0.00050761421319797</v>
      </c>
      <c r="Z78" s="29" t="n">
        <f aca="false">+N78/M78</f>
        <v>193.316666666667</v>
      </c>
      <c r="AB78" s="28" t="n">
        <f aca="false">+G97/F97</f>
        <v>0.000501938406586227</v>
      </c>
      <c r="AC78" s="29" t="n">
        <f aca="false">+H97/G97</f>
        <v>199.642454221991</v>
      </c>
      <c r="AL78" s="204" t="n">
        <f aca="false">SUM(AL66:AL77)</f>
        <v>339610</v>
      </c>
    </row>
    <row r="79" customFormat="false" ht="24" hidden="false" customHeight="false" outlineLevel="0" collapsed="false">
      <c r="B79" s="51" t="s">
        <v>23</v>
      </c>
      <c r="C79" s="52" t="n">
        <f aca="false">SUM(C78)</f>
        <v>0</v>
      </c>
      <c r="D79" s="40" t="n">
        <f aca="false">+G79/F79*C79</f>
        <v>0</v>
      </c>
      <c r="E79" s="40" t="n">
        <f aca="false">+H79/G79*D79</f>
        <v>0</v>
      </c>
      <c r="F79" s="52" t="n">
        <f aca="false">SUM(F78)</f>
        <v>1571</v>
      </c>
      <c r="G79" s="53" t="n">
        <f aca="false">SUM(G78)</f>
        <v>0.8</v>
      </c>
      <c r="H79" s="54" t="n">
        <f aca="false">SUM(H78)</f>
        <v>157.01</v>
      </c>
      <c r="I79" s="52" t="n">
        <f aca="false">SUM(I78)</f>
        <v>0</v>
      </c>
      <c r="J79" s="40" t="n">
        <f aca="false">+M79/L79*I79</f>
        <v>0</v>
      </c>
      <c r="K79" s="40" t="n">
        <f aca="false">+N79/M79*J79</f>
        <v>0</v>
      </c>
      <c r="L79" s="52" t="n">
        <f aca="false">SUM(L78)</f>
        <v>1182</v>
      </c>
      <c r="M79" s="53" t="n">
        <f aca="false">SUM(M78)</f>
        <v>0.6</v>
      </c>
      <c r="N79" s="54" t="n">
        <f aca="false">SUM(N78)</f>
        <v>115.99</v>
      </c>
      <c r="O79" s="52" t="n">
        <f aca="false">SUM(O78)</f>
        <v>0</v>
      </c>
      <c r="P79" s="40" t="n">
        <f aca="false">+S79/R79*O79</f>
        <v>0</v>
      </c>
      <c r="Q79" s="40" t="n">
        <f aca="false">+T79/S79*P79</f>
        <v>0</v>
      </c>
      <c r="R79" s="52" t="n">
        <f aca="false">SUM(R78)</f>
        <v>4019</v>
      </c>
      <c r="S79" s="53" t="n">
        <f aca="false">SUM(S78)</f>
        <v>2.02</v>
      </c>
      <c r="T79" s="54" t="n">
        <f aca="false">SUM(T78)</f>
        <v>392.52</v>
      </c>
      <c r="V79" s="28" t="n">
        <f aca="false">+G79/F79</f>
        <v>0.000509229789942712</v>
      </c>
      <c r="W79" s="29" t="n">
        <f aca="false">+H79/G79</f>
        <v>196.2625</v>
      </c>
      <c r="Y79" s="28" t="n">
        <f aca="false">+M79/L79</f>
        <v>0.00050761421319797</v>
      </c>
      <c r="Z79" s="29" t="n">
        <f aca="false">+N79/M79</f>
        <v>193.316666666667</v>
      </c>
      <c r="AB79" s="28" t="n">
        <f aca="false">+G98/F98</f>
        <v>0.000501938406586227</v>
      </c>
      <c r="AC79" s="29" t="n">
        <f aca="false">+H98/G98</f>
        <v>199.642454221991</v>
      </c>
      <c r="AE79" s="0" t="n">
        <v>10963.85</v>
      </c>
    </row>
    <row r="80" customFormat="false" ht="24" hidden="false" customHeight="false" outlineLevel="0" collapsed="false">
      <c r="B80" s="38" t="s">
        <v>24</v>
      </c>
      <c r="C80" s="39" t="n">
        <f aca="false">+C74+C77+C79</f>
        <v>0</v>
      </c>
      <c r="D80" s="40" t="n">
        <f aca="false">+D74+D77+D79</f>
        <v>0</v>
      </c>
      <c r="E80" s="40" t="n">
        <f aca="false">+E74+E77+E79</f>
        <v>0</v>
      </c>
      <c r="F80" s="39" t="n">
        <f aca="false">+F74+F77+F79</f>
        <v>22753</v>
      </c>
      <c r="G80" s="40" t="n">
        <f aca="false">+G74+G77+G79</f>
        <v>13.459</v>
      </c>
      <c r="H80" s="41" t="n">
        <f aca="false">+H74+H77+H79</f>
        <v>2637.33</v>
      </c>
      <c r="I80" s="39" t="n">
        <f aca="false">+I74+I77+I79</f>
        <v>0</v>
      </c>
      <c r="J80" s="40" t="n">
        <f aca="false">+J74+J77+J79</f>
        <v>0</v>
      </c>
      <c r="K80" s="40" t="n">
        <f aca="false">+K74+K77+K79</f>
        <v>0</v>
      </c>
      <c r="L80" s="39" t="n">
        <f aca="false">+L74+L77+L79</f>
        <v>19879</v>
      </c>
      <c r="M80" s="40" t="n">
        <f aca="false">+M74+M77+M79</f>
        <v>11.75</v>
      </c>
      <c r="N80" s="41" t="n">
        <f aca="false">+N74+N77+N79</f>
        <v>2317.28</v>
      </c>
      <c r="O80" s="39" t="n">
        <f aca="false">+O74+O77+O79</f>
        <v>0</v>
      </c>
      <c r="P80" s="40" t="n">
        <f aca="false">+P74+P77+P79</f>
        <v>0</v>
      </c>
      <c r="Q80" s="40" t="n">
        <f aca="false">+Q74+Q77+Q79</f>
        <v>0</v>
      </c>
      <c r="R80" s="39" t="n">
        <f aca="false">+R74+R77+R79</f>
        <v>35286</v>
      </c>
      <c r="S80" s="40" t="n">
        <f aca="false">+S74+S77+S79</f>
        <v>20.76</v>
      </c>
      <c r="T80" s="41" t="n">
        <f aca="false">+T74+T77+T79</f>
        <v>4223.18</v>
      </c>
      <c r="V80" s="28" t="n">
        <f aca="false">+G80/F80</f>
        <v>0.000591526392124116</v>
      </c>
      <c r="W80" s="29" t="n">
        <f aca="false">+H80/G80</f>
        <v>195.952893974292</v>
      </c>
      <c r="Y80" s="28" t="n">
        <f aca="false">+M80/L80</f>
        <v>0.000591076009859651</v>
      </c>
      <c r="Z80" s="29" t="n">
        <f aca="false">+N80/M80</f>
        <v>197.215319148936</v>
      </c>
      <c r="AB80" s="28" t="n">
        <f aca="false">+G99/F99</f>
        <v>0.000589643836000533</v>
      </c>
      <c r="AC80" s="29" t="n">
        <f aca="false">+H99/G99</f>
        <v>195.812489597946</v>
      </c>
      <c r="AE80" s="62" t="n">
        <f aca="false">+H80+N80+T80</f>
        <v>9177.79</v>
      </c>
    </row>
    <row r="82" customFormat="false" ht="15.75" hidden="false" customHeight="false" outlineLevel="0" collapsed="false">
      <c r="AE82" s="62" t="n">
        <f aca="false">+AE79-AE80</f>
        <v>1786.06</v>
      </c>
    </row>
    <row r="83" customFormat="false" ht="18.75" hidden="false" customHeight="true" outlineLevel="0" collapsed="false">
      <c r="B83" s="5" t="s">
        <v>2</v>
      </c>
      <c r="C83" s="195" t="s">
        <v>141</v>
      </c>
      <c r="D83" s="195"/>
      <c r="E83" s="195"/>
      <c r="F83" s="195"/>
      <c r="G83" s="195"/>
      <c r="H83" s="195"/>
      <c r="R83" s="61"/>
      <c r="S83" s="62"/>
      <c r="T83" s="62"/>
    </row>
    <row r="84" customFormat="false" ht="20.25" hidden="false" customHeight="true" outlineLevel="0" collapsed="false">
      <c r="B84" s="5"/>
      <c r="C84" s="64" t="s">
        <v>33</v>
      </c>
      <c r="D84" s="64"/>
      <c r="E84" s="64"/>
      <c r="F84" s="65" t="s">
        <v>4</v>
      </c>
      <c r="G84" s="65"/>
      <c r="H84" s="65"/>
      <c r="V84" s="202" t="s">
        <v>5</v>
      </c>
      <c r="W84" s="202"/>
    </row>
    <row r="85" customFormat="false" ht="37.5" hidden="false" customHeight="false" outlineLevel="0" collapsed="false">
      <c r="B85" s="16"/>
      <c r="C85" s="127" t="s">
        <v>6</v>
      </c>
      <c r="D85" s="18" t="s">
        <v>34</v>
      </c>
      <c r="E85" s="18" t="s">
        <v>35</v>
      </c>
      <c r="F85" s="17" t="s">
        <v>6</v>
      </c>
      <c r="G85" s="18" t="s">
        <v>34</v>
      </c>
      <c r="H85" s="19" t="s">
        <v>35</v>
      </c>
      <c r="V85" s="203" t="s">
        <v>9</v>
      </c>
      <c r="W85" s="203" t="s">
        <v>10</v>
      </c>
    </row>
    <row r="86" customFormat="false" ht="20.25" hidden="false" customHeight="false" outlineLevel="0" collapsed="false">
      <c r="B86" s="24" t="s">
        <v>11</v>
      </c>
      <c r="C86" s="25" t="n">
        <f aca="false">+C8+I8+O8+C28+I28+O28+C48+I48+O48+C67+I67+O67</f>
        <v>8318</v>
      </c>
      <c r="D86" s="26" t="n">
        <f aca="false">+G86/F86*C86</f>
        <v>4.98903482203145</v>
      </c>
      <c r="E86" s="26" t="n">
        <f aca="false">+H86/G86*D86</f>
        <v>1027.70266036462</v>
      </c>
      <c r="F86" s="25" t="n">
        <f aca="false">+F8+L8+R8+F28+L28+R28+F48+L48+R48+F67+L67+R67</f>
        <v>10367</v>
      </c>
      <c r="G86" s="26" t="n">
        <f aca="false">+G8+M8+S8+G28+M28+S28+G48+M48+S48+G67+M67+S67</f>
        <v>6.218</v>
      </c>
      <c r="H86" s="205" t="n">
        <f aca="false">+H8+N8+T8+H28+N28+T28+H48+N48+T48+H67+N67+T67</f>
        <v>1280.86</v>
      </c>
      <c r="V86" s="28" t="n">
        <f aca="false">+G86/F86</f>
        <v>0.000599787788174014</v>
      </c>
      <c r="W86" s="29" t="n">
        <f aca="false">+H86/G86</f>
        <v>205.992280476037</v>
      </c>
    </row>
    <row r="87" customFormat="false" ht="20.25" hidden="false" customHeight="false" outlineLevel="0" collapsed="false">
      <c r="B87" s="24" t="s">
        <v>12</v>
      </c>
      <c r="C87" s="25" t="n">
        <f aca="false">+C9+I9+O9+C29+I29+O29+C49+I49+O49+C68+I68+O68</f>
        <v>26397</v>
      </c>
      <c r="D87" s="26" t="n">
        <f aca="false">+G87/F87*C87</f>
        <v>15.8240062301269</v>
      </c>
      <c r="E87" s="26" t="n">
        <f aca="false">+H87/G87*D87</f>
        <v>2864.84185068376</v>
      </c>
      <c r="F87" s="25" t="n">
        <f aca="false">+F9+L9+R9+F29+L29+R29+F49+L49+R49+F68+L68+R68</f>
        <v>38683</v>
      </c>
      <c r="G87" s="26" t="n">
        <f aca="false">+G9+M9+S9+G29+M29+S29+G49+M49+S49+G68+M68+S68</f>
        <v>23.189</v>
      </c>
      <c r="H87" s="205" t="n">
        <f aca="false">+H9+N9+T9+H29+N29+T29+H49+N49+T49+H68+N68+T68</f>
        <v>4198.23</v>
      </c>
      <c r="V87" s="28" t="n">
        <f aca="false">+G87/F87</f>
        <v>0.000599462296099062</v>
      </c>
      <c r="W87" s="29" t="n">
        <f aca="false">+H87/G87</f>
        <v>181.044029496744</v>
      </c>
    </row>
    <row r="88" customFormat="false" ht="20.25" hidden="false" customHeight="false" outlineLevel="0" collapsed="false">
      <c r="B88" s="24" t="s">
        <v>13</v>
      </c>
      <c r="C88" s="25" t="n">
        <f aca="false">+C10+I10+O10+C30+I30+O30+C50+I50+O50+C69+I69+O69</f>
        <v>13559</v>
      </c>
      <c r="D88" s="26" t="n">
        <f aca="false">+G88/F88*C88</f>
        <v>8.14701919759613</v>
      </c>
      <c r="E88" s="26" t="n">
        <f aca="false">+H88/G88*D88</f>
        <v>1446.21285404262</v>
      </c>
      <c r="F88" s="25" t="n">
        <f aca="false">+F10+L10+R10+F30+L30+R30+F50+L50+R50+F69+L69+R69</f>
        <v>17971</v>
      </c>
      <c r="G88" s="26" t="n">
        <f aca="false">+G10+M10+S10+G30+M30+S30+G50+M50+S50+G69+M69+S69</f>
        <v>10.798</v>
      </c>
      <c r="H88" s="205" t="n">
        <f aca="false">+H10+N10+T10+H30+N30+T30+H50+N50+T50+H69+N69+T69</f>
        <v>1916.8</v>
      </c>
      <c r="V88" s="28" t="n">
        <f aca="false">+G88/F88</f>
        <v>0.000600856936174949</v>
      </c>
      <c r="W88" s="29" t="n">
        <f aca="false">+H88/G88</f>
        <v>177.514354510094</v>
      </c>
    </row>
    <row r="89" customFormat="false" ht="20.25" hidden="false" customHeight="false" outlineLevel="0" collapsed="false">
      <c r="B89" s="34" t="s">
        <v>14</v>
      </c>
      <c r="C89" s="25" t="n">
        <f aca="false">+C11+I11+O11+C31+I31+O31+C51+I51+O51+C70+I70+O70</f>
        <v>1883</v>
      </c>
      <c r="D89" s="26" t="n">
        <f aca="false">+G89/F89*C89</f>
        <v>1.12794482758621</v>
      </c>
      <c r="E89" s="26" t="n">
        <f aca="false">+H89/G89*D89</f>
        <v>195.559908045977</v>
      </c>
      <c r="F89" s="25" t="n">
        <f aca="false">+F11+L11+R11+F31+L31+R31+F51+L51+R51+F70+L70+R70</f>
        <v>3045</v>
      </c>
      <c r="G89" s="26" t="n">
        <f aca="false">+G11+M11+S11+G31+M31+S31+G51+M51+S51+G70+M70+S70</f>
        <v>1.824</v>
      </c>
      <c r="H89" s="205" t="n">
        <f aca="false">+H11+N11+T11+H31+N31+T31+H51+N51+T51+H70+N70+T70</f>
        <v>316.24</v>
      </c>
      <c r="V89" s="28" t="n">
        <f aca="false">+G89/F89</f>
        <v>0.000599014778325123</v>
      </c>
      <c r="W89" s="29" t="n">
        <f aca="false">+H89/G89</f>
        <v>173.377192982456</v>
      </c>
    </row>
    <row r="90" customFormat="false" ht="20.25" hidden="false" customHeight="false" outlineLevel="0" collapsed="false">
      <c r="B90" s="34" t="s">
        <v>15</v>
      </c>
      <c r="C90" s="25" t="n">
        <f aca="false">+C12+I12+O12+C32+I32+O32+C52+I52+O52+C71+I71+O71</f>
        <v>16449</v>
      </c>
      <c r="D90" s="26" t="n">
        <f aca="false">+G90/F90*C90</f>
        <v>9.88227454521997</v>
      </c>
      <c r="E90" s="26" t="n">
        <f aca="false">+H90/G90*D90</f>
        <v>1757.1985743775</v>
      </c>
      <c r="F90" s="25" t="n">
        <f aca="false">+F12+L12+R12+F32+L32+R32+F52+L52+R52+F71+L71+R71</f>
        <v>23253</v>
      </c>
      <c r="G90" s="26" t="n">
        <f aca="false">+G12+M12+S12+G32+M32+S32+G52+M52+S52+G71+M71+S71</f>
        <v>13.97</v>
      </c>
      <c r="H90" s="205" t="n">
        <f aca="false">+H12+N12+T12+H32+N32+T32+H52+N52+T52+H71+N71+T71</f>
        <v>2484.05</v>
      </c>
      <c r="V90" s="28" t="n">
        <f aca="false">+G90/F90</f>
        <v>0.000600782694706059</v>
      </c>
      <c r="W90" s="29" t="n">
        <f aca="false">+H90/G90</f>
        <v>177.813171080888</v>
      </c>
    </row>
    <row r="91" customFormat="false" ht="20.25" hidden="false" customHeight="false" outlineLevel="0" collapsed="false">
      <c r="B91" s="34" t="s">
        <v>16</v>
      </c>
      <c r="C91" s="25" t="n">
        <f aca="false">+C13+I13+O13+C33+I33+O33+C53+I53+O53+C72+I72+O72</f>
        <v>23410</v>
      </c>
      <c r="D91" s="26" t="n">
        <f aca="false">+G91/F91*C91</f>
        <v>13.6829683338266</v>
      </c>
      <c r="E91" s="26" t="n">
        <f aca="false">+H91/G91*D91</f>
        <v>3244.47773897603</v>
      </c>
      <c r="F91" s="25" t="n">
        <f aca="false">+F13+L13+R13+F33+L33+R33+F53+L53+R53+F72+L72+R72</f>
        <v>33790</v>
      </c>
      <c r="G91" s="26" t="n">
        <f aca="false">+G13+M13+S13+G33+M33+S33+G53+M53+S53+G72+M72+S72</f>
        <v>19.75</v>
      </c>
      <c r="H91" s="205" t="n">
        <f aca="false">+H13+N13+T13+H33+N33+T33+H53+N53+T53+H72+N72+T72</f>
        <v>4683.08</v>
      </c>
      <c r="V91" s="28" t="n">
        <f aca="false">+G91/F91</f>
        <v>0.000584492453388577</v>
      </c>
      <c r="W91" s="29" t="n">
        <f aca="false">+H91/G91</f>
        <v>237.117974683544</v>
      </c>
    </row>
    <row r="92" customFormat="false" ht="21" hidden="false" customHeight="false" outlineLevel="0" collapsed="false">
      <c r="B92" s="36" t="s">
        <v>17</v>
      </c>
      <c r="C92" s="25" t="n">
        <f aca="false">+C14+I14+O14+C34+I34+O34+C54+I54+O54+C73+I73+O73</f>
        <v>17660</v>
      </c>
      <c r="D92" s="26" t="n">
        <f aca="false">+G92/F92*C92</f>
        <v>10.5360287279973</v>
      </c>
      <c r="E92" s="26" t="n">
        <f aca="false">+H92/G92*D92</f>
        <v>2220.14675357024</v>
      </c>
      <c r="F92" s="25" t="n">
        <f aca="false">+F14+L14+R14+F34+L34+R34+F54+L54+R54+F73+L73+R73</f>
        <v>24088</v>
      </c>
      <c r="G92" s="26" t="n">
        <f aca="false">+G14+M14+S14+G34+M34+S34+G54+M54+S54+G73+M73+S73</f>
        <v>14.371</v>
      </c>
      <c r="H92" s="205" t="n">
        <f aca="false">+H14+N14+T14+H34+N34+T34+H54+N54+T54+H73+N73+T73</f>
        <v>3028.25</v>
      </c>
      <c r="V92" s="28" t="n">
        <f aca="false">+G92/F92</f>
        <v>0.000596604118233145</v>
      </c>
      <c r="W92" s="29" t="n">
        <f aca="false">+H92/G92</f>
        <v>210.71950455779</v>
      </c>
    </row>
    <row r="93" customFormat="false" ht="24" hidden="false" customHeight="false" outlineLevel="0" collapsed="false">
      <c r="B93" s="38" t="s">
        <v>18</v>
      </c>
      <c r="C93" s="39" t="n">
        <f aca="false">SUM(C86:C92)</f>
        <v>107676</v>
      </c>
      <c r="D93" s="40" t="n">
        <f aca="false">+G93/F93*C93</f>
        <v>64.179587690232</v>
      </c>
      <c r="E93" s="40" t="n">
        <f aca="false">+H93/G93*D93</f>
        <v>12752.9583706026</v>
      </c>
      <c r="F93" s="39" t="n">
        <f aca="false">SUM(F86:F92)</f>
        <v>151197</v>
      </c>
      <c r="G93" s="40" t="n">
        <f aca="false">SUM(G86:G92)</f>
        <v>90.12</v>
      </c>
      <c r="H93" s="41" t="n">
        <f aca="false">SUM(H86:H92)</f>
        <v>17907.51</v>
      </c>
      <c r="V93" s="28" t="n">
        <f aca="false">+G93/F93</f>
        <v>0.000596043572293101</v>
      </c>
      <c r="W93" s="29" t="n">
        <f aca="false">+H93/G93</f>
        <v>198.707390146471</v>
      </c>
    </row>
    <row r="94" customFormat="false" ht="20.25" hidden="false" customHeight="false" outlineLevel="0" collapsed="false">
      <c r="B94" s="45" t="s">
        <v>19</v>
      </c>
      <c r="C94" s="25" t="n">
        <f aca="false">+C16+I16+O16+C36+I36+O36+C56+I56+O56+C75+I75+O75</f>
        <v>24849</v>
      </c>
      <c r="D94" s="26" t="n">
        <f aca="false">+G94/F94*C94</f>
        <v>14.9207252648186</v>
      </c>
      <c r="E94" s="26" t="n">
        <f aca="false">+H94/G94*D94</f>
        <v>2913.47415596123</v>
      </c>
      <c r="F94" s="25" t="n">
        <f aca="false">+F16+L16+R16+F36+L36+R36+F56+L56+R56+F75+L75+R75</f>
        <v>39933</v>
      </c>
      <c r="G94" s="26" t="n">
        <f aca="false">+G16+M16+S16+G36+M36+S36+G56+M56+S56+G75+M75+S75</f>
        <v>23.978</v>
      </c>
      <c r="H94" s="205" t="n">
        <f aca="false">+H16+N16+T16+H36+N36+T36+H56+N56+T56+H75+N75+T75</f>
        <v>4682.03</v>
      </c>
      <c r="V94" s="28" t="n">
        <f aca="false">+G94/F94</f>
        <v>0.000600455763403701</v>
      </c>
      <c r="W94" s="29" t="n">
        <f aca="false">+H94/G94</f>
        <v>195.263574943698</v>
      </c>
    </row>
    <row r="95" customFormat="false" ht="21" hidden="false" customHeight="false" outlineLevel="0" collapsed="false">
      <c r="B95" s="47" t="s">
        <v>20</v>
      </c>
      <c r="C95" s="25" t="n">
        <f aca="false">+C17+I17+O17+C37+I37+O37+C57+I57+O57+C76+I76+O76</f>
        <v>51402</v>
      </c>
      <c r="D95" s="26" t="n">
        <f aca="false">+G95/F95*C95</f>
        <v>30.7520072721147</v>
      </c>
      <c r="E95" s="26" t="n">
        <f aca="false">+H95/G95*D95</f>
        <v>5811.01446533111</v>
      </c>
      <c r="F95" s="25" t="n">
        <f aca="false">+F17+L17+R17+F37+L37+R37+F57+L57+R57+F76+L76+R76</f>
        <v>71231</v>
      </c>
      <c r="G95" s="26" t="n">
        <f aca="false">+G17+M17+S17+G37+M37+S37+G57+M57+S57+G76+M76+S76</f>
        <v>42.615</v>
      </c>
      <c r="H95" s="205" t="n">
        <f aca="false">+H17+N17+T17+H37+N37+T37+H57+N57+T57+H76+N76+T76</f>
        <v>8052.69</v>
      </c>
      <c r="V95" s="28" t="n">
        <f aca="false">+G95/F95</f>
        <v>0.000598264800438012</v>
      </c>
      <c r="W95" s="29" t="n">
        <f aca="false">+H95/G95</f>
        <v>188.963745160155</v>
      </c>
    </row>
    <row r="96" customFormat="false" ht="24" hidden="false" customHeight="false" outlineLevel="0" collapsed="false">
      <c r="B96" s="38" t="s">
        <v>21</v>
      </c>
      <c r="C96" s="39" t="n">
        <f aca="false">SUM(C94:C95)</f>
        <v>76251</v>
      </c>
      <c r="D96" s="40" t="n">
        <f aca="false">+G96/F96*C96</f>
        <v>45.6783027149077</v>
      </c>
      <c r="E96" s="40" t="n">
        <f aca="false">+H96/G96*D96</f>
        <v>8735.15827714008</v>
      </c>
      <c r="F96" s="39" t="n">
        <f aca="false">SUM(F94:F95)</f>
        <v>111164</v>
      </c>
      <c r="G96" s="40" t="n">
        <f aca="false">SUM(G94:G95)</f>
        <v>66.593</v>
      </c>
      <c r="H96" s="41" t="n">
        <f aca="false">SUM(H94:H95)</f>
        <v>12734.72</v>
      </c>
      <c r="V96" s="28" t="n">
        <f aca="false">+G96/F96</f>
        <v>0.000599051851318772</v>
      </c>
      <c r="W96" s="29" t="n">
        <f aca="false">+H96/G96</f>
        <v>191.232111483189</v>
      </c>
    </row>
    <row r="97" customFormat="false" ht="21" hidden="false" customHeight="false" outlineLevel="0" collapsed="false">
      <c r="B97" s="49" t="s">
        <v>22</v>
      </c>
      <c r="C97" s="25" t="n">
        <f aca="false">+C19+I19+O19+C39+I39+O39+C59+I59+O59+C78+I78+O78</f>
        <v>17415</v>
      </c>
      <c r="D97" s="26" t="n">
        <f aca="false">+G97/F97*C97</f>
        <v>8.74125735069914</v>
      </c>
      <c r="E97" s="26" t="n">
        <f aca="false">+H97/G97*D97</f>
        <v>1745.12607047959</v>
      </c>
      <c r="F97" s="25" t="n">
        <f aca="false">+F19+L19+R19+F39+L39+R39+F59+L59+R59+F78+L78+R78</f>
        <v>22957</v>
      </c>
      <c r="G97" s="26" t="n">
        <f aca="false">+G19+M19+S19+G39+M39+S39+G59+M59+S59+G78+M78+S78</f>
        <v>11.523</v>
      </c>
      <c r="H97" s="205" t="n">
        <f aca="false">+H19+N19+T19+H39+N39+T39+H59+N59+T59+H78+N78+T78</f>
        <v>2300.48</v>
      </c>
      <c r="V97" s="28" t="n">
        <f aca="false">+G97/F97</f>
        <v>0.000501938406586227</v>
      </c>
      <c r="W97" s="29" t="n">
        <f aca="false">+H97/G97</f>
        <v>199.642454221991</v>
      </c>
    </row>
    <row r="98" customFormat="false" ht="24" hidden="false" customHeight="false" outlineLevel="0" collapsed="false">
      <c r="B98" s="51" t="s">
        <v>23</v>
      </c>
      <c r="C98" s="52" t="n">
        <f aca="false">SUM(C97)</f>
        <v>17415</v>
      </c>
      <c r="D98" s="40" t="n">
        <f aca="false">+G98/F98*C98</f>
        <v>8.74125735069914</v>
      </c>
      <c r="E98" s="40" t="n">
        <f aca="false">+H98/G98*D98</f>
        <v>1745.12607047959</v>
      </c>
      <c r="F98" s="52" t="n">
        <f aca="false">SUM(F97)</f>
        <v>22957</v>
      </c>
      <c r="G98" s="53" t="n">
        <f aca="false">SUM(G97)</f>
        <v>11.523</v>
      </c>
      <c r="H98" s="54" t="n">
        <f aca="false">SUM(H97)</f>
        <v>2300.48</v>
      </c>
      <c r="V98" s="28" t="n">
        <f aca="false">+G98/F98</f>
        <v>0.000501938406586227</v>
      </c>
      <c r="W98" s="29" t="n">
        <f aca="false">+H98/G98</f>
        <v>199.642454221991</v>
      </c>
    </row>
    <row r="99" customFormat="false" ht="24" hidden="false" customHeight="false" outlineLevel="0" collapsed="false">
      <c r="B99" s="38" t="s">
        <v>24</v>
      </c>
      <c r="C99" s="39" t="n">
        <f aca="false">+C93+C96+C98</f>
        <v>201342</v>
      </c>
      <c r="D99" s="40" t="n">
        <f aca="false">+D93+D96+D98</f>
        <v>118.599147755839</v>
      </c>
      <c r="E99" s="40" t="n">
        <f aca="false">+E93+E96+E98</f>
        <v>23233.2427182223</v>
      </c>
      <c r="F99" s="39" t="n">
        <f aca="false">+F93+F96+F98</f>
        <v>285318</v>
      </c>
      <c r="G99" s="40" t="n">
        <f aca="false">+G93+G96+G98</f>
        <v>168.236</v>
      </c>
      <c r="H99" s="41" t="n">
        <f aca="false">+H93+H96+H98</f>
        <v>32942.71</v>
      </c>
      <c r="V99" s="28" t="n">
        <f aca="false">+G99/F99</f>
        <v>0.000589643836000533</v>
      </c>
      <c r="W99" s="29" t="n">
        <f aca="false">+H99/G99</f>
        <v>195.812489597946</v>
      </c>
    </row>
  </sheetData>
  <mergeCells count="59">
    <mergeCell ref="B2:T2"/>
    <mergeCell ref="B5:B6"/>
    <mergeCell ref="C5:H5"/>
    <mergeCell ref="I5:N5"/>
    <mergeCell ref="O5:T5"/>
    <mergeCell ref="C6:E6"/>
    <mergeCell ref="F6:H6"/>
    <mergeCell ref="I6:K6"/>
    <mergeCell ref="L6:N6"/>
    <mergeCell ref="O6:Q6"/>
    <mergeCell ref="R6:T6"/>
    <mergeCell ref="V6:W6"/>
    <mergeCell ref="Y6:Z6"/>
    <mergeCell ref="AB6:AC6"/>
    <mergeCell ref="B25:B26"/>
    <mergeCell ref="C25:H25"/>
    <mergeCell ref="I25:N25"/>
    <mergeCell ref="O25:T25"/>
    <mergeCell ref="C26:E26"/>
    <mergeCell ref="F26:H26"/>
    <mergeCell ref="I26:K26"/>
    <mergeCell ref="L26:N26"/>
    <mergeCell ref="O26:Q26"/>
    <mergeCell ref="R26:T26"/>
    <mergeCell ref="V26:W26"/>
    <mergeCell ref="Y26:Z26"/>
    <mergeCell ref="AB26:AC26"/>
    <mergeCell ref="B44:T44"/>
    <mergeCell ref="B45:B46"/>
    <mergeCell ref="C45:H45"/>
    <mergeCell ref="I45:N45"/>
    <mergeCell ref="O45:T45"/>
    <mergeCell ref="C46:E46"/>
    <mergeCell ref="F46:H46"/>
    <mergeCell ref="I46:K46"/>
    <mergeCell ref="L46:N46"/>
    <mergeCell ref="O46:Q46"/>
    <mergeCell ref="R46:T46"/>
    <mergeCell ref="V46:W46"/>
    <mergeCell ref="Y46:Z46"/>
    <mergeCell ref="AB46:AC46"/>
    <mergeCell ref="B64:B65"/>
    <mergeCell ref="C64:H64"/>
    <mergeCell ref="I64:N64"/>
    <mergeCell ref="O64:T64"/>
    <mergeCell ref="C65:E65"/>
    <mergeCell ref="F65:H65"/>
    <mergeCell ref="I65:K65"/>
    <mergeCell ref="L65:N65"/>
    <mergeCell ref="O65:Q65"/>
    <mergeCell ref="R65:T65"/>
    <mergeCell ref="V65:W65"/>
    <mergeCell ref="Y65:Z65"/>
    <mergeCell ref="AB65:AC65"/>
    <mergeCell ref="B83:B84"/>
    <mergeCell ref="C83:H83"/>
    <mergeCell ref="C84:E84"/>
    <mergeCell ref="F84:H84"/>
    <mergeCell ref="V84:W84"/>
  </mergeCells>
  <printOptions headings="false" gridLines="false" gridLinesSet="true" horizontalCentered="false" verticalCentered="false"/>
  <pageMargins left="0.7" right="0.25" top="0.5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2019-06-27T01:58:00Z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