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ublic_datagokr\"/>
    </mc:Choice>
  </mc:AlternateContent>
  <xr:revisionPtr revIDLastSave="0" documentId="13_ncr:1_{F83A53F1-F46F-4DE1-A424-8EC434C8BC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테이블컬럼정의서_ODS" sheetId="10" r:id="rId1"/>
  </sheets>
  <definedNames>
    <definedName name="_xlnm._FilterDatabase" localSheetId="0" hidden="1">테이블컬럼정의서_ODS!$A$6:$R$27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0" l="1"/>
  <c r="R9" i="10"/>
  <c r="R10" i="10"/>
  <c r="R11" i="10"/>
  <c r="R12" i="10"/>
  <c r="R7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M21" i="10"/>
  <c r="F21" i="10"/>
  <c r="M20" i="10"/>
  <c r="F20" i="10"/>
  <c r="M19" i="10"/>
  <c r="F19" i="10"/>
  <c r="M18" i="10"/>
  <c r="F18" i="10"/>
  <c r="M17" i="10"/>
  <c r="F17" i="10"/>
  <c r="M16" i="10"/>
  <c r="F16" i="10"/>
  <c r="H16" i="10" s="1"/>
  <c r="M15" i="10"/>
  <c r="F15" i="10"/>
  <c r="M14" i="10"/>
  <c r="F14" i="10"/>
  <c r="M13" i="10"/>
  <c r="F13" i="10"/>
  <c r="M27" i="10"/>
  <c r="F27" i="10"/>
  <c r="M26" i="10"/>
  <c r="F26" i="10"/>
  <c r="M25" i="10"/>
  <c r="F25" i="10"/>
  <c r="M24" i="10"/>
  <c r="F24" i="10"/>
  <c r="M23" i="10"/>
  <c r="F23" i="10"/>
  <c r="M22" i="10"/>
  <c r="F22" i="10"/>
  <c r="Q16" i="10" l="1"/>
  <c r="Q17" i="10" s="1"/>
  <c r="Q18" i="10" s="1"/>
  <c r="Q19" i="10" s="1"/>
  <c r="Q20" i="10" s="1"/>
  <c r="Q21" i="10" s="1"/>
  <c r="H17" i="10"/>
  <c r="H18" i="10" l="1"/>
  <c r="H19" i="10" l="1"/>
  <c r="H20" i="10" l="1"/>
  <c r="H21" i="10" l="1"/>
  <c r="F12" i="10" l="1"/>
  <c r="F11" i="10"/>
  <c r="F10" i="10"/>
  <c r="F9" i="10"/>
  <c r="F8" i="10"/>
  <c r="F7" i="10"/>
  <c r="H22" i="10" l="1"/>
  <c r="H13" i="10"/>
  <c r="H23" i="10"/>
  <c r="M12" i="10"/>
  <c r="M11" i="10"/>
  <c r="M10" i="10"/>
  <c r="M9" i="10"/>
  <c r="M8" i="10"/>
  <c r="M7" i="10"/>
  <c r="H7" i="10"/>
  <c r="A8" i="10"/>
  <c r="A9" i="10" s="1"/>
  <c r="A10" i="10" s="1"/>
  <c r="A11" i="10" s="1"/>
  <c r="A12" i="10" s="1"/>
  <c r="A22" i="10" l="1"/>
  <c r="A23" i="10" s="1"/>
  <c r="A24" i="10" s="1"/>
  <c r="A25" i="10" s="1"/>
  <c r="A26" i="10" s="1"/>
  <c r="A27" i="10" s="1"/>
  <c r="A13" i="10"/>
  <c r="A14" i="10" s="1"/>
  <c r="A15" i="10" s="1"/>
  <c r="A16" i="10" s="1"/>
  <c r="A17" i="10" s="1"/>
  <c r="A18" i="10" s="1"/>
  <c r="A19" i="10" s="1"/>
  <c r="A20" i="10" s="1"/>
  <c r="A21" i="10" s="1"/>
  <c r="Q22" i="10"/>
  <c r="Q23" i="10" s="1"/>
  <c r="Q24" i="10" s="1"/>
  <c r="Q25" i="10" s="1"/>
  <c r="Q26" i="10" s="1"/>
  <c r="Q27" i="10" s="1"/>
  <c r="Q13" i="10"/>
  <c r="H14" i="10"/>
  <c r="H24" i="10"/>
  <c r="Q7" i="10"/>
  <c r="H8" i="10"/>
  <c r="Q14" i="10" l="1"/>
  <c r="Q15" i="10" s="1"/>
  <c r="H15" i="10"/>
  <c r="H25" i="10"/>
  <c r="H9" i="10"/>
  <c r="Q8" i="10"/>
  <c r="H26" i="10" l="1"/>
  <c r="H10" i="10"/>
  <c r="Q9" i="10"/>
  <c r="H27" i="10" l="1"/>
  <c r="Q10" i="10"/>
  <c r="H11" i="10"/>
  <c r="Q11" i="10" l="1"/>
  <c r="H12" i="10"/>
  <c r="Q12" i="10" l="1"/>
</calcChain>
</file>

<file path=xl/sharedStrings.xml><?xml version="1.0" encoding="utf-8"?>
<sst xmlns="http://schemas.openxmlformats.org/spreadsheetml/2006/main" count="210" uniqueCount="64">
  <si>
    <t>번호</t>
    <phoneticPr fontId="1" type="noConversion"/>
  </si>
  <si>
    <t>DB명</t>
    <phoneticPr fontId="1" type="noConversion"/>
  </si>
  <si>
    <t>테이블_영문</t>
    <phoneticPr fontId="1" type="noConversion"/>
  </si>
  <si>
    <t>테이블_한글</t>
    <phoneticPr fontId="1" type="noConversion"/>
  </si>
  <si>
    <t>비고</t>
    <phoneticPr fontId="1" type="noConversion"/>
  </si>
  <si>
    <t>데이터 영역</t>
    <phoneticPr fontId="1" type="noConversion"/>
  </si>
  <si>
    <t>주제 영역</t>
    <phoneticPr fontId="1" type="noConversion"/>
  </si>
  <si>
    <t>컬럼
Seq</t>
    <phoneticPr fontId="1" type="noConversion"/>
  </si>
  <si>
    <t>컬럼명_영문</t>
    <phoneticPr fontId="1" type="noConversion"/>
  </si>
  <si>
    <t>데이터타입</t>
    <phoneticPr fontId="1" type="noConversion"/>
  </si>
  <si>
    <t>PK
여부</t>
    <phoneticPr fontId="1" type="noConversion"/>
  </si>
  <si>
    <t>적재일시</t>
    <phoneticPr fontId="1" type="noConversion"/>
  </si>
  <si>
    <t>NULL</t>
    <phoneticPr fontId="1" type="noConversion"/>
  </si>
  <si>
    <t>Y</t>
    <phoneticPr fontId="1" type="noConversion"/>
  </si>
  <si>
    <t>적재일시</t>
  </si>
  <si>
    <t>View여부</t>
    <phoneticPr fontId="1" type="noConversion"/>
  </si>
  <si>
    <t>PK</t>
    <phoneticPr fontId="1" type="noConversion"/>
  </si>
  <si>
    <t>DDL</t>
    <phoneticPr fontId="1" type="noConversion"/>
  </si>
  <si>
    <t>ODS</t>
  </si>
  <si>
    <t>ODS</t>
    <phoneticPr fontId="1" type="noConversion"/>
  </si>
  <si>
    <t>사용자</t>
  </si>
  <si>
    <t>DRPNT</t>
  </si>
  <si>
    <t>T_COUPON_PRODUCT</t>
  </si>
  <si>
    <t>T_MCOUPON</t>
  </si>
  <si>
    <t>쿠폰 적용상픔</t>
  </si>
  <si>
    <t>회원쿠폰</t>
  </si>
  <si>
    <t>등록일</t>
  </si>
  <si>
    <t>회원번호</t>
  </si>
  <si>
    <t>상품번호</t>
  </si>
  <si>
    <t>쿠폰아이디</t>
  </si>
  <si>
    <t>회원쿠폰아이디</t>
  </si>
  <si>
    <t>사용일</t>
  </si>
  <si>
    <t>MEM_NO</t>
  </si>
  <si>
    <t>PNO</t>
  </si>
  <si>
    <t>CDATE</t>
  </si>
  <si>
    <t>COUPONID</t>
  </si>
  <si>
    <t>MCOUPONID</t>
  </si>
  <si>
    <t>USE_DATE</t>
  </si>
  <si>
    <t>VARCHAR(16)</t>
  </si>
  <si>
    <t>DATETIME</t>
  </si>
  <si>
    <t>컬럼명_한글</t>
    <phoneticPr fontId="1" type="noConversion"/>
  </si>
  <si>
    <t>VARCHAR(8)</t>
    <phoneticPr fontId="1" type="noConversion"/>
  </si>
  <si>
    <t>ojbect</t>
  </si>
  <si>
    <t>INT(11)</t>
  </si>
  <si>
    <t>VARCHAR(50)</t>
    <phoneticPr fontId="1" type="noConversion"/>
  </si>
  <si>
    <t>INTEGER</t>
    <phoneticPr fontId="1" type="noConversion"/>
  </si>
  <si>
    <t/>
  </si>
  <si>
    <t>LOAD_DTTM</t>
  </si>
  <si>
    <t>TIMESTAMP</t>
  </si>
  <si>
    <t>DPN</t>
    <phoneticPr fontId="1" type="noConversion"/>
  </si>
  <si>
    <t>RestDeInfo</t>
    <phoneticPr fontId="1" type="noConversion"/>
  </si>
  <si>
    <t>locdate</t>
  </si>
  <si>
    <t>seq</t>
  </si>
  <si>
    <t>dateKind</t>
  </si>
  <si>
    <t>isHoliday</t>
  </si>
  <si>
    <t>dateName</t>
  </si>
  <si>
    <t>날짜</t>
  </si>
  <si>
    <t>순번</t>
  </si>
  <si>
    <t>종류</t>
  </si>
  <si>
    <t>공공기관 휴일여부</t>
  </si>
  <si>
    <t>명칭</t>
  </si>
  <si>
    <t>VARCHAR(2)</t>
    <phoneticPr fontId="1" type="noConversion"/>
  </si>
  <si>
    <t>PUBLICDATA</t>
    <phoneticPr fontId="1" type="noConversion"/>
  </si>
  <si>
    <t>COREDATA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</si>
</sst>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17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GC120"/>
      <family val="3"/>
      <charset val="129"/>
    </font>
    <font>
      <sz val="11"/>
      <color theme="1"/>
      <name val="GC120"/>
      <family val="3"/>
      <charset val="129"/>
    </font>
    <font>
      <sz val="10"/>
      <color theme="1"/>
      <name val="GC120"/>
      <family val="3"/>
      <charset val="129"/>
    </font>
    <font>
      <sz val="10"/>
      <name val="GC120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>
      <alignment vertical="center"/>
    </xf>
    <xf numFmtId="0" fontId="7" fillId="4" borderId="1" xfId="2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1" xfId="2" applyFont="1" applyBorder="1" applyAlignment="1">
      <alignment horizontal="center" vertical="center"/>
    </xf>
  </cellXfs>
  <cellStyles count="5">
    <cellStyle name="좋음 2" xfId="1" xr:uid="{00000000-0005-0000-0000-000000000000}"/>
    <cellStyle name="표준" xfId="0" builtinId="0"/>
    <cellStyle name="표준 2" xfId="2" xr:uid="{235E4861-AFDD-45A9-A991-1F03DC1D6C8F}"/>
    <cellStyle name="표준 2 2" xfId="3" xr:uid="{A68DA504-4892-4C5A-870B-93275810363D}"/>
    <cellStyle name="표준 2 2 2" xfId="4" xr:uid="{F429EBAC-479C-4130-9E5A-2796BD13D4DC}"/>
  </cellStyles>
  <dxfs count="18"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239889</xdr:colOff>
      <xdr:row>1</xdr:row>
      <xdr:rowOff>28927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3CB2C468-B5C4-4713-8C07-6A4943062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44914" cy="219427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anchorCtr="0" upright="1"/>
        <a:lstStyle/>
        <a:p>
          <a:pPr algn="l" rtl="0"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  <a:cs typeface="Arial"/>
            </a:rPr>
            <a:t>Project </a:t>
          </a:r>
          <a:r>
            <a:rPr lang="ko-KR" altLang="en-US" sz="1200" b="1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명</a:t>
          </a:r>
        </a:p>
      </xdr:txBody>
    </xdr:sp>
    <xdr:clientData/>
  </xdr:twoCellAnchor>
  <xdr:twoCellAnchor>
    <xdr:from>
      <xdr:col>0</xdr:col>
      <xdr:colOff>0</xdr:colOff>
      <xdr:row>1</xdr:row>
      <xdr:rowOff>28927</xdr:rowOff>
    </xdr:from>
    <xdr:to>
      <xdr:col>3</xdr:col>
      <xdr:colOff>239889</xdr:colOff>
      <xdr:row>4</xdr:row>
      <xdr:rowOff>77611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A36948A6-A21C-458A-A5B7-790D428B3746}"/>
            </a:ext>
          </a:extLst>
        </xdr:cNvPr>
        <xdr:cNvSpPr>
          <a:spLocks noChangeArrowheads="1"/>
        </xdr:cNvSpPr>
      </xdr:nvSpPr>
      <xdr:spPr bwMode="auto">
        <a:xfrm>
          <a:off x="0" y="219427"/>
          <a:ext cx="2344914" cy="620184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b" anchorCtr="0" upright="1"/>
        <a:lstStyle/>
        <a:p>
          <a:pPr algn="ctr" rtl="0">
            <a:defRPr sz="1000"/>
          </a:pPr>
          <a:r>
            <a:rPr lang="en-US" altLang="ko-KR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BI</a:t>
          </a:r>
          <a:r>
            <a:rPr lang="ko-KR" altLang="en-US" sz="1400" b="1" i="0" strike="noStrike">
              <a:solidFill>
                <a:sysClr val="windowText" lastClr="000000"/>
              </a:solidFill>
              <a:latin typeface="GC140" panose="02000800040000020003" pitchFamily="2" charset="-127"/>
              <a:ea typeface="GC140" panose="02000800040000020003" pitchFamily="2" charset="-127"/>
            </a:rPr>
            <a:t>시스템 구축</a:t>
          </a:r>
        </a:p>
      </xdr:txBody>
    </xdr:sp>
    <xdr:clientData/>
  </xdr:twoCellAnchor>
  <xdr:twoCellAnchor>
    <xdr:from>
      <xdr:col>3</xdr:col>
      <xdr:colOff>242430</xdr:colOff>
      <xdr:row>0</xdr:row>
      <xdr:rowOff>0</xdr:rowOff>
    </xdr:from>
    <xdr:to>
      <xdr:col>14</xdr:col>
      <xdr:colOff>667738</xdr:colOff>
      <xdr:row>4</xdr:row>
      <xdr:rowOff>77611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B0BE8023-EA75-47E9-B525-E2C84C7A61B3}"/>
            </a:ext>
          </a:extLst>
        </xdr:cNvPr>
        <xdr:cNvGrpSpPr/>
      </xdr:nvGrpSpPr>
      <xdr:grpSpPr>
        <a:xfrm>
          <a:off x="2349836" y="0"/>
          <a:ext cx="13891277" cy="744361"/>
          <a:chOff x="2105025" y="0"/>
          <a:chExt cx="12496800" cy="933450"/>
        </a:xfrm>
      </xdr:grpSpPr>
      <xdr:sp macro="" textlink="">
        <xdr:nvSpPr>
          <xdr:cNvPr id="5" name="Rectangle 12">
            <a:extLst>
              <a:ext uri="{FF2B5EF4-FFF2-40B4-BE49-F238E27FC236}">
                <a16:creationId xmlns:a16="http://schemas.microsoft.com/office/drawing/2014/main" id="{BFE7E88C-0B1C-4564-B2DA-8DB68E64A000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0"/>
            <a:ext cx="12496800" cy="2476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22860" anchor="ctr" anchorCtr="0" upright="1"/>
          <a:lstStyle/>
          <a:p>
            <a:pPr algn="l" rtl="0">
              <a:defRPr sz="1000"/>
            </a:pP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Title</a:t>
            </a:r>
          </a:p>
        </xdr:txBody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1241D4E8-A14E-4F29-A2A6-5D90CE1B7169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247650"/>
            <a:ext cx="12496800" cy="40005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5720" tIns="27432" rIns="45720" bIns="27432" anchor="ctr" anchorCtr="0" upright="1"/>
          <a:lstStyle/>
          <a:p>
            <a:pPr algn="ctr" rtl="0">
              <a:defRPr sz="1000"/>
            </a:pP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테이블</a:t>
            </a:r>
            <a:r>
              <a:rPr lang="en-US" altLang="ko-KR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 </a:t>
            </a:r>
            <a:r>
              <a:rPr lang="ko-KR" altLang="en-US" sz="18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컬럼 정의서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A66B1520-70FA-4AFF-8413-0E94CAFAF353}"/>
              </a:ext>
            </a:extLst>
          </xdr:cNvPr>
          <xdr:cNvSpPr>
            <a:spLocks noChangeArrowheads="1"/>
          </xdr:cNvSpPr>
        </xdr:nvSpPr>
        <xdr:spPr bwMode="auto">
          <a:xfrm>
            <a:off x="2105025" y="647699"/>
            <a:ext cx="299085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단계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분석마트 모델 설계</a:t>
            </a:r>
            <a:endParaRPr lang="ko-KR" altLang="en-US" sz="1100" b="0" i="0" strike="noStrike">
              <a:solidFill>
                <a:srgbClr val="000000"/>
              </a:solidFill>
              <a:latin typeface="GC140" panose="02000800040000020003" pitchFamily="2" charset="-127"/>
              <a:ea typeface="GC140" panose="02000800040000020003" pitchFamily="2" charset="-127"/>
            </a:endParaRPr>
          </a:p>
        </xdr:txBody>
      </xdr:sp>
      <xdr:sp macro="" textlink="">
        <xdr:nvSpPr>
          <xdr:cNvPr id="8" name="Rectangle 15">
            <a:extLst>
              <a:ext uri="{FF2B5EF4-FFF2-40B4-BE49-F238E27FC236}">
                <a16:creationId xmlns:a16="http://schemas.microsoft.com/office/drawing/2014/main" id="{A4329B3E-337A-4EF4-B528-D8F5B6E5B736}"/>
              </a:ext>
            </a:extLst>
          </xdr:cNvPr>
          <xdr:cNvSpPr>
            <a:spLocks noChangeArrowheads="1"/>
          </xdr:cNvSpPr>
        </xdr:nvSpPr>
        <xdr:spPr bwMode="auto">
          <a:xfrm>
            <a:off x="5095875" y="647699"/>
            <a:ext cx="2057400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버전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1.0</a:t>
            </a:r>
          </a:p>
        </xdr:txBody>
      </xdr:sp>
      <xdr:sp macro="" textlink="">
        <xdr:nvSpPr>
          <xdr:cNvPr id="9" name="Rectangle 16">
            <a:extLst>
              <a:ext uri="{FF2B5EF4-FFF2-40B4-BE49-F238E27FC236}">
                <a16:creationId xmlns:a16="http://schemas.microsoft.com/office/drawing/2014/main" id="{5280F95A-9481-4205-85EE-C643A28709A8}"/>
              </a:ext>
            </a:extLst>
          </xdr:cNvPr>
          <xdr:cNvSpPr>
            <a:spLocks noChangeArrowheads="1"/>
          </xdr:cNvSpPr>
        </xdr:nvSpPr>
        <xdr:spPr bwMode="auto">
          <a:xfrm>
            <a:off x="7153275" y="647699"/>
            <a:ext cx="4105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</a:rPr>
              <a:t>작성일</a:t>
            </a: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</a:t>
            </a:r>
            <a:r>
              <a:rPr lang="en-US" altLang="ko-KR" sz="1100" b="1" i="0" strike="noStrike" baseline="0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2012.01.01</a:t>
            </a:r>
          </a:p>
        </xdr:txBody>
      </xdr:sp>
      <xdr:sp macro="" textlink="">
        <xdr:nvSpPr>
          <xdr:cNvPr id="10" name="Rectangle 17">
            <a:extLst>
              <a:ext uri="{FF2B5EF4-FFF2-40B4-BE49-F238E27FC236}">
                <a16:creationId xmlns:a16="http://schemas.microsoft.com/office/drawing/2014/main" id="{A77E7B58-A8C9-40BB-AC91-2779AA27CA48}"/>
              </a:ext>
            </a:extLst>
          </xdr:cNvPr>
          <xdr:cNvSpPr>
            <a:spLocks noChangeArrowheads="1"/>
          </xdr:cNvSpPr>
        </xdr:nvSpPr>
        <xdr:spPr bwMode="auto">
          <a:xfrm>
            <a:off x="11258550" y="647699"/>
            <a:ext cx="3343275" cy="28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anchorCtr="0" upright="1"/>
          <a:lstStyle/>
          <a:p>
            <a:pPr algn="l" rtl="0">
              <a:defRPr sz="1000"/>
            </a:pPr>
            <a:r>
              <a:rPr lang="ko-KR" altLang="en-US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작성자 </a:t>
            </a:r>
            <a:r>
              <a:rPr lang="en-US" altLang="ko-KR" sz="1100" b="1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: </a:t>
            </a:r>
            <a:r>
              <a:rPr lang="ko-KR" altLang="en-US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홍길동</a:t>
            </a:r>
            <a:r>
              <a:rPr lang="en-US" altLang="ko-KR" sz="1100" b="0" i="0" strike="noStrike">
                <a:solidFill>
                  <a:srgbClr val="000000"/>
                </a:solidFill>
                <a:latin typeface="GC140" panose="02000800040000020003" pitchFamily="2" charset="-127"/>
                <a:ea typeface="GC140" panose="02000800040000020003" pitchFamily="2" charset="-127"/>
                <a:cs typeface="Arial"/>
              </a:rPr>
              <a:t> </a:t>
            </a:r>
          </a:p>
        </xdr:txBody>
      </xdr:sp>
    </xdr:grpSp>
    <xdr:clientData/>
  </xdr:twoCellAnchor>
  <xdr:twoCellAnchor editAs="oneCell">
    <xdr:from>
      <xdr:col>0</xdr:col>
      <xdr:colOff>304800</xdr:colOff>
      <xdr:row>1</xdr:row>
      <xdr:rowOff>105128</xdr:rowOff>
    </xdr:from>
    <xdr:to>
      <xdr:col>2</xdr:col>
      <xdr:colOff>821488</xdr:colOff>
      <xdr:row>3</xdr:row>
      <xdr:rowOff>2328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E3588AB-E6DE-45D0-A21D-BBF48F2F3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95628"/>
          <a:ext cx="1640003" cy="2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C3A-BF90-4FBB-A850-E0E7C6A028B1}">
  <dimension ref="A6:R28"/>
  <sheetViews>
    <sheetView tabSelected="1" zoomScale="80" zoomScaleNormal="8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23" sqref="I23"/>
    </sheetView>
  </sheetViews>
  <sheetFormatPr defaultColWidth="9" defaultRowHeight="13.5"/>
  <cols>
    <col min="1" max="1" width="5.125" style="2" customWidth="1"/>
    <col min="2" max="2" width="9.625" style="2" customWidth="1"/>
    <col min="3" max="3" width="12.875" style="2" customWidth="1"/>
    <col min="4" max="4" width="13.125" style="2" customWidth="1"/>
    <col min="5" max="5" width="27.625" style="2" customWidth="1"/>
    <col min="6" max="6" width="25" style="2" bestFit="1" customWidth="1"/>
    <col min="7" max="7" width="20" style="2" customWidth="1"/>
    <col min="8" max="8" width="7.375" style="2" customWidth="1"/>
    <col min="9" max="9" width="19.875" style="2" bestFit="1" customWidth="1"/>
    <col min="10" max="10" width="22" style="2" bestFit="1" customWidth="1"/>
    <col min="11" max="11" width="17.375" style="2" customWidth="1"/>
    <col min="12" max="12" width="5" style="2" customWidth="1"/>
    <col min="13" max="14" width="9.625" style="2" customWidth="1"/>
    <col min="15" max="15" width="9" style="2"/>
    <col min="16" max="16" width="16.625" style="2" customWidth="1"/>
    <col min="17" max="17" width="9" style="7"/>
    <col min="18" max="16384" width="9" style="2"/>
  </cols>
  <sheetData>
    <row r="6" spans="1:18" ht="27.95" customHeight="1">
      <c r="A6" s="1" t="s">
        <v>0</v>
      </c>
      <c r="B6" s="1" t="s">
        <v>5</v>
      </c>
      <c r="C6" s="1" t="s">
        <v>1</v>
      </c>
      <c r="D6" s="1" t="s">
        <v>6</v>
      </c>
      <c r="E6" s="1"/>
      <c r="F6" s="1" t="s">
        <v>2</v>
      </c>
      <c r="G6" s="1" t="s">
        <v>3</v>
      </c>
      <c r="H6" s="1" t="s">
        <v>7</v>
      </c>
      <c r="I6" s="1" t="s">
        <v>40</v>
      </c>
      <c r="J6" s="1" t="s">
        <v>8</v>
      </c>
      <c r="K6" s="1" t="s">
        <v>9</v>
      </c>
      <c r="L6" s="1" t="s">
        <v>10</v>
      </c>
      <c r="M6" s="1" t="s">
        <v>12</v>
      </c>
      <c r="N6" s="1" t="s">
        <v>15</v>
      </c>
      <c r="O6" s="1" t="s">
        <v>4</v>
      </c>
      <c r="Q6" s="7" t="s">
        <v>16</v>
      </c>
      <c r="R6" s="2" t="s">
        <v>17</v>
      </c>
    </row>
    <row r="7" spans="1:18" ht="21.95" customHeight="1">
      <c r="A7" s="6">
        <v>1</v>
      </c>
      <c r="B7" s="3" t="s">
        <v>19</v>
      </c>
      <c r="C7" s="3" t="s">
        <v>63</v>
      </c>
      <c r="D7" s="3" t="s">
        <v>62</v>
      </c>
      <c r="E7" s="3" t="s">
        <v>50</v>
      </c>
      <c r="F7" s="4" t="str">
        <f>CONCATENATE("O_",D7,"_",E7)</f>
        <v>O_PUBLICDATA_RestDeInfo</v>
      </c>
      <c r="G7" s="5" t="s">
        <v>20</v>
      </c>
      <c r="H7" s="3">
        <f>IF(F7=F6,H6+1,1)</f>
        <v>1</v>
      </c>
      <c r="I7" s="4" t="s">
        <v>56</v>
      </c>
      <c r="J7" s="4" t="s">
        <v>51</v>
      </c>
      <c r="K7" s="9" t="s">
        <v>41</v>
      </c>
      <c r="L7" s="3" t="s">
        <v>13</v>
      </c>
      <c r="M7" s="3" t="str">
        <f t="shared" ref="M7:M27" si="0">IF(L7="Y"," NOT NULL","NULL")</f>
        <v xml:space="preserve"> NOT NULL</v>
      </c>
      <c r="N7" s="3"/>
      <c r="O7" s="3"/>
      <c r="P7" s="2" t="s">
        <v>42</v>
      </c>
      <c r="Q7" s="8" t="str">
        <f t="shared" ref="Q7:Q27" si="1">IF(G7="","",IF(L7="",Q6,IF(AND(L7="Y",H7=1),J7,CONCATENATE(Q6,",",J7))))</f>
        <v>locdate</v>
      </c>
      <c r="R7" s="2" t="str">
        <f>IF(AND(N7="Y",H7=1),"CREATE OR REPLACE VIEW "&amp;C7&amp;"."&amp;B7&amp;"."&amp;F7&amp;" AS SELECT CMM_DTL_CD AS "&amp;J7,IF(AND(N7="Y",H8=1)," , SORT_SEQ AS "&amp;J7&amp;" FROM DW.WSTC_CMM_CD_DTL WHERE CMM_BAS_CD= '"&amp;P7&amp;"';",IF(N7="Y"," , CMM_DTL_NM AS "&amp;J7,IF(G7="","",IF(H7=1,"CREATE OR REPLACE TRANSIENT TABLE "&amp;C7&amp;"."&amp;B7&amp;"."&amp;F7&amp;" ("&amp;J7&amp;"  "&amp;K7&amp;"  "&amp;M7&amp;"  COMMENT '"&amp;I7&amp;"'",IF(H8=1,", "&amp;J7&amp;"  "&amp;K7&amp;"  "&amp;M7&amp;"  COMMENT '"&amp;I7&amp;"' , CONSTRAINT "&amp;F7&amp;"_PK PRIMARY KEY ("&amp;Q7&amp;")) COMMENT='"&amp;G7&amp;"';"&amp;"GRANT SELECT ON TABLE "&amp;C7&amp;"."&amp;B7&amp;"."&amp;F7&amp;" TO READ_ROLE;"&amp;"GRANT SELECT,INSERT,UPDATE,DELETE ON TABLE "&amp;C7&amp;"."&amp;B7&amp;"."&amp;F7&amp;" TO ROLE CRUD_ROLE;",", "&amp;J7&amp;"  "&amp;K7&amp;"  "&amp;M7&amp;"  COMMENT '"&amp;I7&amp;"'"))))))</f>
        <v>CREATE OR REPLACE TRANSIENT TABLE COREDATA.ODS.O_PUBLICDATA_RestDeInfo (locdate  VARCHAR(8)   NOT NULL  COMMENT '날짜'</v>
      </c>
    </row>
    <row r="8" spans="1:18" ht="21.95" customHeight="1">
      <c r="A8" s="6">
        <f t="shared" ref="A8:A27" si="2">IF(G8=G7,A7,A7+1)</f>
        <v>1</v>
      </c>
      <c r="B8" s="3" t="s">
        <v>19</v>
      </c>
      <c r="C8" s="3" t="s">
        <v>63</v>
      </c>
      <c r="D8" s="3" t="s">
        <v>62</v>
      </c>
      <c r="E8" s="3" t="s">
        <v>50</v>
      </c>
      <c r="F8" s="4" t="str">
        <f t="shared" ref="F8:F27" si="3">CONCATENATE("O_",D8,"_",E8)</f>
        <v>O_PUBLICDATA_RestDeInfo</v>
      </c>
      <c r="G8" s="5" t="s">
        <v>20</v>
      </c>
      <c r="H8" s="3">
        <f t="shared" ref="H8:H26" si="4">IF(F8=F7,H7+1,1)</f>
        <v>2</v>
      </c>
      <c r="I8" s="4" t="s">
        <v>57</v>
      </c>
      <c r="J8" s="4" t="s">
        <v>52</v>
      </c>
      <c r="K8" s="9" t="s">
        <v>45</v>
      </c>
      <c r="L8" s="3"/>
      <c r="M8" s="3" t="str">
        <f t="shared" si="0"/>
        <v>NULL</v>
      </c>
      <c r="N8" s="3"/>
      <c r="O8" s="3"/>
      <c r="P8" s="2" t="s">
        <v>42</v>
      </c>
      <c r="Q8" s="8" t="str">
        <f t="shared" si="1"/>
        <v>locdate</v>
      </c>
      <c r="R8" s="2" t="str">
        <f t="shared" ref="R8:R12" si="5">IF(AND(N8="Y",H8=1),"CREATE OR REPLACE VIEW "&amp;C8&amp;"."&amp;B8&amp;"."&amp;F8&amp;" AS SELECT CMM_DTL_CD AS "&amp;J8,IF(AND(N8="Y",H9=1)," , SORT_SEQ AS "&amp;J8&amp;" FROM DW.WSTC_CMM_CD_DTL WHERE CMM_BAS_CD= '"&amp;P8&amp;"';",IF(N8="Y"," , CMM_DTL_NM AS "&amp;J8,IF(G8="","",IF(H8=1,"CREATE OR REPLACE TRANSIENT TABLE "&amp;C8&amp;"."&amp;B8&amp;"."&amp;F8&amp;" ("&amp;J8&amp;"  "&amp;K8&amp;"  "&amp;M8&amp;"  COMMENT '"&amp;I8&amp;"'",IF(H9=1,", "&amp;J8&amp;"  "&amp;K8&amp;"  "&amp;M8&amp;"  COMMENT '"&amp;I8&amp;"' , CONSTRAINT "&amp;F8&amp;"_PK PRIMARY KEY ("&amp;Q8&amp;")) COMMENT='"&amp;G8&amp;"';"&amp;"GRANT SELECT ON TABLE "&amp;C8&amp;"."&amp;B8&amp;"."&amp;F8&amp;" TO READ_ROLE;"&amp;"GRANT SELECT,INSERT,UPDATE,DELETE ON TABLE "&amp;C8&amp;"."&amp;B8&amp;"."&amp;F8&amp;" TO ROLE CRUD_ROLE;",", "&amp;J8&amp;"  "&amp;K8&amp;"  "&amp;M8&amp;"  COMMENT '"&amp;I8&amp;"'"))))))</f>
        <v>, seq  INTEGER  NULL  COMMENT '순번'</v>
      </c>
    </row>
    <row r="9" spans="1:18" ht="21.95" customHeight="1">
      <c r="A9" s="6">
        <f t="shared" si="2"/>
        <v>1</v>
      </c>
      <c r="B9" s="3" t="s">
        <v>19</v>
      </c>
      <c r="C9" s="3" t="s">
        <v>63</v>
      </c>
      <c r="D9" s="3" t="s">
        <v>62</v>
      </c>
      <c r="E9" s="3" t="s">
        <v>50</v>
      </c>
      <c r="F9" s="4" t="str">
        <f t="shared" si="3"/>
        <v>O_PUBLICDATA_RestDeInfo</v>
      </c>
      <c r="G9" s="5" t="s">
        <v>20</v>
      </c>
      <c r="H9" s="3">
        <f t="shared" si="4"/>
        <v>3</v>
      </c>
      <c r="I9" s="4" t="s">
        <v>58</v>
      </c>
      <c r="J9" s="4" t="s">
        <v>53</v>
      </c>
      <c r="K9" s="9" t="s">
        <v>61</v>
      </c>
      <c r="L9" s="3"/>
      <c r="M9" s="3" t="str">
        <f t="shared" si="0"/>
        <v>NULL</v>
      </c>
      <c r="N9" s="3"/>
      <c r="O9" s="3"/>
      <c r="P9" s="2" t="s">
        <v>42</v>
      </c>
      <c r="Q9" s="8" t="str">
        <f t="shared" si="1"/>
        <v>locdate</v>
      </c>
      <c r="R9" s="2" t="str">
        <f t="shared" si="5"/>
        <v>, dateKind  VARCHAR(2)  NULL  COMMENT '종류'</v>
      </c>
    </row>
    <row r="10" spans="1:18" ht="21.95" customHeight="1">
      <c r="A10" s="6">
        <f t="shared" si="2"/>
        <v>1</v>
      </c>
      <c r="B10" s="3" t="s">
        <v>19</v>
      </c>
      <c r="C10" s="3" t="s">
        <v>63</v>
      </c>
      <c r="D10" s="3" t="s">
        <v>62</v>
      </c>
      <c r="E10" s="3" t="s">
        <v>50</v>
      </c>
      <c r="F10" s="4" t="str">
        <f t="shared" si="3"/>
        <v>O_PUBLICDATA_RestDeInfo</v>
      </c>
      <c r="G10" s="5" t="s">
        <v>20</v>
      </c>
      <c r="H10" s="3">
        <f t="shared" si="4"/>
        <v>4</v>
      </c>
      <c r="I10" s="4" t="s">
        <v>59</v>
      </c>
      <c r="J10" s="4" t="s">
        <v>54</v>
      </c>
      <c r="K10" s="9" t="s">
        <v>44</v>
      </c>
      <c r="L10" s="3"/>
      <c r="M10" s="3" t="str">
        <f t="shared" si="0"/>
        <v>NULL</v>
      </c>
      <c r="N10" s="3"/>
      <c r="O10" s="3"/>
      <c r="P10" s="2" t="s">
        <v>42</v>
      </c>
      <c r="Q10" s="8" t="str">
        <f t="shared" si="1"/>
        <v>locdate</v>
      </c>
      <c r="R10" s="2" t="str">
        <f t="shared" si="5"/>
        <v>, isHoliday  VARCHAR(50)  NULL  COMMENT '공공기관 휴일여부'</v>
      </c>
    </row>
    <row r="11" spans="1:18" ht="21.95" customHeight="1">
      <c r="A11" s="6">
        <f t="shared" si="2"/>
        <v>1</v>
      </c>
      <c r="B11" s="3" t="s">
        <v>19</v>
      </c>
      <c r="C11" s="3" t="s">
        <v>63</v>
      </c>
      <c r="D11" s="3" t="s">
        <v>62</v>
      </c>
      <c r="E11" s="3" t="s">
        <v>50</v>
      </c>
      <c r="F11" s="4" t="str">
        <f t="shared" si="3"/>
        <v>O_PUBLICDATA_RestDeInfo</v>
      </c>
      <c r="G11" s="5" t="s">
        <v>20</v>
      </c>
      <c r="H11" s="3">
        <f t="shared" si="4"/>
        <v>5</v>
      </c>
      <c r="I11" s="4" t="s">
        <v>60</v>
      </c>
      <c r="J11" s="4" t="s">
        <v>55</v>
      </c>
      <c r="K11" s="9" t="s">
        <v>44</v>
      </c>
      <c r="L11" s="3"/>
      <c r="M11" s="3" t="str">
        <f t="shared" si="0"/>
        <v>NULL</v>
      </c>
      <c r="N11" s="3"/>
      <c r="O11" s="3"/>
      <c r="P11" s="2" t="s">
        <v>42</v>
      </c>
      <c r="Q11" s="8" t="str">
        <f t="shared" si="1"/>
        <v>locdate</v>
      </c>
      <c r="R11" s="2" t="str">
        <f t="shared" si="5"/>
        <v>, dateName  VARCHAR(50)  NULL  COMMENT '명칭'</v>
      </c>
    </row>
    <row r="12" spans="1:18" ht="21.95" customHeight="1">
      <c r="A12" s="6">
        <f t="shared" si="2"/>
        <v>1</v>
      </c>
      <c r="B12" s="3" t="s">
        <v>19</v>
      </c>
      <c r="C12" s="3" t="s">
        <v>63</v>
      </c>
      <c r="D12" s="3" t="s">
        <v>62</v>
      </c>
      <c r="E12" s="3" t="s">
        <v>50</v>
      </c>
      <c r="F12" s="4" t="str">
        <f t="shared" si="3"/>
        <v>O_PUBLICDATA_RestDeInfo</v>
      </c>
      <c r="G12" s="5" t="s">
        <v>20</v>
      </c>
      <c r="H12" s="3">
        <f t="shared" si="4"/>
        <v>6</v>
      </c>
      <c r="I12" s="4" t="s">
        <v>11</v>
      </c>
      <c r="J12" s="4" t="s">
        <v>47</v>
      </c>
      <c r="K12" s="9" t="s">
        <v>48</v>
      </c>
      <c r="L12" s="3"/>
      <c r="M12" s="3" t="str">
        <f t="shared" si="0"/>
        <v>NULL</v>
      </c>
      <c r="N12" s="3"/>
      <c r="O12" s="3"/>
      <c r="P12" s="2" t="s">
        <v>42</v>
      </c>
      <c r="Q12" s="8" t="str">
        <f t="shared" si="1"/>
        <v>locdate</v>
      </c>
      <c r="R12" s="2" t="str">
        <f t="shared" si="5"/>
        <v>, LOAD_DTTM  TIMESTAMP  NULL  COMMENT '적재일시' , CONSTRAINT O_PUBLICDATA_RestDeInfo_PK PRIMARY KEY (locdate)) COMMENT='사용자';GRANT SELECT ON TABLE COREDATA.ODS.O_PUBLICDATA_RestDeInfo TO READ_ROLE;GRANT SELECT,INSERT,UPDATE,DELETE ON TABLE COREDATA.ODS.O_PUBLICDATA_RestDeInfo TO ROLE CRUD_ROLE;</v>
      </c>
    </row>
    <row r="13" spans="1:18" ht="21.95" customHeight="1">
      <c r="A13" s="6">
        <f t="shared" si="2"/>
        <v>2</v>
      </c>
      <c r="B13" s="3" t="s">
        <v>18</v>
      </c>
      <c r="C13" s="3" t="s">
        <v>21</v>
      </c>
      <c r="D13" s="3" t="s">
        <v>49</v>
      </c>
      <c r="E13" s="3" t="s">
        <v>22</v>
      </c>
      <c r="F13" s="4" t="str">
        <f t="shared" si="3"/>
        <v>O_DPN_T_COUPON_PRODUCT</v>
      </c>
      <c r="G13" s="5" t="s">
        <v>24</v>
      </c>
      <c r="H13" s="3">
        <f t="shared" si="4"/>
        <v>1</v>
      </c>
      <c r="I13" s="4" t="s">
        <v>29</v>
      </c>
      <c r="J13" s="4" t="s">
        <v>35</v>
      </c>
      <c r="K13" s="3" t="s">
        <v>38</v>
      </c>
      <c r="L13" s="3" t="s">
        <v>13</v>
      </c>
      <c r="M13" s="3" t="str">
        <f t="shared" si="0"/>
        <v xml:space="preserve"> NOT NULL</v>
      </c>
      <c r="N13" s="3"/>
      <c r="O13" s="3"/>
      <c r="P13" s="2" t="s">
        <v>38</v>
      </c>
      <c r="Q13" s="8" t="str">
        <f t="shared" si="1"/>
        <v>COUPONID</v>
      </c>
      <c r="R13" s="2" t="str">
        <f t="shared" ref="R8:R28" si="6">IF(AND(N13="Y",H13=1),"CREATE OR REPLACE VIEW "&amp;C13&amp;"."&amp;B13&amp;"."&amp;F13&amp;" AS SELECT CMM_DTL_CD AS "&amp;J13,IF(AND(N13="Y",H14=1)," , SORT_SEQ AS "&amp;J13&amp;" FROM DW.WSTC_CMM_CD_DTL WHERE CMM_BAS_CD= '"&amp;P13&amp;"';",IF(N13="Y"," , CMM_DTL_NM AS "&amp;J13,IF(G13="","",IF(H13=1,"CREATE OR REPLACE TRANSIENT TABLE "&amp;C13&amp;"."&amp;B13&amp;"."&amp;F13&amp;" ("&amp;J13&amp;"  "&amp;K13&amp;"  "&amp;M13&amp;"  COMMENT '"&amp;I13&amp;"'",IF(H14=1,", "&amp;J13&amp;"  "&amp;K13&amp;"  "&amp;M13&amp;"  COMMENT '"&amp;I13&amp;"' , CONSTRAINT "&amp;F13&amp;"_PK PRIMARY KEY ("&amp;Q13&amp;")) COMMENT='"&amp;G13&amp;"';"&amp;"GRANT SELECT ON TABLE GCWB_WDB."&amp;B13&amp;"."&amp;F13&amp;" TO READ_ROLE;"&amp;"GRANT SELECT,INSERT,UPDATE,DELETE ON TABLE GCWB_WDB."&amp;B13&amp;"."&amp;F13&amp;" TO ROLE CRUD_ROLE;",", "&amp;J13&amp;"  "&amp;K13&amp;"  "&amp;M13&amp;"  COMMENT '"&amp;I13&amp;"'"))))))</f>
        <v>CREATE OR REPLACE TRANSIENT TABLE DRPNT.ODS.O_DPN_T_COUPON_PRODUCT (COUPONID  VARCHAR(16)   NOT NULL  COMMENT '쿠폰아이디'</v>
      </c>
    </row>
    <row r="14" spans="1:18" ht="21.95" customHeight="1">
      <c r="A14" s="6">
        <f t="shared" si="2"/>
        <v>2</v>
      </c>
      <c r="B14" s="3" t="s">
        <v>18</v>
      </c>
      <c r="C14" s="3" t="s">
        <v>21</v>
      </c>
      <c r="D14" s="3" t="s">
        <v>49</v>
      </c>
      <c r="E14" s="3" t="s">
        <v>22</v>
      </c>
      <c r="F14" s="4" t="str">
        <f t="shared" si="3"/>
        <v>O_DPN_T_COUPON_PRODUCT</v>
      </c>
      <c r="G14" s="5" t="s">
        <v>24</v>
      </c>
      <c r="H14" s="3">
        <f t="shared" si="4"/>
        <v>2</v>
      </c>
      <c r="I14" s="4" t="s">
        <v>28</v>
      </c>
      <c r="J14" s="4" t="s">
        <v>33</v>
      </c>
      <c r="K14" s="3" t="s">
        <v>45</v>
      </c>
      <c r="L14" s="3" t="s">
        <v>13</v>
      </c>
      <c r="M14" s="3" t="str">
        <f t="shared" si="0"/>
        <v xml:space="preserve"> NOT NULL</v>
      </c>
      <c r="N14" s="3"/>
      <c r="O14" s="3"/>
      <c r="P14" s="2" t="s">
        <v>43</v>
      </c>
      <c r="Q14" s="8" t="str">
        <f t="shared" si="1"/>
        <v>COUPONID,PNO</v>
      </c>
      <c r="R14" s="2" t="str">
        <f t="shared" si="6"/>
        <v>, PNO  INTEGER   NOT NULL  COMMENT '상품번호'</v>
      </c>
    </row>
    <row r="15" spans="1:18" ht="21.95" customHeight="1">
      <c r="A15" s="6">
        <f t="shared" si="2"/>
        <v>2</v>
      </c>
      <c r="B15" s="3" t="s">
        <v>18</v>
      </c>
      <c r="C15" s="3" t="s">
        <v>21</v>
      </c>
      <c r="D15" s="3" t="s">
        <v>49</v>
      </c>
      <c r="E15" s="3" t="s">
        <v>22</v>
      </c>
      <c r="F15" s="4" t="str">
        <f t="shared" si="3"/>
        <v>O_DPN_T_COUPON_PRODUCT</v>
      </c>
      <c r="G15" s="5" t="s">
        <v>24</v>
      </c>
      <c r="H15" s="3">
        <f>IF(F15=F14,H14+1,1)</f>
        <v>3</v>
      </c>
      <c r="I15" s="4" t="s">
        <v>14</v>
      </c>
      <c r="J15" s="4" t="s">
        <v>47</v>
      </c>
      <c r="K15" s="3" t="s">
        <v>48</v>
      </c>
      <c r="L15" s="3" t="s">
        <v>46</v>
      </c>
      <c r="M15" s="3" t="str">
        <f t="shared" si="0"/>
        <v>NULL</v>
      </c>
      <c r="N15" s="3"/>
      <c r="O15" s="3"/>
      <c r="Q15" s="8" t="str">
        <f t="shared" si="1"/>
        <v>COUPONID,PNO</v>
      </c>
      <c r="R15" s="2" t="str">
        <f t="shared" si="6"/>
        <v>, LOAD_DTTM  TIMESTAMP  NULL  COMMENT '적재일시' , CONSTRAINT O_DPN_T_COUPON_PRODUCT_PK PRIMARY KEY (COUPONID,PNO)) COMMENT='쿠폰 적용상픔';GRANT SELECT ON TABLE GCWB_WDB.ODS.O_DPN_T_COUPON_PRODUCT TO READ_ROLE;GRANT SELECT,INSERT,UPDATE,DELETE ON TABLE GCWB_WDB.ODS.O_DPN_T_COUPON_PRODUCT TO ROLE CRUD_ROLE;</v>
      </c>
    </row>
    <row r="16" spans="1:18" ht="21.95" customHeight="1">
      <c r="A16" s="6">
        <f t="shared" si="2"/>
        <v>3</v>
      </c>
      <c r="B16" s="3" t="s">
        <v>18</v>
      </c>
      <c r="C16" s="3" t="s">
        <v>21</v>
      </c>
      <c r="D16" s="3" t="s">
        <v>49</v>
      </c>
      <c r="E16" s="3" t="s">
        <v>23</v>
      </c>
      <c r="F16" s="4" t="str">
        <f t="shared" si="3"/>
        <v>O_DPN_T_MCOUPON</v>
      </c>
      <c r="G16" s="5" t="s">
        <v>25</v>
      </c>
      <c r="H16" s="3">
        <f t="shared" si="4"/>
        <v>1</v>
      </c>
      <c r="I16" s="4" t="s">
        <v>30</v>
      </c>
      <c r="J16" s="4" t="s">
        <v>36</v>
      </c>
      <c r="K16" s="3" t="s">
        <v>38</v>
      </c>
      <c r="L16" s="3" t="s">
        <v>13</v>
      </c>
      <c r="M16" s="3" t="str">
        <f t="shared" si="0"/>
        <v xml:space="preserve"> NOT NULL</v>
      </c>
      <c r="N16" s="3"/>
      <c r="O16" s="3"/>
      <c r="P16" s="2" t="s">
        <v>38</v>
      </c>
      <c r="Q16" s="8" t="str">
        <f t="shared" si="1"/>
        <v>MCOUPONID</v>
      </c>
      <c r="R16" s="2" t="str">
        <f t="shared" si="6"/>
        <v>CREATE OR REPLACE TRANSIENT TABLE DRPNT.ODS.O_DPN_T_MCOUPON (MCOUPONID  VARCHAR(16)   NOT NULL  COMMENT '회원쿠폰아이디'</v>
      </c>
    </row>
    <row r="17" spans="1:18" ht="21.95" customHeight="1">
      <c r="A17" s="6">
        <f t="shared" si="2"/>
        <v>3</v>
      </c>
      <c r="B17" s="3" t="s">
        <v>18</v>
      </c>
      <c r="C17" s="3" t="s">
        <v>21</v>
      </c>
      <c r="D17" s="3" t="s">
        <v>49</v>
      </c>
      <c r="E17" s="3" t="s">
        <v>23</v>
      </c>
      <c r="F17" s="4" t="str">
        <f t="shared" si="3"/>
        <v>O_DPN_T_MCOUPON</v>
      </c>
      <c r="G17" s="5" t="s">
        <v>25</v>
      </c>
      <c r="H17" s="3">
        <f t="shared" si="4"/>
        <v>2</v>
      </c>
      <c r="I17" s="4" t="s">
        <v>29</v>
      </c>
      <c r="J17" s="4" t="s">
        <v>35</v>
      </c>
      <c r="K17" s="3" t="s">
        <v>38</v>
      </c>
      <c r="L17" s="3"/>
      <c r="M17" s="3" t="str">
        <f t="shared" si="0"/>
        <v>NULL</v>
      </c>
      <c r="N17" s="3"/>
      <c r="O17" s="3"/>
      <c r="P17" s="2" t="s">
        <v>38</v>
      </c>
      <c r="Q17" s="8" t="str">
        <f t="shared" si="1"/>
        <v>MCOUPONID</v>
      </c>
      <c r="R17" s="2" t="str">
        <f t="shared" si="6"/>
        <v>, COUPONID  VARCHAR(16)  NULL  COMMENT '쿠폰아이디'</v>
      </c>
    </row>
    <row r="18" spans="1:18" ht="21.95" customHeight="1">
      <c r="A18" s="6">
        <f t="shared" si="2"/>
        <v>3</v>
      </c>
      <c r="B18" s="3" t="s">
        <v>18</v>
      </c>
      <c r="C18" s="3" t="s">
        <v>21</v>
      </c>
      <c r="D18" s="3" t="s">
        <v>49</v>
      </c>
      <c r="E18" s="3" t="s">
        <v>23</v>
      </c>
      <c r="F18" s="4" t="str">
        <f t="shared" si="3"/>
        <v>O_DPN_T_MCOUPON</v>
      </c>
      <c r="G18" s="5" t="s">
        <v>25</v>
      </c>
      <c r="H18" s="3">
        <f t="shared" si="4"/>
        <v>3</v>
      </c>
      <c r="I18" s="4" t="s">
        <v>27</v>
      </c>
      <c r="J18" s="4" t="s">
        <v>32</v>
      </c>
      <c r="K18" s="3" t="s">
        <v>45</v>
      </c>
      <c r="L18" s="3"/>
      <c r="M18" s="3" t="str">
        <f t="shared" si="0"/>
        <v>NULL</v>
      </c>
      <c r="N18" s="3"/>
      <c r="O18" s="3"/>
      <c r="P18" s="2" t="s">
        <v>43</v>
      </c>
      <c r="Q18" s="8" t="str">
        <f t="shared" si="1"/>
        <v>MCOUPONID</v>
      </c>
      <c r="R18" s="2" t="str">
        <f t="shared" si="6"/>
        <v>, MEM_NO  INTEGER  NULL  COMMENT '회원번호'</v>
      </c>
    </row>
    <row r="19" spans="1:18" ht="21.95" customHeight="1">
      <c r="A19" s="6">
        <f t="shared" si="2"/>
        <v>3</v>
      </c>
      <c r="B19" s="3" t="s">
        <v>18</v>
      </c>
      <c r="C19" s="3" t="s">
        <v>21</v>
      </c>
      <c r="D19" s="3" t="s">
        <v>49</v>
      </c>
      <c r="E19" s="3" t="s">
        <v>23</v>
      </c>
      <c r="F19" s="4" t="str">
        <f t="shared" si="3"/>
        <v>O_DPN_T_MCOUPON</v>
      </c>
      <c r="G19" s="5" t="s">
        <v>25</v>
      </c>
      <c r="H19" s="3">
        <f t="shared" si="4"/>
        <v>4</v>
      </c>
      <c r="I19" s="4" t="s">
        <v>26</v>
      </c>
      <c r="J19" s="4" t="s">
        <v>34</v>
      </c>
      <c r="K19" s="3" t="s">
        <v>39</v>
      </c>
      <c r="L19" s="3"/>
      <c r="M19" s="3" t="str">
        <f t="shared" si="0"/>
        <v>NULL</v>
      </c>
      <c r="N19" s="3"/>
      <c r="O19" s="3"/>
      <c r="P19" s="2" t="s">
        <v>39</v>
      </c>
      <c r="Q19" s="8" t="str">
        <f t="shared" si="1"/>
        <v>MCOUPONID</v>
      </c>
      <c r="R19" s="2" t="str">
        <f t="shared" si="6"/>
        <v>, CDATE  DATETIME  NULL  COMMENT '등록일'</v>
      </c>
    </row>
    <row r="20" spans="1:18" ht="21.95" customHeight="1">
      <c r="A20" s="6">
        <f t="shared" si="2"/>
        <v>3</v>
      </c>
      <c r="B20" s="3" t="s">
        <v>18</v>
      </c>
      <c r="C20" s="3" t="s">
        <v>21</v>
      </c>
      <c r="D20" s="3" t="s">
        <v>49</v>
      </c>
      <c r="E20" s="3" t="s">
        <v>23</v>
      </c>
      <c r="F20" s="4" t="str">
        <f t="shared" si="3"/>
        <v>O_DPN_T_MCOUPON</v>
      </c>
      <c r="G20" s="5" t="s">
        <v>25</v>
      </c>
      <c r="H20" s="3">
        <f t="shared" si="4"/>
        <v>5</v>
      </c>
      <c r="I20" s="4" t="s">
        <v>31</v>
      </c>
      <c r="J20" s="4" t="s">
        <v>37</v>
      </c>
      <c r="K20" s="3" t="s">
        <v>39</v>
      </c>
      <c r="L20" s="3"/>
      <c r="M20" s="3" t="str">
        <f t="shared" si="0"/>
        <v>NULL</v>
      </c>
      <c r="N20" s="3"/>
      <c r="O20" s="3"/>
      <c r="P20" s="2" t="s">
        <v>39</v>
      </c>
      <c r="Q20" s="8" t="str">
        <f t="shared" si="1"/>
        <v>MCOUPONID</v>
      </c>
      <c r="R20" s="2" t="str">
        <f t="shared" si="6"/>
        <v>, USE_DATE  DATETIME  NULL  COMMENT '사용일'</v>
      </c>
    </row>
    <row r="21" spans="1:18" ht="21.95" customHeight="1">
      <c r="A21" s="6">
        <f t="shared" si="2"/>
        <v>3</v>
      </c>
      <c r="B21" s="3" t="s">
        <v>18</v>
      </c>
      <c r="C21" s="3" t="s">
        <v>21</v>
      </c>
      <c r="D21" s="3" t="s">
        <v>49</v>
      </c>
      <c r="E21" s="3" t="s">
        <v>23</v>
      </c>
      <c r="F21" s="4" t="str">
        <f t="shared" si="3"/>
        <v>O_DPN_T_MCOUPON</v>
      </c>
      <c r="G21" s="5" t="s">
        <v>25</v>
      </c>
      <c r="H21" s="3">
        <f>IF(F21=F20,H20+1,1)</f>
        <v>6</v>
      </c>
      <c r="I21" s="4" t="s">
        <v>14</v>
      </c>
      <c r="J21" s="4" t="s">
        <v>47</v>
      </c>
      <c r="K21" s="3" t="s">
        <v>48</v>
      </c>
      <c r="L21" s="3" t="s">
        <v>46</v>
      </c>
      <c r="M21" s="3" t="str">
        <f t="shared" si="0"/>
        <v>NULL</v>
      </c>
      <c r="N21" s="3"/>
      <c r="O21" s="3"/>
      <c r="Q21" s="8" t="str">
        <f t="shared" si="1"/>
        <v>MCOUPONID</v>
      </c>
      <c r="R21" s="2" t="str">
        <f t="shared" si="6"/>
        <v>, LOAD_DTTM  TIMESTAMP  NULL  COMMENT '적재일시' , CONSTRAINT O_DPN_T_MCOUPON_PK PRIMARY KEY (MCOUPONID)) COMMENT='회원쿠폰';GRANT SELECT ON TABLE GCWB_WDB.ODS.O_DPN_T_MCOUPON TO READ_ROLE;GRANT SELECT,INSERT,UPDATE,DELETE ON TABLE GCWB_WDB.ODS.O_DPN_T_MCOUPON TO ROLE CRUD_ROLE;</v>
      </c>
    </row>
    <row r="22" spans="1:18" ht="21.95" customHeight="1">
      <c r="A22" s="6">
        <f>IF(G22=G12,A12,A12+1)</f>
        <v>2</v>
      </c>
      <c r="B22" s="3" t="s">
        <v>18</v>
      </c>
      <c r="C22" s="3" t="s">
        <v>21</v>
      </c>
      <c r="D22" s="3" t="s">
        <v>49</v>
      </c>
      <c r="E22" s="3" t="s">
        <v>23</v>
      </c>
      <c r="F22" s="4" t="str">
        <f t="shared" si="3"/>
        <v>O_DPN_T_MCOUPON</v>
      </c>
      <c r="G22" s="5" t="s">
        <v>25</v>
      </c>
      <c r="H22" s="3">
        <f>IF(F22=F12,H12+1,1)</f>
        <v>1</v>
      </c>
      <c r="I22" s="4" t="s">
        <v>30</v>
      </c>
      <c r="J22" s="4" t="s">
        <v>36</v>
      </c>
      <c r="K22" s="3" t="s">
        <v>38</v>
      </c>
      <c r="L22" s="3" t="s">
        <v>13</v>
      </c>
      <c r="M22" s="3" t="str">
        <f t="shared" si="0"/>
        <v xml:space="preserve"> NOT NULL</v>
      </c>
      <c r="N22" s="3"/>
      <c r="O22" s="3"/>
      <c r="P22" s="2" t="s">
        <v>38</v>
      </c>
      <c r="Q22" s="8" t="str">
        <f>IF(G22="","",IF(L22="",Q12,IF(AND(L22="Y",H22=1),J22,CONCATENATE(Q12,",",J22))))</f>
        <v>MCOUPONID</v>
      </c>
      <c r="R22" s="2" t="str">
        <f t="shared" si="6"/>
        <v>CREATE OR REPLACE TRANSIENT TABLE DRPNT.ODS.O_DPN_T_MCOUPON (MCOUPONID  VARCHAR(16)   NOT NULL  COMMENT '회원쿠폰아이디'</v>
      </c>
    </row>
    <row r="23" spans="1:18" ht="21.95" customHeight="1">
      <c r="A23" s="6">
        <f t="shared" si="2"/>
        <v>2</v>
      </c>
      <c r="B23" s="3" t="s">
        <v>18</v>
      </c>
      <c r="C23" s="3" t="s">
        <v>21</v>
      </c>
      <c r="D23" s="3" t="s">
        <v>49</v>
      </c>
      <c r="E23" s="3" t="s">
        <v>23</v>
      </c>
      <c r="F23" s="4" t="str">
        <f t="shared" si="3"/>
        <v>O_DPN_T_MCOUPON</v>
      </c>
      <c r="G23" s="5" t="s">
        <v>25</v>
      </c>
      <c r="H23" s="3">
        <f t="shared" si="4"/>
        <v>2</v>
      </c>
      <c r="I23" s="4" t="s">
        <v>29</v>
      </c>
      <c r="J23" s="4" t="s">
        <v>35</v>
      </c>
      <c r="K23" s="3" t="s">
        <v>38</v>
      </c>
      <c r="L23" s="3"/>
      <c r="M23" s="3" t="str">
        <f t="shared" si="0"/>
        <v>NULL</v>
      </c>
      <c r="N23" s="3"/>
      <c r="O23" s="3"/>
      <c r="P23" s="2" t="s">
        <v>38</v>
      </c>
      <c r="Q23" s="8" t="str">
        <f t="shared" si="1"/>
        <v>MCOUPONID</v>
      </c>
      <c r="R23" s="2" t="str">
        <f t="shared" si="6"/>
        <v>, COUPONID  VARCHAR(16)  NULL  COMMENT '쿠폰아이디'</v>
      </c>
    </row>
    <row r="24" spans="1:18" ht="21.95" customHeight="1">
      <c r="A24" s="6">
        <f t="shared" si="2"/>
        <v>2</v>
      </c>
      <c r="B24" s="3" t="s">
        <v>18</v>
      </c>
      <c r="C24" s="3" t="s">
        <v>21</v>
      </c>
      <c r="D24" s="3" t="s">
        <v>49</v>
      </c>
      <c r="E24" s="3" t="s">
        <v>23</v>
      </c>
      <c r="F24" s="4" t="str">
        <f t="shared" si="3"/>
        <v>O_DPN_T_MCOUPON</v>
      </c>
      <c r="G24" s="5" t="s">
        <v>25</v>
      </c>
      <c r="H24" s="3">
        <f t="shared" si="4"/>
        <v>3</v>
      </c>
      <c r="I24" s="4" t="s">
        <v>27</v>
      </c>
      <c r="J24" s="4" t="s">
        <v>32</v>
      </c>
      <c r="K24" s="3" t="s">
        <v>45</v>
      </c>
      <c r="L24" s="3"/>
      <c r="M24" s="3" t="str">
        <f t="shared" si="0"/>
        <v>NULL</v>
      </c>
      <c r="N24" s="3"/>
      <c r="O24" s="3"/>
      <c r="P24" s="2" t="s">
        <v>43</v>
      </c>
      <c r="Q24" s="8" t="str">
        <f t="shared" si="1"/>
        <v>MCOUPONID</v>
      </c>
      <c r="R24" s="2" t="str">
        <f t="shared" si="6"/>
        <v>, MEM_NO  INTEGER  NULL  COMMENT '회원번호'</v>
      </c>
    </row>
    <row r="25" spans="1:18" ht="21.95" customHeight="1">
      <c r="A25" s="6">
        <f t="shared" si="2"/>
        <v>2</v>
      </c>
      <c r="B25" s="3" t="s">
        <v>18</v>
      </c>
      <c r="C25" s="3" t="s">
        <v>21</v>
      </c>
      <c r="D25" s="3" t="s">
        <v>49</v>
      </c>
      <c r="E25" s="3" t="s">
        <v>23</v>
      </c>
      <c r="F25" s="4" t="str">
        <f t="shared" si="3"/>
        <v>O_DPN_T_MCOUPON</v>
      </c>
      <c r="G25" s="5" t="s">
        <v>25</v>
      </c>
      <c r="H25" s="3">
        <f t="shared" si="4"/>
        <v>4</v>
      </c>
      <c r="I25" s="4" t="s">
        <v>26</v>
      </c>
      <c r="J25" s="4" t="s">
        <v>34</v>
      </c>
      <c r="K25" s="3" t="s">
        <v>39</v>
      </c>
      <c r="L25" s="3"/>
      <c r="M25" s="3" t="str">
        <f t="shared" si="0"/>
        <v>NULL</v>
      </c>
      <c r="N25" s="3"/>
      <c r="O25" s="3"/>
      <c r="P25" s="2" t="s">
        <v>39</v>
      </c>
      <c r="Q25" s="8" t="str">
        <f t="shared" si="1"/>
        <v>MCOUPONID</v>
      </c>
      <c r="R25" s="2" t="str">
        <f t="shared" si="6"/>
        <v>, CDATE  DATETIME  NULL  COMMENT '등록일'</v>
      </c>
    </row>
    <row r="26" spans="1:18" ht="21.95" customHeight="1">
      <c r="A26" s="6">
        <f t="shared" si="2"/>
        <v>2</v>
      </c>
      <c r="B26" s="3" t="s">
        <v>18</v>
      </c>
      <c r="C26" s="3" t="s">
        <v>21</v>
      </c>
      <c r="D26" s="3" t="s">
        <v>49</v>
      </c>
      <c r="E26" s="3" t="s">
        <v>23</v>
      </c>
      <c r="F26" s="4" t="str">
        <f t="shared" si="3"/>
        <v>O_DPN_T_MCOUPON</v>
      </c>
      <c r="G26" s="5" t="s">
        <v>25</v>
      </c>
      <c r="H26" s="3">
        <f t="shared" si="4"/>
        <v>5</v>
      </c>
      <c r="I26" s="4" t="s">
        <v>31</v>
      </c>
      <c r="J26" s="4" t="s">
        <v>37</v>
      </c>
      <c r="K26" s="3" t="s">
        <v>39</v>
      </c>
      <c r="L26" s="3"/>
      <c r="M26" s="3" t="str">
        <f t="shared" si="0"/>
        <v>NULL</v>
      </c>
      <c r="N26" s="3"/>
      <c r="O26" s="3"/>
      <c r="P26" s="2" t="s">
        <v>39</v>
      </c>
      <c r="Q26" s="8" t="str">
        <f t="shared" si="1"/>
        <v>MCOUPONID</v>
      </c>
      <c r="R26" s="2" t="str">
        <f t="shared" si="6"/>
        <v>, USE_DATE  DATETIME  NULL  COMMENT '사용일'</v>
      </c>
    </row>
    <row r="27" spans="1:18" ht="21.95" customHeight="1">
      <c r="A27" s="6">
        <f t="shared" si="2"/>
        <v>2</v>
      </c>
      <c r="B27" s="3" t="s">
        <v>18</v>
      </c>
      <c r="C27" s="3" t="s">
        <v>21</v>
      </c>
      <c r="D27" s="3" t="s">
        <v>49</v>
      </c>
      <c r="E27" s="3" t="s">
        <v>23</v>
      </c>
      <c r="F27" s="4" t="str">
        <f t="shared" si="3"/>
        <v>O_DPN_T_MCOUPON</v>
      </c>
      <c r="G27" s="5" t="s">
        <v>25</v>
      </c>
      <c r="H27" s="3">
        <f>IF(F27=F26,H26+1,1)</f>
        <v>6</v>
      </c>
      <c r="I27" s="4" t="s">
        <v>14</v>
      </c>
      <c r="J27" s="4" t="s">
        <v>47</v>
      </c>
      <c r="K27" s="3" t="s">
        <v>48</v>
      </c>
      <c r="L27" s="3" t="s">
        <v>46</v>
      </c>
      <c r="M27" s="3" t="str">
        <f t="shared" si="0"/>
        <v>NULL</v>
      </c>
      <c r="N27" s="3"/>
      <c r="O27" s="3"/>
      <c r="Q27" s="8" t="str">
        <f t="shared" si="1"/>
        <v>MCOUPONID</v>
      </c>
      <c r="R27" s="2" t="str">
        <f t="shared" si="6"/>
        <v>, LOAD_DTTM  TIMESTAMP  NULL  COMMENT '적재일시'</v>
      </c>
    </row>
    <row r="28" spans="1:18">
      <c r="R28" s="2" t="str">
        <f t="shared" si="6"/>
        <v/>
      </c>
    </row>
  </sheetData>
  <autoFilter ref="A6:R27" xr:uid="{A29E2C3A-BF90-4FBB-A850-E0E7C6A028B1}"/>
  <phoneticPr fontId="1" type="noConversion"/>
  <conditionalFormatting sqref="G8:O9 K9:K10 F8:I8 G9:H11 L8:O11 F7:F11 I10:O11 A8:E11 A22:O26">
    <cfRule type="expression" dxfId="17" priority="904">
      <formula>$G8&lt;&gt;$G7</formula>
    </cfRule>
    <cfRule type="expression" dxfId="16" priority="905">
      <formula>$L7="Y"</formula>
    </cfRule>
  </conditionalFormatting>
  <conditionalFormatting sqref="H8:H11 H22:H26">
    <cfRule type="expression" dxfId="15" priority="1638">
      <formula>$E9&lt;&gt;$E8</formula>
    </cfRule>
    <cfRule type="expression" dxfId="14" priority="1639">
      <formula>$J8="Y"</formula>
    </cfRule>
  </conditionalFormatting>
  <conditionalFormatting sqref="A7:O7">
    <cfRule type="expression" dxfId="13" priority="90">
      <formula>$G8&lt;&gt;$G7</formula>
    </cfRule>
    <cfRule type="expression" dxfId="12" priority="91">
      <formula>$L7="Y"</formula>
    </cfRule>
  </conditionalFormatting>
  <conditionalFormatting sqref="H7">
    <cfRule type="expression" dxfId="11" priority="92">
      <formula>$E8&lt;&gt;$E7</formula>
    </cfRule>
    <cfRule type="expression" dxfId="10" priority="93">
      <formula>$J7="Y"</formula>
    </cfRule>
  </conditionalFormatting>
  <conditionalFormatting sqref="A12 E12:O12 A27:O27">
    <cfRule type="expression" dxfId="9" priority="2728">
      <formula>#REF!&lt;&gt;$G12</formula>
    </cfRule>
    <cfRule type="expression" dxfId="8" priority="2729">
      <formula>$L12="Y"</formula>
    </cfRule>
  </conditionalFormatting>
  <conditionalFormatting sqref="H12 H27">
    <cfRule type="expression" dxfId="7" priority="2748">
      <formula>#REF!&lt;&gt;$E12</formula>
    </cfRule>
    <cfRule type="expression" dxfId="6" priority="2749">
      <formula>$J12="Y"</formula>
    </cfRule>
  </conditionalFormatting>
  <conditionalFormatting sqref="B12:D12">
    <cfRule type="expression" dxfId="5" priority="2754">
      <formula>#REF!&lt;&gt;$G12</formula>
    </cfRule>
    <cfRule type="expression" dxfId="4" priority="2755">
      <formula>$L12="Y"</formula>
    </cfRule>
  </conditionalFormatting>
  <conditionalFormatting sqref="A13:O21">
    <cfRule type="expression" dxfId="3" priority="1">
      <formula>$G14&lt;&gt;$G13</formula>
    </cfRule>
    <cfRule type="expression" dxfId="2" priority="2">
      <formula>$L13="Y"</formula>
    </cfRule>
  </conditionalFormatting>
  <conditionalFormatting sqref="H13:H21">
    <cfRule type="expression" dxfId="1" priority="3">
      <formula>$E14&lt;&gt;$E13</formula>
    </cfRule>
    <cfRule type="expression" dxfId="0" priority="4">
      <formula>$J13="Y"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테이블컬럼정의서_ODS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able</dc:creator>
  <cp:lastModifiedBy>YJ</cp:lastModifiedBy>
  <cp:lastPrinted>2021-09-01T05:16:38Z</cp:lastPrinted>
  <dcterms:created xsi:type="dcterms:W3CDTF">2021-08-25T01:24:18Z</dcterms:created>
  <dcterms:modified xsi:type="dcterms:W3CDTF">2022-05-12T06:34:07Z</dcterms:modified>
</cp:coreProperties>
</file>