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enl\Documents\R_Thesis\"/>
    </mc:Choice>
  </mc:AlternateContent>
  <xr:revisionPtr revIDLastSave="0" documentId="13_ncr:1_{E220E434-B083-4B5F-A318-1EED0278E7FA}" xr6:coauthVersionLast="47" xr6:coauthVersionMax="47" xr10:uidLastSave="{00000000-0000-0000-0000-000000000000}"/>
  <bookViews>
    <workbookView xWindow="-110" yWindow="-110" windowWidth="19420" windowHeight="10420" xr2:uid="{C4572688-7631-440E-B1AB-5C2E6E53BC0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0" i="1" l="1"/>
  <c r="F9" i="1"/>
  <c r="F16" i="1"/>
  <c r="E7" i="1"/>
  <c r="D3" i="1"/>
  <c r="D4" i="1"/>
  <c r="D8" i="1"/>
  <c r="D9" i="1"/>
  <c r="D10" i="1"/>
  <c r="D11" i="1"/>
  <c r="D2" i="1"/>
  <c r="C13" i="1"/>
  <c r="C14" i="1" s="1"/>
  <c r="E6" i="1"/>
  <c r="C15" i="1"/>
  <c r="D15" i="1" s="1"/>
  <c r="C12" i="1"/>
  <c r="D12" i="1" s="1"/>
  <c r="C5" i="1"/>
  <c r="D5" i="1" s="1"/>
  <c r="D14" i="1" l="1"/>
</calcChain>
</file>

<file path=xl/sharedStrings.xml><?xml version="1.0" encoding="utf-8"?>
<sst xmlns="http://schemas.openxmlformats.org/spreadsheetml/2006/main" count="21" uniqueCount="21">
  <si>
    <t>Watershed Areas</t>
  </si>
  <si>
    <t>SubWS</t>
  </si>
  <si>
    <t>Area (ft^2)</t>
  </si>
  <si>
    <t>LF</t>
  </si>
  <si>
    <t>FM_AboveBridge</t>
  </si>
  <si>
    <t>EF</t>
  </si>
  <si>
    <t>MB</t>
  </si>
  <si>
    <t>DE</t>
  </si>
  <si>
    <t>FM_Total</t>
  </si>
  <si>
    <t>FM_Below Bridge</t>
  </si>
  <si>
    <t>Dam_Total</t>
  </si>
  <si>
    <t>Lake + Unnacounted For</t>
  </si>
  <si>
    <t>Area (km^2)</t>
  </si>
  <si>
    <t>Lake</t>
  </si>
  <si>
    <t>Unnacounted For</t>
  </si>
  <si>
    <t>% Accounted For</t>
  </si>
  <si>
    <t>Stream WS Accounted For</t>
  </si>
  <si>
    <t>FM_Above Ratio</t>
  </si>
  <si>
    <t>EF Ratio</t>
  </si>
  <si>
    <t>Ratio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</si>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</sst>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6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9F5D8-FD24-4232-9150-5A3CE09CB9DB}">
  <dimension ref="A1:F16"/>
  <sheetViews>
    <sheetView tabSelected="1" workbookViewId="0">
      <selection activeCell="F10" sqref="F10"/>
    </sheetView>
  </sheetViews>
  <sheetFormatPr defaultRowHeight="14.5" x14ac:dyDescent="0.35"/>
  <cols>
    <col min="1" max="1" width="20.7265625" customWidth="1"/>
    <col min="2" max="2" width="24.1796875" customWidth="1"/>
    <col min="3" max="3" width="24.1796875" style="1" customWidth="1"/>
    <col min="4" max="4" width="12" customWidth="1"/>
    <col min="6" max="6" width="9.36328125" bestFit="1" customWidth="1"/>
  </cols>
  <sheetData>
    <row r="1" spans="1:6" x14ac:dyDescent="0.35">
      <c r="A1" t="s">
        <v>0</v>
      </c>
      <c r="B1" t="s">
        <v>1</v>
      </c>
      <c r="C1" s="1" t="s">
        <v>2</v>
      </c>
      <c r="D1" t="s">
        <v>12</v>
      </c>
      <c r="E1" t="s">
        <v>19</v>
      </c>
      <c r="F1" t="s">
        <v>20</v>
      </c>
    </row>
    <row r="2" spans="1:6" x14ac:dyDescent="0.35">
      <c r="B2" t="s">
        <v>8</v>
      </c>
      <c r="C2" s="1">
        <v>1342644153.58342</v>
      </c>
      <c r="D2">
        <f>CONVERT(C2, "ft^2",  "km^2")</f>
        <v>124.7357235061266</v>
      </c>
    </row>
    <row r="3" spans="1:6" x14ac:dyDescent="0.35">
      <c r="B3" t="s">
        <v>4</v>
      </c>
      <c r="C3" s="1">
        <v>1031089315.24616</v>
      </c>
      <c r="D3">
        <f t="shared" ref="D3:D15" si="0">CONVERT(C3, "ft^2",  "km^2")</f>
        <v>95.791331897886593</v>
      </c>
    </row>
    <row r="4" spans="1:6" x14ac:dyDescent="0.35">
      <c r="B4" t="s">
        <v>5</v>
      </c>
      <c r="C4" s="1">
        <v>309224113.65780401</v>
      </c>
      <c r="D4">
        <f t="shared" si="0"/>
        <v>28.727860200115515</v>
      </c>
    </row>
    <row r="5" spans="1:6" x14ac:dyDescent="0.35">
      <c r="B5" t="s">
        <v>9</v>
      </c>
      <c r="C5" s="1">
        <f>C2-(C3+C4)</f>
        <v>2330724.6794559956</v>
      </c>
      <c r="D5">
        <f t="shared" si="0"/>
        <v>0.21653140812448754</v>
      </c>
    </row>
    <row r="6" spans="1:6" x14ac:dyDescent="0.35">
      <c r="B6" t="s">
        <v>17</v>
      </c>
      <c r="E6" s="2">
        <f>(C3/C2)</f>
        <v>0.76795427328548471</v>
      </c>
    </row>
    <row r="7" spans="1:6" x14ac:dyDescent="0.35">
      <c r="B7" t="s">
        <v>18</v>
      </c>
      <c r="E7" s="2">
        <f>C4/C2</f>
        <v>0.23030980534381149</v>
      </c>
    </row>
    <row r="8" spans="1:6" x14ac:dyDescent="0.35">
      <c r="B8" t="s">
        <v>6</v>
      </c>
      <c r="C8" s="1">
        <v>146018210.27492899</v>
      </c>
      <c r="D8">
        <f t="shared" si="0"/>
        <v>13.56553562990014</v>
      </c>
    </row>
    <row r="9" spans="1:6" x14ac:dyDescent="0.35">
      <c r="B9" t="s">
        <v>7</v>
      </c>
      <c r="C9" s="1">
        <v>110214398.92528</v>
      </c>
      <c r="D9">
        <f t="shared" si="0"/>
        <v>10.239252711931245</v>
      </c>
      <c r="F9" s="3">
        <f>C9/C8*100</f>
        <v>75.47989988218859</v>
      </c>
    </row>
    <row r="10" spans="1:6" x14ac:dyDescent="0.35">
      <c r="B10" t="s">
        <v>3</v>
      </c>
      <c r="C10" s="1">
        <v>811100018.25282204</v>
      </c>
      <c r="D10">
        <f t="shared" si="0"/>
        <v>75.353657439742648</v>
      </c>
      <c r="F10">
        <f>C10/C2</f>
        <v>0.60410646863359496</v>
      </c>
    </row>
    <row r="11" spans="1:6" x14ac:dyDescent="0.35">
      <c r="B11" t="s">
        <v>10</v>
      </c>
      <c r="C11" s="1">
        <v>2680371528.3129501</v>
      </c>
      <c r="D11">
        <f t="shared" si="0"/>
        <v>249.01466330971914</v>
      </c>
    </row>
    <row r="12" spans="1:6" x14ac:dyDescent="0.35">
      <c r="B12" t="s">
        <v>11</v>
      </c>
      <c r="C12" s="1">
        <f>C11-(C10+C9+C8+C2)</f>
        <v>270394747.27649879</v>
      </c>
      <c r="D12">
        <f t="shared" si="0"/>
        <v>25.120494022018459</v>
      </c>
    </row>
    <row r="13" spans="1:6" x14ac:dyDescent="0.35">
      <c r="B13" t="s">
        <v>13</v>
      </c>
      <c r="C13" s="1">
        <f>CONVERT(D13, "km^2", "ft^2")</f>
        <v>26254932.023752939</v>
      </c>
      <c r="D13">
        <v>2.4391630000000002</v>
      </c>
    </row>
    <row r="14" spans="1:6" x14ac:dyDescent="0.35">
      <c r="B14" t="s">
        <v>14</v>
      </c>
      <c r="C14" s="1">
        <f>C12-C13</f>
        <v>244139815.25274587</v>
      </c>
      <c r="D14">
        <f t="shared" si="0"/>
        <v>22.681331022018458</v>
      </c>
    </row>
    <row r="15" spans="1:6" x14ac:dyDescent="0.35">
      <c r="B15" t="s">
        <v>16</v>
      </c>
      <c r="C15" s="1">
        <f>C2+C8+C9+C10</f>
        <v>2409976781.0364513</v>
      </c>
      <c r="D15">
        <f t="shared" si="0"/>
        <v>223.89416928770066</v>
      </c>
    </row>
    <row r="16" spans="1:6" x14ac:dyDescent="0.35">
      <c r="B16" t="s">
        <v>15</v>
      </c>
      <c r="F16" s="2">
        <f>((C15-C14)/C15)*100</f>
        <v>89.869619609042502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Miami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Larson, Owen Mr.</dc:creator>
  <cp:lastModifiedBy>Owen Larson</cp:lastModifiedBy>
  <dcterms:created xsi:type="dcterms:W3CDTF">2022-03-16T23:12:20Z</dcterms:created>
  <dcterms:modified xsi:type="dcterms:W3CDTF">2022-04-19T01:41:30Z</dcterms:modified>
</cp:coreProperties>
</file>