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ono\Documents\Thesis\"/>
    </mc:Choice>
  </mc:AlternateContent>
  <xr:revisionPtr revIDLastSave="0" documentId="13_ncr:1_{CD6A28A3-5C3A-4D74-91E8-495609831D6B}" xr6:coauthVersionLast="36" xr6:coauthVersionMax="36" xr10:uidLastSave="{00000000-0000-0000-0000-000000000000}"/>
  <bookViews>
    <workbookView xWindow="0" yWindow="0" windowWidth="28800" windowHeight="13425" activeTab="7" xr2:uid="{C746C7AC-3706-4B7A-A60B-F84E70E0DF3B}"/>
  </bookViews>
  <sheets>
    <sheet name="Master" sheetId="6" r:id="rId1"/>
    <sheet name="Q_MSMTS" sheetId="9" r:id="rId2"/>
    <sheet name="LFM" sheetId="1" r:id="rId3"/>
    <sheet name="FM" sheetId="2" r:id="rId4"/>
    <sheet name="MB" sheetId="3" r:id="rId5"/>
    <sheet name="DE" sheetId="4" r:id="rId6"/>
    <sheet name="BD" sheetId="5" r:id="rId7"/>
    <sheet name="Equations_CSV" sheetId="8" r:id="rId8"/>
  </sheets>
  <definedNames>
    <definedName name="_xlnm._FilterDatabase" localSheetId="6" hidden="1">BD!$A$1:$C$1</definedName>
    <definedName name="_xlnm._FilterDatabase" localSheetId="5" hidden="1">DE!$A$1:$C$1</definedName>
    <definedName name="_xlnm._FilterDatabase" localSheetId="3" hidden="1">FM!$A$1:$C$1</definedName>
    <definedName name="_xlnm._FilterDatabase" localSheetId="2" hidden="1">LFM!$A$1:$D$1</definedName>
    <definedName name="_xlnm._FilterDatabase" localSheetId="4" hidden="1">MB!$A$1:$C$1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2" l="1"/>
  <c r="M33" i="2"/>
  <c r="M34" i="2"/>
  <c r="M35" i="2"/>
  <c r="M36" i="2"/>
  <c r="M37" i="2"/>
  <c r="M38" i="2"/>
  <c r="M39" i="2"/>
  <c r="M40" i="2"/>
  <c r="M31" i="2"/>
  <c r="K31" i="2" l="1"/>
  <c r="L32" i="2"/>
  <c r="L33" i="2"/>
  <c r="L34" i="2"/>
  <c r="L35" i="2"/>
  <c r="L36" i="2"/>
  <c r="L37" i="2"/>
  <c r="L38" i="2"/>
  <c r="L39" i="2"/>
  <c r="L40" i="2"/>
  <c r="L31" i="2"/>
  <c r="K32" i="2"/>
  <c r="K33" i="2"/>
  <c r="K34" i="2"/>
  <c r="K35" i="2"/>
  <c r="K36" i="2"/>
  <c r="K37" i="2"/>
  <c r="K38" i="2"/>
  <c r="K39" i="2"/>
  <c r="K40" i="2"/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J6" i="6" l="1"/>
  <c r="J5" i="6"/>
  <c r="J4" i="6"/>
  <c r="J3" i="6"/>
  <c r="J2" i="6"/>
  <c r="I5" i="6"/>
  <c r="I4" i="6"/>
  <c r="I3" i="6"/>
  <c r="I2" i="6"/>
  <c r="I6" i="6"/>
</calcChain>
</file>

<file path=xl/sharedStrings.xml><?xml version="1.0" encoding="utf-8"?>
<sst xmlns="http://schemas.openxmlformats.org/spreadsheetml/2006/main" count="239" uniqueCount="45">
  <si>
    <t>Date</t>
  </si>
  <si>
    <t>Stage</t>
  </si>
  <si>
    <t>Q</t>
  </si>
  <si>
    <t>Stage (m)</t>
  </si>
  <si>
    <t>Q (m3/s)</t>
  </si>
  <si>
    <t>8.75" above concrete, need to measure concrete height</t>
  </si>
  <si>
    <t>Stream</t>
  </si>
  <si>
    <t>LF</t>
  </si>
  <si>
    <t>FM</t>
  </si>
  <si>
    <t>MB</t>
  </si>
  <si>
    <t>DE</t>
  </si>
  <si>
    <t>BD</t>
  </si>
  <si>
    <t>Min</t>
  </si>
  <si>
    <t>Max</t>
  </si>
  <si>
    <t>Concrete walkway height: 4' 11.25" or 1.50495</t>
  </si>
  <si>
    <t>zero</t>
  </si>
  <si>
    <t>Use:</t>
  </si>
  <si>
    <t>For Stage Height up to:</t>
  </si>
  <si>
    <t>y = 0.0097ln(x) + 0.0662</t>
  </si>
  <si>
    <t>Converted Stage (ft)</t>
  </si>
  <si>
    <t>Q (cfs)</t>
  </si>
  <si>
    <t>Equation</t>
  </si>
  <si>
    <t>Stage (up to)</t>
  </si>
  <si>
    <t>y = 13.328x + 8.495</t>
  </si>
  <si>
    <t>y = 0.0773ln(x) + 8.8683</t>
  </si>
  <si>
    <t>y = 0.079ln(x) + 9.2251</t>
  </si>
  <si>
    <t>y = 0.1444x</t>
  </si>
  <si>
    <t>y = 0.1385ln(x) + 1.0755</t>
  </si>
  <si>
    <t>y = 0.0103x + 1.3012</t>
  </si>
  <si>
    <t>y = 0.1514x + 9.0476</t>
  </si>
  <si>
    <t>Exactly 9.218</t>
  </si>
  <si>
    <t>y = 0.0326x + 8.8845</t>
  </si>
  <si>
    <t>Intercept</t>
  </si>
  <si>
    <t>x</t>
  </si>
  <si>
    <t>exp</t>
  </si>
  <si>
    <t>y = 0.225x + 0.0278</t>
  </si>
  <si>
    <t>y = 115.12x + 8.3546</t>
  </si>
  <si>
    <t>y = 0.5004x - 0.0643</t>
  </si>
  <si>
    <t>y = 0.0672ln(x) + 8.9929</t>
  </si>
  <si>
    <t>new</t>
  </si>
  <si>
    <t>old</t>
  </si>
  <si>
    <t>log</t>
  </si>
  <si>
    <t>y = 0.0436x + 8.9678</t>
  </si>
  <si>
    <t>y = 0.0182x + 9.2051</t>
  </si>
  <si>
    <t>y = 7.5488x + 8.55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</si>
</sst>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right" wrapText="1"/>
    </xf>
    <xf numFmtId="14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16" fontId="1" fillId="0" borderId="1" xfId="0" applyNumberFormat="1" applyFont="1" applyFill="1" applyBorder="1" applyAlignment="1">
      <alignment horizontal="right" wrapText="1"/>
    </xf>
    <xf numFmtId="0" fontId="1" fillId="0" borderId="1" xfId="0" applyFont="1" applyFill="1" applyBorder="1" applyAlignment="1">
      <alignment wrapText="1"/>
    </xf>
    <xf numFmtId="14" fontId="0" fillId="0" borderId="0" xfId="0" applyNumberFormat="1"/>
    <xf numFmtId="0" fontId="1" fillId="0" borderId="2" xfId="0" applyFont="1" applyFill="1" applyBorder="1" applyAlignment="1">
      <alignment horizontal="right" wrapText="1"/>
    </xf>
    <xf numFmtId="0" fontId="0" fillId="0" borderId="1" xfId="0" applyBorder="1"/>
    <xf numFmtId="16" fontId="1" fillId="0" borderId="0" xfId="0" applyNumberFormat="1" applyFont="1" applyBorder="1" applyAlignment="1">
      <alignment horizontal="right" wrapText="1"/>
    </xf>
    <xf numFmtId="14" fontId="0" fillId="0" borderId="1" xfId="0" applyNumberFormat="1" applyBorder="1"/>
    <xf numFmtId="0" fontId="1" fillId="0" borderId="2" xfId="0" applyFont="1" applyBorder="1" applyAlignment="1">
      <alignment horizontal="right" wrapText="1"/>
    </xf>
    <xf numFmtId="14" fontId="1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090658479010879"/>
                  <c:y val="0.10154647376351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LFM!$D$3:$D$18</c:f>
              <c:numCache>
                <c:formatCode>General</c:formatCode>
                <c:ptCount val="16"/>
                <c:pt idx="0">
                  <c:v>4.4999999999999997E-3</c:v>
                </c:pt>
                <c:pt idx="1">
                  <c:v>3.39E-2</c:v>
                </c:pt>
                <c:pt idx="2">
                  <c:v>0.04</c:v>
                </c:pt>
                <c:pt idx="3">
                  <c:v>0.24221791309999999</c:v>
                </c:pt>
                <c:pt idx="4">
                  <c:v>0.56714195079999996</c:v>
                </c:pt>
                <c:pt idx="5">
                  <c:v>0.67203580259999995</c:v>
                </c:pt>
                <c:pt idx="6">
                  <c:v>0.85847891269999999</c:v>
                </c:pt>
                <c:pt idx="7">
                  <c:v>0.90669743130000002</c:v>
                </c:pt>
                <c:pt idx="8">
                  <c:v>1.120174276</c:v>
                </c:pt>
                <c:pt idx="9">
                  <c:v>1.1267065860000001</c:v>
                </c:pt>
                <c:pt idx="10">
                  <c:v>1.3440000000000001</c:v>
                </c:pt>
                <c:pt idx="11">
                  <c:v>1.352249185</c:v>
                </c:pt>
                <c:pt idx="12">
                  <c:v>1.54</c:v>
                </c:pt>
                <c:pt idx="13">
                  <c:v>4.7679999999999998</c:v>
                </c:pt>
                <c:pt idx="14">
                  <c:v>7.48</c:v>
                </c:pt>
                <c:pt idx="15">
                  <c:v>9.4239999999999995</c:v>
                </c:pt>
              </c:numCache>
            </c:numRef>
          </c:xVal>
          <c:yVal>
            <c:numRef>
              <c:f>LFM!$B$3:$B$18</c:f>
              <c:numCache>
                <c:formatCode>General</c:formatCode>
                <c:ptCount val="16"/>
                <c:pt idx="0">
                  <c:v>8.5549759999999999</c:v>
                </c:pt>
                <c:pt idx="1">
                  <c:v>8.7180999999999997</c:v>
                </c:pt>
                <c:pt idx="2">
                  <c:v>8.6067920000000004</c:v>
                </c:pt>
                <c:pt idx="3">
                  <c:v>8.7104239999999997</c:v>
                </c:pt>
                <c:pt idx="4">
                  <c:v>8.5321999999999996</c:v>
                </c:pt>
                <c:pt idx="5">
                  <c:v>8.7866239999999998</c:v>
                </c:pt>
                <c:pt idx="6">
                  <c:v>8.7988160000000004</c:v>
                </c:pt>
                <c:pt idx="7">
                  <c:v>8.8049119999999998</c:v>
                </c:pt>
                <c:pt idx="8">
                  <c:v>8.9192959999999992</c:v>
                </c:pt>
                <c:pt idx="9">
                  <c:v>8.8658719999999995</c:v>
                </c:pt>
                <c:pt idx="10">
                  <c:v>8.8936799999999998</c:v>
                </c:pt>
                <c:pt idx="11">
                  <c:v>8.8231999999999999</c:v>
                </c:pt>
                <c:pt idx="12">
                  <c:v>8.9241600000000005</c:v>
                </c:pt>
                <c:pt idx="13">
                  <c:v>9.0609000000000002</c:v>
                </c:pt>
                <c:pt idx="14">
                  <c:v>9.1199999999999992</c:v>
                </c:pt>
                <c:pt idx="15">
                  <c:v>9.1889599999999998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6-4BB8-BC33-1D2CDBC65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81984"/>
        <c:axId val="237982816"/>
      </c:scatterChart>
      <c:valAx>
        <c:axId val="23798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82816"/>
        <c:crosses val="autoZero"/>
        <c:crossBetween val="midCat"/>
      </c:valAx>
      <c:valAx>
        <c:axId val="2379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MB!$C$17:$C$19</c:f>
              <c:numCache>
                <c:formatCode>General</c:formatCode>
                <c:ptCount val="3"/>
                <c:pt idx="0">
                  <c:v>0.93499897919999997</c:v>
                </c:pt>
                <c:pt idx="2">
                  <c:v>4.165</c:v>
                </c:pt>
              </c:numCache>
            </c:numRef>
          </c:xVal>
          <c:yVal>
            <c:numRef>
              <c:f>MB!$B$17:$B$19</c:f>
              <c:numCache>
                <c:formatCode>General</c:formatCode>
                <c:ptCount val="3"/>
                <c:pt idx="0">
                  <c:v>9.1892320000000005</c:v>
                </c:pt>
                <c:pt idx="2">
                  <c:v>9.6783999999999999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3-4D56-8107-0206E0EE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010607"/>
        <c:axId val="1680945231"/>
      </c:scatterChart>
      <c:valAx>
        <c:axId val="168401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45231"/>
        <c:crosses val="autoZero"/>
        <c:crossBetween val="midCat"/>
      </c:valAx>
      <c:valAx>
        <c:axId val="16809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1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DE!$C$3:$C$14</c:f>
              <c:numCache>
                <c:formatCode>General</c:formatCode>
                <c:ptCount val="12"/>
                <c:pt idx="0">
                  <c:v>1.3599999999999999E-2</c:v>
                </c:pt>
                <c:pt idx="1">
                  <c:v>2.8591335959999999E-2</c:v>
                </c:pt>
                <c:pt idx="2">
                  <c:v>7.4078622509999997E-2</c:v>
                </c:pt>
                <c:pt idx="3">
                  <c:v>9.7299999999999998E-2</c:v>
                </c:pt>
                <c:pt idx="4">
                  <c:v>0.12560444430000001</c:v>
                </c:pt>
                <c:pt idx="5">
                  <c:v>0.126</c:v>
                </c:pt>
                <c:pt idx="6">
                  <c:v>0.1439561935</c:v>
                </c:pt>
                <c:pt idx="7">
                  <c:v>0.14440021019999999</c:v>
                </c:pt>
                <c:pt idx="8">
                  <c:v>0.16795587740000001</c:v>
                </c:pt>
                <c:pt idx="9">
                  <c:v>0.218</c:v>
                </c:pt>
                <c:pt idx="10">
                  <c:v>0.222</c:v>
                </c:pt>
                <c:pt idx="11">
                  <c:v>0.40796208909999998</c:v>
                </c:pt>
              </c:numCache>
            </c:numRef>
          </c:xVal>
          <c:yVal>
            <c:numRef>
              <c:f>DE!$B$3:$B$14</c:f>
              <c:numCache>
                <c:formatCode>General</c:formatCode>
                <c:ptCount val="12"/>
                <c:pt idx="0">
                  <c:v>2.7432000000000002E-2</c:v>
                </c:pt>
                <c:pt idx="1">
                  <c:v>3.048E-2</c:v>
                </c:pt>
                <c:pt idx="2">
                  <c:v>5.4864000000000003E-2</c:v>
                </c:pt>
                <c:pt idx="3">
                  <c:v>4.8767999999999999E-2</c:v>
                </c:pt>
                <c:pt idx="4">
                  <c:v>5.7911999999999998E-2</c:v>
                </c:pt>
                <c:pt idx="5">
                  <c:v>5.1999999999999998E-2</c:v>
                </c:pt>
                <c:pt idx="6">
                  <c:v>5.4864000000000003E-2</c:v>
                </c:pt>
                <c:pt idx="7">
                  <c:v>8.5344000000000003E-2</c:v>
                </c:pt>
                <c:pt idx="8">
                  <c:v>6.096E-2</c:v>
                </c:pt>
                <c:pt idx="9">
                  <c:v>6.4000000000000001E-2</c:v>
                </c:pt>
                <c:pt idx="10">
                  <c:v>7.0000000000000007E-2</c:v>
                </c:pt>
                <c:pt idx="11">
                  <c:v>0.124968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3-4721-A01D-997CB4583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496192"/>
        <c:axId val="1680497024"/>
      </c:scatterChart>
      <c:valAx>
        <c:axId val="168049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97024"/>
        <c:crosses val="autoZero"/>
        <c:crossBetween val="midCat"/>
      </c:valAx>
      <c:valAx>
        <c:axId val="16804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9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backward val="1"/>
            <c:dispRSqr val="1"/>
            <c:dispEq val="1"/>
            <c:trendlineLbl>
              <c:layout>
                <c:manualLayout>
                  <c:x val="0.18441971383147854"/>
                  <c:y val="-4.12001339469295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DE!$C$2:$C$4</c:f>
              <c:numCache>
                <c:formatCode>General</c:formatCode>
                <c:ptCount val="3"/>
                <c:pt idx="0">
                  <c:v>5.7800000000000004E-3</c:v>
                </c:pt>
                <c:pt idx="1">
                  <c:v>1.3599999999999999E-2</c:v>
                </c:pt>
                <c:pt idx="2">
                  <c:v>2.8591335959999999E-2</c:v>
                </c:pt>
              </c:numCache>
            </c:numRef>
          </c:xVal>
          <c:yVal>
            <c:numRef>
              <c:f>DE!$B$2:$B$4</c:f>
              <c:numCache>
                <c:formatCode>General</c:formatCode>
                <c:ptCount val="3"/>
                <c:pt idx="0">
                  <c:v>1.524E-2</c:v>
                </c:pt>
                <c:pt idx="1">
                  <c:v>2.7432000000000002E-2</c:v>
                </c:pt>
                <c:pt idx="2">
                  <c:v>3.048E-2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E-4996-B3D3-ACCA599CA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23631"/>
        <c:axId val="145948703"/>
      </c:scatterChart>
      <c:valAx>
        <c:axId val="14892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8703"/>
        <c:crosses val="autoZero"/>
        <c:crossBetween val="midCat"/>
      </c:valAx>
      <c:valAx>
        <c:axId val="1459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DE!$C$14:$C$17</c:f>
              <c:numCache>
                <c:formatCode>General</c:formatCode>
                <c:ptCount val="4"/>
                <c:pt idx="0">
                  <c:v>0.40796208909999998</c:v>
                </c:pt>
                <c:pt idx="1">
                  <c:v>1.2150000000000001</c:v>
                </c:pt>
                <c:pt idx="2">
                  <c:v>0.64439999999999997</c:v>
                </c:pt>
                <c:pt idx="3">
                  <c:v>2.5326</c:v>
                </c:pt>
              </c:numCache>
            </c:numRef>
          </c:xVal>
          <c:yVal>
            <c:numRef>
              <c:f>DE!$B$14:$B$17</c:f>
              <c:numCache>
                <c:formatCode>General</c:formatCode>
                <c:ptCount val="4"/>
                <c:pt idx="0">
                  <c:v>0.124968</c:v>
                </c:pt>
                <c:pt idx="1">
                  <c:v>0.24993599999999999</c:v>
                </c:pt>
                <c:pt idx="2">
                  <c:v>0.48</c:v>
                </c:pt>
                <c:pt idx="3">
                  <c:v>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E-42E5-805C-A7867309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64447"/>
        <c:axId val="1958219823"/>
      </c:scatterChart>
      <c:valAx>
        <c:axId val="205686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19823"/>
        <c:crosses val="autoZero"/>
        <c:crossBetween val="midCat"/>
      </c:valAx>
      <c:valAx>
        <c:axId val="19582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6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9255164701051883"/>
                  <c:y val="-4.2717492931409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BD!$C$3:$C$11</c:f>
              <c:numCache>
                <c:formatCode>General</c:formatCode>
                <c:ptCount val="9"/>
                <c:pt idx="0">
                  <c:v>0.1394</c:v>
                </c:pt>
                <c:pt idx="1">
                  <c:v>1.923148514</c:v>
                </c:pt>
                <c:pt idx="2">
                  <c:v>2.7164912330000002</c:v>
                </c:pt>
                <c:pt idx="3">
                  <c:v>2.7780866469999999</c:v>
                </c:pt>
                <c:pt idx="4">
                  <c:v>2.9778959999999999</c:v>
                </c:pt>
                <c:pt idx="5">
                  <c:v>3.8406643329999999</c:v>
                </c:pt>
                <c:pt idx="6">
                  <c:v>14.2186</c:v>
                </c:pt>
                <c:pt idx="7">
                  <c:v>19.809999999999999</c:v>
                </c:pt>
                <c:pt idx="8">
                  <c:v>41.418999999999997</c:v>
                </c:pt>
              </c:numCache>
            </c:numRef>
          </c:xVal>
          <c:yVal>
            <c:numRef>
              <c:f>BD!$B$3:$B$11</c:f>
              <c:numCache>
                <c:formatCode>General</c:formatCode>
                <c:ptCount val="9"/>
                <c:pt idx="0">
                  <c:v>0.96519999999999995</c:v>
                </c:pt>
                <c:pt idx="1">
                  <c:v>0.99060000000000004</c:v>
                </c:pt>
                <c:pt idx="2">
                  <c:v>1.2063984000000001</c:v>
                </c:pt>
                <c:pt idx="3">
                  <c:v>1.167384</c:v>
                </c:pt>
                <c:pt idx="4">
                  <c:v>1.1493500000000001</c:v>
                </c:pt>
                <c:pt idx="5">
                  <c:v>1.23444</c:v>
                </c:pt>
                <c:pt idx="6">
                  <c:v>1.46685</c:v>
                </c:pt>
                <c:pt idx="7">
                  <c:v>1.50495</c:v>
                </c:pt>
                <c:pt idx="8">
                  <c:v>1.7272000000000001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A-4F69-AFE5-28EC3C9E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13360"/>
        <c:axId val="1617214192"/>
      </c:scatterChart>
      <c:valAx>
        <c:axId val="16172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14192"/>
        <c:crosses val="autoZero"/>
        <c:crossBetween val="midCat"/>
      </c:valAx>
      <c:valAx>
        <c:axId val="161721419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BD!$B$2:$B$3</c:f>
              <c:numCache>
                <c:formatCode>General</c:formatCode>
                <c:ptCount val="2"/>
                <c:pt idx="0">
                  <c:v>0</c:v>
                </c:pt>
                <c:pt idx="1">
                  <c:v>0.96519999999999995</c:v>
                </c:pt>
              </c:numCache>
            </c:numRef>
          </c:xVal>
          <c:yVal>
            <c:numRef>
              <c:f>BD!$C$2:$C$3</c:f>
              <c:numCache>
                <c:formatCode>General</c:formatCode>
                <c:ptCount val="2"/>
                <c:pt idx="0">
                  <c:v>0</c:v>
                </c:pt>
                <c:pt idx="1">
                  <c:v>0.1394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9-4B4E-B05E-D53CBD68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52847"/>
        <c:axId val="1958222735"/>
      </c:scatterChart>
      <c:valAx>
        <c:axId val="20568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22735"/>
        <c:crosses val="autoZero"/>
        <c:crossBetween val="midCat"/>
      </c:valAx>
      <c:valAx>
        <c:axId val="19582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(BD!$C$10,BD!$C$11)</c:f>
              <c:numCache>
                <c:formatCode>General</c:formatCode>
                <c:ptCount val="2"/>
                <c:pt idx="0">
                  <c:v>19.809999999999999</c:v>
                </c:pt>
                <c:pt idx="1">
                  <c:v>41.418999999999997</c:v>
                </c:pt>
              </c:numCache>
            </c:numRef>
          </c:xVal>
          <c:yVal>
            <c:numRef>
              <c:f>(BD!$B$10,BD!$B$11)</c:f>
              <c:numCache>
                <c:formatCode>General</c:formatCode>
                <c:ptCount val="2"/>
                <c:pt idx="0">
                  <c:v>1.50495</c:v>
                </c:pt>
                <c:pt idx="1">
                  <c:v>1.7272000000000001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2-4C14-9A36-955A969F2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793247"/>
        <c:axId val="1958229391"/>
      </c:scatterChart>
      <c:valAx>
        <c:axId val="205679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29391"/>
        <c:crosses val="autoZero"/>
        <c:crossBetween val="midCat"/>
      </c:valAx>
      <c:valAx>
        <c:axId val="195822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9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9374453193350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04308836395451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LFM!$D$2:$D$3</c:f>
              <c:numCache>
                <c:formatCode>General</c:formatCode>
                <c:ptCount val="2"/>
                <c:pt idx="0">
                  <c:v>0</c:v>
                </c:pt>
                <c:pt idx="1">
                  <c:v>4.4999999999999997E-3</c:v>
                </c:pt>
              </c:numCache>
            </c:numRef>
          </c:xVal>
          <c:yVal>
            <c:numRef>
              <c:f>LFM!$B$2:$B$3</c:f>
              <c:numCache>
                <c:formatCode>General</c:formatCode>
                <c:ptCount val="2"/>
                <c:pt idx="0">
                  <c:v>8.4949999999999992</c:v>
                </c:pt>
                <c:pt idx="1">
                  <c:v>8.5549759999999999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5-4E80-888F-16418E302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57599"/>
        <c:axId val="281024159"/>
      </c:scatterChart>
      <c:valAx>
        <c:axId val="1497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24159"/>
        <c:crosses val="autoZero"/>
        <c:crossBetween val="midCat"/>
      </c:valAx>
      <c:valAx>
        <c:axId val="2810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LFM!$D$15:$D$18</c:f>
              <c:numCache>
                <c:formatCode>General</c:formatCode>
                <c:ptCount val="4"/>
                <c:pt idx="0">
                  <c:v>1.54</c:v>
                </c:pt>
                <c:pt idx="1">
                  <c:v>4.7679999999999998</c:v>
                </c:pt>
                <c:pt idx="2">
                  <c:v>7.48</c:v>
                </c:pt>
                <c:pt idx="3">
                  <c:v>9.4239999999999995</c:v>
                </c:pt>
              </c:numCache>
            </c:numRef>
          </c:xVal>
          <c:yVal>
            <c:numRef>
              <c:f>LFM!$B$15:$B$18</c:f>
              <c:numCache>
                <c:formatCode>General</c:formatCode>
                <c:ptCount val="4"/>
                <c:pt idx="0">
                  <c:v>8.9241600000000005</c:v>
                </c:pt>
                <c:pt idx="1">
                  <c:v>9.0609000000000002</c:v>
                </c:pt>
                <c:pt idx="2">
                  <c:v>9.1199999999999992</c:v>
                </c:pt>
                <c:pt idx="3">
                  <c:v>9.1889599999999998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C-45C3-8425-275F243F9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17535"/>
        <c:axId val="283297407"/>
      </c:scatterChart>
      <c:valAx>
        <c:axId val="28121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7407"/>
        <c:crosses val="autoZero"/>
        <c:crossBetween val="midCat"/>
      </c:valAx>
      <c:valAx>
        <c:axId val="2832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1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9331185264246062"/>
                  <c:y val="-6.3255842060417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FM!$C$3:$C$14</c:f>
              <c:numCache>
                <c:formatCode>General</c:formatCode>
                <c:ptCount val="12"/>
                <c:pt idx="0">
                  <c:v>2.8150000000000001E-2</c:v>
                </c:pt>
                <c:pt idx="1">
                  <c:v>9.2200000000000004E-2</c:v>
                </c:pt>
                <c:pt idx="2">
                  <c:v>0.1116</c:v>
                </c:pt>
                <c:pt idx="3">
                  <c:v>0.14526539999999999</c:v>
                </c:pt>
                <c:pt idx="4">
                  <c:v>0.45095200860000001</c:v>
                </c:pt>
                <c:pt idx="5">
                  <c:v>0.50852839770000002</c:v>
                </c:pt>
                <c:pt idx="6">
                  <c:v>1.03134572</c:v>
                </c:pt>
                <c:pt idx="8">
                  <c:v>1.213258671</c:v>
                </c:pt>
                <c:pt idx="10">
                  <c:v>1.6629509360000001</c:v>
                </c:pt>
                <c:pt idx="11">
                  <c:v>2.214</c:v>
                </c:pt>
              </c:numCache>
            </c:numRef>
          </c:xVal>
          <c:yVal>
            <c:numRef>
              <c:f>FM!$B$3:$B$14</c:f>
              <c:numCache>
                <c:formatCode>General</c:formatCode>
                <c:ptCount val="12"/>
                <c:pt idx="0">
                  <c:v>8.7624999999999993</c:v>
                </c:pt>
                <c:pt idx="1">
                  <c:v>8.8234999999999992</c:v>
                </c:pt>
                <c:pt idx="2">
                  <c:v>8.8569999999999993</c:v>
                </c:pt>
                <c:pt idx="3">
                  <c:v>8.8234999999999992</c:v>
                </c:pt>
                <c:pt idx="4">
                  <c:v>8.9697759999999995</c:v>
                </c:pt>
                <c:pt idx="5">
                  <c:v>8.9789200000000005</c:v>
                </c:pt>
                <c:pt idx="6">
                  <c:v>8.9697759999999995</c:v>
                </c:pt>
                <c:pt idx="8">
                  <c:v>8.9880639999999996</c:v>
                </c:pt>
                <c:pt idx="10">
                  <c:v>9.0185440000000003</c:v>
                </c:pt>
                <c:pt idx="11">
                  <c:v>9.0642999999999994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E-456B-B9AF-76324446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20544"/>
        <c:axId val="1430118880"/>
      </c:scatterChart>
      <c:valAx>
        <c:axId val="14301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18880"/>
        <c:crosses val="autoZero"/>
        <c:crossBetween val="midCat"/>
      </c:valAx>
      <c:valAx>
        <c:axId val="14301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FM!$C$14:$C$16</c:f>
              <c:numCache>
                <c:formatCode>General</c:formatCode>
                <c:ptCount val="3"/>
                <c:pt idx="0">
                  <c:v>2.214</c:v>
                </c:pt>
                <c:pt idx="2">
                  <c:v>9.34</c:v>
                </c:pt>
              </c:numCache>
            </c:numRef>
          </c:xVal>
          <c:yVal>
            <c:numRef>
              <c:f>FM!$B$14:$B$16</c:f>
              <c:numCache>
                <c:formatCode>General</c:formatCode>
                <c:ptCount val="3"/>
                <c:pt idx="0">
                  <c:v>9.0642999999999994</c:v>
                </c:pt>
                <c:pt idx="2">
                  <c:v>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6-4C1B-9BF9-62A6F14DE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82015"/>
        <c:axId val="281027487"/>
      </c:scatterChart>
      <c:valAx>
        <c:axId val="14558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27487"/>
        <c:crosses val="autoZero"/>
        <c:crossBetween val="midCat"/>
      </c:valAx>
      <c:valAx>
        <c:axId val="2810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FM!$C$2:$C$3</c:f>
              <c:numCache>
                <c:formatCode>General</c:formatCode>
                <c:ptCount val="2"/>
                <c:pt idx="0">
                  <c:v>0</c:v>
                </c:pt>
                <c:pt idx="1">
                  <c:v>2.8150000000000001E-2</c:v>
                </c:pt>
              </c:numCache>
            </c:numRef>
          </c:xVal>
          <c:yVal>
            <c:numRef>
              <c:f>FM!$B$2:$B$3</c:f>
              <c:numCache>
                <c:formatCode>General</c:formatCode>
                <c:ptCount val="2"/>
                <c:pt idx="0">
                  <c:v>8.5500000000000007</c:v>
                </c:pt>
                <c:pt idx="1">
                  <c:v>8.7624999999999993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C-4BF3-83B6-92C2B9D8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74783"/>
        <c:axId val="145949119"/>
      </c:scatterChart>
      <c:valAx>
        <c:axId val="27697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9119"/>
        <c:crosses val="autoZero"/>
        <c:crossBetween val="midCat"/>
      </c:valAx>
      <c:valAx>
        <c:axId val="1459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7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FM!$C$16:$C$17</c:f>
              <c:numCache>
                <c:formatCode>General</c:formatCode>
                <c:ptCount val="2"/>
                <c:pt idx="0">
                  <c:v>9.34</c:v>
                </c:pt>
                <c:pt idx="1">
                  <c:v>46.173999999999999</c:v>
                </c:pt>
              </c:numCache>
            </c:numRef>
          </c:xVal>
          <c:yVal>
            <c:numRef>
              <c:f>FM!$B$16:$B$17</c:f>
              <c:numCache>
                <c:formatCode>General</c:formatCode>
                <c:ptCount val="2"/>
                <c:pt idx="0">
                  <c:v>9.375</c:v>
                </c:pt>
                <c:pt idx="1">
                  <c:v>10.045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1-4E4F-A93F-0DCB7F013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82015"/>
        <c:axId val="281027487"/>
      </c:scatterChart>
      <c:valAx>
        <c:axId val="14558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27487"/>
        <c:crosses val="autoZero"/>
        <c:crossBetween val="midCat"/>
      </c:valAx>
      <c:valAx>
        <c:axId val="2810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MB!$C$3:$C$17</c:f>
              <c:numCache>
                <c:formatCode>General</c:formatCode>
                <c:ptCount val="15"/>
                <c:pt idx="0">
                  <c:v>2.8149999999999998E-3</c:v>
                </c:pt>
                <c:pt idx="1">
                  <c:v>3.8E-3</c:v>
                </c:pt>
                <c:pt idx="2">
                  <c:v>3.0401921179999999E-2</c:v>
                </c:pt>
                <c:pt idx="3">
                  <c:v>6.2644640830000001E-2</c:v>
                </c:pt>
                <c:pt idx="4">
                  <c:v>6.4271089049999994E-2</c:v>
                </c:pt>
                <c:pt idx="5">
                  <c:v>6.7535948880000002E-2</c:v>
                </c:pt>
                <c:pt idx="6">
                  <c:v>0.1204852606</c:v>
                </c:pt>
                <c:pt idx="7">
                  <c:v>0.13800000000000001</c:v>
                </c:pt>
                <c:pt idx="8">
                  <c:v>0.16786916199999999</c:v>
                </c:pt>
                <c:pt idx="9">
                  <c:v>0.20438177969999999</c:v>
                </c:pt>
                <c:pt idx="10">
                  <c:v>0.223</c:v>
                </c:pt>
                <c:pt idx="11">
                  <c:v>0.33400000000000002</c:v>
                </c:pt>
                <c:pt idx="12">
                  <c:v>0.60299999999999998</c:v>
                </c:pt>
                <c:pt idx="13">
                  <c:v>0.76419999999999999</c:v>
                </c:pt>
                <c:pt idx="14">
                  <c:v>0.93499897919999997</c:v>
                </c:pt>
              </c:numCache>
            </c:numRef>
          </c:xVal>
          <c:yVal>
            <c:numRef>
              <c:f>MB!$B$3:$B$17</c:f>
              <c:numCache>
                <c:formatCode>General</c:formatCode>
                <c:ptCount val="15"/>
                <c:pt idx="0">
                  <c:v>8.73508</c:v>
                </c:pt>
                <c:pt idx="1">
                  <c:v>8.7503200000000003</c:v>
                </c:pt>
                <c:pt idx="2">
                  <c:v>9.0154960000000006</c:v>
                </c:pt>
                <c:pt idx="3">
                  <c:v>8.9880639999999996</c:v>
                </c:pt>
                <c:pt idx="4">
                  <c:v>9.0551200000000005</c:v>
                </c:pt>
                <c:pt idx="5">
                  <c:v>9.0429279999999999</c:v>
                </c:pt>
                <c:pt idx="6">
                  <c:v>9.0551200000000005</c:v>
                </c:pt>
                <c:pt idx="7">
                  <c:v>9.0490239999999993</c:v>
                </c:pt>
                <c:pt idx="8">
                  <c:v>9.0977920000000001</c:v>
                </c:pt>
                <c:pt idx="9">
                  <c:v>9.0855999999999995</c:v>
                </c:pt>
                <c:pt idx="10">
                  <c:v>9.1099840000000007</c:v>
                </c:pt>
                <c:pt idx="11">
                  <c:v>9.1313200000000005</c:v>
                </c:pt>
                <c:pt idx="12">
                  <c:v>9.18</c:v>
                </c:pt>
                <c:pt idx="13">
                  <c:v>9.1999999999999993</c:v>
                </c:pt>
                <c:pt idx="14">
                  <c:v>9.1892320000000005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6-418C-BC6B-26CA5D9F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30368"/>
        <c:axId val="1538530784"/>
      </c:scatterChart>
      <c:valAx>
        <c:axId val="15385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30784"/>
        <c:crosses val="autoZero"/>
        <c:crossBetween val="midCat"/>
      </c:valAx>
      <c:valAx>
        <c:axId val="15385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MB!$C$2:$C$4</c:f>
              <c:numCache>
                <c:formatCode>General</c:formatCode>
                <c:ptCount val="3"/>
                <c:pt idx="0">
                  <c:v>0</c:v>
                </c:pt>
                <c:pt idx="1">
                  <c:v>2.8149999999999998E-3</c:v>
                </c:pt>
                <c:pt idx="2">
                  <c:v>3.8E-3</c:v>
                </c:pt>
              </c:numCache>
            </c:numRef>
          </c:xVal>
          <c:yVal>
            <c:numRef>
              <c:f>MB!$B$2:$B$4</c:f>
              <c:numCache>
                <c:formatCode>General</c:formatCode>
                <c:ptCount val="3"/>
                <c:pt idx="0">
                  <c:v>8.34</c:v>
                </c:pt>
                <c:pt idx="1">
                  <c:v>8.73508</c:v>
                </c:pt>
                <c:pt idx="2">
                  <c:v>8.7503200000000003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9-4877-80FC-2A4FB4FBA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92815"/>
        <c:axId val="150929071"/>
      </c:scatterChart>
      <c:valAx>
        <c:axId val="2774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9071"/>
        <c:crosses val="autoZero"/>
        <c:crossBetween val="midCat"/>
      </c:valAx>
      <c:valAx>
        <c:axId val="1509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9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523876</xdr:colOff>
      <xdr:row>20</xdr:row>
      <xdr:rowOff>47625</xdr:rowOff>
    </xdr:from>
    <xdr:to>
      <xdr:col>17</xdr:col>
      <xdr:colOff>485776</xdr:colOff>
      <xdr:row>41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7DB3C-3A13-4995-A101-25FE9A375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5</xdr:row>
      <xdr:rowOff>195262</xdr:rowOff>
    </xdr:from>
    <xdr:to>
      <xdr:col>13</xdr:col>
      <xdr:colOff>66675</xdr:colOff>
      <xdr:row>19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551A0-F811-4A6B-BFC1-3D510EA1D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142875</xdr:colOff>
      <xdr:row>5</xdr:row>
      <xdr:rowOff>33337</xdr:rowOff>
    </xdr:from>
    <xdr:to>
      <xdr:col>20</xdr:col>
      <xdr:colOff>447675</xdr:colOff>
      <xdr:row>19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52FF6-EB42-41DF-A568-6E8ADA619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6</xdr:row>
      <xdr:rowOff>114301</xdr:rowOff>
    </xdr:from>
    <xdr:to>
      <xdr:col>16</xdr:col>
      <xdr:colOff>323850</xdr:colOff>
      <xdr:row>25</xdr:row>
      <xdr:rowOff>155576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5E431-B5F2-44E6-9EE0-02A2B0AA7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6</xdr:row>
      <xdr:rowOff>152400</xdr:rowOff>
    </xdr:from>
    <xdr:to>
      <xdr:col>23</xdr:col>
      <xdr:colOff>457200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66796-EDAD-4CDB-AA2C-271B88B90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18</xdr:row>
      <xdr:rowOff>133349</xdr:rowOff>
    </xdr:from>
    <xdr:to>
      <xdr:col>8</xdr:col>
      <xdr:colOff>200025</xdr:colOff>
      <xdr:row>30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867DD1-6714-401B-B6B1-58A008907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25</xdr:col>
      <xdr:colOff>38100</xdr:colOff>
      <xdr:row>46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8AD446-36CB-4AF8-A27E-E38525AD3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180976</xdr:colOff>
      <xdr:row>4</xdr:row>
      <xdr:rowOff>180975</xdr:rowOff>
    </xdr:from>
    <xdr:to>
      <xdr:col>20</xdr:col>
      <xdr:colOff>314325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CDC8B-357E-4026-A513-CB1FF112F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152401</xdr:colOff>
      <xdr:row>8</xdr:row>
      <xdr:rowOff>133349</xdr:rowOff>
    </xdr:from>
    <xdr:to>
      <xdr:col>10</xdr:col>
      <xdr:colOff>47626</xdr:colOff>
      <xdr:row>22</xdr:row>
      <xdr:rowOff>119061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E1EB0-1AC4-4360-A2F9-BC668DCD7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376237</xdr:colOff>
      <xdr:row>9</xdr:row>
      <xdr:rowOff>80962</xdr:rowOff>
    </xdr:from>
    <xdr:to>
      <xdr:col>28</xdr:col>
      <xdr:colOff>71437</xdr:colOff>
      <xdr:row>23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6856BC-DFC9-46DB-9721-2CF2C7387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180975</xdr:rowOff>
    </xdr:from>
    <xdr:to>
      <xdr:col>18</xdr:col>
      <xdr:colOff>85726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20904-3954-441F-9B66-63B2995C8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8</xdr:row>
      <xdr:rowOff>66675</xdr:rowOff>
    </xdr:from>
    <xdr:to>
      <xdr:col>6</xdr:col>
      <xdr:colOff>504825</xdr:colOff>
      <xdr:row>25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4C43D-BB4E-488F-88FB-C6BD38C0C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223837</xdr:colOff>
      <xdr:row>26</xdr:row>
      <xdr:rowOff>80962</xdr:rowOff>
    </xdr:from>
    <xdr:to>
      <xdr:col>16</xdr:col>
      <xdr:colOff>528637</xdr:colOff>
      <xdr:row>40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6F597-5733-4F45-B1AE-B1207CD1B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223835</xdr:colOff>
      <xdr:row>5</xdr:row>
      <xdr:rowOff>123825</xdr:rowOff>
    </xdr:from>
    <xdr:to>
      <xdr:col>21</xdr:col>
      <xdr:colOff>600074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B70CE-BA84-4C0C-A4E3-B84A270D8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604837</xdr:colOff>
      <xdr:row>13</xdr:row>
      <xdr:rowOff>19050</xdr:rowOff>
    </xdr:from>
    <xdr:to>
      <xdr:col>6</xdr:col>
      <xdr:colOff>114300</xdr:colOff>
      <xdr:row>27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622A2-E8BA-4C0A-A889-E5242B970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500062</xdr:colOff>
      <xdr:row>14</xdr:row>
      <xdr:rowOff>23812</xdr:rowOff>
    </xdr:from>
    <xdr:to>
      <xdr:col>26</xdr:col>
      <xdr:colOff>195262</xdr:colOff>
      <xdr:row>28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93E671-497A-4BFF-A792-C825608C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7643-F087-4C54-B7A0-813B6C4A6D88}">
  <dimension ref="A1:J66"/>
  <sheetViews>
    <sheetView topLeftCell="A43" workbookViewId="0">
      <selection activeCell="A67" sqref="A67"/>
    </sheetView>
  </sheetViews>
  <sheetFormatPr defaultRowHeight="15" x14ac:dyDescent="0.25"/>
  <cols>
    <col min="1" max="1" width="11.85546875" customWidth="1"/>
  </cols>
  <sheetData>
    <row r="1" spans="1:10" ht="15.75" thickBot="1" x14ac:dyDescent="0.3">
      <c r="A1" t="s">
        <v>6</v>
      </c>
      <c r="B1" t="s">
        <v>0</v>
      </c>
      <c r="C1" t="s">
        <v>1</v>
      </c>
      <c r="D1" t="s">
        <v>2</v>
      </c>
      <c r="H1" t="s">
        <v>6</v>
      </c>
      <c r="I1" t="s">
        <v>12</v>
      </c>
      <c r="J1" t="s">
        <v>13</v>
      </c>
    </row>
    <row r="2" spans="1:10" ht="15.75" thickBot="1" x14ac:dyDescent="0.3">
      <c r="A2" t="s">
        <v>7</v>
      </c>
      <c r="B2" s="3">
        <v>44228</v>
      </c>
      <c r="C2" s="4">
        <v>8.8231999999999999</v>
      </c>
      <c r="D2" s="4">
        <v>1.352249185</v>
      </c>
      <c r="H2" t="s">
        <v>7</v>
      </c>
      <c r="I2">
        <f>MIN(C2:C16)</f>
        <v>8.5321999999999996</v>
      </c>
      <c r="J2">
        <f>MAX(C2:C16)</f>
        <v>9.1889599999999998</v>
      </c>
    </row>
    <row r="3" spans="1:10" ht="15.75" thickBot="1" x14ac:dyDescent="0.3">
      <c r="A3" t="s">
        <v>7</v>
      </c>
      <c r="B3" s="3">
        <v>44232</v>
      </c>
      <c r="C3" s="4">
        <v>8.5321999999999996</v>
      </c>
      <c r="D3" s="4">
        <v>0.56714195079999996</v>
      </c>
      <c r="H3" t="s">
        <v>8</v>
      </c>
      <c r="I3">
        <f>MIN(C17:C30)</f>
        <v>8.6466879999999993</v>
      </c>
      <c r="J3">
        <f>MAX(C17:C30)</f>
        <v>10.045</v>
      </c>
    </row>
    <row r="4" spans="1:10" ht="15.75" thickBot="1" x14ac:dyDescent="0.3">
      <c r="A4" t="s">
        <v>7</v>
      </c>
      <c r="B4" s="3">
        <v>44260</v>
      </c>
      <c r="C4" s="4">
        <v>8.9192959999999992</v>
      </c>
      <c r="D4" s="4">
        <v>1.120174276</v>
      </c>
      <c r="H4" t="s">
        <v>9</v>
      </c>
      <c r="I4">
        <f>MIN(C31:C44)</f>
        <v>8.73508</v>
      </c>
      <c r="J4">
        <f>MAX(C31:C44)</f>
        <v>9.1892320000000005</v>
      </c>
    </row>
    <row r="5" spans="1:10" ht="15.75" thickBot="1" x14ac:dyDescent="0.3">
      <c r="A5" t="s">
        <v>7</v>
      </c>
      <c r="B5" s="3">
        <v>44270</v>
      </c>
      <c r="C5" s="4">
        <v>8.8049119999999998</v>
      </c>
      <c r="D5" s="4">
        <v>0.90669743130000002</v>
      </c>
      <c r="H5" t="s">
        <v>10</v>
      </c>
      <c r="I5">
        <f>MIN(C45:C58)</f>
        <v>1.524E-2</v>
      </c>
      <c r="J5">
        <f>MAX(C45:C58)</f>
        <v>0.24993599999999999</v>
      </c>
    </row>
    <row r="6" spans="1:10" ht="15.75" thickBot="1" x14ac:dyDescent="0.3">
      <c r="A6" t="s">
        <v>7</v>
      </c>
      <c r="B6" s="3">
        <v>44288</v>
      </c>
      <c r="C6" s="4">
        <v>8.7866239999999998</v>
      </c>
      <c r="D6" s="4">
        <v>0.67203580259999995</v>
      </c>
      <c r="H6" t="s">
        <v>11</v>
      </c>
      <c r="I6">
        <f>MIN(D59:D66)</f>
        <v>0.1394</v>
      </c>
      <c r="J6">
        <f>MAX(C59:C66)</f>
        <v>1.46685</v>
      </c>
    </row>
    <row r="7" spans="1:10" ht="15.75" thickBot="1" x14ac:dyDescent="0.3">
      <c r="A7" t="s">
        <v>7</v>
      </c>
      <c r="B7" s="3">
        <v>44298</v>
      </c>
      <c r="C7" s="4">
        <v>8.7988160000000004</v>
      </c>
      <c r="D7" s="4">
        <v>0.85847891269999999</v>
      </c>
    </row>
    <row r="8" spans="1:10" ht="15.75" thickBot="1" x14ac:dyDescent="0.3">
      <c r="A8" t="s">
        <v>7</v>
      </c>
      <c r="B8" s="3">
        <v>44312</v>
      </c>
      <c r="C8" s="4">
        <v>8.7104239999999997</v>
      </c>
      <c r="D8" s="4">
        <v>0.24221791309999999</v>
      </c>
    </row>
    <row r="9" spans="1:10" ht="15.75" thickBot="1" x14ac:dyDescent="0.3">
      <c r="A9" t="s">
        <v>7</v>
      </c>
      <c r="B9" s="3">
        <v>44316</v>
      </c>
      <c r="C9" s="4">
        <v>8.8658719999999995</v>
      </c>
      <c r="D9" s="4">
        <v>1.1267065860000001</v>
      </c>
    </row>
    <row r="10" spans="1:10" ht="15.75" thickBot="1" x14ac:dyDescent="0.3">
      <c r="A10" t="s">
        <v>7</v>
      </c>
      <c r="B10" s="3">
        <v>44323</v>
      </c>
      <c r="C10" s="4">
        <v>8.8936799999999998</v>
      </c>
      <c r="D10" s="4">
        <v>1.3440000000000001</v>
      </c>
    </row>
    <row r="11" spans="1:10" ht="15.75" thickBot="1" x14ac:dyDescent="0.3">
      <c r="A11" t="s">
        <v>7</v>
      </c>
      <c r="B11" s="3">
        <v>43989</v>
      </c>
      <c r="C11" s="4">
        <v>8.9241600000000005</v>
      </c>
      <c r="D11" s="4">
        <v>1.54</v>
      </c>
    </row>
    <row r="12" spans="1:10" ht="15.75" thickBot="1" x14ac:dyDescent="0.3">
      <c r="A12" t="s">
        <v>7</v>
      </c>
      <c r="B12" s="3">
        <v>44357</v>
      </c>
      <c r="C12" s="4">
        <v>9.0609000000000002</v>
      </c>
      <c r="D12" s="4">
        <v>4.7679999999999998</v>
      </c>
    </row>
    <row r="13" spans="1:10" ht="15.75" thickBot="1" x14ac:dyDescent="0.3">
      <c r="A13" t="s">
        <v>7</v>
      </c>
      <c r="B13" s="3">
        <v>44366</v>
      </c>
      <c r="C13" s="4">
        <v>9.1889599999999998</v>
      </c>
      <c r="D13" s="4">
        <v>9.4239999999999995</v>
      </c>
    </row>
    <row r="14" spans="1:10" ht="15.75" thickBot="1" x14ac:dyDescent="0.3">
      <c r="A14" t="s">
        <v>7</v>
      </c>
      <c r="B14" s="3">
        <v>44412</v>
      </c>
      <c r="C14" s="4">
        <v>8.6067920000000004</v>
      </c>
      <c r="D14" s="4">
        <v>0.04</v>
      </c>
    </row>
    <row r="15" spans="1:10" ht="15.75" thickBot="1" x14ac:dyDescent="0.3">
      <c r="A15" t="s">
        <v>7</v>
      </c>
      <c r="B15" s="3">
        <v>44422</v>
      </c>
      <c r="C15" s="4">
        <v>8.5549759999999999</v>
      </c>
      <c r="D15" s="4">
        <v>4.4999999999999997E-3</v>
      </c>
    </row>
    <row r="16" spans="1:10" ht="15.75" thickBot="1" x14ac:dyDescent="0.3">
      <c r="A16" t="s">
        <v>7</v>
      </c>
      <c r="B16" s="3">
        <v>44510</v>
      </c>
      <c r="C16" s="4">
        <v>8.7180999999999997</v>
      </c>
      <c r="D16" s="4">
        <v>3.39E-2</v>
      </c>
    </row>
    <row r="17" spans="1:4" ht="15.75" thickBot="1" x14ac:dyDescent="0.3">
      <c r="A17" t="s">
        <v>8</v>
      </c>
      <c r="B17" s="3">
        <v>44232</v>
      </c>
      <c r="C17" s="4">
        <v>8.9789200000000005</v>
      </c>
      <c r="D17" s="4">
        <v>0.50852839770000002</v>
      </c>
    </row>
    <row r="18" spans="1:4" ht="15.75" thickBot="1" x14ac:dyDescent="0.3">
      <c r="A18" t="s">
        <v>8</v>
      </c>
      <c r="B18" s="3">
        <v>44260</v>
      </c>
      <c r="C18" s="4">
        <v>9.3233440000000005</v>
      </c>
      <c r="D18" s="4">
        <v>1.53695871</v>
      </c>
    </row>
    <row r="19" spans="1:4" ht="15.75" thickBot="1" x14ac:dyDescent="0.3">
      <c r="A19" t="s">
        <v>8</v>
      </c>
      <c r="B19" s="3">
        <v>44270</v>
      </c>
      <c r="C19" s="4">
        <v>8.6466879999999993</v>
      </c>
      <c r="D19" s="4">
        <v>1.1514285529999999</v>
      </c>
    </row>
    <row r="20" spans="1:4" ht="15.75" thickBot="1" x14ac:dyDescent="0.3">
      <c r="A20" t="s">
        <v>8</v>
      </c>
      <c r="B20" s="3">
        <v>44288</v>
      </c>
      <c r="C20" s="4">
        <v>8.9697759999999995</v>
      </c>
      <c r="D20" s="4">
        <v>1.03134572</v>
      </c>
    </row>
    <row r="21" spans="1:4" ht="15.75" thickBot="1" x14ac:dyDescent="0.3">
      <c r="A21" t="s">
        <v>8</v>
      </c>
      <c r="B21" s="3">
        <v>44298</v>
      </c>
      <c r="C21" s="4">
        <v>8.9880639999999996</v>
      </c>
      <c r="D21" s="4">
        <v>1.213258671</v>
      </c>
    </row>
    <row r="22" spans="1:4" ht="15.75" thickBot="1" x14ac:dyDescent="0.3">
      <c r="A22" t="s">
        <v>8</v>
      </c>
      <c r="B22" s="3">
        <v>44312</v>
      </c>
      <c r="C22" s="4">
        <v>8.9697759999999995</v>
      </c>
      <c r="D22" s="4">
        <v>0.45095200860000001</v>
      </c>
    </row>
    <row r="23" spans="1:4" ht="15.75" thickBot="1" x14ac:dyDescent="0.3">
      <c r="A23" t="s">
        <v>8</v>
      </c>
      <c r="B23" s="3">
        <v>44316</v>
      </c>
      <c r="C23" s="4">
        <v>9.0185440000000003</v>
      </c>
      <c r="D23" s="4">
        <v>1.6629509360000001</v>
      </c>
    </row>
    <row r="24" spans="1:4" ht="15.75" thickBot="1" x14ac:dyDescent="0.3">
      <c r="A24" t="s">
        <v>8</v>
      </c>
      <c r="B24" s="3">
        <v>44354</v>
      </c>
      <c r="C24" s="4">
        <v>9.0642999999999994</v>
      </c>
      <c r="D24" s="4">
        <v>2.214</v>
      </c>
    </row>
    <row r="25" spans="1:4" ht="15.75" thickBot="1" x14ac:dyDescent="0.3">
      <c r="A25" t="s">
        <v>8</v>
      </c>
      <c r="B25" s="3">
        <v>44357</v>
      </c>
      <c r="C25" s="4">
        <v>8.9941600000000008</v>
      </c>
      <c r="D25" s="4">
        <v>6.125</v>
      </c>
    </row>
    <row r="26" spans="1:4" ht="15.75" thickBot="1" x14ac:dyDescent="0.3">
      <c r="A26" t="s">
        <v>8</v>
      </c>
      <c r="B26" s="3">
        <v>44366</v>
      </c>
      <c r="C26" s="4">
        <v>10.045</v>
      </c>
      <c r="D26" s="4">
        <v>46.173999999999999</v>
      </c>
    </row>
    <row r="27" spans="1:4" ht="15.75" thickBot="1" x14ac:dyDescent="0.3">
      <c r="A27" t="s">
        <v>8</v>
      </c>
      <c r="B27" s="3">
        <v>44412</v>
      </c>
      <c r="C27" s="4">
        <v>8.8234999999999992</v>
      </c>
      <c r="D27" s="4">
        <v>0.14526539999999999</v>
      </c>
    </row>
    <row r="28" spans="1:4" ht="15.75" thickBot="1" x14ac:dyDescent="0.3">
      <c r="A28" t="s">
        <v>8</v>
      </c>
      <c r="B28" s="3">
        <v>44412</v>
      </c>
      <c r="C28" s="4">
        <v>8.8234999999999992</v>
      </c>
      <c r="D28" s="4">
        <v>9.2200000000000004E-2</v>
      </c>
    </row>
    <row r="29" spans="1:4" ht="15.75" thickBot="1" x14ac:dyDescent="0.3">
      <c r="A29" t="s">
        <v>8</v>
      </c>
      <c r="B29" s="3">
        <v>44433</v>
      </c>
      <c r="C29" s="4">
        <v>8.7624999999999993</v>
      </c>
      <c r="D29" s="4">
        <v>2.8150000000000001E-2</v>
      </c>
    </row>
    <row r="30" spans="1:4" ht="15.75" thickBot="1" x14ac:dyDescent="0.3">
      <c r="A30" t="s">
        <v>8</v>
      </c>
      <c r="B30" s="3">
        <v>44510</v>
      </c>
      <c r="C30" s="4">
        <v>8.8569999999999993</v>
      </c>
      <c r="D30" s="4">
        <v>0.1116</v>
      </c>
    </row>
    <row r="31" spans="1:4" ht="15.75" thickBot="1" x14ac:dyDescent="0.3">
      <c r="A31" t="s">
        <v>9</v>
      </c>
      <c r="B31" s="3">
        <v>44228</v>
      </c>
      <c r="C31" s="4">
        <v>9.0855999999999995</v>
      </c>
      <c r="D31" s="4">
        <v>0.20438177969999999</v>
      </c>
    </row>
    <row r="32" spans="1:4" ht="15.75" thickBot="1" x14ac:dyDescent="0.3">
      <c r="A32" t="s">
        <v>9</v>
      </c>
      <c r="B32" s="3">
        <v>44232</v>
      </c>
      <c r="C32" s="4">
        <v>9.0551200000000005</v>
      </c>
      <c r="D32" s="4">
        <v>6.4271089049999994E-2</v>
      </c>
    </row>
    <row r="33" spans="1:4" ht="15.75" thickBot="1" x14ac:dyDescent="0.3">
      <c r="A33" t="s">
        <v>9</v>
      </c>
      <c r="B33" s="3">
        <v>44260</v>
      </c>
      <c r="C33" s="4">
        <v>8.9880639999999996</v>
      </c>
      <c r="D33" s="4">
        <v>6.2644640830000001E-2</v>
      </c>
    </row>
    <row r="34" spans="1:4" ht="15.75" thickBot="1" x14ac:dyDescent="0.3">
      <c r="A34" t="s">
        <v>9</v>
      </c>
      <c r="B34" s="3">
        <v>44270</v>
      </c>
      <c r="C34" s="4">
        <v>9.0551200000000005</v>
      </c>
      <c r="D34" s="4">
        <v>0.1204852606</v>
      </c>
    </row>
    <row r="35" spans="1:4" ht="15.75" thickBot="1" x14ac:dyDescent="0.3">
      <c r="A35" t="s">
        <v>9</v>
      </c>
      <c r="B35" s="7">
        <v>44639</v>
      </c>
      <c r="C35" s="4">
        <v>9.1892320000000005</v>
      </c>
      <c r="D35" s="4">
        <v>0.93499897919999997</v>
      </c>
    </row>
    <row r="36" spans="1:4" ht="15.75" thickBot="1" x14ac:dyDescent="0.3">
      <c r="A36" t="s">
        <v>9</v>
      </c>
      <c r="B36" s="3">
        <v>44288</v>
      </c>
      <c r="C36" s="4">
        <v>9.0429279999999999</v>
      </c>
      <c r="D36" s="4">
        <v>6.7535948880000002E-2</v>
      </c>
    </row>
    <row r="37" spans="1:4" ht="15.75" thickBot="1" x14ac:dyDescent="0.3">
      <c r="A37" t="s">
        <v>9</v>
      </c>
      <c r="B37" s="3">
        <v>44312</v>
      </c>
      <c r="C37" s="4">
        <v>9.0154960000000006</v>
      </c>
      <c r="D37" s="4">
        <v>3.0401921179999999E-2</v>
      </c>
    </row>
    <row r="38" spans="1:4" ht="15.75" thickBot="1" x14ac:dyDescent="0.3">
      <c r="A38" t="s">
        <v>9</v>
      </c>
      <c r="B38" s="3">
        <v>44316</v>
      </c>
      <c r="C38" s="4">
        <v>9.0977920000000001</v>
      </c>
      <c r="D38" s="4">
        <v>0.16786916199999999</v>
      </c>
    </row>
    <row r="39" spans="1:4" ht="15.75" thickBot="1" x14ac:dyDescent="0.3">
      <c r="A39" t="s">
        <v>9</v>
      </c>
      <c r="B39" s="3">
        <v>44323</v>
      </c>
      <c r="C39" s="4">
        <v>9.0490239999999993</v>
      </c>
      <c r="D39" s="4">
        <v>0.13800000000000001</v>
      </c>
    </row>
    <row r="40" spans="1:4" ht="15.75" thickBot="1" x14ac:dyDescent="0.3">
      <c r="A40" t="s">
        <v>9</v>
      </c>
      <c r="B40" s="3">
        <v>44354</v>
      </c>
      <c r="C40" s="4">
        <v>9.1099840000000007</v>
      </c>
      <c r="D40" s="4">
        <v>0.223</v>
      </c>
    </row>
    <row r="41" spans="1:4" ht="15.75" thickBot="1" x14ac:dyDescent="0.3">
      <c r="A41" t="s">
        <v>9</v>
      </c>
      <c r="B41" s="3">
        <v>44357</v>
      </c>
      <c r="C41" s="4">
        <v>9.1313200000000005</v>
      </c>
      <c r="D41" s="4">
        <v>0.33400000000000002</v>
      </c>
    </row>
    <row r="42" spans="1:4" ht="15.75" thickBot="1" x14ac:dyDescent="0.3">
      <c r="A42" t="s">
        <v>9</v>
      </c>
      <c r="B42" s="7">
        <v>44731</v>
      </c>
      <c r="C42" s="4">
        <v>9.1160800000000002</v>
      </c>
      <c r="D42" s="4">
        <v>2.7890000000000001</v>
      </c>
    </row>
    <row r="43" spans="1:4" ht="15.75" thickBot="1" x14ac:dyDescent="0.3">
      <c r="A43" t="s">
        <v>9</v>
      </c>
      <c r="B43" s="3">
        <v>44412</v>
      </c>
      <c r="C43" s="4">
        <v>8.73508</v>
      </c>
      <c r="D43" s="4">
        <v>2.8149999999999998E-3</v>
      </c>
    </row>
    <row r="44" spans="1:4" ht="15.75" thickBot="1" x14ac:dyDescent="0.3">
      <c r="A44" t="s">
        <v>9</v>
      </c>
      <c r="B44" s="3">
        <v>44510</v>
      </c>
      <c r="C44" s="4">
        <v>8.7503200000000003</v>
      </c>
      <c r="D44" s="4">
        <v>3.8E-3</v>
      </c>
    </row>
    <row r="45" spans="1:4" ht="15.75" thickBot="1" x14ac:dyDescent="0.3">
      <c r="A45" t="s">
        <v>10</v>
      </c>
      <c r="B45" s="3">
        <v>44232</v>
      </c>
      <c r="C45" s="4">
        <v>8.5344000000000003E-2</v>
      </c>
      <c r="D45" s="4">
        <v>0.14440021019999999</v>
      </c>
    </row>
    <row r="46" spans="1:4" ht="15.75" thickBot="1" x14ac:dyDescent="0.3">
      <c r="A46" t="s">
        <v>10</v>
      </c>
      <c r="B46" s="3">
        <v>44260</v>
      </c>
      <c r="C46" s="4">
        <v>5.4864000000000003E-2</v>
      </c>
      <c r="D46" s="4">
        <v>0.1439561935</v>
      </c>
    </row>
    <row r="47" spans="1:4" ht="15.75" thickBot="1" x14ac:dyDescent="0.3">
      <c r="A47" t="s">
        <v>10</v>
      </c>
      <c r="B47" s="3">
        <v>44270</v>
      </c>
      <c r="C47" s="4">
        <v>5.7911999999999998E-2</v>
      </c>
      <c r="D47" s="4">
        <v>0.12560444430000001</v>
      </c>
    </row>
    <row r="48" spans="1:4" ht="15.75" thickBot="1" x14ac:dyDescent="0.3">
      <c r="A48" t="s">
        <v>10</v>
      </c>
      <c r="B48" s="3">
        <v>44274</v>
      </c>
      <c r="C48" s="4">
        <v>0.124968</v>
      </c>
      <c r="D48" s="4">
        <v>0.40796208909999998</v>
      </c>
    </row>
    <row r="49" spans="1:4" ht="15.75" thickBot="1" x14ac:dyDescent="0.3">
      <c r="A49" t="s">
        <v>10</v>
      </c>
      <c r="B49" s="3">
        <v>44288</v>
      </c>
      <c r="C49" s="4">
        <v>5.4864000000000003E-2</v>
      </c>
      <c r="D49" s="4">
        <v>7.4078622509999997E-2</v>
      </c>
    </row>
    <row r="50" spans="1:4" ht="15.75" thickBot="1" x14ac:dyDescent="0.3">
      <c r="A50" t="s">
        <v>10</v>
      </c>
      <c r="B50" s="3">
        <v>44312</v>
      </c>
      <c r="C50" s="4">
        <v>3.048E-2</v>
      </c>
      <c r="D50" s="4">
        <v>2.8591335959999999E-2</v>
      </c>
    </row>
    <row r="51" spans="1:4" ht="15.75" thickBot="1" x14ac:dyDescent="0.3">
      <c r="A51" t="s">
        <v>10</v>
      </c>
      <c r="B51" s="3">
        <v>44316</v>
      </c>
      <c r="C51" s="4">
        <v>6.096E-2</v>
      </c>
      <c r="D51" s="4">
        <v>0.16795587740000001</v>
      </c>
    </row>
    <row r="52" spans="1:4" ht="15.75" thickBot="1" x14ac:dyDescent="0.3">
      <c r="A52" t="s">
        <v>10</v>
      </c>
      <c r="B52" s="3">
        <v>44323</v>
      </c>
      <c r="C52" s="4">
        <v>5.1999999999999998E-2</v>
      </c>
      <c r="D52" s="4">
        <v>0.126</v>
      </c>
    </row>
    <row r="53" spans="1:4" ht="15.75" thickBot="1" x14ac:dyDescent="0.3">
      <c r="A53" t="s">
        <v>10</v>
      </c>
      <c r="B53" s="3">
        <v>44354</v>
      </c>
      <c r="C53" s="4">
        <v>6.4000000000000001E-2</v>
      </c>
      <c r="D53" s="4">
        <v>0.218</v>
      </c>
    </row>
    <row r="54" spans="1:4" ht="15.75" thickBot="1" x14ac:dyDescent="0.3">
      <c r="A54" t="s">
        <v>10</v>
      </c>
      <c r="B54" s="3">
        <v>44357</v>
      </c>
      <c r="C54" s="4">
        <v>7.0000000000000007E-2</v>
      </c>
      <c r="D54" s="4">
        <v>0.222</v>
      </c>
    </row>
    <row r="55" spans="1:4" ht="15.75" thickBot="1" x14ac:dyDescent="0.3">
      <c r="A55" t="s">
        <v>10</v>
      </c>
      <c r="B55" s="3">
        <v>44366</v>
      </c>
      <c r="C55" s="4">
        <v>0.24993599999999999</v>
      </c>
      <c r="D55" s="4">
        <v>1.2150000000000001</v>
      </c>
    </row>
    <row r="56" spans="1:4" ht="15.75" thickBot="1" x14ac:dyDescent="0.3">
      <c r="A56" t="s">
        <v>10</v>
      </c>
      <c r="B56" s="3">
        <v>44412</v>
      </c>
      <c r="C56" s="4">
        <v>1.524E-2</v>
      </c>
      <c r="D56" s="4">
        <v>5.7800000000000004E-3</v>
      </c>
    </row>
    <row r="57" spans="1:4" ht="15.75" thickBot="1" x14ac:dyDescent="0.3">
      <c r="A57" t="s">
        <v>10</v>
      </c>
      <c r="B57" s="3">
        <v>44510</v>
      </c>
      <c r="C57" s="4">
        <v>2.7432000000000002E-2</v>
      </c>
      <c r="D57" s="4">
        <v>1.3599999999999999E-2</v>
      </c>
    </row>
    <row r="58" spans="1:4" ht="15.75" thickBot="1" x14ac:dyDescent="0.3">
      <c r="A58" t="s">
        <v>10</v>
      </c>
      <c r="B58" s="3">
        <v>44545</v>
      </c>
      <c r="C58" s="4">
        <v>4.8767999999999999E-2</v>
      </c>
      <c r="D58" s="4">
        <v>9.7299999999999998E-2</v>
      </c>
    </row>
    <row r="59" spans="1:4" ht="15.75" thickBot="1" x14ac:dyDescent="0.3">
      <c r="A59" t="s">
        <v>11</v>
      </c>
      <c r="B59" s="3">
        <v>44270</v>
      </c>
      <c r="C59" s="4">
        <v>1.167384</v>
      </c>
      <c r="D59" s="4">
        <v>2.7780866469999999</v>
      </c>
    </row>
    <row r="60" spans="1:4" ht="15.75" thickBot="1" x14ac:dyDescent="0.3">
      <c r="A60" t="s">
        <v>11</v>
      </c>
      <c r="B60" s="3">
        <v>44288</v>
      </c>
      <c r="C60" s="4">
        <v>1.1493500000000001</v>
      </c>
      <c r="D60" s="4">
        <v>2.9778959999999999</v>
      </c>
    </row>
    <row r="61" spans="1:4" ht="15.75" thickBot="1" x14ac:dyDescent="0.3">
      <c r="A61" t="s">
        <v>11</v>
      </c>
      <c r="B61" s="3">
        <v>44298</v>
      </c>
      <c r="C61" s="4">
        <v>1.2063984000000001</v>
      </c>
      <c r="D61" s="4">
        <v>2.7164912330000002</v>
      </c>
    </row>
    <row r="62" spans="1:4" ht="15.75" thickBot="1" x14ac:dyDescent="0.3">
      <c r="A62" t="s">
        <v>11</v>
      </c>
      <c r="B62" s="3">
        <v>44312</v>
      </c>
      <c r="C62" s="4">
        <v>0.99060000000000004</v>
      </c>
      <c r="D62" s="4">
        <v>1.923148514</v>
      </c>
    </row>
    <row r="63" spans="1:4" ht="15.75" thickBot="1" x14ac:dyDescent="0.3">
      <c r="A63" t="s">
        <v>11</v>
      </c>
      <c r="B63" s="3">
        <v>44316</v>
      </c>
      <c r="C63" s="4">
        <v>1.23444</v>
      </c>
      <c r="D63" s="4">
        <v>3.8406643329999999</v>
      </c>
    </row>
    <row r="64" spans="1:4" ht="15.75" thickBot="1" x14ac:dyDescent="0.3">
      <c r="A64" t="s">
        <v>11</v>
      </c>
      <c r="B64" s="3">
        <v>44357</v>
      </c>
      <c r="C64" s="4">
        <v>1.46685</v>
      </c>
      <c r="D64" s="4">
        <v>14.2186</v>
      </c>
    </row>
    <row r="65" spans="1:4" ht="90.75" thickBot="1" x14ac:dyDescent="0.3">
      <c r="A65" t="s">
        <v>11</v>
      </c>
      <c r="B65" s="3">
        <v>44366</v>
      </c>
      <c r="C65" s="8" t="s">
        <v>5</v>
      </c>
      <c r="D65" s="4">
        <v>41.418999999999997</v>
      </c>
    </row>
    <row r="66" spans="1:4" ht="15.75" thickBot="1" x14ac:dyDescent="0.3">
      <c r="A66" t="s">
        <v>11</v>
      </c>
      <c r="B66" s="3">
        <v>44510</v>
      </c>
      <c r="C66" s="4">
        <v>0.96519999999999995</v>
      </c>
      <c r="D66" s="4">
        <v>0.1394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34D04-E4DF-42AA-A2DF-89F20ADBA5B9}">
  <dimension ref="A1:D78"/>
  <sheetViews>
    <sheetView workbookViewId="0">
      <selection activeCell="G70" sqref="G70"/>
    </sheetView>
  </sheetViews>
  <sheetFormatPr defaultRowHeight="15" x14ac:dyDescent="0.25"/>
  <cols>
    <col min="2" max="2" width="12.5703125" customWidth="1"/>
  </cols>
  <sheetData>
    <row r="1" spans="1:4" ht="15.75" thickBot="1" x14ac:dyDescent="0.3">
      <c r="A1" t="s">
        <v>6</v>
      </c>
      <c r="B1" t="s">
        <v>0</v>
      </c>
      <c r="C1" t="s">
        <v>1</v>
      </c>
      <c r="D1" t="s">
        <v>2</v>
      </c>
    </row>
    <row r="2" spans="1:4" ht="15.75" thickBot="1" x14ac:dyDescent="0.3">
      <c r="A2" t="s">
        <v>7</v>
      </c>
      <c r="B2" s="11"/>
      <c r="C2" s="4">
        <v>8.4949999999999992</v>
      </c>
      <c r="D2" s="4">
        <v>0</v>
      </c>
    </row>
    <row r="3" spans="1:4" ht="15.75" thickBot="1" x14ac:dyDescent="0.3">
      <c r="A3" t="s">
        <v>7</v>
      </c>
      <c r="B3" s="1">
        <v>44422</v>
      </c>
      <c r="C3" s="2">
        <v>8.5549759999999999</v>
      </c>
      <c r="D3" s="2">
        <v>4.4999999999999997E-3</v>
      </c>
    </row>
    <row r="4" spans="1:4" ht="15.75" thickBot="1" x14ac:dyDescent="0.3">
      <c r="A4" t="s">
        <v>7</v>
      </c>
      <c r="B4" s="3">
        <v>44510</v>
      </c>
      <c r="C4" s="4">
        <v>8.7180999999999997</v>
      </c>
      <c r="D4" s="4">
        <v>3.39E-2</v>
      </c>
    </row>
    <row r="5" spans="1:4" ht="15.75" thickBot="1" x14ac:dyDescent="0.3">
      <c r="A5" t="s">
        <v>7</v>
      </c>
      <c r="B5" s="1">
        <v>44412</v>
      </c>
      <c r="C5" s="2">
        <v>8.6067920000000004</v>
      </c>
      <c r="D5" s="2">
        <v>0.04</v>
      </c>
    </row>
    <row r="6" spans="1:4" ht="15.75" thickBot="1" x14ac:dyDescent="0.3">
      <c r="A6" t="s">
        <v>7</v>
      </c>
      <c r="B6" s="1">
        <v>44312</v>
      </c>
      <c r="C6" s="2">
        <v>8.7104239999999997</v>
      </c>
      <c r="D6" s="2">
        <v>0.24221791309999999</v>
      </c>
    </row>
    <row r="7" spans="1:4" ht="15.75" thickBot="1" x14ac:dyDescent="0.3">
      <c r="A7" t="s">
        <v>7</v>
      </c>
      <c r="B7" s="1">
        <v>44232</v>
      </c>
      <c r="C7" s="2">
        <v>8.5321999999999996</v>
      </c>
      <c r="D7" s="2">
        <v>0.56714195079999996</v>
      </c>
    </row>
    <row r="8" spans="1:4" ht="15.75" thickBot="1" x14ac:dyDescent="0.3">
      <c r="A8" t="s">
        <v>7</v>
      </c>
      <c r="B8" s="1">
        <v>44288</v>
      </c>
      <c r="C8" s="2">
        <v>8.7866239999999998</v>
      </c>
      <c r="D8" s="2">
        <v>0.67203580259999995</v>
      </c>
    </row>
    <row r="9" spans="1:4" ht="15.75" thickBot="1" x14ac:dyDescent="0.3">
      <c r="A9" t="s">
        <v>7</v>
      </c>
      <c r="B9" s="1">
        <v>44298</v>
      </c>
      <c r="C9" s="2">
        <v>8.7988160000000004</v>
      </c>
      <c r="D9" s="2">
        <v>0.85847891269999999</v>
      </c>
    </row>
    <row r="10" spans="1:4" ht="15.75" thickBot="1" x14ac:dyDescent="0.3">
      <c r="A10" t="s">
        <v>7</v>
      </c>
      <c r="B10" s="1">
        <v>44270</v>
      </c>
      <c r="C10" s="2">
        <v>8.8049119999999998</v>
      </c>
      <c r="D10" s="2">
        <v>0.90669743130000002</v>
      </c>
    </row>
    <row r="11" spans="1:4" ht="15.75" thickBot="1" x14ac:dyDescent="0.3">
      <c r="A11" t="s">
        <v>7</v>
      </c>
      <c r="B11" s="1">
        <v>44260</v>
      </c>
      <c r="C11" s="2">
        <v>8.9192959999999992</v>
      </c>
      <c r="D11" s="2">
        <v>1.120174276</v>
      </c>
    </row>
    <row r="12" spans="1:4" ht="15.75" thickBot="1" x14ac:dyDescent="0.3">
      <c r="A12" t="s">
        <v>7</v>
      </c>
      <c r="B12" s="1">
        <v>44316</v>
      </c>
      <c r="C12" s="2">
        <v>8.8658719999999995</v>
      </c>
      <c r="D12" s="2">
        <v>1.1267065860000001</v>
      </c>
    </row>
    <row r="13" spans="1:4" ht="15.75" thickBot="1" x14ac:dyDescent="0.3">
      <c r="A13" t="s">
        <v>7</v>
      </c>
      <c r="B13" s="1">
        <v>44323</v>
      </c>
      <c r="C13" s="2">
        <v>8.8936799999999998</v>
      </c>
      <c r="D13" s="2">
        <v>1.3440000000000001</v>
      </c>
    </row>
    <row r="14" spans="1:4" ht="15.75" thickBot="1" x14ac:dyDescent="0.3">
      <c r="A14" t="s">
        <v>7</v>
      </c>
      <c r="B14" s="1">
        <v>44228</v>
      </c>
      <c r="C14" s="2">
        <v>8.8231999999999999</v>
      </c>
      <c r="D14" s="2">
        <v>1.352249185</v>
      </c>
    </row>
    <row r="15" spans="1:4" ht="15.75" thickBot="1" x14ac:dyDescent="0.3">
      <c r="A15" t="s">
        <v>7</v>
      </c>
      <c r="B15" s="1">
        <v>43989</v>
      </c>
      <c r="C15" s="2">
        <v>8.9241600000000005</v>
      </c>
      <c r="D15" s="2">
        <v>1.54</v>
      </c>
    </row>
    <row r="16" spans="1:4" ht="15.75" thickBot="1" x14ac:dyDescent="0.3">
      <c r="A16" t="s">
        <v>7</v>
      </c>
      <c r="B16" s="1">
        <v>44357</v>
      </c>
      <c r="C16" s="2">
        <v>9.0609000000000002</v>
      </c>
      <c r="D16" s="2">
        <v>4.7679999999999998</v>
      </c>
    </row>
    <row r="17" spans="1:4" x14ac:dyDescent="0.25">
      <c r="A17" t="s">
        <v>7</v>
      </c>
      <c r="B17" s="9">
        <v>44559</v>
      </c>
      <c r="C17" s="10">
        <v>9.1199999999999992</v>
      </c>
      <c r="D17" s="10">
        <v>7.48</v>
      </c>
    </row>
    <row r="18" spans="1:4" ht="15.75" thickBot="1" x14ac:dyDescent="0.3">
      <c r="A18" t="s">
        <v>7</v>
      </c>
      <c r="B18" s="15">
        <v>44366</v>
      </c>
      <c r="C18" s="14">
        <v>9.1889599999999998</v>
      </c>
      <c r="D18" s="14">
        <v>9.4239999999999995</v>
      </c>
    </row>
    <row r="19" spans="1:4" ht="15.75" thickBot="1" x14ac:dyDescent="0.3">
      <c r="A19" t="s">
        <v>8</v>
      </c>
      <c r="B19" s="11"/>
      <c r="C19" s="4">
        <v>8.6999999999999993</v>
      </c>
      <c r="D19" s="4">
        <v>0</v>
      </c>
    </row>
    <row r="20" spans="1:4" ht="15.75" thickBot="1" x14ac:dyDescent="0.3">
      <c r="A20" t="s">
        <v>8</v>
      </c>
      <c r="B20" s="1">
        <v>44433</v>
      </c>
      <c r="C20" s="2">
        <v>8.7624999999999993</v>
      </c>
      <c r="D20" s="2">
        <v>2.8150000000000001E-2</v>
      </c>
    </row>
    <row r="21" spans="1:4" ht="15.75" thickBot="1" x14ac:dyDescent="0.3">
      <c r="A21" t="s">
        <v>8</v>
      </c>
      <c r="B21" s="1">
        <v>44412</v>
      </c>
      <c r="C21" s="2">
        <v>8.8234999999999992</v>
      </c>
      <c r="D21" s="2">
        <v>9.2200000000000004E-2</v>
      </c>
    </row>
    <row r="22" spans="1:4" ht="15.75" thickBot="1" x14ac:dyDescent="0.3">
      <c r="A22" t="s">
        <v>8</v>
      </c>
      <c r="B22" s="5">
        <v>44510</v>
      </c>
      <c r="C22" s="6">
        <v>8.8569999999999993</v>
      </c>
      <c r="D22" s="6">
        <v>0.1116</v>
      </c>
    </row>
    <row r="23" spans="1:4" ht="15.75" thickBot="1" x14ac:dyDescent="0.3">
      <c r="A23" t="s">
        <v>8</v>
      </c>
      <c r="B23" s="1">
        <v>44412</v>
      </c>
      <c r="C23" s="2">
        <v>8.8234999999999992</v>
      </c>
      <c r="D23" s="2">
        <v>0.14526539999999999</v>
      </c>
    </row>
    <row r="24" spans="1:4" ht="15.75" thickBot="1" x14ac:dyDescent="0.3">
      <c r="A24" t="s">
        <v>8</v>
      </c>
      <c r="B24" s="1">
        <v>44312</v>
      </c>
      <c r="C24" s="2">
        <v>8.9697759999999995</v>
      </c>
      <c r="D24" s="2">
        <v>0.45095200860000001</v>
      </c>
    </row>
    <row r="25" spans="1:4" ht="15.75" thickBot="1" x14ac:dyDescent="0.3">
      <c r="A25" t="s">
        <v>8</v>
      </c>
      <c r="B25" s="1">
        <v>44232</v>
      </c>
      <c r="C25" s="2">
        <v>8.9789200000000005</v>
      </c>
      <c r="D25" s="2">
        <v>0.50852839770000002</v>
      </c>
    </row>
    <row r="26" spans="1:4" ht="15.75" thickBot="1" x14ac:dyDescent="0.3">
      <c r="A26" t="s">
        <v>8</v>
      </c>
      <c r="B26" s="1">
        <v>44288</v>
      </c>
      <c r="C26" s="2">
        <v>8.9697759999999995</v>
      </c>
      <c r="D26" s="2">
        <v>1.03134572</v>
      </c>
    </row>
    <row r="27" spans="1:4" ht="15.75" thickBot="1" x14ac:dyDescent="0.3">
      <c r="A27" t="s">
        <v>8</v>
      </c>
      <c r="B27" s="1">
        <v>44270</v>
      </c>
      <c r="C27" s="2">
        <v>8.6466879999999993</v>
      </c>
      <c r="D27" s="2">
        <v>1.1514285529999999</v>
      </c>
    </row>
    <row r="28" spans="1:4" ht="15.75" thickBot="1" x14ac:dyDescent="0.3">
      <c r="A28" t="s">
        <v>8</v>
      </c>
      <c r="B28" s="1">
        <v>44298</v>
      </c>
      <c r="C28" s="2">
        <v>8.9880639999999996</v>
      </c>
      <c r="D28" s="2">
        <v>1.213258671</v>
      </c>
    </row>
    <row r="29" spans="1:4" ht="15.75" thickBot="1" x14ac:dyDescent="0.3">
      <c r="A29" t="s">
        <v>8</v>
      </c>
      <c r="B29" s="1">
        <v>44260</v>
      </c>
      <c r="C29" s="2">
        <v>9.3233440000000005</v>
      </c>
      <c r="D29" s="2">
        <v>1.53695871</v>
      </c>
    </row>
    <row r="30" spans="1:4" ht="15.75" thickBot="1" x14ac:dyDescent="0.3">
      <c r="A30" t="s">
        <v>8</v>
      </c>
      <c r="B30" s="1">
        <v>44316</v>
      </c>
      <c r="C30" s="2">
        <v>9.0185440000000003</v>
      </c>
      <c r="D30" s="2">
        <v>1.6629509360000001</v>
      </c>
    </row>
    <row r="31" spans="1:4" ht="15.75" thickBot="1" x14ac:dyDescent="0.3">
      <c r="A31" t="s">
        <v>8</v>
      </c>
      <c r="B31" s="1">
        <v>44354</v>
      </c>
      <c r="C31" s="2">
        <v>9.0642999999999994</v>
      </c>
      <c r="D31" s="2">
        <v>2.214</v>
      </c>
    </row>
    <row r="32" spans="1:4" ht="15.75" thickBot="1" x14ac:dyDescent="0.3">
      <c r="A32" t="s">
        <v>8</v>
      </c>
      <c r="B32" s="1">
        <v>44357</v>
      </c>
      <c r="C32" s="2">
        <v>8.9941600000000008</v>
      </c>
      <c r="D32" s="2">
        <v>6.125</v>
      </c>
    </row>
    <row r="33" spans="1:4" x14ac:dyDescent="0.25">
      <c r="A33" t="s">
        <v>8</v>
      </c>
      <c r="B33" s="9">
        <v>44559</v>
      </c>
      <c r="C33" s="10">
        <v>9.375</v>
      </c>
      <c r="D33" s="10">
        <v>9.34</v>
      </c>
    </row>
    <row r="34" spans="1:4" ht="15.75" thickBot="1" x14ac:dyDescent="0.3">
      <c r="A34" t="s">
        <v>8</v>
      </c>
      <c r="B34" s="15">
        <v>44366</v>
      </c>
      <c r="C34" s="14">
        <v>10.045</v>
      </c>
      <c r="D34" s="14">
        <v>46.173999999999999</v>
      </c>
    </row>
    <row r="35" spans="1:4" ht="15.75" thickBot="1" x14ac:dyDescent="0.3">
      <c r="A35" t="s">
        <v>9</v>
      </c>
      <c r="B35" s="11"/>
      <c r="C35" s="4">
        <v>8.6999999999999993</v>
      </c>
      <c r="D35" s="4">
        <v>0</v>
      </c>
    </row>
    <row r="36" spans="1:4" ht="15.75" thickBot="1" x14ac:dyDescent="0.3">
      <c r="A36" t="s">
        <v>9</v>
      </c>
      <c r="B36" s="1">
        <v>44412</v>
      </c>
      <c r="C36" s="2">
        <v>8.73508</v>
      </c>
      <c r="D36" s="2">
        <v>2.8149999999999998E-3</v>
      </c>
    </row>
    <row r="37" spans="1:4" ht="15.75" thickBot="1" x14ac:dyDescent="0.3">
      <c r="A37" t="s">
        <v>9</v>
      </c>
      <c r="B37" s="5">
        <v>44510</v>
      </c>
      <c r="C37" s="6">
        <v>8.7503200000000003</v>
      </c>
      <c r="D37" s="6">
        <v>3.8E-3</v>
      </c>
    </row>
    <row r="38" spans="1:4" ht="15.75" thickBot="1" x14ac:dyDescent="0.3">
      <c r="A38" t="s">
        <v>9</v>
      </c>
      <c r="B38" s="1">
        <v>44312</v>
      </c>
      <c r="C38" s="2">
        <v>9.0154960000000006</v>
      </c>
      <c r="D38" s="2">
        <v>3.0401921179999999E-2</v>
      </c>
    </row>
    <row r="39" spans="1:4" ht="15.75" thickBot="1" x14ac:dyDescent="0.3">
      <c r="A39" t="s">
        <v>9</v>
      </c>
      <c r="B39" s="1">
        <v>44260</v>
      </c>
      <c r="C39" s="2">
        <v>8.9880639999999996</v>
      </c>
      <c r="D39" s="2">
        <v>6.2644640830000001E-2</v>
      </c>
    </row>
    <row r="40" spans="1:4" ht="15.75" thickBot="1" x14ac:dyDescent="0.3">
      <c r="A40" t="s">
        <v>9</v>
      </c>
      <c r="B40" s="1">
        <v>44232</v>
      </c>
      <c r="C40" s="2">
        <v>9.0551200000000005</v>
      </c>
      <c r="D40" s="2">
        <v>6.4271089049999994E-2</v>
      </c>
    </row>
    <row r="41" spans="1:4" ht="15.75" thickBot="1" x14ac:dyDescent="0.3">
      <c r="A41" t="s">
        <v>9</v>
      </c>
      <c r="B41" s="1">
        <v>44288</v>
      </c>
      <c r="C41" s="2">
        <v>9.0429279999999999</v>
      </c>
      <c r="D41" s="2">
        <v>6.7535948880000002E-2</v>
      </c>
    </row>
    <row r="42" spans="1:4" ht="15.75" thickBot="1" x14ac:dyDescent="0.3">
      <c r="A42" t="s">
        <v>9</v>
      </c>
      <c r="B42" s="1">
        <v>44270</v>
      </c>
      <c r="C42" s="2">
        <v>9.0551200000000005</v>
      </c>
      <c r="D42" s="2">
        <v>0.1204852606</v>
      </c>
    </row>
    <row r="43" spans="1:4" ht="15.75" thickBot="1" x14ac:dyDescent="0.3">
      <c r="A43" t="s">
        <v>9</v>
      </c>
      <c r="B43" s="1">
        <v>44323</v>
      </c>
      <c r="C43" s="2">
        <v>9.0490239999999993</v>
      </c>
      <c r="D43" s="2">
        <v>0.13800000000000001</v>
      </c>
    </row>
    <row r="44" spans="1:4" ht="15.75" thickBot="1" x14ac:dyDescent="0.3">
      <c r="A44" t="s">
        <v>9</v>
      </c>
      <c r="B44" s="1">
        <v>44316</v>
      </c>
      <c r="C44" s="2">
        <v>9.0977920000000001</v>
      </c>
      <c r="D44" s="2">
        <v>0.16786916199999999</v>
      </c>
    </row>
    <row r="45" spans="1:4" ht="15.75" thickBot="1" x14ac:dyDescent="0.3">
      <c r="A45" t="s">
        <v>9</v>
      </c>
      <c r="B45" s="1">
        <v>44228</v>
      </c>
      <c r="C45" s="2">
        <v>9.0855999999999995</v>
      </c>
      <c r="D45" s="2">
        <v>0.20438177969999999</v>
      </c>
    </row>
    <row r="46" spans="1:4" ht="15.75" thickBot="1" x14ac:dyDescent="0.3">
      <c r="A46" t="s">
        <v>9</v>
      </c>
      <c r="B46" s="1">
        <v>44354</v>
      </c>
      <c r="C46" s="2">
        <v>9.1099840000000007</v>
      </c>
      <c r="D46" s="2">
        <v>0.223</v>
      </c>
    </row>
    <row r="47" spans="1:4" ht="15.75" thickBot="1" x14ac:dyDescent="0.3">
      <c r="A47" t="s">
        <v>9</v>
      </c>
      <c r="B47" s="1">
        <v>44357</v>
      </c>
      <c r="C47" s="2">
        <v>9.1313200000000005</v>
      </c>
      <c r="D47" s="2">
        <v>0.33400000000000002</v>
      </c>
    </row>
    <row r="48" spans="1:4" ht="15.75" thickBot="1" x14ac:dyDescent="0.3">
      <c r="A48" t="s">
        <v>9</v>
      </c>
      <c r="B48" s="13">
        <v>44559</v>
      </c>
      <c r="C48" s="4">
        <v>9.18</v>
      </c>
      <c r="D48" s="4">
        <v>0.60299999999999998</v>
      </c>
    </row>
    <row r="49" spans="1:4" x14ac:dyDescent="0.25">
      <c r="A49" t="s">
        <v>9</v>
      </c>
      <c r="B49" s="9">
        <v>44559</v>
      </c>
      <c r="C49" s="10">
        <v>9.1999999999999993</v>
      </c>
      <c r="D49" s="10">
        <v>0.76419999999999999</v>
      </c>
    </row>
    <row r="50" spans="1:4" x14ac:dyDescent="0.25">
      <c r="A50" t="s">
        <v>9</v>
      </c>
      <c r="B50" s="12">
        <v>44639</v>
      </c>
      <c r="C50" s="14">
        <v>9.1892320000000005</v>
      </c>
      <c r="D50" s="14">
        <v>0.93499897919999997</v>
      </c>
    </row>
    <row r="51" spans="1:4" x14ac:dyDescent="0.25">
      <c r="A51" t="s">
        <v>9</v>
      </c>
      <c r="B51" s="9">
        <v>44614</v>
      </c>
      <c r="C51" s="10">
        <v>9.6783999999999999</v>
      </c>
      <c r="D51" s="10">
        <v>4.165</v>
      </c>
    </row>
    <row r="52" spans="1:4" ht="15.75" thickBot="1" x14ac:dyDescent="0.3">
      <c r="A52" t="s">
        <v>9</v>
      </c>
      <c r="B52" s="12">
        <v>44731</v>
      </c>
      <c r="C52" s="14">
        <v>9.1160800000000002</v>
      </c>
      <c r="D52" s="14">
        <v>2.7890000000000001</v>
      </c>
    </row>
    <row r="53" spans="1:4" ht="15.75" thickBot="1" x14ac:dyDescent="0.3">
      <c r="A53" t="s">
        <v>10</v>
      </c>
      <c r="B53" s="1">
        <v>44412</v>
      </c>
      <c r="C53" s="2">
        <v>1.524E-2</v>
      </c>
      <c r="D53" s="2">
        <v>5.7800000000000004E-3</v>
      </c>
    </row>
    <row r="54" spans="1:4" ht="15.75" thickBot="1" x14ac:dyDescent="0.3">
      <c r="A54" t="s">
        <v>10</v>
      </c>
      <c r="B54" s="5">
        <v>44510</v>
      </c>
      <c r="C54" s="6">
        <v>2.7432000000000002E-2</v>
      </c>
      <c r="D54" s="6">
        <v>1.3599999999999999E-2</v>
      </c>
    </row>
    <row r="55" spans="1:4" ht="15.75" thickBot="1" x14ac:dyDescent="0.3">
      <c r="A55" t="s">
        <v>10</v>
      </c>
      <c r="B55" s="1">
        <v>44312</v>
      </c>
      <c r="C55" s="2">
        <v>3.048E-2</v>
      </c>
      <c r="D55" s="2">
        <v>2.8591335959999999E-2</v>
      </c>
    </row>
    <row r="56" spans="1:4" ht="15.75" thickBot="1" x14ac:dyDescent="0.3">
      <c r="A56" t="s">
        <v>10</v>
      </c>
      <c r="B56" s="1">
        <v>44288</v>
      </c>
      <c r="C56" s="2">
        <v>5.4864000000000003E-2</v>
      </c>
      <c r="D56" s="2">
        <v>7.4078622509999997E-2</v>
      </c>
    </row>
    <row r="57" spans="1:4" ht="15.75" thickBot="1" x14ac:dyDescent="0.3">
      <c r="A57" t="s">
        <v>10</v>
      </c>
      <c r="B57" s="5">
        <v>44545</v>
      </c>
      <c r="C57" s="6">
        <v>4.8767999999999999E-2</v>
      </c>
      <c r="D57" s="6">
        <v>9.7299999999999998E-2</v>
      </c>
    </row>
    <row r="58" spans="1:4" ht="15.75" thickBot="1" x14ac:dyDescent="0.3">
      <c r="A58" t="s">
        <v>10</v>
      </c>
      <c r="B58" s="1">
        <v>44270</v>
      </c>
      <c r="C58" s="2">
        <v>5.7911999999999998E-2</v>
      </c>
      <c r="D58" s="2">
        <v>0.12560444430000001</v>
      </c>
    </row>
    <row r="59" spans="1:4" ht="15.75" thickBot="1" x14ac:dyDescent="0.3">
      <c r="A59" t="s">
        <v>10</v>
      </c>
      <c r="B59" s="1">
        <v>44323</v>
      </c>
      <c r="C59" s="2">
        <v>5.1999999999999998E-2</v>
      </c>
      <c r="D59" s="2">
        <v>0.126</v>
      </c>
    </row>
    <row r="60" spans="1:4" ht="15.75" thickBot="1" x14ac:dyDescent="0.3">
      <c r="A60" t="s">
        <v>10</v>
      </c>
      <c r="B60" s="1">
        <v>44260</v>
      </c>
      <c r="C60" s="2">
        <v>5.4864000000000003E-2</v>
      </c>
      <c r="D60" s="2">
        <v>0.1439561935</v>
      </c>
    </row>
    <row r="61" spans="1:4" ht="15.75" thickBot="1" x14ac:dyDescent="0.3">
      <c r="A61" t="s">
        <v>10</v>
      </c>
      <c r="B61" s="1">
        <v>44232</v>
      </c>
      <c r="C61" s="2">
        <v>8.5344000000000003E-2</v>
      </c>
      <c r="D61" s="2">
        <v>0.14440021019999999</v>
      </c>
    </row>
    <row r="62" spans="1:4" ht="15.75" thickBot="1" x14ac:dyDescent="0.3">
      <c r="A62" t="s">
        <v>10</v>
      </c>
      <c r="B62" s="1">
        <v>44316</v>
      </c>
      <c r="C62" s="2">
        <v>6.096E-2</v>
      </c>
      <c r="D62" s="2">
        <v>0.16795587740000001</v>
      </c>
    </row>
    <row r="63" spans="1:4" ht="15.75" thickBot="1" x14ac:dyDescent="0.3">
      <c r="A63" t="s">
        <v>10</v>
      </c>
      <c r="B63" s="1">
        <v>44354</v>
      </c>
      <c r="C63" s="2">
        <v>6.4000000000000001E-2</v>
      </c>
      <c r="D63" s="2">
        <v>0.218</v>
      </c>
    </row>
    <row r="64" spans="1:4" ht="15.75" thickBot="1" x14ac:dyDescent="0.3">
      <c r="A64" t="s">
        <v>10</v>
      </c>
      <c r="B64" s="1">
        <v>44357</v>
      </c>
      <c r="C64" s="2">
        <v>7.0000000000000007E-2</v>
      </c>
      <c r="D64" s="2">
        <v>0.222</v>
      </c>
    </row>
    <row r="65" spans="1:4" ht="15.75" thickBot="1" x14ac:dyDescent="0.3">
      <c r="A65" t="s">
        <v>10</v>
      </c>
      <c r="B65" s="1">
        <v>44274</v>
      </c>
      <c r="C65" s="2">
        <v>0.124968</v>
      </c>
      <c r="D65" s="2">
        <v>0.40796208909999998</v>
      </c>
    </row>
    <row r="66" spans="1:4" ht="15.75" thickBot="1" x14ac:dyDescent="0.3">
      <c r="A66" t="s">
        <v>10</v>
      </c>
      <c r="B66" s="1">
        <v>44366</v>
      </c>
      <c r="C66" s="2">
        <v>0.24993599999999999</v>
      </c>
      <c r="D66" s="2">
        <v>1.2150000000000001</v>
      </c>
    </row>
    <row r="67" spans="1:4" x14ac:dyDescent="0.25">
      <c r="A67" t="s">
        <v>10</v>
      </c>
      <c r="B67" s="9">
        <v>44610</v>
      </c>
      <c r="C67" s="10">
        <v>0.48</v>
      </c>
      <c r="D67">
        <v>0.64439999999999997</v>
      </c>
    </row>
    <row r="68" spans="1:4" x14ac:dyDescent="0.25">
      <c r="A68" t="s">
        <v>10</v>
      </c>
      <c r="B68" s="9">
        <v>44614</v>
      </c>
      <c r="C68" s="16">
        <v>1.29</v>
      </c>
      <c r="D68" s="16">
        <v>2.5326</v>
      </c>
    </row>
    <row r="69" spans="1:4" ht="15.75" thickBot="1" x14ac:dyDescent="0.3">
      <c r="A69" t="s">
        <v>11</v>
      </c>
      <c r="C69">
        <v>0</v>
      </c>
      <c r="D69">
        <v>0</v>
      </c>
    </row>
    <row r="70" spans="1:4" ht="15.75" thickBot="1" x14ac:dyDescent="0.3">
      <c r="A70" t="s">
        <v>11</v>
      </c>
      <c r="B70" s="5">
        <v>44510</v>
      </c>
      <c r="C70" s="6">
        <v>0.96519999999999995</v>
      </c>
      <c r="D70" s="6">
        <v>0.1394</v>
      </c>
    </row>
    <row r="71" spans="1:4" ht="15.75" thickBot="1" x14ac:dyDescent="0.3">
      <c r="A71" t="s">
        <v>11</v>
      </c>
      <c r="B71" s="1">
        <v>44312</v>
      </c>
      <c r="C71" s="2">
        <v>0.99060000000000004</v>
      </c>
      <c r="D71" s="2">
        <v>1.923148514</v>
      </c>
    </row>
    <row r="72" spans="1:4" ht="15.75" thickBot="1" x14ac:dyDescent="0.3">
      <c r="A72" t="s">
        <v>11</v>
      </c>
      <c r="B72" s="1">
        <v>44298</v>
      </c>
      <c r="C72" s="2">
        <v>1.2063984000000001</v>
      </c>
      <c r="D72" s="2">
        <v>2.7164912330000002</v>
      </c>
    </row>
    <row r="73" spans="1:4" ht="15.75" thickBot="1" x14ac:dyDescent="0.3">
      <c r="A73" t="s">
        <v>11</v>
      </c>
      <c r="B73" s="1">
        <v>44270</v>
      </c>
      <c r="C73" s="2">
        <v>1.167384</v>
      </c>
      <c r="D73" s="2">
        <v>2.7780866469999999</v>
      </c>
    </row>
    <row r="74" spans="1:4" ht="15.75" thickBot="1" x14ac:dyDescent="0.3">
      <c r="A74" t="s">
        <v>11</v>
      </c>
      <c r="B74" s="1">
        <v>44288</v>
      </c>
      <c r="C74" s="2">
        <v>1.1493500000000001</v>
      </c>
      <c r="D74" s="2">
        <v>2.9778959999999999</v>
      </c>
    </row>
    <row r="75" spans="1:4" ht="15.75" thickBot="1" x14ac:dyDescent="0.3">
      <c r="A75" t="s">
        <v>11</v>
      </c>
      <c r="B75" s="1">
        <v>44316</v>
      </c>
      <c r="C75" s="2">
        <v>1.23444</v>
      </c>
      <c r="D75" s="2">
        <v>3.8406643329999999</v>
      </c>
    </row>
    <row r="76" spans="1:4" ht="15.75" thickBot="1" x14ac:dyDescent="0.3">
      <c r="A76" t="s">
        <v>11</v>
      </c>
      <c r="B76" s="1">
        <v>44357</v>
      </c>
      <c r="C76" s="2">
        <v>1.46685</v>
      </c>
      <c r="D76" s="2">
        <v>14.2186</v>
      </c>
    </row>
    <row r="77" spans="1:4" ht="15.75" thickBot="1" x14ac:dyDescent="0.3">
      <c r="A77" t="s">
        <v>11</v>
      </c>
      <c r="B77" s="13">
        <v>44559</v>
      </c>
      <c r="C77" s="4">
        <v>1.50495</v>
      </c>
      <c r="D77" s="4">
        <v>19.809999999999999</v>
      </c>
    </row>
    <row r="78" spans="1:4" x14ac:dyDescent="0.25">
      <c r="A78" t="s">
        <v>11</v>
      </c>
      <c r="B78" s="15">
        <v>44366</v>
      </c>
      <c r="C78" s="17">
        <v>1.7272000000000001</v>
      </c>
      <c r="D78" s="14">
        <v>41.418999999999997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B8A3-CC17-458A-BD9D-7E63BEB2FFE0}">
  <dimension ref="A1:H18"/>
  <sheetViews>
    <sheetView workbookViewId="0">
      <selection activeCell="D1" activeCellId="1" sqref="A1:B18 D1:D18"/>
    </sheetView>
  </sheetViews>
  <sheetFormatPr defaultRowHeight="15" x14ac:dyDescent="0.25"/>
  <cols>
    <col min="1" max="1" width="12.7109375" customWidth="1"/>
    <col min="2" max="2" width="13.5703125" customWidth="1"/>
    <col min="3" max="3" width="22.5703125" customWidth="1"/>
    <col min="7" max="7" width="14.7109375" customWidth="1"/>
    <col min="8" max="8" width="22.28515625" customWidth="1"/>
  </cols>
  <sheetData>
    <row r="1" spans="1:8" ht="15.75" thickBot="1" x14ac:dyDescent="0.3">
      <c r="A1" t="s">
        <v>0</v>
      </c>
      <c r="B1" t="s">
        <v>1</v>
      </c>
      <c r="C1" t="s">
        <v>19</v>
      </c>
      <c r="D1" t="s">
        <v>2</v>
      </c>
      <c r="E1" t="s">
        <v>20</v>
      </c>
      <c r="G1" t="s">
        <v>22</v>
      </c>
      <c r="H1" t="s">
        <v>21</v>
      </c>
    </row>
    <row r="2" spans="1:8" ht="15.75" thickBot="1" x14ac:dyDescent="0.3">
      <c r="A2" s="11"/>
      <c r="B2" s="4">
        <v>8.4949999999999992</v>
      </c>
      <c r="C2">
        <v>0.30073490813647652</v>
      </c>
      <c r="D2" s="4">
        <v>0</v>
      </c>
      <c r="E2">
        <f>D2*35.3147</f>
        <v>0</v>
      </c>
      <c r="G2">
        <v>4.4999999999999997E-3</v>
      </c>
      <c r="H2" t="s">
        <v>23</v>
      </c>
    </row>
    <row r="3" spans="1:8" ht="15.75" thickBot="1" x14ac:dyDescent="0.3">
      <c r="A3" s="1">
        <v>44422</v>
      </c>
      <c r="B3" s="2">
        <v>8.5549759999999999</v>
      </c>
      <c r="C3">
        <v>0.49750656167978846</v>
      </c>
      <c r="D3" s="2">
        <v>4.4999999999999997E-3</v>
      </c>
      <c r="E3">
        <f t="shared" ref="E3:E18" si="0">D3*35.3147</f>
        <v>0.15891615000000001</v>
      </c>
      <c r="G3">
        <v>8.9239999999999995</v>
      </c>
      <c r="H3" t="s">
        <v>24</v>
      </c>
    </row>
    <row r="4" spans="1:8" ht="15.75" thickBot="1" x14ac:dyDescent="0.3">
      <c r="A4" s="3">
        <v>44510</v>
      </c>
      <c r="B4" s="4">
        <v>8.7180999999999997</v>
      </c>
      <c r="C4">
        <v>1.032690288713912</v>
      </c>
      <c r="D4" s="4">
        <v>3.39E-2</v>
      </c>
      <c r="E4">
        <f t="shared" si="0"/>
        <v>1.19716833</v>
      </c>
      <c r="G4">
        <v>9.1889599999999998</v>
      </c>
      <c r="H4" t="s">
        <v>31</v>
      </c>
    </row>
    <row r="5" spans="1:8" ht="15.75" thickBot="1" x14ac:dyDescent="0.3">
      <c r="A5" s="1">
        <v>44412</v>
      </c>
      <c r="B5" s="2">
        <v>8.6067920000000004</v>
      </c>
      <c r="C5">
        <v>0.66750656167979017</v>
      </c>
      <c r="D5" s="2">
        <v>0.04</v>
      </c>
      <c r="E5">
        <f t="shared" si="0"/>
        <v>1.4125880000000002</v>
      </c>
      <c r="G5" t="s">
        <v>30</v>
      </c>
      <c r="H5">
        <v>366.88</v>
      </c>
    </row>
    <row r="6" spans="1:8" ht="15.75" thickBot="1" x14ac:dyDescent="0.3">
      <c r="A6" s="1">
        <v>44312</v>
      </c>
      <c r="B6" s="2">
        <v>8.7104239999999997</v>
      </c>
      <c r="C6">
        <v>1.00750656167979</v>
      </c>
      <c r="D6" s="2">
        <v>0.24221791309999999</v>
      </c>
      <c r="E6">
        <f t="shared" si="0"/>
        <v>8.5538529357525697</v>
      </c>
    </row>
    <row r="7" spans="1:8" ht="15.75" thickBot="1" x14ac:dyDescent="0.3">
      <c r="A7" s="1">
        <v>44232</v>
      </c>
      <c r="B7" s="2">
        <v>8.5321999999999996</v>
      </c>
      <c r="C7">
        <v>0.42278215223097249</v>
      </c>
      <c r="D7" s="2">
        <v>0.56714195079999996</v>
      </c>
      <c r="E7">
        <f t="shared" si="0"/>
        <v>20.028447849916759</v>
      </c>
    </row>
    <row r="8" spans="1:8" ht="15.75" thickBot="1" x14ac:dyDescent="0.3">
      <c r="A8" s="1">
        <v>44288</v>
      </c>
      <c r="B8" s="2">
        <v>8.7866239999999998</v>
      </c>
      <c r="C8">
        <v>1.25750656167979</v>
      </c>
      <c r="D8" s="2">
        <v>0.67203580259999995</v>
      </c>
      <c r="E8">
        <f t="shared" si="0"/>
        <v>23.732742758078221</v>
      </c>
    </row>
    <row r="9" spans="1:8" ht="15.75" thickBot="1" x14ac:dyDescent="0.3">
      <c r="A9" s="1">
        <v>44298</v>
      </c>
      <c r="B9" s="2">
        <v>8.7988160000000004</v>
      </c>
      <c r="C9">
        <v>1.2975065616797892</v>
      </c>
      <c r="D9" s="2">
        <v>0.85847891269999999</v>
      </c>
      <c r="E9">
        <f t="shared" si="0"/>
        <v>30.316925258326691</v>
      </c>
    </row>
    <row r="10" spans="1:8" ht="15.75" thickBot="1" x14ac:dyDescent="0.3">
      <c r="A10" s="1">
        <v>44270</v>
      </c>
      <c r="B10" s="2">
        <v>8.8049119999999998</v>
      </c>
      <c r="C10">
        <v>1.3175065616797887</v>
      </c>
      <c r="D10" s="2">
        <v>0.90669743130000002</v>
      </c>
      <c r="E10">
        <f t="shared" si="0"/>
        <v>32.019747777130114</v>
      </c>
    </row>
    <row r="11" spans="1:8" ht="15.75" thickBot="1" x14ac:dyDescent="0.3">
      <c r="A11" s="1">
        <v>44260</v>
      </c>
      <c r="B11" s="2">
        <v>8.9192959999999992</v>
      </c>
      <c r="C11">
        <v>1.692782152230965</v>
      </c>
      <c r="D11" s="2">
        <v>1.120174276</v>
      </c>
      <c r="E11">
        <f t="shared" si="0"/>
        <v>39.558618504657204</v>
      </c>
    </row>
    <row r="12" spans="1:8" ht="15.75" thickBot="1" x14ac:dyDescent="0.3">
      <c r="A12" s="1">
        <v>44316</v>
      </c>
      <c r="B12" s="2">
        <v>8.8658719999999995</v>
      </c>
      <c r="C12">
        <v>1.517506561679788</v>
      </c>
      <c r="D12" s="2">
        <v>1.1267065860000001</v>
      </c>
      <c r="E12">
        <f t="shared" si="0"/>
        <v>39.789305072614205</v>
      </c>
    </row>
    <row r="13" spans="1:8" ht="15.75" thickBot="1" x14ac:dyDescent="0.3">
      <c r="A13" s="1">
        <v>44323</v>
      </c>
      <c r="B13" s="2">
        <v>8.8936799999999998</v>
      </c>
      <c r="C13">
        <v>1.608740157480316</v>
      </c>
      <c r="D13" s="2">
        <v>1.3440000000000001</v>
      </c>
      <c r="E13">
        <f t="shared" si="0"/>
        <v>47.462956800000008</v>
      </c>
    </row>
    <row r="14" spans="1:8" ht="15.75" thickBot="1" x14ac:dyDescent="0.3">
      <c r="A14" s="1">
        <v>44228</v>
      </c>
      <c r="B14" s="2">
        <v>8.8231999999999999</v>
      </c>
      <c r="C14">
        <v>1.377506561679791</v>
      </c>
      <c r="D14" s="2">
        <v>1.352249185</v>
      </c>
      <c r="E14">
        <f t="shared" si="0"/>
        <v>47.754274293519501</v>
      </c>
    </row>
    <row r="15" spans="1:8" ht="15.75" thickBot="1" x14ac:dyDescent="0.3">
      <c r="A15" s="1">
        <v>43989</v>
      </c>
      <c r="B15" s="2">
        <v>8.9241600000000005</v>
      </c>
      <c r="C15">
        <v>1.7087401574803138</v>
      </c>
      <c r="D15" s="2">
        <v>1.54</v>
      </c>
      <c r="E15">
        <f t="shared" si="0"/>
        <v>54.384638000000002</v>
      </c>
    </row>
    <row r="16" spans="1:8" ht="15.75" thickBot="1" x14ac:dyDescent="0.3">
      <c r="A16" s="1">
        <v>44357</v>
      </c>
      <c r="B16" s="2">
        <v>9.0609000000000002</v>
      </c>
      <c r="C16">
        <v>2.1573622047244108</v>
      </c>
      <c r="D16" s="2">
        <v>4.7679999999999998</v>
      </c>
      <c r="E16">
        <f t="shared" si="0"/>
        <v>168.3804896</v>
      </c>
    </row>
    <row r="17" spans="1:5" x14ac:dyDescent="0.25">
      <c r="A17" s="9">
        <v>44559</v>
      </c>
      <c r="B17" s="10">
        <v>9.1199999999999992</v>
      </c>
      <c r="C17">
        <v>2.3512598425196813</v>
      </c>
      <c r="D17" s="10">
        <v>7.48</v>
      </c>
      <c r="E17">
        <f t="shared" si="0"/>
        <v>264.15395600000005</v>
      </c>
    </row>
    <row r="18" spans="1:5" x14ac:dyDescent="0.25">
      <c r="A18" s="15">
        <v>44366</v>
      </c>
      <c r="B18" s="14">
        <v>9.1889599999999998</v>
      </c>
      <c r="C18">
        <v>2.5775065616797903</v>
      </c>
      <c r="D18" s="14">
        <v>9.4239999999999995</v>
      </c>
      <c r="E18">
        <f t="shared" si="0"/>
        <v>332.80573279999999</v>
      </c>
    </row>
  </sheetData>
  <autoFilter ref="A1:D1" xr:uid="{A2791290-0AB2-4A3E-909A-FAD83E56FAEC}">
    <sortState ref="A2:D18">
      <sortCondition ref="D1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D3C3-61A4-403C-BA29-32B19582C466}">
  <dimension ref="A1:Q40"/>
  <sheetViews>
    <sheetView workbookViewId="0">
      <selection activeCell="F2" sqref="F2"/>
    </sheetView>
  </sheetViews>
  <sheetFormatPr defaultRowHeight="15" x14ac:dyDescent="0.25"/>
  <cols>
    <col min="1" max="1" width="10.5703125" customWidth="1"/>
    <col min="2" max="2" width="14.140625" customWidth="1"/>
    <col min="3" max="3" width="16.42578125" customWidth="1"/>
  </cols>
  <sheetData>
    <row r="1" spans="1:6" ht="15.75" thickBot="1" x14ac:dyDescent="0.3">
      <c r="A1" t="s">
        <v>0</v>
      </c>
      <c r="B1" t="s">
        <v>3</v>
      </c>
      <c r="C1" t="s">
        <v>4</v>
      </c>
      <c r="E1" t="s">
        <v>22</v>
      </c>
      <c r="F1" t="s">
        <v>21</v>
      </c>
    </row>
    <row r="2" spans="1:6" ht="15.75" thickBot="1" x14ac:dyDescent="0.3">
      <c r="A2" s="11" t="s">
        <v>15</v>
      </c>
      <c r="B2" s="4">
        <v>8.5500000000000007</v>
      </c>
      <c r="C2" s="4">
        <v>0</v>
      </c>
      <c r="E2">
        <v>8.7624999999999993</v>
      </c>
      <c r="F2" t="s">
        <v>44</v>
      </c>
    </row>
    <row r="3" spans="1:6" ht="15.75" thickBot="1" x14ac:dyDescent="0.3">
      <c r="A3" s="1">
        <v>44433</v>
      </c>
      <c r="B3" s="2">
        <v>8.7624999999999993</v>
      </c>
      <c r="C3" s="2">
        <v>2.8150000000000001E-2</v>
      </c>
      <c r="E3">
        <v>9.0642999999999994</v>
      </c>
      <c r="F3" t="s">
        <v>38</v>
      </c>
    </row>
    <row r="4" spans="1:6" ht="15.75" thickBot="1" x14ac:dyDescent="0.3">
      <c r="A4" s="1">
        <v>44412</v>
      </c>
      <c r="B4" s="2">
        <v>8.8234999999999992</v>
      </c>
      <c r="C4" s="2">
        <v>9.2200000000000004E-2</v>
      </c>
      <c r="E4" s="10">
        <v>9.375</v>
      </c>
      <c r="F4" t="s">
        <v>42</v>
      </c>
    </row>
    <row r="5" spans="1:6" ht="15.75" thickBot="1" x14ac:dyDescent="0.3">
      <c r="A5" s="5">
        <v>44510</v>
      </c>
      <c r="B5" s="6">
        <v>8.8569999999999993</v>
      </c>
      <c r="C5" s="6">
        <v>0.1116</v>
      </c>
      <c r="E5">
        <v>10.045</v>
      </c>
      <c r="F5" t="s">
        <v>43</v>
      </c>
    </row>
    <row r="6" spans="1:6" ht="15.75" thickBot="1" x14ac:dyDescent="0.3">
      <c r="A6" s="1">
        <v>44412</v>
      </c>
      <c r="B6" s="2">
        <v>8.8234999999999992</v>
      </c>
      <c r="C6" s="2">
        <v>0.14526539999999999</v>
      </c>
    </row>
    <row r="7" spans="1:6" ht="15.75" thickBot="1" x14ac:dyDescent="0.3">
      <c r="A7" s="1">
        <v>44312</v>
      </c>
      <c r="B7" s="2">
        <v>8.9697759999999995</v>
      </c>
      <c r="C7" s="2">
        <v>0.45095200860000001</v>
      </c>
    </row>
    <row r="8" spans="1:6" ht="15.75" thickBot="1" x14ac:dyDescent="0.3">
      <c r="A8" s="1">
        <v>44232</v>
      </c>
      <c r="B8" s="2">
        <v>8.9789200000000005</v>
      </c>
      <c r="C8" s="2">
        <v>0.50852839770000002</v>
      </c>
    </row>
    <row r="9" spans="1:6" ht="15.75" thickBot="1" x14ac:dyDescent="0.3">
      <c r="A9" s="1">
        <v>44288</v>
      </c>
      <c r="B9" s="2">
        <v>8.9697759999999995</v>
      </c>
      <c r="C9" s="2">
        <v>1.03134572</v>
      </c>
    </row>
    <row r="10" spans="1:6" ht="15.75" thickBot="1" x14ac:dyDescent="0.3">
      <c r="A10" s="1">
        <v>44270</v>
      </c>
      <c r="D10" s="2">
        <v>8.6466879999999993</v>
      </c>
      <c r="E10" s="2">
        <v>1.1514285529999999</v>
      </c>
    </row>
    <row r="11" spans="1:6" ht="15.75" thickBot="1" x14ac:dyDescent="0.3">
      <c r="A11" s="1">
        <v>44298</v>
      </c>
      <c r="B11" s="2">
        <v>8.9880639999999996</v>
      </c>
      <c r="C11" s="2">
        <v>1.213258671</v>
      </c>
    </row>
    <row r="12" spans="1:6" ht="15.75" thickBot="1" x14ac:dyDescent="0.3">
      <c r="A12" s="1">
        <v>44260</v>
      </c>
      <c r="D12" s="2">
        <v>9.3233440000000005</v>
      </c>
      <c r="E12" s="2">
        <v>1.53695871</v>
      </c>
    </row>
    <row r="13" spans="1:6" ht="15.75" thickBot="1" x14ac:dyDescent="0.3">
      <c r="A13" s="1">
        <v>44316</v>
      </c>
      <c r="B13" s="2">
        <v>9.0185440000000003</v>
      </c>
      <c r="C13" s="2">
        <v>1.6629509360000001</v>
      </c>
    </row>
    <row r="14" spans="1:6" ht="15.75" thickBot="1" x14ac:dyDescent="0.3">
      <c r="A14" s="1">
        <v>44354</v>
      </c>
      <c r="B14" s="2">
        <v>9.0642999999999994</v>
      </c>
      <c r="C14" s="2">
        <v>2.214</v>
      </c>
    </row>
    <row r="15" spans="1:6" ht="15.75" thickBot="1" x14ac:dyDescent="0.3">
      <c r="A15" s="1">
        <v>44357</v>
      </c>
      <c r="D15" s="2">
        <v>8.9941600000000008</v>
      </c>
      <c r="E15" s="2">
        <v>6.125</v>
      </c>
    </row>
    <row r="16" spans="1:6" x14ac:dyDescent="0.25">
      <c r="A16" s="9">
        <v>44559</v>
      </c>
      <c r="B16" s="10">
        <v>9.375</v>
      </c>
      <c r="C16" s="10">
        <v>9.34</v>
      </c>
    </row>
    <row r="17" spans="1:17" x14ac:dyDescent="0.25">
      <c r="A17" s="15">
        <v>44366</v>
      </c>
      <c r="B17" s="14">
        <v>10.045</v>
      </c>
      <c r="C17" s="14">
        <v>46.173999999999999</v>
      </c>
    </row>
    <row r="30" spans="1:17" x14ac:dyDescent="0.25">
      <c r="K30" t="s">
        <v>39</v>
      </c>
      <c r="L30" t="s">
        <v>40</v>
      </c>
      <c r="M30" t="s">
        <v>41</v>
      </c>
      <c r="O30" t="s">
        <v>39</v>
      </c>
      <c r="P30">
        <v>9.0914999999999999</v>
      </c>
      <c r="Q30">
        <v>2.1000000000000001E-2</v>
      </c>
    </row>
    <row r="31" spans="1:17" x14ac:dyDescent="0.25">
      <c r="J31">
        <v>9.1</v>
      </c>
      <c r="K31">
        <f>((J31-$P$30)/$Q$30)</f>
        <v>0.40476190476189189</v>
      </c>
      <c r="L31">
        <f>((J31-$P$31)/$Q$31)</f>
        <v>4.11894273127748</v>
      </c>
      <c r="M31">
        <f>EXP((J31-$P$32)/$Q$32)</f>
        <v>2.9187764665606903</v>
      </c>
      <c r="O31" t="s">
        <v>40</v>
      </c>
      <c r="P31">
        <v>9.0065000000000008</v>
      </c>
      <c r="Q31">
        <v>2.2700000000000001E-2</v>
      </c>
    </row>
    <row r="32" spans="1:17" x14ac:dyDescent="0.25">
      <c r="J32">
        <v>9.1999999999999993</v>
      </c>
      <c r="K32">
        <f t="shared" ref="K32:K40" si="0">((J32-$P$30)/$Q$30)</f>
        <v>5.1666666666666368</v>
      </c>
      <c r="L32">
        <f t="shared" ref="L32:L40" si="1">((J32-$P$31)/$Q$31)</f>
        <v>8.5242290748897993</v>
      </c>
      <c r="M32">
        <f t="shared" ref="M32:M40" si="2">EXP((J32-$P$32)/$Q$32)</f>
        <v>3.971865893900409</v>
      </c>
      <c r="O32" t="s">
        <v>41</v>
      </c>
      <c r="P32">
        <v>8.7523</v>
      </c>
      <c r="Q32">
        <v>0.3246</v>
      </c>
    </row>
    <row r="33" spans="10:13" x14ac:dyDescent="0.25">
      <c r="J33">
        <v>9.3000000000000007</v>
      </c>
      <c r="K33">
        <f t="shared" si="0"/>
        <v>9.9285714285714661</v>
      </c>
      <c r="L33">
        <f t="shared" si="1"/>
        <v>12.929515418502197</v>
      </c>
      <c r="M33">
        <f t="shared" si="2"/>
        <v>5.4049081386895441</v>
      </c>
    </row>
    <row r="34" spans="10:13" x14ac:dyDescent="0.25">
      <c r="J34">
        <v>9.4</v>
      </c>
      <c r="K34">
        <f t="shared" si="0"/>
        <v>14.690476190476211</v>
      </c>
      <c r="L34">
        <f t="shared" si="1"/>
        <v>17.334801762114516</v>
      </c>
      <c r="M34">
        <f t="shared" si="2"/>
        <v>7.3549895107321559</v>
      </c>
    </row>
    <row r="35" spans="10:13" x14ac:dyDescent="0.25">
      <c r="J35">
        <v>9.5</v>
      </c>
      <c r="K35">
        <f t="shared" si="0"/>
        <v>19.452380952380956</v>
      </c>
      <c r="L35">
        <f t="shared" si="1"/>
        <v>21.740088105726834</v>
      </c>
      <c r="M35">
        <f t="shared" si="2"/>
        <v>10.008656819854103</v>
      </c>
    </row>
    <row r="36" spans="10:13" x14ac:dyDescent="0.25">
      <c r="J36">
        <v>9.6</v>
      </c>
      <c r="K36">
        <f t="shared" si="0"/>
        <v>24.214285714285701</v>
      </c>
      <c r="L36">
        <f t="shared" si="1"/>
        <v>26.145374449339151</v>
      </c>
      <c r="M36">
        <f t="shared" si="2"/>
        <v>13.619762637518736</v>
      </c>
    </row>
    <row r="37" spans="10:13" x14ac:dyDescent="0.25">
      <c r="J37">
        <v>9.6999999999999993</v>
      </c>
      <c r="K37">
        <f t="shared" si="0"/>
        <v>28.976190476190446</v>
      </c>
      <c r="L37">
        <f t="shared" si="1"/>
        <v>30.550660792951472</v>
      </c>
      <c r="M37">
        <f t="shared" si="2"/>
        <v>18.533749097519294</v>
      </c>
    </row>
    <row r="38" spans="10:13" x14ac:dyDescent="0.25">
      <c r="J38">
        <v>9.8000000000000007</v>
      </c>
      <c r="K38">
        <f t="shared" si="0"/>
        <v>33.738095238095276</v>
      </c>
      <c r="L38">
        <f t="shared" si="1"/>
        <v>34.955947136563871</v>
      </c>
      <c r="M38">
        <f t="shared" si="2"/>
        <v>25.220693249348603</v>
      </c>
    </row>
    <row r="39" spans="10:13" x14ac:dyDescent="0.25">
      <c r="J39">
        <v>9.9</v>
      </c>
      <c r="K39">
        <f t="shared" si="0"/>
        <v>38.500000000000021</v>
      </c>
      <c r="L39">
        <f t="shared" si="1"/>
        <v>39.361233480176189</v>
      </c>
      <c r="M39">
        <f t="shared" si="2"/>
        <v>34.320275117076733</v>
      </c>
    </row>
    <row r="40" spans="10:13" x14ac:dyDescent="0.25">
      <c r="J40">
        <v>10</v>
      </c>
      <c r="K40">
        <f t="shared" si="0"/>
        <v>43.261904761904766</v>
      </c>
      <c r="L40">
        <f t="shared" si="1"/>
        <v>43.766519823788506</v>
      </c>
      <c r="M40">
        <f t="shared" si="2"/>
        <v>46.702970154964255</v>
      </c>
    </row>
  </sheetData>
  <autoFilter ref="A1:C1" xr:uid="{4BA6C133-35EF-4044-9B39-38B3ED1BAEEB}">
    <sortState ref="A2:C17">
      <sortCondition ref="C1"/>
    </sortState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7ED2-7739-451D-BEAE-54D8698D8EA6}">
  <dimension ref="A1:H21"/>
  <sheetViews>
    <sheetView workbookViewId="0">
      <selection activeCell="H2" sqref="H2"/>
    </sheetView>
  </sheetViews>
  <sheetFormatPr defaultRowHeight="15" x14ac:dyDescent="0.25"/>
  <cols>
    <col min="1" max="1" width="10.85546875" customWidth="1"/>
    <col min="7" max="7" width="13.85546875" customWidth="1"/>
  </cols>
  <sheetData>
    <row r="1" spans="1:8" ht="15.75" thickBot="1" x14ac:dyDescent="0.3">
      <c r="A1" t="s">
        <v>0</v>
      </c>
      <c r="B1" t="s">
        <v>3</v>
      </c>
      <c r="C1" t="s">
        <v>4</v>
      </c>
      <c r="G1" t="s">
        <v>22</v>
      </c>
      <c r="H1" t="s">
        <v>21</v>
      </c>
    </row>
    <row r="2" spans="1:8" ht="15.75" thickBot="1" x14ac:dyDescent="0.3">
      <c r="A2" s="11" t="s">
        <v>15</v>
      </c>
      <c r="B2" s="4">
        <v>8.34</v>
      </c>
      <c r="C2" s="4">
        <v>0</v>
      </c>
      <c r="G2">
        <v>8.7503200000000003</v>
      </c>
      <c r="H2" t="s">
        <v>36</v>
      </c>
    </row>
    <row r="3" spans="1:8" ht="15.75" thickBot="1" x14ac:dyDescent="0.3">
      <c r="A3" s="1">
        <v>44412</v>
      </c>
      <c r="B3" s="2">
        <v>8.73508</v>
      </c>
      <c r="C3" s="2">
        <v>2.8149999999999998E-3</v>
      </c>
      <c r="G3" s="14">
        <v>9.1892320000000005</v>
      </c>
      <c r="H3" t="s">
        <v>25</v>
      </c>
    </row>
    <row r="4" spans="1:8" ht="15.75" thickBot="1" x14ac:dyDescent="0.3">
      <c r="A4" s="5">
        <v>44510</v>
      </c>
      <c r="B4" s="6">
        <v>8.7503200000000003</v>
      </c>
      <c r="C4" s="6">
        <v>3.8E-3</v>
      </c>
      <c r="G4">
        <v>9.6783999999999999</v>
      </c>
      <c r="H4" t="s">
        <v>29</v>
      </c>
    </row>
    <row r="5" spans="1:8" ht="15.75" thickBot="1" x14ac:dyDescent="0.3">
      <c r="A5" s="1">
        <v>44312</v>
      </c>
      <c r="B5" s="2">
        <v>9.0154960000000006</v>
      </c>
      <c r="C5" s="2">
        <v>3.0401921179999999E-2</v>
      </c>
    </row>
    <row r="6" spans="1:8" ht="15.75" thickBot="1" x14ac:dyDescent="0.3">
      <c r="A6" s="1">
        <v>44260</v>
      </c>
      <c r="B6" s="2">
        <v>8.9880639999999996</v>
      </c>
      <c r="C6" s="2">
        <v>6.2644640830000001E-2</v>
      </c>
    </row>
    <row r="7" spans="1:8" ht="15.75" thickBot="1" x14ac:dyDescent="0.3">
      <c r="A7" s="1">
        <v>44232</v>
      </c>
      <c r="B7" s="2">
        <v>9.0551200000000005</v>
      </c>
      <c r="C7" s="2">
        <v>6.4271089049999994E-2</v>
      </c>
    </row>
    <row r="8" spans="1:8" ht="15.75" thickBot="1" x14ac:dyDescent="0.3">
      <c r="A8" s="1">
        <v>44288</v>
      </c>
      <c r="B8" s="2">
        <v>9.0429279999999999</v>
      </c>
      <c r="C8" s="2">
        <v>6.7535948880000002E-2</v>
      </c>
    </row>
    <row r="9" spans="1:8" ht="15.75" thickBot="1" x14ac:dyDescent="0.3">
      <c r="A9" s="1">
        <v>44270</v>
      </c>
      <c r="B9" s="2">
        <v>9.0551200000000005</v>
      </c>
      <c r="C9" s="2">
        <v>0.1204852606</v>
      </c>
    </row>
    <row r="10" spans="1:8" ht="15.75" thickBot="1" x14ac:dyDescent="0.3">
      <c r="A10" s="1">
        <v>44323</v>
      </c>
      <c r="B10" s="2">
        <v>9.0490239999999993</v>
      </c>
      <c r="C10" s="2">
        <v>0.13800000000000001</v>
      </c>
    </row>
    <row r="11" spans="1:8" ht="15.75" thickBot="1" x14ac:dyDescent="0.3">
      <c r="A11" s="1">
        <v>44316</v>
      </c>
      <c r="B11" s="2">
        <v>9.0977920000000001</v>
      </c>
      <c r="C11" s="2">
        <v>0.16786916199999999</v>
      </c>
    </row>
    <row r="12" spans="1:8" ht="15.75" thickBot="1" x14ac:dyDescent="0.3">
      <c r="A12" s="1">
        <v>44228</v>
      </c>
      <c r="B12" s="2">
        <v>9.0855999999999995</v>
      </c>
      <c r="C12" s="2">
        <v>0.20438177969999999</v>
      </c>
    </row>
    <row r="13" spans="1:8" ht="15.75" thickBot="1" x14ac:dyDescent="0.3">
      <c r="A13" s="1">
        <v>44354</v>
      </c>
      <c r="B13" s="2">
        <v>9.1099840000000007</v>
      </c>
      <c r="C13" s="2">
        <v>0.223</v>
      </c>
    </row>
    <row r="14" spans="1:8" ht="15.75" thickBot="1" x14ac:dyDescent="0.3">
      <c r="A14" s="1">
        <v>44357</v>
      </c>
      <c r="B14" s="2">
        <v>9.1313200000000005</v>
      </c>
      <c r="C14" s="2">
        <v>0.33400000000000002</v>
      </c>
    </row>
    <row r="15" spans="1:8" ht="15.75" thickBot="1" x14ac:dyDescent="0.3">
      <c r="A15" s="13">
        <v>44559</v>
      </c>
      <c r="B15" s="4">
        <v>9.18</v>
      </c>
      <c r="C15" s="4">
        <v>0.60299999999999998</v>
      </c>
    </row>
    <row r="16" spans="1:8" x14ac:dyDescent="0.25">
      <c r="A16" s="9">
        <v>44559</v>
      </c>
      <c r="B16" s="10">
        <v>9.1999999999999993</v>
      </c>
      <c r="C16" s="10">
        <v>0.76419999999999999</v>
      </c>
    </row>
    <row r="17" spans="1:3" x14ac:dyDescent="0.25">
      <c r="A17" s="12">
        <v>44639</v>
      </c>
      <c r="B17" s="14">
        <v>9.1892320000000005</v>
      </c>
      <c r="C17" s="14">
        <v>0.93499897919999997</v>
      </c>
    </row>
    <row r="19" spans="1:3" x14ac:dyDescent="0.25">
      <c r="A19" s="9">
        <v>44614</v>
      </c>
      <c r="B19" s="10">
        <v>9.6783999999999999</v>
      </c>
      <c r="C19" s="10">
        <v>4.165</v>
      </c>
    </row>
    <row r="21" spans="1:3" x14ac:dyDescent="0.25">
      <c r="A21" s="12">
        <v>44731</v>
      </c>
      <c r="B21" s="14">
        <v>9.1160800000000002</v>
      </c>
      <c r="C21" s="14">
        <v>2.7890000000000001</v>
      </c>
    </row>
  </sheetData>
  <autoFilter ref="A1:C1" xr:uid="{D78D575E-FF96-4DBF-8F16-78335AB040DF}">
    <sortState ref="A2:C18">
      <sortCondition ref="C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0482-1503-442B-B616-1FBDA4C5727D}">
  <dimension ref="A1:F17"/>
  <sheetViews>
    <sheetView workbookViewId="0">
      <selection activeCell="F4" sqref="F4"/>
    </sheetView>
  </sheetViews>
  <sheetFormatPr defaultRowHeight="15" x14ac:dyDescent="0.25"/>
  <cols>
    <col min="1" max="1" width="9.7109375" bestFit="1" customWidth="1"/>
    <col min="2" max="2" width="10.42578125" customWidth="1"/>
    <col min="5" max="5" width="23.42578125" customWidth="1"/>
    <col min="6" max="6" width="24.85546875" customWidth="1"/>
  </cols>
  <sheetData>
    <row r="1" spans="1:6" ht="15.75" thickBot="1" x14ac:dyDescent="0.3">
      <c r="A1" t="s">
        <v>0</v>
      </c>
      <c r="B1" t="s">
        <v>3</v>
      </c>
      <c r="C1" t="s">
        <v>4</v>
      </c>
      <c r="E1" t="s">
        <v>17</v>
      </c>
      <c r="F1" t="s">
        <v>16</v>
      </c>
    </row>
    <row r="2" spans="1:6" ht="15.75" thickBot="1" x14ac:dyDescent="0.3">
      <c r="A2" s="1">
        <v>44412</v>
      </c>
      <c r="B2" s="2">
        <v>1.524E-2</v>
      </c>
      <c r="C2" s="2">
        <v>5.7800000000000004E-3</v>
      </c>
      <c r="E2">
        <v>3.048E-2</v>
      </c>
      <c r="F2" t="s">
        <v>18</v>
      </c>
    </row>
    <row r="3" spans="1:6" ht="15.75" thickBot="1" x14ac:dyDescent="0.3">
      <c r="A3" s="5">
        <v>44510</v>
      </c>
      <c r="B3" s="6">
        <v>2.7432000000000002E-2</v>
      </c>
      <c r="C3" s="6">
        <v>1.3599999999999999E-2</v>
      </c>
      <c r="E3" s="2">
        <v>0.124968</v>
      </c>
      <c r="F3" t="s">
        <v>35</v>
      </c>
    </row>
    <row r="4" spans="1:6" ht="15.75" thickBot="1" x14ac:dyDescent="0.3">
      <c r="A4" s="1">
        <v>44312</v>
      </c>
      <c r="B4" s="2">
        <v>3.048E-2</v>
      </c>
      <c r="C4" s="2">
        <v>2.8591335959999999E-2</v>
      </c>
      <c r="E4" s="16">
        <v>1.29</v>
      </c>
      <c r="F4" t="s">
        <v>37</v>
      </c>
    </row>
    <row r="5" spans="1:6" ht="15.75" thickBot="1" x14ac:dyDescent="0.3">
      <c r="A5" s="1">
        <v>44288</v>
      </c>
      <c r="B5" s="2">
        <v>5.4864000000000003E-2</v>
      </c>
      <c r="C5" s="2">
        <v>7.4078622509999997E-2</v>
      </c>
    </row>
    <row r="6" spans="1:6" ht="15.75" thickBot="1" x14ac:dyDescent="0.3">
      <c r="A6" s="5">
        <v>44545</v>
      </c>
      <c r="B6" s="6">
        <v>4.8767999999999999E-2</v>
      </c>
      <c r="C6" s="6">
        <v>9.7299999999999998E-2</v>
      </c>
    </row>
    <row r="7" spans="1:6" ht="15.75" thickBot="1" x14ac:dyDescent="0.3">
      <c r="A7" s="1">
        <v>44270</v>
      </c>
      <c r="B7" s="2">
        <v>5.7911999999999998E-2</v>
      </c>
      <c r="C7" s="2">
        <v>0.12560444430000001</v>
      </c>
    </row>
    <row r="8" spans="1:6" ht="15.75" thickBot="1" x14ac:dyDescent="0.3">
      <c r="A8" s="1">
        <v>44323</v>
      </c>
      <c r="B8" s="2">
        <v>5.1999999999999998E-2</v>
      </c>
      <c r="C8" s="2">
        <v>0.126</v>
      </c>
    </row>
    <row r="9" spans="1:6" ht="15.75" thickBot="1" x14ac:dyDescent="0.3">
      <c r="A9" s="1">
        <v>44260</v>
      </c>
      <c r="B9" s="2">
        <v>5.4864000000000003E-2</v>
      </c>
      <c r="C9" s="2">
        <v>0.1439561935</v>
      </c>
    </row>
    <row r="10" spans="1:6" ht="15.75" thickBot="1" x14ac:dyDescent="0.3">
      <c r="A10" s="1">
        <v>44232</v>
      </c>
      <c r="B10" s="2">
        <v>8.5344000000000003E-2</v>
      </c>
      <c r="C10" s="2">
        <v>0.14440021019999999</v>
      </c>
    </row>
    <row r="11" spans="1:6" ht="15.75" thickBot="1" x14ac:dyDescent="0.3">
      <c r="A11" s="1">
        <v>44316</v>
      </c>
      <c r="B11" s="2">
        <v>6.096E-2</v>
      </c>
      <c r="C11" s="2">
        <v>0.16795587740000001</v>
      </c>
    </row>
    <row r="12" spans="1:6" ht="15.75" thickBot="1" x14ac:dyDescent="0.3">
      <c r="A12" s="1">
        <v>44354</v>
      </c>
      <c r="B12" s="2">
        <v>6.4000000000000001E-2</v>
      </c>
      <c r="C12" s="2">
        <v>0.218</v>
      </c>
    </row>
    <row r="13" spans="1:6" ht="15.75" thickBot="1" x14ac:dyDescent="0.3">
      <c r="A13" s="1">
        <v>44357</v>
      </c>
      <c r="B13" s="2">
        <v>7.0000000000000007E-2</v>
      </c>
      <c r="C13" s="2">
        <v>0.222</v>
      </c>
    </row>
    <row r="14" spans="1:6" ht="15.75" thickBot="1" x14ac:dyDescent="0.3">
      <c r="A14" s="1">
        <v>44274</v>
      </c>
      <c r="B14" s="2">
        <v>0.124968</v>
      </c>
      <c r="C14" s="2">
        <v>0.40796208909999998</v>
      </c>
    </row>
    <row r="15" spans="1:6" ht="15.75" thickBot="1" x14ac:dyDescent="0.3">
      <c r="A15" s="1">
        <v>44366</v>
      </c>
      <c r="B15" s="2">
        <v>0.24993599999999999</v>
      </c>
      <c r="C15" s="2">
        <v>1.2150000000000001</v>
      </c>
    </row>
    <row r="16" spans="1:6" x14ac:dyDescent="0.25">
      <c r="A16" s="9">
        <v>44610</v>
      </c>
      <c r="B16" s="10">
        <v>0.48</v>
      </c>
      <c r="C16">
        <v>0.64439999999999997</v>
      </c>
    </row>
    <row r="17" spans="1:3" x14ac:dyDescent="0.25">
      <c r="A17" s="9">
        <v>44614</v>
      </c>
      <c r="B17" s="16">
        <v>1.29</v>
      </c>
      <c r="C17" s="16">
        <v>2.5326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7A35-DF19-4541-8FAC-6EA096EB29AA}">
  <dimension ref="A1:K11"/>
  <sheetViews>
    <sheetView workbookViewId="0">
      <selection activeCell="K4" sqref="K4"/>
    </sheetView>
  </sheetViews>
  <sheetFormatPr defaultRowHeight="15" x14ac:dyDescent="0.25"/>
  <cols>
    <col min="1" max="1" width="13.140625" customWidth="1"/>
    <col min="2" max="2" width="13.85546875" customWidth="1"/>
    <col min="10" max="10" width="15.5703125" customWidth="1"/>
  </cols>
  <sheetData>
    <row r="1" spans="1:11" x14ac:dyDescent="0.25">
      <c r="A1" t="s">
        <v>0</v>
      </c>
      <c r="B1" t="s">
        <v>3</v>
      </c>
      <c r="C1" t="s">
        <v>4</v>
      </c>
      <c r="E1" t="s">
        <v>14</v>
      </c>
      <c r="J1" t="s">
        <v>22</v>
      </c>
      <c r="K1" t="s">
        <v>21</v>
      </c>
    </row>
    <row r="2" spans="1:11" ht="15.75" thickBot="1" x14ac:dyDescent="0.3">
      <c r="B2">
        <v>0</v>
      </c>
      <c r="C2">
        <v>0</v>
      </c>
      <c r="J2">
        <v>0.96519999999999995</v>
      </c>
      <c r="K2" t="s">
        <v>26</v>
      </c>
    </row>
    <row r="3" spans="1:11" ht="15.75" thickBot="1" x14ac:dyDescent="0.3">
      <c r="A3" s="5">
        <v>44510</v>
      </c>
      <c r="B3" s="6">
        <v>0.96519999999999995</v>
      </c>
      <c r="C3" s="6">
        <v>0.1394</v>
      </c>
      <c r="J3" s="4">
        <v>1.50495</v>
      </c>
      <c r="K3" t="s">
        <v>27</v>
      </c>
    </row>
    <row r="4" spans="1:11" ht="15.75" thickBot="1" x14ac:dyDescent="0.3">
      <c r="A4" s="1">
        <v>44312</v>
      </c>
      <c r="B4" s="2">
        <v>0.99060000000000004</v>
      </c>
      <c r="C4" s="2">
        <v>1.923148514</v>
      </c>
      <c r="J4">
        <v>1.7272000000000001</v>
      </c>
      <c r="K4" t="s">
        <v>28</v>
      </c>
    </row>
    <row r="5" spans="1:11" ht="15.75" thickBot="1" x14ac:dyDescent="0.3">
      <c r="A5" s="1">
        <v>44298</v>
      </c>
      <c r="B5" s="2">
        <v>1.2063984000000001</v>
      </c>
      <c r="C5" s="2">
        <v>2.7164912330000002</v>
      </c>
    </row>
    <row r="6" spans="1:11" ht="15.75" thickBot="1" x14ac:dyDescent="0.3">
      <c r="A6" s="1">
        <v>44270</v>
      </c>
      <c r="B6" s="2">
        <v>1.167384</v>
      </c>
      <c r="C6" s="2">
        <v>2.7780866469999999</v>
      </c>
    </row>
    <row r="7" spans="1:11" ht="15.75" thickBot="1" x14ac:dyDescent="0.3">
      <c r="A7" s="1">
        <v>44288</v>
      </c>
      <c r="B7" s="2">
        <v>1.1493500000000001</v>
      </c>
      <c r="C7" s="2">
        <v>2.9778959999999999</v>
      </c>
    </row>
    <row r="8" spans="1:11" ht="15.75" thickBot="1" x14ac:dyDescent="0.3">
      <c r="A8" s="1">
        <v>44316</v>
      </c>
      <c r="B8" s="2">
        <v>1.23444</v>
      </c>
      <c r="C8" s="2">
        <v>3.8406643329999999</v>
      </c>
    </row>
    <row r="9" spans="1:11" ht="15.75" thickBot="1" x14ac:dyDescent="0.3">
      <c r="A9" s="1">
        <v>44357</v>
      </c>
      <c r="B9" s="2">
        <v>1.46685</v>
      </c>
      <c r="C9" s="2">
        <v>14.2186</v>
      </c>
    </row>
    <row r="10" spans="1:11" ht="15.75" thickBot="1" x14ac:dyDescent="0.3">
      <c r="A10" s="13">
        <v>44559</v>
      </c>
      <c r="B10" s="4">
        <v>1.50495</v>
      </c>
      <c r="C10" s="4">
        <v>19.809999999999999</v>
      </c>
    </row>
    <row r="11" spans="1:11" x14ac:dyDescent="0.25">
      <c r="A11" s="15">
        <v>44366</v>
      </c>
      <c r="B11" s="17">
        <v>1.7272000000000001</v>
      </c>
      <c r="C11" s="14">
        <v>41.418999999999997</v>
      </c>
    </row>
  </sheetData>
  <autoFilter ref="A1:C1" xr:uid="{8FC61EF1-D795-4A4B-918E-D42C29C4FF49}">
    <sortState ref="A2:C11">
      <sortCondition ref="C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0340-1B8E-4227-9A3F-9708A1483C8C}">
  <dimension ref="A1:E18"/>
  <sheetViews>
    <sheetView tabSelected="1" workbookViewId="0">
      <selection activeCell="D29" sqref="D29"/>
    </sheetView>
  </sheetViews>
  <sheetFormatPr defaultRowHeight="15" x14ac:dyDescent="0.25"/>
  <cols>
    <col min="2" max="2" width="21.140625" customWidth="1"/>
    <col min="3" max="3" width="15.140625" customWidth="1"/>
  </cols>
  <sheetData>
    <row r="1" spans="1:5" x14ac:dyDescent="0.25">
      <c r="A1" t="s">
        <v>6</v>
      </c>
      <c r="B1" t="s">
        <v>1</v>
      </c>
      <c r="C1" t="s">
        <v>32</v>
      </c>
      <c r="D1" t="s">
        <v>33</v>
      </c>
      <c r="E1" t="s">
        <v>34</v>
      </c>
    </row>
    <row r="2" spans="1:5" x14ac:dyDescent="0.25">
      <c r="A2" t="s">
        <v>7</v>
      </c>
      <c r="B2">
        <v>4.4999999999999997E-3</v>
      </c>
      <c r="C2">
        <v>8.4949999999999992</v>
      </c>
      <c r="D2">
        <v>13.327999999999999</v>
      </c>
      <c r="E2">
        <v>1</v>
      </c>
    </row>
    <row r="3" spans="1:5" x14ac:dyDescent="0.25">
      <c r="A3" t="s">
        <v>7</v>
      </c>
      <c r="B3">
        <v>8.9239999999999995</v>
      </c>
      <c r="C3">
        <v>8.8682999999999996</v>
      </c>
      <c r="D3">
        <v>7.7299999999999994E-2</v>
      </c>
      <c r="E3" t="s">
        <v>34</v>
      </c>
    </row>
    <row r="4" spans="1:5" x14ac:dyDescent="0.25">
      <c r="A4" t="s">
        <v>7</v>
      </c>
      <c r="B4">
        <v>9.1889599999999998</v>
      </c>
      <c r="C4">
        <v>8.8844999999999992</v>
      </c>
      <c r="D4">
        <v>3.2599999999999997E-2</v>
      </c>
      <c r="E4">
        <v>1</v>
      </c>
    </row>
    <row r="5" spans="1:5" x14ac:dyDescent="0.25">
      <c r="A5" t="s">
        <v>7</v>
      </c>
      <c r="B5">
        <v>9.218</v>
      </c>
      <c r="C5">
        <v>10.38888467767296</v>
      </c>
      <c r="D5">
        <v>0</v>
      </c>
      <c r="E5">
        <v>1</v>
      </c>
    </row>
    <row r="6" spans="1:5" x14ac:dyDescent="0.25">
      <c r="A6" t="s">
        <v>8</v>
      </c>
      <c r="B6">
        <v>8.7624999999999993</v>
      </c>
      <c r="C6">
        <v>8.5500000000000007</v>
      </c>
      <c r="D6">
        <v>7.5488</v>
      </c>
      <c r="E6">
        <v>1</v>
      </c>
    </row>
    <row r="7" spans="1:5" x14ac:dyDescent="0.25">
      <c r="A7" t="s">
        <v>8</v>
      </c>
      <c r="B7">
        <v>9.0642999999999994</v>
      </c>
      <c r="C7">
        <v>8.9929000000000006</v>
      </c>
      <c r="D7">
        <v>6.7199999999999996E-2</v>
      </c>
      <c r="E7" t="s">
        <v>34</v>
      </c>
    </row>
    <row r="8" spans="1:5" x14ac:dyDescent="0.25">
      <c r="A8" t="s">
        <v>8</v>
      </c>
      <c r="B8">
        <v>9.375</v>
      </c>
      <c r="C8">
        <v>8.9678000000000004</v>
      </c>
      <c r="D8">
        <v>4.36E-2</v>
      </c>
      <c r="E8">
        <v>1</v>
      </c>
    </row>
    <row r="9" spans="1:5" x14ac:dyDescent="0.25">
      <c r="A9" t="s">
        <v>8</v>
      </c>
      <c r="B9">
        <v>10.045</v>
      </c>
      <c r="C9">
        <v>9.2050999999999998</v>
      </c>
      <c r="D9">
        <v>1.8200000000000001E-2</v>
      </c>
      <c r="E9">
        <v>1</v>
      </c>
    </row>
    <row r="10" spans="1:5" x14ac:dyDescent="0.25">
      <c r="A10" t="s">
        <v>9</v>
      </c>
      <c r="B10">
        <v>8.7503200000000003</v>
      </c>
      <c r="C10">
        <v>8.3545999999999996</v>
      </c>
      <c r="D10">
        <v>115.12</v>
      </c>
      <c r="E10">
        <v>1</v>
      </c>
    </row>
    <row r="11" spans="1:5" x14ac:dyDescent="0.25">
      <c r="A11" t="s">
        <v>9</v>
      </c>
      <c r="B11" s="14">
        <v>9.1892320000000005</v>
      </c>
      <c r="C11">
        <v>9.2250999999999994</v>
      </c>
      <c r="D11">
        <v>7.9000000000000001E-2</v>
      </c>
      <c r="E11" t="s">
        <v>34</v>
      </c>
    </row>
    <row r="12" spans="1:5" x14ac:dyDescent="0.25">
      <c r="A12" t="s">
        <v>9</v>
      </c>
      <c r="B12">
        <v>9.6783999999999999</v>
      </c>
      <c r="C12">
        <v>9.0475999999999992</v>
      </c>
      <c r="D12">
        <v>0.15140000000000001</v>
      </c>
      <c r="E12">
        <v>1</v>
      </c>
    </row>
    <row r="13" spans="1:5" ht="15.75" thickBot="1" x14ac:dyDescent="0.3">
      <c r="A13" t="s">
        <v>10</v>
      </c>
      <c r="B13">
        <v>3.048E-2</v>
      </c>
      <c r="C13">
        <v>6.6199999999999995E-2</v>
      </c>
      <c r="D13">
        <v>9.7000000000000003E-3</v>
      </c>
      <c r="E13" t="s">
        <v>34</v>
      </c>
    </row>
    <row r="14" spans="1:5" ht="15.75" thickBot="1" x14ac:dyDescent="0.3">
      <c r="A14" t="s">
        <v>10</v>
      </c>
      <c r="B14" s="2">
        <v>0.124968</v>
      </c>
      <c r="C14">
        <v>2.7799999999999998E-2</v>
      </c>
      <c r="D14">
        <v>0.22500000000000001</v>
      </c>
      <c r="E14">
        <v>1</v>
      </c>
    </row>
    <row r="15" spans="1:5" x14ac:dyDescent="0.25">
      <c r="A15" t="s">
        <v>10</v>
      </c>
      <c r="B15" s="16">
        <v>1.29</v>
      </c>
      <c r="C15">
        <v>-6.4299999999999996E-2</v>
      </c>
      <c r="D15">
        <v>0.50039999999999996</v>
      </c>
      <c r="E15">
        <v>1</v>
      </c>
    </row>
    <row r="16" spans="1:5" ht="15.75" thickBot="1" x14ac:dyDescent="0.3">
      <c r="A16" t="s">
        <v>11</v>
      </c>
      <c r="B16">
        <v>0.96519999999999995</v>
      </c>
      <c r="C16">
        <v>0</v>
      </c>
      <c r="D16">
        <v>0.1444</v>
      </c>
      <c r="E16">
        <v>1</v>
      </c>
    </row>
    <row r="17" spans="1:5" ht="15.75" thickBot="1" x14ac:dyDescent="0.3">
      <c r="A17" t="s">
        <v>11</v>
      </c>
      <c r="B17" s="4">
        <v>1.50495</v>
      </c>
      <c r="C17">
        <v>1.0754999999999999</v>
      </c>
      <c r="D17">
        <v>0.13850000000000001</v>
      </c>
      <c r="E17" t="s">
        <v>34</v>
      </c>
    </row>
    <row r="18" spans="1:5" x14ac:dyDescent="0.25">
      <c r="A18" t="s">
        <v>11</v>
      </c>
      <c r="B18">
        <v>1.7272000000000001</v>
      </c>
      <c r="C18">
        <v>1.3011999999999999</v>
      </c>
      <c r="D18">
        <v>1.03E-2</v>
      </c>
      <c r="E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Q_MSMTS</vt:lpstr>
      <vt:lpstr>LFM</vt:lpstr>
      <vt:lpstr>FM</vt:lpstr>
      <vt:lpstr>MB</vt:lpstr>
      <vt:lpstr>DE</vt:lpstr>
      <vt:lpstr>BD</vt:lpstr>
      <vt:lpstr>Equations_CSV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Larson</dc:creator>
  <cp:lastModifiedBy>Larson, Owen Mr.</cp:lastModifiedBy>
  <dcterms:created xsi:type="dcterms:W3CDTF">2021-12-20T16:09:13Z</dcterms:created>
  <dcterms:modified xsi:type="dcterms:W3CDTF">2022-03-17T00:01:11Z</dcterms:modified>
</cp:coreProperties>
</file>