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tchers" sheetId="1" r:id="rId1"/>
    <sheet name="run_pot" sheetId="2" r:id="rId2"/>
  </sheets>
  <calcPr calcId="124519" fullCalcOnLoad="1"/>
</workbook>
</file>

<file path=xl/sharedStrings.xml><?xml version="1.0" encoding="utf-8"?>
<sst xmlns="http://schemas.openxmlformats.org/spreadsheetml/2006/main" count="153" uniqueCount="108">
  <si>
    <t>team</t>
  </si>
  <si>
    <t>runs</t>
  </si>
  <si>
    <t>rank:Runs</t>
  </si>
  <si>
    <t>opp_R(0)</t>
  </si>
  <si>
    <t>LINE</t>
  </si>
  <si>
    <t>SO</t>
  </si>
  <si>
    <t>rank:SOs</t>
  </si>
  <si>
    <t>opp_SO(0)</t>
  </si>
  <si>
    <t>IP</t>
  </si>
  <si>
    <t>HIP</t>
  </si>
  <si>
    <t>score</t>
  </si>
  <si>
    <t>side</t>
  </si>
  <si>
    <t>opp</t>
  </si>
  <si>
    <t>name</t>
  </si>
  <si>
    <t>Hayden Birdsong</t>
  </si>
  <si>
    <t>Keider Montero</t>
  </si>
  <si>
    <t>Garrett Crochet</t>
  </si>
  <si>
    <t>Chad Patrick</t>
  </si>
  <si>
    <t>Carson Palmquist</t>
  </si>
  <si>
    <t>Jameson Taillon</t>
  </si>
  <si>
    <t>Erick Fedde</t>
  </si>
  <si>
    <t>Charlie Morton</t>
  </si>
  <si>
    <t>Kevin Gausman</t>
  </si>
  <si>
    <t>Jacob deGrom</t>
  </si>
  <si>
    <t>Nick Martinez</t>
  </si>
  <si>
    <t>Michael Lorenzen</t>
  </si>
  <si>
    <t>Adrian Houser</t>
  </si>
  <si>
    <t>Clay Holmes</t>
  </si>
  <si>
    <t>Yoshinobu Yamamoto</t>
  </si>
  <si>
    <t>Gavin Williams</t>
  </si>
  <si>
    <t>Chris Paddack</t>
  </si>
  <si>
    <t>Zack Littell</t>
  </si>
  <si>
    <t>Andrew Heaney</t>
  </si>
  <si>
    <t>Ryne Nelson</t>
  </si>
  <si>
    <t>Ryan Weathers</t>
  </si>
  <si>
    <t>Randy Vásquez</t>
  </si>
  <si>
    <t>Jack Kochanowicz</t>
  </si>
  <si>
    <t>Randy Vasquez</t>
  </si>
  <si>
    <t>Ryan Yarbrough</t>
  </si>
  <si>
    <t>{28: 0, 2: 5, 12: 0, 7: 3, 27: 1}</t>
  </si>
  <si>
    <t>{11: 4, 26: 1, 28: 1, 5: 3, 6: 5}</t>
  </si>
  <si>
    <t>{14: 2, 12: 1, 27: 1, 15: 2, 10: 1}</t>
  </si>
  <si>
    <t>{23: 3, 13: 3, 21: 2, 12: 3, 26: 1}</t>
  </si>
  <si>
    <t>{4: 1, 24: 2, 10: 6, 22: 1}</t>
  </si>
  <si>
    <t>{24: 7, 10: 3, 16: 0, 4: 0, 3: 4}</t>
  </si>
  <si>
    <t>{27: 2, 12: 1, 9: 0, 16: 1}</t>
  </si>
  <si>
    <t>{1: 6, 19: 0, 8: 3, 21: 6, 11: 0}</t>
  </si>
  <si>
    <t>{18: 0, 8: 1, 3: 2, 13: 0, 1: 2}</t>
  </si>
  <si>
    <t>{6: 1, 16: 1, 13: 3, 23: 0, 29: 1}</t>
  </si>
  <si>
    <t>{21: 1, 26: 5, 5: 0, 13: 4, 17: 3}</t>
  </si>
  <si>
    <t>{16: 0, 6: 3, 2: 1, 29: 4, 5: 2}</t>
  </si>
  <si>
    <t>{29: 3, 15: 0, 7: 0, 18: 3}</t>
  </si>
  <si>
    <t>{12: 1, 14: 2, 4: 0, 24: 2}</t>
  </si>
  <si>
    <t>{19: 2, 5: 3, 17: 1, 26: 0}</t>
  </si>
  <si>
    <t>{11: 2, 1: 2, 24: 2, 14: 3, 13: 2}</t>
  </si>
  <si>
    <t>{2: 4, 11: 4, 15: 2, 4: 1, 20: 1}</t>
  </si>
  <si>
    <t>{10: 2, 0: 1, 17: 2}</t>
  </si>
  <si>
    <t>{21: 3, 29: 1, 28: 2, 9: 1, 14: 2}</t>
  </si>
  <si>
    <t>{8: 3, 3: 5, 26: 1, 0: 1, 18: 4}</t>
  </si>
  <si>
    <t>{27: 1, 2: 0, 13: 3, 9: 3, 0: 4}</t>
  </si>
  <si>
    <t>{1: 3, 28: 2, 27: 2, 24: 3, 3: 3}</t>
  </si>
  <si>
    <t>{4: 6, 13: 6, 0: 9, 14: 8, 10: 5}</t>
  </si>
  <si>
    <t>{16: 4, 7: 6, 8: 4, 13: 2, 28: 7}</t>
  </si>
  <si>
    <t>{6: 2, 18: 5, 10: 4, 5: 2}</t>
  </si>
  <si>
    <t>{18: 4, 10: 4, 20: 8, 6: 3, 25: 2}</t>
  </si>
  <si>
    <t>{0: 0, 13: 4, 29: 2, 20: 6}</t>
  </si>
  <si>
    <t>{12: 2, 19: 9, 22: 3, 8: 6, 1: 9}</t>
  </si>
  <si>
    <t>{17: 7, 22: 3, 25: 10, 7: 7, 12: 9}</t>
  </si>
  <si>
    <t>{3: 3, 20: 6, 7: 5, 16: 3, 23: 3}</t>
  </si>
  <si>
    <t>{8: 4, 28: 5, 24: 7, 7: 5, 11: 5}</t>
  </si>
  <si>
    <t>{20: 2, 3: 3, 2: 5, 23: 4, 24: 5}</t>
  </si>
  <si>
    <t>{23: 5, 14: 6, 9: 9, 17: 6}</t>
  </si>
  <si>
    <t>{13: 6, 4: 9, 6: 8, 18: 6}</t>
  </si>
  <si>
    <t>{19: 2, 24: 2, 11: 6, 28: 3}</t>
  </si>
  <si>
    <t>{1: 1, 12: 3, 18: 5, 4: 2, 7: 6}</t>
  </si>
  <si>
    <t>{2: 0, 1: 3, 14: 2, 6: 2, 26: 4}</t>
  </si>
  <si>
    <t>{10: 2, 15: 2, 11: 5}</t>
  </si>
  <si>
    <t>{8: 1, 23: 3, 27: 5, 29: 5, 4: 4}</t>
  </si>
  <si>
    <t>{22: 6, 25: 1, 28: 4, 15: 5, 17: 6}</t>
  </si>
  <si>
    <t>away</t>
  </si>
  <si>
    <t>home</t>
  </si>
  <si>
    <t>Detroit Tigers</t>
  </si>
  <si>
    <t>San Francisco Giants</t>
  </si>
  <si>
    <t>Milwaukee Brewers</t>
  </si>
  <si>
    <t>Boston Red Sox</t>
  </si>
  <si>
    <t>Chicago Cubs</t>
  </si>
  <si>
    <t>Colorado Rockies</t>
  </si>
  <si>
    <t>Baltimore Orioles</t>
  </si>
  <si>
    <t>St. Louis Cardinals</t>
  </si>
  <si>
    <t>Texas Rangers</t>
  </si>
  <si>
    <t>Toronto Blue Jays</t>
  </si>
  <si>
    <t>Kansas City Royals</t>
  </si>
  <si>
    <t>Cincinnati Reds</t>
  </si>
  <si>
    <t>New York Mets</t>
  </si>
  <si>
    <t>Chicago White Sox</t>
  </si>
  <si>
    <t>Cleveland Guardians</t>
  </si>
  <si>
    <t>Los Angeles Dodgers</t>
  </si>
  <si>
    <t>Tampa Bay Rays</t>
  </si>
  <si>
    <t>Minnesota Twins</t>
  </si>
  <si>
    <t>Arizona Diamondbacks</t>
  </si>
  <si>
    <t>Pittsburgh Pirates</t>
  </si>
  <si>
    <t>San Diego Padres</t>
  </si>
  <si>
    <t>Miami Marlins</t>
  </si>
  <si>
    <t>New York Yankees</t>
  </si>
  <si>
    <t>home_pot</t>
  </si>
  <si>
    <t>away_pot</t>
  </si>
  <si>
    <t>diff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</si>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</sst>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8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6"/>
  <sheetViews>
    <sheetView tabSelected="1" workbookViewId="0"/>
  </sheetViews>
  <sheetFormatPr defaultRowHeight="15"/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14</v>
      </c>
      <c r="B2">
        <f>HYPERLINK("https://www.mlb.com/player/hayden-birdsong-806185?stats=gamelogs-r-pitching-mlb&amp;year=2025", "San Francisco Giants")</f>
        <v>0</v>
      </c>
      <c r="C2">
        <v>1</v>
      </c>
      <c r="D2" t="s">
        <v>39</v>
      </c>
      <c r="E2">
        <v>3</v>
      </c>
      <c r="F2">
        <v>6</v>
      </c>
      <c r="G2">
        <v>3</v>
      </c>
      <c r="H2" t="s">
        <v>59</v>
      </c>
      <c r="I2">
        <v>25</v>
      </c>
      <c r="J2">
        <v>2</v>
      </c>
      <c r="K2">
        <v>1</v>
      </c>
      <c r="L2">
        <v>4</v>
      </c>
      <c r="M2" t="s">
        <v>79</v>
      </c>
      <c r="N2" t="s">
        <v>81</v>
      </c>
    </row>
    <row r="3" spans="1:14">
      <c r="A3" s="1" t="s">
        <v>15</v>
      </c>
      <c r="B3">
        <f>HYPERLINK("https://www.mlb.com/player/keider-montero-672456?stats=gamelogs-r-pitching-mlb&amp;year=2025", "Detroit Tigers")</f>
        <v>0</v>
      </c>
      <c r="C3">
        <v>3</v>
      </c>
      <c r="D3" t="s">
        <v>40</v>
      </c>
      <c r="E3">
        <v>17</v>
      </c>
      <c r="G3">
        <v>3</v>
      </c>
      <c r="H3" t="s">
        <v>60</v>
      </c>
      <c r="I3">
        <v>11</v>
      </c>
      <c r="J3">
        <v>4.1</v>
      </c>
      <c r="K3">
        <v>1.219512195121951</v>
      </c>
      <c r="L3">
        <v>3.441463414634145</v>
      </c>
      <c r="M3" t="s">
        <v>80</v>
      </c>
      <c r="N3" t="s">
        <v>82</v>
      </c>
    </row>
    <row r="4" spans="1:14">
      <c r="A4" s="1" t="s">
        <v>16</v>
      </c>
      <c r="B4">
        <f>HYPERLINK("https://www.mlb.com/player/garrett-crochet-676979?stats=gamelogs-r-pitching-mlb&amp;year=2025", "Boston Red Sox")</f>
        <v>0</v>
      </c>
      <c r="C4">
        <v>1</v>
      </c>
      <c r="D4" t="s">
        <v>41</v>
      </c>
      <c r="E4">
        <v>24</v>
      </c>
      <c r="F4">
        <v>7</v>
      </c>
      <c r="G4">
        <v>6</v>
      </c>
      <c r="H4" t="s">
        <v>61</v>
      </c>
      <c r="I4">
        <v>18</v>
      </c>
      <c r="J4">
        <v>7</v>
      </c>
      <c r="K4">
        <v>0.7142857142857143</v>
      </c>
      <c r="L4">
        <v>12.28571428571429</v>
      </c>
      <c r="M4" t="s">
        <v>79</v>
      </c>
      <c r="N4" t="s">
        <v>83</v>
      </c>
    </row>
    <row r="5" spans="1:14">
      <c r="A5" s="1" t="s">
        <v>17</v>
      </c>
      <c r="B5">
        <f>HYPERLINK("https://www.mlb.com/player/chad-patrick-694477?stats=gamelogs-r-pitching-mlb&amp;year=2025", "Milwaukee Brewers")</f>
        <v>0</v>
      </c>
      <c r="C5">
        <v>3</v>
      </c>
      <c r="D5" t="s">
        <v>42</v>
      </c>
      <c r="E5">
        <v>5</v>
      </c>
      <c r="F5">
        <v>6</v>
      </c>
      <c r="G5">
        <v>4</v>
      </c>
      <c r="H5" t="s">
        <v>62</v>
      </c>
      <c r="I5">
        <v>24</v>
      </c>
      <c r="J5">
        <v>5.2</v>
      </c>
      <c r="K5">
        <v>1.153846153846154</v>
      </c>
      <c r="L5">
        <v>5.738461538461538</v>
      </c>
      <c r="M5" t="s">
        <v>80</v>
      </c>
      <c r="N5" t="s">
        <v>84</v>
      </c>
    </row>
    <row r="6" spans="1:14">
      <c r="A6" s="1" t="s">
        <v>18</v>
      </c>
      <c r="B6">
        <f>HYPERLINK("https://www.mlb.com/player/carson-palmquist-687223?stats=gamelogs-r-pitching-mlb&amp;year=2025", "Colorado Rockies")</f>
        <v>0</v>
      </c>
      <c r="E6">
        <v>2</v>
      </c>
      <c r="F6">
        <v>3</v>
      </c>
      <c r="I6">
        <v>2</v>
      </c>
      <c r="M6" t="s">
        <v>79</v>
      </c>
      <c r="N6" t="s">
        <v>85</v>
      </c>
    </row>
    <row r="7" spans="1:14">
      <c r="A7" s="1" t="s">
        <v>19</v>
      </c>
      <c r="B7">
        <f>HYPERLINK("https://www.mlb.com/player/jameson-taillon-592791?stats=gamelogs-r-pitching-mlb&amp;year=2025", "Chicago Cubs")</f>
        <v>0</v>
      </c>
      <c r="C7">
        <v>2</v>
      </c>
      <c r="D7" t="s">
        <v>43</v>
      </c>
      <c r="E7">
        <v>28</v>
      </c>
      <c r="F7">
        <v>7</v>
      </c>
      <c r="G7">
        <v>4</v>
      </c>
      <c r="H7" t="s">
        <v>63</v>
      </c>
      <c r="I7">
        <v>27</v>
      </c>
      <c r="J7">
        <v>6</v>
      </c>
      <c r="K7">
        <v>0.6666666666666666</v>
      </c>
      <c r="L7">
        <v>8.666666666666666</v>
      </c>
      <c r="M7" t="s">
        <v>80</v>
      </c>
      <c r="N7" t="s">
        <v>86</v>
      </c>
    </row>
    <row r="8" spans="1:14">
      <c r="A8" s="1" t="s">
        <v>20</v>
      </c>
      <c r="B8">
        <f>HYPERLINK("https://www.mlb.com/player/erick-fedde-607200?stats=gamelogs-r-pitching-mlb&amp;year=2025", "St. Louis Cardinals")</f>
        <v>0</v>
      </c>
      <c r="C8">
        <v>3</v>
      </c>
      <c r="D8" t="s">
        <v>44</v>
      </c>
      <c r="E8">
        <v>26</v>
      </c>
      <c r="F8">
        <v>4</v>
      </c>
      <c r="G8">
        <v>4</v>
      </c>
      <c r="H8" t="s">
        <v>64</v>
      </c>
      <c r="I8">
        <v>28</v>
      </c>
      <c r="J8">
        <v>5.2</v>
      </c>
      <c r="K8">
        <v>1.153846153846154</v>
      </c>
      <c r="L8">
        <v>5.738461538461538</v>
      </c>
      <c r="M8" t="s">
        <v>79</v>
      </c>
      <c r="N8" t="s">
        <v>87</v>
      </c>
    </row>
    <row r="9" spans="1:14">
      <c r="A9" s="1" t="s">
        <v>21</v>
      </c>
      <c r="B9">
        <f>HYPERLINK("https://www.mlb.com/player/charlie-morton-450203?stats=gamelogs-r-pitching-mlb&amp;year=2025", "Baltimore Orioles")</f>
        <v>0</v>
      </c>
      <c r="C9">
        <v>1</v>
      </c>
      <c r="D9" t="s">
        <v>45</v>
      </c>
      <c r="E9">
        <v>6</v>
      </c>
      <c r="F9">
        <v>4</v>
      </c>
      <c r="G9">
        <v>2</v>
      </c>
      <c r="H9" t="s">
        <v>65</v>
      </c>
      <c r="I9">
        <v>3</v>
      </c>
      <c r="J9">
        <v>3</v>
      </c>
      <c r="K9">
        <v>0.6666666666666666</v>
      </c>
      <c r="L9">
        <v>4.333333333333333</v>
      </c>
      <c r="M9" t="s">
        <v>80</v>
      </c>
      <c r="N9" t="s">
        <v>88</v>
      </c>
    </row>
    <row r="10" spans="1:14">
      <c r="A10" s="1" t="s">
        <v>22</v>
      </c>
      <c r="B10">
        <f>HYPERLINK("https://www.mlb.com/player/kevin-gausman-592332?stats=gamelogs-r-pitching-mlb&amp;year=2025", "Toronto Blue Jays")</f>
        <v>0</v>
      </c>
      <c r="C10">
        <v>3</v>
      </c>
      <c r="D10" t="s">
        <v>46</v>
      </c>
      <c r="E10">
        <v>25</v>
      </c>
      <c r="F10">
        <v>6</v>
      </c>
      <c r="G10">
        <v>6</v>
      </c>
      <c r="H10" t="s">
        <v>66</v>
      </c>
      <c r="I10">
        <v>21</v>
      </c>
      <c r="J10">
        <v>5.2</v>
      </c>
      <c r="K10">
        <v>0.5769230769230769</v>
      </c>
      <c r="L10">
        <v>9.469230769230769</v>
      </c>
      <c r="M10" t="s">
        <v>79</v>
      </c>
      <c r="N10" t="s">
        <v>89</v>
      </c>
    </row>
    <row r="11" spans="1:14">
      <c r="A11" s="1" t="s">
        <v>23</v>
      </c>
      <c r="B11">
        <f>HYPERLINK("https://www.mlb.com/player/jacob-degrom-594798?stats=gamelogs-r-pitching-mlb&amp;year=2025", "Texas Rangers")</f>
        <v>0</v>
      </c>
      <c r="C11">
        <v>1</v>
      </c>
      <c r="D11" t="s">
        <v>47</v>
      </c>
      <c r="E11">
        <v>14</v>
      </c>
      <c r="F11">
        <v>7</v>
      </c>
      <c r="G11">
        <v>7</v>
      </c>
      <c r="H11" t="s">
        <v>67</v>
      </c>
      <c r="I11">
        <v>4</v>
      </c>
      <c r="J11">
        <v>6</v>
      </c>
      <c r="K11">
        <v>0.6666666666666666</v>
      </c>
      <c r="L11">
        <v>12.33333333333333</v>
      </c>
      <c r="M11" t="s">
        <v>80</v>
      </c>
      <c r="N11" t="s">
        <v>90</v>
      </c>
    </row>
    <row r="12" spans="1:14">
      <c r="A12" s="1" t="s">
        <v>24</v>
      </c>
      <c r="B12">
        <f>HYPERLINK("https://www.mlb.com/player/nick-martinez-607259?stats=gamelogs-r-pitching-mlb&amp;year=2025", "Cincinnati Reds")</f>
        <v>0</v>
      </c>
      <c r="C12">
        <v>1</v>
      </c>
      <c r="D12" t="s">
        <v>48</v>
      </c>
      <c r="E12">
        <v>27</v>
      </c>
      <c r="F12">
        <v>4</v>
      </c>
      <c r="G12">
        <v>3</v>
      </c>
      <c r="H12" t="s">
        <v>68</v>
      </c>
      <c r="I12">
        <v>0</v>
      </c>
      <c r="J12">
        <v>6</v>
      </c>
      <c r="K12">
        <v>0.6666666666666666</v>
      </c>
      <c r="L12">
        <v>8.333333333333334</v>
      </c>
      <c r="M12" t="s">
        <v>79</v>
      </c>
      <c r="N12" t="s">
        <v>91</v>
      </c>
    </row>
    <row r="13" spans="1:14">
      <c r="A13" s="1" t="s">
        <v>25</v>
      </c>
      <c r="B13">
        <f>HYPERLINK("https://www.mlb.com/player/michael-lorenzen-547179?stats=gamelogs-r-pitching-mlb&amp;year=2025", "Kansas City Royals")</f>
        <v>0</v>
      </c>
      <c r="C13">
        <v>3</v>
      </c>
      <c r="D13" t="s">
        <v>49</v>
      </c>
      <c r="E13">
        <v>20</v>
      </c>
      <c r="F13">
        <v>5</v>
      </c>
      <c r="G13">
        <v>5</v>
      </c>
      <c r="H13" t="s">
        <v>69</v>
      </c>
      <c r="I13">
        <v>26</v>
      </c>
      <c r="J13">
        <v>6</v>
      </c>
      <c r="K13">
        <v>1.166666666666667</v>
      </c>
      <c r="L13">
        <v>7.5</v>
      </c>
      <c r="M13" t="s">
        <v>80</v>
      </c>
      <c r="N13" t="s">
        <v>92</v>
      </c>
    </row>
    <row r="14" spans="1:14">
      <c r="A14" s="1" t="s">
        <v>26</v>
      </c>
      <c r="B14">
        <f>HYPERLINK("https://www.mlb.com/player/adrian-houser-605288?stats=gamelogs-r-pitching-mlb&amp;year=2025", "Chicago White Sox")</f>
        <v>0</v>
      </c>
      <c r="E14">
        <v>10</v>
      </c>
      <c r="F14">
        <v>4</v>
      </c>
      <c r="I14">
        <v>10</v>
      </c>
      <c r="M14" t="s">
        <v>79</v>
      </c>
      <c r="N14" t="s">
        <v>93</v>
      </c>
    </row>
    <row r="15" spans="1:14">
      <c r="A15" s="1" t="s">
        <v>27</v>
      </c>
      <c r="B15">
        <f>HYPERLINK("https://www.mlb.com/player/clay-holmes-605280?stats=gamelogs-r-pitching-mlb&amp;year=2025", "New York Mets")</f>
        <v>0</v>
      </c>
      <c r="C15">
        <v>2</v>
      </c>
      <c r="D15" t="s">
        <v>50</v>
      </c>
      <c r="E15">
        <v>23</v>
      </c>
      <c r="F15">
        <v>6</v>
      </c>
      <c r="G15">
        <v>4</v>
      </c>
      <c r="H15" t="s">
        <v>70</v>
      </c>
      <c r="I15">
        <v>16</v>
      </c>
      <c r="J15">
        <v>6</v>
      </c>
      <c r="K15">
        <v>0.6666666666666666</v>
      </c>
      <c r="L15">
        <v>8.666666666666666</v>
      </c>
      <c r="M15" t="s">
        <v>80</v>
      </c>
      <c r="N15" t="s">
        <v>94</v>
      </c>
    </row>
    <row r="16" spans="1:14">
      <c r="A16" s="1" t="s">
        <v>28</v>
      </c>
      <c r="B16">
        <f>HYPERLINK("https://www.mlb.com/player/yoshinobu-yamamoto-808967?stats=gamelogs-r-pitching-mlb&amp;year=2025", "Los Angeles Dodgers")</f>
        <v>0</v>
      </c>
      <c r="C16">
        <v>3</v>
      </c>
      <c r="D16" t="s">
        <v>51</v>
      </c>
      <c r="E16">
        <v>19</v>
      </c>
      <c r="F16">
        <v>7</v>
      </c>
      <c r="G16">
        <v>6</v>
      </c>
      <c r="H16" t="s">
        <v>71</v>
      </c>
      <c r="I16">
        <v>19</v>
      </c>
      <c r="J16">
        <v>6</v>
      </c>
      <c r="K16">
        <v>0.6666666666666666</v>
      </c>
      <c r="L16">
        <v>10</v>
      </c>
      <c r="M16" t="s">
        <v>79</v>
      </c>
      <c r="N16" t="s">
        <v>95</v>
      </c>
    </row>
    <row r="17" spans="1:14">
      <c r="A17" s="1" t="s">
        <v>29</v>
      </c>
      <c r="B17">
        <f>HYPERLINK("https://www.mlb.com/player/gavin-williams-668909?stats=gamelogs-r-pitching-mlb&amp;year=2025", "Cleveland Guardians")</f>
        <v>0</v>
      </c>
      <c r="C17">
        <v>2</v>
      </c>
      <c r="D17" t="s">
        <v>52</v>
      </c>
      <c r="E17">
        <v>0</v>
      </c>
      <c r="F17">
        <v>7</v>
      </c>
      <c r="G17">
        <v>6</v>
      </c>
      <c r="H17" t="s">
        <v>72</v>
      </c>
      <c r="I17">
        <v>15</v>
      </c>
      <c r="J17">
        <v>5</v>
      </c>
      <c r="K17">
        <v>0.8</v>
      </c>
      <c r="L17">
        <v>9.4</v>
      </c>
      <c r="M17" t="s">
        <v>80</v>
      </c>
      <c r="N17" t="s">
        <v>96</v>
      </c>
    </row>
    <row r="18" spans="1:14">
      <c r="A18" s="1" t="s">
        <v>30</v>
      </c>
      <c r="B18">
        <f>HYPERLINK("https://www.mlb.com/player/chris-paddack-663978?stats=gamelogs-r-pitching-mlb&amp;year=2025", "Minnesota Twins")</f>
        <v>0</v>
      </c>
      <c r="C18">
        <v>1</v>
      </c>
      <c r="D18" t="s">
        <v>53</v>
      </c>
      <c r="E18">
        <v>21</v>
      </c>
      <c r="F18">
        <v>4</v>
      </c>
      <c r="G18">
        <v>2</v>
      </c>
      <c r="H18" t="s">
        <v>73</v>
      </c>
      <c r="I18">
        <v>8</v>
      </c>
      <c r="J18">
        <v>5.1</v>
      </c>
      <c r="K18">
        <v>0.7843137254901962</v>
      </c>
      <c r="L18">
        <v>6.315686274509804</v>
      </c>
      <c r="M18" t="s">
        <v>79</v>
      </c>
      <c r="N18" t="s">
        <v>97</v>
      </c>
    </row>
    <row r="19" spans="1:14">
      <c r="A19" s="1" t="s">
        <v>31</v>
      </c>
      <c r="B19">
        <f>HYPERLINK("https://www.mlb.com/player/zack-littell-641793?stats=gamelogs-r-pitching-mlb&amp;year=2025", "Tampa Bay Rays")</f>
        <v>0</v>
      </c>
      <c r="C19">
        <v>2</v>
      </c>
      <c r="D19" t="s">
        <v>54</v>
      </c>
      <c r="E19">
        <v>12</v>
      </c>
      <c r="F19">
        <v>5</v>
      </c>
      <c r="G19">
        <v>3</v>
      </c>
      <c r="H19" t="s">
        <v>74</v>
      </c>
      <c r="I19">
        <v>13</v>
      </c>
      <c r="J19">
        <v>6</v>
      </c>
      <c r="K19">
        <v>1</v>
      </c>
      <c r="L19">
        <v>7</v>
      </c>
      <c r="M19" t="s">
        <v>80</v>
      </c>
      <c r="N19" t="s">
        <v>98</v>
      </c>
    </row>
    <row r="20" spans="1:14">
      <c r="A20" s="1" t="s">
        <v>32</v>
      </c>
      <c r="B20">
        <f>HYPERLINK("https://www.mlb.com/player/andrew-heaney-571760?stats=gamelogs-r-pitching-mlb&amp;year=2025", "Pittsburgh Pirates")</f>
        <v>0</v>
      </c>
      <c r="C20">
        <v>2</v>
      </c>
      <c r="D20" t="s">
        <v>55</v>
      </c>
      <c r="E20">
        <v>7</v>
      </c>
      <c r="F20">
        <v>4</v>
      </c>
      <c r="G20">
        <v>2</v>
      </c>
      <c r="H20" t="s">
        <v>75</v>
      </c>
      <c r="I20">
        <v>9</v>
      </c>
      <c r="J20">
        <v>5</v>
      </c>
      <c r="K20">
        <v>0.8</v>
      </c>
      <c r="L20">
        <v>5.4</v>
      </c>
      <c r="M20" t="s">
        <v>79</v>
      </c>
      <c r="N20" t="s">
        <v>99</v>
      </c>
    </row>
    <row r="21" spans="1:14">
      <c r="A21" s="1" t="s">
        <v>33</v>
      </c>
      <c r="B21">
        <f>HYPERLINK("https://www.mlb.com/player/ryne-nelson-669194?stats=gamelogs-r-pitching-mlb&amp;year=2025", "Arizona Diamondbacks")</f>
        <v>0</v>
      </c>
      <c r="C21">
        <v>1</v>
      </c>
      <c r="D21" t="s">
        <v>56</v>
      </c>
      <c r="E21">
        <v>29</v>
      </c>
      <c r="F21">
        <v>5</v>
      </c>
      <c r="G21">
        <v>2</v>
      </c>
      <c r="H21" t="s">
        <v>76</v>
      </c>
      <c r="I21">
        <v>23</v>
      </c>
      <c r="J21">
        <v>4</v>
      </c>
      <c r="K21">
        <v>0.75</v>
      </c>
      <c r="L21">
        <v>5.25</v>
      </c>
      <c r="M21" t="s">
        <v>80</v>
      </c>
      <c r="N21" t="s">
        <v>100</v>
      </c>
    </row>
    <row r="22" spans="1:14">
      <c r="A22" s="1" t="s">
        <v>34</v>
      </c>
      <c r="B22">
        <f>HYPERLINK("https://www.mlb.com/player/ryan-weathers-677960?stats=gamelogs-r-pitching-mlb&amp;year=2025", "Miami Marlins")</f>
        <v>0</v>
      </c>
      <c r="E22">
        <v>11</v>
      </c>
      <c r="F22">
        <v>4</v>
      </c>
      <c r="I22">
        <v>1</v>
      </c>
      <c r="M22" t="s">
        <v>79</v>
      </c>
      <c r="N22" t="s">
        <v>101</v>
      </c>
    </row>
    <row r="23" spans="1:14">
      <c r="A23" s="1" t="s">
        <v>35</v>
      </c>
      <c r="B23">
        <f>HYPERLINK("https://www.mlb.com/player/randy-vásquez-681190?stats=gamelogs-r-pitching-mlb&amp;year=2025", "San Diego Padres")</f>
        <v>0</v>
      </c>
      <c r="C23">
        <v>2</v>
      </c>
      <c r="D23" t="s">
        <v>57</v>
      </c>
      <c r="E23">
        <v>22</v>
      </c>
      <c r="G23">
        <v>4</v>
      </c>
      <c r="H23" t="s">
        <v>77</v>
      </c>
      <c r="I23">
        <v>5</v>
      </c>
      <c r="J23">
        <v>5</v>
      </c>
      <c r="K23">
        <v>1</v>
      </c>
      <c r="L23">
        <v>7</v>
      </c>
      <c r="M23" t="s">
        <v>80</v>
      </c>
      <c r="N23" t="s">
        <v>102</v>
      </c>
    </row>
    <row r="24" spans="1:14">
      <c r="A24" s="1" t="s">
        <v>36</v>
      </c>
      <c r="B24">
        <f>HYPERLINK("https://www.mlb.com/player/jack-kochanowicz-686799?stats=gamelogs-r-pitching-mlb&amp;year=2025", "Los Angeles Angels")</f>
        <v>0</v>
      </c>
      <c r="C24">
        <v>3</v>
      </c>
      <c r="D24" t="s">
        <v>58</v>
      </c>
      <c r="E24">
        <v>1</v>
      </c>
      <c r="F24">
        <v>4</v>
      </c>
      <c r="G24">
        <v>5</v>
      </c>
      <c r="H24" t="s">
        <v>78</v>
      </c>
      <c r="I24">
        <v>12</v>
      </c>
      <c r="J24">
        <v>5.2</v>
      </c>
      <c r="K24">
        <v>0.9615384615384615</v>
      </c>
      <c r="L24">
        <v>7.315384615384615</v>
      </c>
      <c r="M24" t="s">
        <v>80</v>
      </c>
      <c r="N24" t="s">
        <v>103</v>
      </c>
    </row>
    <row r="25" spans="1:14">
      <c r="A25" s="1" t="s">
        <v>37</v>
      </c>
      <c r="F25">
        <v>5</v>
      </c>
    </row>
    <row r="26" spans="1:14">
      <c r="A26" s="1" t="s">
        <v>38</v>
      </c>
      <c r="F26">
        <v>5</v>
      </c>
    </row>
  </sheetData>
  <conditionalFormatting sqref="C2:C26">
    <cfRule type="colorScale" priority="1">
      <colorScale>
        <cfvo type="min" val="1.0"/>
        <cfvo type="percentile" val="50"/>
        <cfvo type="max" val="3.0"/>
        <color rgb="FF008000"/>
        <color rgb="FFFFFF00"/>
        <color rgb="FFFF0000"/>
      </colorScale>
    </cfRule>
  </conditionalFormatting>
  <conditionalFormatting sqref="E2:E26">
    <cfRule type="colorScale" priority="3">
      <colorScale>
        <cfvo type="min" val="0.0"/>
        <cfvo type="percentile" val="50"/>
        <cfvo type="max" val="29.0"/>
        <color rgb="FFFF0000"/>
        <color rgb="FFFFFF00"/>
        <color rgb="FF008000"/>
      </colorScale>
    </cfRule>
  </conditionalFormatting>
  <conditionalFormatting sqref="G2:G26">
    <cfRule type="colorScale" priority="4">
      <colorScale>
        <cfvo type="min" val="2.0"/>
        <cfvo type="percentile" val="50"/>
        <cfvo type="max" val="7.0"/>
        <color rgb="FFFF0000"/>
        <color rgb="FFFFFF00"/>
        <color rgb="FF008000"/>
      </colorScale>
    </cfRule>
  </conditionalFormatting>
  <conditionalFormatting sqref="I2:I26">
    <cfRule type="colorScale" priority="5">
      <colorScale>
        <cfvo type="min" val="0.0"/>
        <cfvo type="percentile" val="50"/>
        <cfvo type="max" val="28.0"/>
        <color rgb="FFFF0000"/>
        <color rgb="FFFFFF00"/>
        <color rgb="FF008000"/>
      </colorScale>
    </cfRule>
  </conditionalFormatting>
  <conditionalFormatting sqref="J2:J26">
    <cfRule type="colorScale" priority="6">
      <colorScale>
        <cfvo type="min" val="2.0"/>
        <cfvo type="percentile" val="50"/>
        <cfvo type="max" val="7.0"/>
        <color rgb="FFFF0000"/>
        <color rgb="FFFFFF00"/>
        <color rgb="FF008000"/>
      </colorScale>
    </cfRule>
  </conditionalFormatting>
  <conditionalFormatting sqref="K2:K26">
    <cfRule type="colorScale" priority="2">
      <colorScale>
        <cfvo type="min" val="0.5769230769230769"/>
        <cfvo type="percentile" val="50"/>
        <cfvo type="max" val="1.2195121951219514"/>
        <color rgb="FF008000"/>
        <color rgb="FFFFFF00"/>
        <color rgb="FFFF0000"/>
      </colorScale>
    </cfRule>
  </conditionalFormatting>
  <conditionalFormatting sqref="L2:L26">
    <cfRule type="colorScale" priority="7">
      <colorScale>
        <cfvo type="min" val="3.4414634146341454"/>
        <cfvo type="percentile" val="50"/>
        <cfvo type="max" val="12.333333333333334"/>
        <color rgb="FFFF0000"/>
        <color rgb="FFFFFF00"/>
        <color rgb="FF008000"/>
      </colorScale>
    </cfRule>
  </conditionalFormatting>
  <conditionalFormatting sqref="M2:M26">
    <cfRule type="cellIs" dxfId="0" priority="8" operator="equal">
      <formula>"away"</formula>
    </cfRule>
    <cfRule type="cellIs" dxfId="1" priority="9" operator="equal">
      <formula>"home"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/>
  </sheetViews>
  <sheetFormatPr defaultRowHeight="15"/>
  <sheetData>
    <row r="1" spans="1:7">
      <c r="B1" s="1" t="s">
        <v>80</v>
      </c>
      <c r="C1" s="1" t="s">
        <v>79</v>
      </c>
      <c r="D1" s="1" t="s">
        <v>104</v>
      </c>
      <c r="E1" s="1" t="s">
        <v>105</v>
      </c>
      <c r="F1" s="1" t="s">
        <v>106</v>
      </c>
      <c r="G1" s="1" t="s">
        <v>107</v>
      </c>
    </row>
    <row r="2" spans="1:7">
      <c r="A2" s="1">
        <v>0</v>
      </c>
      <c r="B2" t="s">
        <v>81</v>
      </c>
      <c r="C2" t="s">
        <v>82</v>
      </c>
      <c r="D2">
        <v>7.724137931034483</v>
      </c>
      <c r="E2">
        <v>7.464190981432361</v>
      </c>
      <c r="F2">
        <v>0.2599469496021216</v>
      </c>
      <c r="G2">
        <v>15.18832891246684</v>
      </c>
    </row>
    <row r="3" spans="1:7">
      <c r="A3" s="1">
        <v>1</v>
      </c>
      <c r="B3" t="s">
        <v>83</v>
      </c>
      <c r="C3" t="s">
        <v>84</v>
      </c>
      <c r="D3">
        <v>6.12962962962963</v>
      </c>
      <c r="E3">
        <v>8.588624338624339</v>
      </c>
      <c r="F3">
        <v>-2.458994708994709</v>
      </c>
      <c r="G3">
        <v>14.71825396825397</v>
      </c>
    </row>
    <row r="4" spans="1:7">
      <c r="A4" s="1">
        <v>2</v>
      </c>
      <c r="B4" t="s">
        <v>85</v>
      </c>
      <c r="C4" t="s">
        <v>86</v>
      </c>
      <c r="E4">
        <v>6.123626373626374</v>
      </c>
    </row>
    <row r="5" spans="1:7">
      <c r="A5" s="1">
        <v>3</v>
      </c>
      <c r="B5" t="s">
        <v>87</v>
      </c>
      <c r="C5" t="s">
        <v>88</v>
      </c>
      <c r="D5">
        <v>6.556878306878307</v>
      </c>
      <c r="E5">
        <v>8.137566137566138</v>
      </c>
      <c r="F5">
        <v>-1.580687830687831</v>
      </c>
      <c r="G5">
        <v>14.69444444444444</v>
      </c>
    </row>
    <row r="6" spans="1:7">
      <c r="A6" s="1">
        <v>4</v>
      </c>
      <c r="B6" t="s">
        <v>89</v>
      </c>
      <c r="C6" t="s">
        <v>90</v>
      </c>
      <c r="D6">
        <v>7.359890109890109</v>
      </c>
      <c r="E6">
        <v>6.489010989010989</v>
      </c>
      <c r="F6">
        <v>0.8708791208791204</v>
      </c>
      <c r="G6">
        <v>13.8489010989011</v>
      </c>
    </row>
    <row r="7" spans="1:7">
      <c r="A7" s="1">
        <v>5</v>
      </c>
      <c r="B7" t="s">
        <v>91</v>
      </c>
      <c r="C7" t="s">
        <v>92</v>
      </c>
      <c r="D7">
        <v>5.962301587301587</v>
      </c>
      <c r="E7">
        <v>6.833333333333333</v>
      </c>
      <c r="F7">
        <v>-0.871031746031746</v>
      </c>
      <c r="G7">
        <v>12.79563492063492</v>
      </c>
    </row>
    <row r="8" spans="1:7">
      <c r="A8" s="1">
        <v>6</v>
      </c>
      <c r="B8" t="s">
        <v>93</v>
      </c>
      <c r="C8" t="s">
        <v>94</v>
      </c>
      <c r="E8">
        <v>6.222222222222221</v>
      </c>
    </row>
    <row r="9" spans="1:7">
      <c r="A9" s="1">
        <v>7</v>
      </c>
      <c r="B9" t="s">
        <v>95</v>
      </c>
      <c r="C9" t="s">
        <v>96</v>
      </c>
      <c r="D9">
        <v>7.702380952380953</v>
      </c>
      <c r="E9">
        <v>9.556878306878307</v>
      </c>
      <c r="F9">
        <v>-1.854497354497354</v>
      </c>
      <c r="G9">
        <v>17.25925925925926</v>
      </c>
    </row>
    <row r="10" spans="1:7">
      <c r="A10" s="1">
        <v>8</v>
      </c>
      <c r="B10" t="s">
        <v>97</v>
      </c>
      <c r="C10" t="s">
        <v>98</v>
      </c>
      <c r="D10">
        <v>5.673076923076923</v>
      </c>
      <c r="E10">
        <v>7.25</v>
      </c>
      <c r="F10">
        <v>-1.576923076923077</v>
      </c>
      <c r="G10">
        <v>12.92307692307692</v>
      </c>
    </row>
    <row r="11" spans="1:7">
      <c r="A11" s="1">
        <v>9</v>
      </c>
      <c r="B11" t="s">
        <v>99</v>
      </c>
      <c r="C11" t="s">
        <v>100</v>
      </c>
      <c r="D11">
        <v>7.907407407407407</v>
      </c>
      <c r="E11">
        <v>5.462962962962964</v>
      </c>
      <c r="F11">
        <v>2.444444444444444</v>
      </c>
      <c r="G11">
        <v>13.37037037037037</v>
      </c>
    </row>
    <row r="12" spans="1:7">
      <c r="A12" s="1">
        <v>10</v>
      </c>
      <c r="B12" t="s">
        <v>101</v>
      </c>
      <c r="C12" t="s">
        <v>102</v>
      </c>
      <c r="E12">
        <v>6.792307692307693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pitchers</vt:lpstr>
      <vt:lpstr>run_pot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2025-05-26T13:48:28Z</dcterms:created>
  <dcterms:modified xsi:type="dcterms:W3CDTF">2025-05-26T13:48:28Z</dcterms:modified>
</cp:coreProperties>
</file>