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770" activeTab="1"/>
  </bookViews>
  <sheets>
    <sheet name="Sheet4" sheetId="7" r:id="rId1"/>
    <sheet name="Assignmen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<sst xmlns="http://schemas.openxmlformats.org/spreadsheetml/2006/main" count="315" uniqueCount="53">
  <si>
    <t>Make</t>
  </si>
  <si>
    <t>Date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</si>
  <si>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</si>
  <si>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</si>
  <si>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</si>
  <si>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</si>
  <si>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</si>
  <si>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</si>
  <si>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</si>
  <si>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</si>
  <si>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</si>
  <si>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</si>
  <si>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</si>
  <si>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</si>
  <si>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</si>
  <si>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</si>
  <si>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</si>
  <si>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</si>
  <si>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</si>
  <si>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</si>
  <si>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</si>
  <si>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</si>
  <si>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</si>
  <si>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</si>
  <si>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</si>
  <si>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</si>
  <si>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</si>
  <si>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</si>
  <si>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</si>
  <si>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</si>
  <si>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</si>
  <si>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</si>
  <si>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</si>
  <si>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</si>
  <si>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Total Mileage Chevrolet Silverado</t>
  </si>
  <si>
    <t>Total Profit (Price-Cost)</t>
  </si>
  <si>
    <t>Colors only</t>
  </si>
  <si>
    <t>Make + Model</t>
  </si>
  <si>
    <t>Year</t>
  </si>
  <si>
    <t>Month</t>
  </si>
  <si>
    <t>Day</t>
  </si>
  <si>
    <t>Hour</t>
  </si>
  <si>
    <t>Toyota Profit</t>
  </si>
  <si>
    <t>Ford Profit</t>
  </si>
  <si>
    <t>Honda Accord  Profit</t>
  </si>
  <si>
    <t>Toyota Corolla Profit</t>
  </si>
  <si>
    <t>Count of Black Toyota Camry</t>
  </si>
  <si>
    <t>Red - TD 120</t>
  </si>
  <si>
    <t>Blue - TD 120</t>
  </si>
  <si>
    <t>Silver - TD 120</t>
  </si>
  <si>
    <t>Black - TD 120</t>
  </si>
  <si>
    <t>Green - TD 120</t>
  </si>
  <si>
    <t>White - TD 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</si>
</sst>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_(&quot;$&quot;* #,##0_);_(&quot;$&quot;* \(#,##0\);_(&quot;$&quot;* &quot;-&quot;??_);_(@_)"/>
    <numFmt numFmtId="179" formatCode="dd/mm/yyyy\ hh:mm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9.45"/>
      <color rgb="FF494949"/>
      <name val="Courier New"/>
      <charset val="134"/>
    </font>
    <font>
      <sz val="10"/>
      <color rgb="FF494949"/>
      <name val="Times New Roman"/>
      <charset val="134"/>
    </font>
    <font>
      <sz val="11"/>
      <color theme="1"/>
      <name val="Times New Roman"/>
      <charset val="134"/>
    </font>
    <font>
      <sz val="11"/>
      <color rgb="FF494949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177" fontId="0" fillId="0" borderId="0" xfId="1" applyNumberFormat="1" applyFont="1" applyFill="1" applyBorder="1"/>
    <xf numFmtId="178" fontId="0" fillId="0" borderId="0" xfId="2" applyNumberFormat="1" applyFont="1" applyFill="1" applyBorder="1"/>
    <xf numFmtId="179" fontId="0" fillId="0" borderId="0" xfId="0" applyNumberFormat="1"/>
    <xf numFmtId="177" fontId="2" fillId="0" borderId="0" xfId="0" applyNumberFormat="1" applyFont="1" applyFill="1"/>
    <xf numFmtId="178" fontId="2" fillId="0" borderId="0" xfId="0" applyNumberFormat="1" applyFont="1" applyFill="1"/>
    <xf numFmtId="43" fontId="0" fillId="0" borderId="0" xfId="1" applyFont="1"/>
    <xf numFmtId="178" fontId="0" fillId="0" borderId="0" xfId="0" applyNumberFormat="1"/>
    <xf numFmtId="0" fontId="3" fillId="0" borderId="0" xfId="0" applyFont="1"/>
    <xf numFmtId="0" fontId="4" fillId="0" borderId="0" xfId="0" applyFont="1"/>
    <xf numFmtId="43" fontId="5" fillId="0" borderId="0" xfId="1" applyFont="1"/>
    <xf numFmtId="0" fontId="6" fillId="0" borderId="0" xfId="0" applyFont="1"/>
    <xf numFmtId="22" fontId="0" fillId="0" borderId="1" xfId="0" applyNumberFormat="1" applyBorder="1"/>
    <xf numFmtId="177" fontId="0" fillId="0" borderId="0" xfId="1" applyNumberFormat="1" applyFont="1"/>
    <xf numFmtId="178" fontId="0" fillId="0" borderId="0" xfId="2" applyNumberFormat="1" applyFont="1"/>
    <xf numFmtId="22" fontId="0" fillId="2" borderId="1" xfId="0" applyNumberForma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79" formatCode="dd/mm/yyyy\ hh:mm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7" formatCode="_(* #,##0_);_(* \(#,##0\);_(* &quot;-&quot;??_);_(@_)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8" formatCode="_(&quot;$&quot;* #,##0_);_(&quot;$&quot;* \(#,##0\);_(&quot;$&quot;* &quot;-&quot;??_);_(@_)"/>
      <fill>
        <patternFill patternType="none"/>
      </fill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8" formatCode="_(&quot;$&quot;* #,##0_);_(&quot;$&quot;* \(#,##0\);_(&quot;$&quot;* &quot;-&quot;??_);_(@_)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1:H50" totalsRowShown="0">
  <autoFilter xmlns:etc="http://www.wps.cn/officeDocument/2017/etCustomData" ref="B1:H50" etc:filterBottomFollowUsedRange="0"/>
  <tableColumns count="7">
    <tableColumn id="1" name="Make"/>
    <tableColumn id="2" name="Date" dataDxfId="0"/>
    <tableColumn id="3" name="Model"/>
    <tableColumn id="4" name="Color"/>
    <tableColumn id="5" name="Mileage" dataDxfId="1"/>
    <tableColumn id="6" name="Price" dataDxfId="2"/>
    <tableColumn id="7" name="Cost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J11" sqref="J11"/>
    </sheetView>
  </sheetViews>
  <sheetFormatPr defaultColWidth="9" defaultRowHeight="15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14">
        <v>45204.9000462963</v>
      </c>
      <c r="C2" t="s">
        <v>8</v>
      </c>
      <c r="D2" t="s">
        <v>9</v>
      </c>
      <c r="E2" s="15">
        <v>63512</v>
      </c>
      <c r="F2" s="16">
        <v>4000</v>
      </c>
      <c r="G2" s="16">
        <v>3000</v>
      </c>
    </row>
    <row r="3" spans="1:7">
      <c r="A3" t="s">
        <v>7</v>
      </c>
      <c r="B3" s="17">
        <v>45204.0056481482</v>
      </c>
      <c r="C3" t="s">
        <v>8</v>
      </c>
      <c r="D3" t="s">
        <v>10</v>
      </c>
      <c r="E3" s="15">
        <v>95135</v>
      </c>
      <c r="F3" s="16">
        <v>2500</v>
      </c>
      <c r="G3" s="16">
        <v>2000</v>
      </c>
    </row>
    <row r="4" spans="1:7">
      <c r="A4" t="s">
        <v>7</v>
      </c>
      <c r="B4" s="14">
        <v>45202.8911689815</v>
      </c>
      <c r="C4" t="s">
        <v>8</v>
      </c>
      <c r="D4" t="s">
        <v>11</v>
      </c>
      <c r="E4" s="15">
        <v>101354</v>
      </c>
      <c r="F4" s="16">
        <v>2000</v>
      </c>
      <c r="G4" s="16">
        <v>1500</v>
      </c>
    </row>
    <row r="5" spans="1:7">
      <c r="A5" t="s">
        <v>12</v>
      </c>
      <c r="B5" s="17">
        <v>45202.6727430556</v>
      </c>
      <c r="C5" t="s">
        <v>13</v>
      </c>
      <c r="D5" t="s">
        <v>14</v>
      </c>
      <c r="E5" s="15">
        <v>75006</v>
      </c>
      <c r="F5" s="16">
        <v>2198</v>
      </c>
      <c r="G5" s="16">
        <v>1900</v>
      </c>
    </row>
    <row r="6" spans="1:7">
      <c r="A6" t="s">
        <v>15</v>
      </c>
      <c r="B6" s="14">
        <v>45202.502025463</v>
      </c>
      <c r="C6" t="s">
        <v>16</v>
      </c>
      <c r="D6" t="s">
        <v>17</v>
      </c>
      <c r="E6" s="15">
        <v>69847</v>
      </c>
      <c r="F6" s="16">
        <v>3826</v>
      </c>
      <c r="G6" s="16">
        <v>3000</v>
      </c>
    </row>
    <row r="7" spans="1:7">
      <c r="A7" t="s">
        <v>15</v>
      </c>
      <c r="B7" s="17">
        <v>45199.4950925926</v>
      </c>
      <c r="C7" t="s">
        <v>16</v>
      </c>
      <c r="D7" t="s">
        <v>17</v>
      </c>
      <c r="E7" s="15">
        <v>55233</v>
      </c>
      <c r="F7" s="16">
        <v>2970</v>
      </c>
      <c r="G7" s="16">
        <v>2500</v>
      </c>
    </row>
    <row r="8" spans="1:7">
      <c r="A8" t="s">
        <v>12</v>
      </c>
      <c r="B8" s="14">
        <v>45199.2459375</v>
      </c>
      <c r="C8" t="s">
        <v>18</v>
      </c>
      <c r="D8" t="s">
        <v>14</v>
      </c>
      <c r="E8" s="15">
        <v>87278</v>
      </c>
      <c r="F8" s="16">
        <v>2224</v>
      </c>
      <c r="G8" s="16">
        <v>2100</v>
      </c>
    </row>
    <row r="9" spans="1:7">
      <c r="A9" t="s">
        <v>12</v>
      </c>
      <c r="B9" s="17">
        <v>45199.0227893519</v>
      </c>
      <c r="C9" t="s">
        <v>18</v>
      </c>
      <c r="D9" t="s">
        <v>10</v>
      </c>
      <c r="E9" s="15">
        <v>130684</v>
      </c>
      <c r="F9" s="16">
        <v>2798</v>
      </c>
      <c r="G9" s="16">
        <v>2200</v>
      </c>
    </row>
    <row r="10" spans="1:7">
      <c r="A10" t="s">
        <v>12</v>
      </c>
      <c r="B10" s="14">
        <v>45198.8294444444</v>
      </c>
      <c r="C10" t="s">
        <v>18</v>
      </c>
      <c r="D10" t="s">
        <v>11</v>
      </c>
      <c r="E10" s="15">
        <v>59169</v>
      </c>
      <c r="F10" s="16">
        <v>2160</v>
      </c>
      <c r="G10" s="16">
        <v>2000</v>
      </c>
    </row>
    <row r="11" spans="1:7">
      <c r="A11" t="s">
        <v>7</v>
      </c>
      <c r="B11" s="17">
        <v>45197.6776388889</v>
      </c>
      <c r="C11" t="s">
        <v>19</v>
      </c>
      <c r="D11" t="s">
        <v>20</v>
      </c>
      <c r="E11" s="15">
        <v>138789</v>
      </c>
      <c r="F11" s="16">
        <v>2723</v>
      </c>
      <c r="G11" s="16">
        <v>1900</v>
      </c>
    </row>
    <row r="12" spans="1:7">
      <c r="A12" t="s">
        <v>21</v>
      </c>
      <c r="B12" s="14">
        <v>45196.4668055556</v>
      </c>
      <c r="C12" t="s">
        <v>22</v>
      </c>
      <c r="D12" t="s">
        <v>14</v>
      </c>
      <c r="E12" s="15">
        <v>89073</v>
      </c>
      <c r="F12" s="16">
        <v>3950</v>
      </c>
      <c r="G12" s="16">
        <v>3000</v>
      </c>
    </row>
    <row r="13" spans="1:7">
      <c r="A13" t="s">
        <v>23</v>
      </c>
      <c r="B13" s="17">
        <v>45194.7021527778</v>
      </c>
      <c r="C13" t="s">
        <v>24</v>
      </c>
      <c r="D13" t="s">
        <v>17</v>
      </c>
      <c r="E13" s="15">
        <v>109231</v>
      </c>
      <c r="F13" s="16">
        <v>4959</v>
      </c>
      <c r="G13" s="16">
        <v>4500</v>
      </c>
    </row>
    <row r="14" spans="1:7">
      <c r="A14" t="s">
        <v>23</v>
      </c>
      <c r="B14" s="14">
        <v>45193.7377083333</v>
      </c>
      <c r="C14" t="s">
        <v>25</v>
      </c>
      <c r="D14" t="s">
        <v>11</v>
      </c>
      <c r="E14" s="15">
        <v>87675</v>
      </c>
      <c r="F14" s="16">
        <v>3791</v>
      </c>
      <c r="G14" s="16">
        <v>3500</v>
      </c>
    </row>
    <row r="15" spans="1:7">
      <c r="A15" t="s">
        <v>23</v>
      </c>
      <c r="B15" s="17">
        <v>45192.5785648148</v>
      </c>
      <c r="C15" t="s">
        <v>25</v>
      </c>
      <c r="D15" t="s">
        <v>20</v>
      </c>
      <c r="E15" s="15">
        <v>140811</v>
      </c>
      <c r="F15" s="16">
        <v>2340</v>
      </c>
      <c r="G15" s="16">
        <v>2000</v>
      </c>
    </row>
    <row r="16" spans="1:7">
      <c r="A16" t="s">
        <v>23</v>
      </c>
      <c r="B16" s="14">
        <v>45189.4124537037</v>
      </c>
      <c r="C16" t="s">
        <v>26</v>
      </c>
      <c r="D16" t="s">
        <v>20</v>
      </c>
      <c r="E16" s="15">
        <v>139300</v>
      </c>
      <c r="F16" s="16">
        <v>3361</v>
      </c>
      <c r="G16" s="16">
        <v>3000</v>
      </c>
    </row>
    <row r="17" spans="1:7">
      <c r="A17" t="s">
        <v>21</v>
      </c>
      <c r="B17" s="17">
        <v>45187.4318287037</v>
      </c>
      <c r="C17" t="s">
        <v>27</v>
      </c>
      <c r="D17" t="s">
        <v>14</v>
      </c>
      <c r="E17" s="15">
        <v>63259</v>
      </c>
      <c r="F17" s="16">
        <v>3196</v>
      </c>
      <c r="G17" s="16">
        <v>3050</v>
      </c>
    </row>
    <row r="18" spans="1:7">
      <c r="A18" t="s">
        <v>21</v>
      </c>
      <c r="B18" s="14">
        <v>45186.8916550926</v>
      </c>
      <c r="C18" t="s">
        <v>27</v>
      </c>
      <c r="D18" t="s">
        <v>9</v>
      </c>
      <c r="E18" s="15">
        <v>40826</v>
      </c>
      <c r="F18" s="16">
        <v>4397</v>
      </c>
      <c r="G18" s="16">
        <v>3900</v>
      </c>
    </row>
    <row r="19" spans="1:7">
      <c r="A19" t="s">
        <v>21</v>
      </c>
      <c r="B19" s="17">
        <v>45186.8136342593</v>
      </c>
      <c r="C19" t="s">
        <v>28</v>
      </c>
      <c r="D19" t="s">
        <v>11</v>
      </c>
      <c r="E19" s="15">
        <v>41560</v>
      </c>
      <c r="F19" s="16">
        <v>3706</v>
      </c>
      <c r="G19" s="16">
        <v>3100</v>
      </c>
    </row>
    <row r="20" spans="1:7">
      <c r="A20" t="s">
        <v>7</v>
      </c>
      <c r="B20" s="14">
        <v>45186.762349537</v>
      </c>
      <c r="C20" t="s">
        <v>29</v>
      </c>
      <c r="D20" t="s">
        <v>10</v>
      </c>
      <c r="E20" s="15">
        <v>49326</v>
      </c>
      <c r="F20" s="16">
        <v>4745</v>
      </c>
      <c r="G20" s="16">
        <v>4100</v>
      </c>
    </row>
    <row r="21" spans="1:7">
      <c r="A21" t="s">
        <v>15</v>
      </c>
      <c r="B21" s="17">
        <v>45186.7503703704</v>
      </c>
      <c r="C21" t="s">
        <v>30</v>
      </c>
      <c r="D21" t="s">
        <v>9</v>
      </c>
      <c r="E21" s="15">
        <v>101856</v>
      </c>
      <c r="F21" s="16">
        <v>2914</v>
      </c>
      <c r="G21" s="16">
        <v>2500</v>
      </c>
    </row>
    <row r="22" spans="1:7">
      <c r="A22" t="s">
        <v>21</v>
      </c>
      <c r="B22" s="14">
        <v>45182.8299884259</v>
      </c>
      <c r="C22" t="s">
        <v>31</v>
      </c>
      <c r="D22" t="s">
        <v>14</v>
      </c>
      <c r="E22" s="15">
        <v>42542</v>
      </c>
      <c r="F22" s="16">
        <v>2659</v>
      </c>
      <c r="G22" s="16">
        <v>2100</v>
      </c>
    </row>
    <row r="23" spans="1:7">
      <c r="A23" t="s">
        <v>32</v>
      </c>
      <c r="B23" s="17">
        <v>45182.6721296296</v>
      </c>
      <c r="C23" t="s">
        <v>33</v>
      </c>
      <c r="D23" t="s">
        <v>11</v>
      </c>
      <c r="E23" s="15">
        <v>34853</v>
      </c>
      <c r="F23" s="16">
        <v>4349</v>
      </c>
      <c r="G23" s="16">
        <v>3500</v>
      </c>
    </row>
    <row r="24" spans="1:7">
      <c r="A24" t="s">
        <v>32</v>
      </c>
      <c r="B24" s="14">
        <v>45181.4329976852</v>
      </c>
      <c r="C24" t="s">
        <v>33</v>
      </c>
      <c r="D24" t="s">
        <v>11</v>
      </c>
      <c r="E24" s="15">
        <v>58173</v>
      </c>
      <c r="F24" s="16">
        <v>4252</v>
      </c>
      <c r="G24" s="16">
        <v>4000</v>
      </c>
    </row>
    <row r="25" spans="1:7">
      <c r="A25" t="s">
        <v>32</v>
      </c>
      <c r="B25" s="17">
        <v>45180.4331828704</v>
      </c>
      <c r="C25" t="s">
        <v>33</v>
      </c>
      <c r="D25" t="s">
        <v>14</v>
      </c>
      <c r="E25" s="15">
        <v>136775</v>
      </c>
      <c r="F25" s="16">
        <v>2090</v>
      </c>
      <c r="G25" s="16">
        <v>1800</v>
      </c>
    </row>
    <row r="26" spans="1:7">
      <c r="A26" t="s">
        <v>7</v>
      </c>
      <c r="B26" s="14">
        <v>45178.6712847222</v>
      </c>
      <c r="C26" t="s">
        <v>8</v>
      </c>
      <c r="D26" t="s">
        <v>11</v>
      </c>
      <c r="E26" s="15">
        <v>63512</v>
      </c>
      <c r="F26" s="16">
        <v>4000</v>
      </c>
      <c r="G26" s="16">
        <v>3000</v>
      </c>
    </row>
    <row r="27" spans="1:7">
      <c r="A27" t="s">
        <v>7</v>
      </c>
      <c r="B27" s="17">
        <v>45177.5503819444</v>
      </c>
      <c r="C27" t="s">
        <v>8</v>
      </c>
      <c r="D27" t="s">
        <v>20</v>
      </c>
      <c r="E27" s="15">
        <v>95135</v>
      </c>
      <c r="F27" s="16">
        <v>2500</v>
      </c>
      <c r="G27" s="16">
        <v>2000</v>
      </c>
    </row>
    <row r="28" spans="1:7">
      <c r="A28" t="s">
        <v>7</v>
      </c>
      <c r="B28" s="14">
        <v>45177.5085069444</v>
      </c>
      <c r="C28" t="s">
        <v>8</v>
      </c>
      <c r="D28" t="s">
        <v>20</v>
      </c>
      <c r="E28" s="15">
        <v>101354</v>
      </c>
      <c r="F28" s="16">
        <v>2000</v>
      </c>
      <c r="G28" s="16">
        <v>1500</v>
      </c>
    </row>
    <row r="29" spans="1:7">
      <c r="A29" t="s">
        <v>12</v>
      </c>
      <c r="B29" s="17">
        <v>45176.8893402778</v>
      </c>
      <c r="C29" t="s">
        <v>13</v>
      </c>
      <c r="D29" t="s">
        <v>14</v>
      </c>
      <c r="E29" s="15">
        <v>75006</v>
      </c>
      <c r="F29" s="16">
        <v>2198</v>
      </c>
      <c r="G29" s="16">
        <v>1900</v>
      </c>
    </row>
    <row r="30" spans="1:7">
      <c r="A30" t="s">
        <v>15</v>
      </c>
      <c r="B30" s="14">
        <v>45175.3083333333</v>
      </c>
      <c r="C30" t="s">
        <v>16</v>
      </c>
      <c r="D30" t="s">
        <v>9</v>
      </c>
      <c r="E30" s="15">
        <v>69847</v>
      </c>
      <c r="F30" s="16">
        <v>3826</v>
      </c>
      <c r="G30" s="16">
        <v>3000</v>
      </c>
    </row>
    <row r="31" spans="1:7">
      <c r="A31" t="s">
        <v>15</v>
      </c>
      <c r="B31" s="17">
        <v>45175.2929976852</v>
      </c>
      <c r="C31" t="s">
        <v>16</v>
      </c>
      <c r="D31" t="s">
        <v>11</v>
      </c>
      <c r="E31" s="15">
        <v>55233</v>
      </c>
      <c r="F31" s="16">
        <v>2970</v>
      </c>
      <c r="G31" s="16">
        <v>2500</v>
      </c>
    </row>
    <row r="32" spans="1:7">
      <c r="A32" t="s">
        <v>12</v>
      </c>
      <c r="B32" s="14">
        <v>45174.7936342593</v>
      </c>
      <c r="C32" t="s">
        <v>18</v>
      </c>
      <c r="D32" t="s">
        <v>10</v>
      </c>
      <c r="E32" s="15">
        <v>87278</v>
      </c>
      <c r="F32" s="16">
        <v>2224</v>
      </c>
      <c r="G32" s="16">
        <v>2100</v>
      </c>
    </row>
    <row r="33" spans="1:7">
      <c r="A33" t="s">
        <v>12</v>
      </c>
      <c r="B33" s="17">
        <v>45174.4200231481</v>
      </c>
      <c r="C33" t="s">
        <v>18</v>
      </c>
      <c r="D33" t="s">
        <v>9</v>
      </c>
      <c r="E33" s="15">
        <v>130684</v>
      </c>
      <c r="F33" s="16">
        <v>2798</v>
      </c>
      <c r="G33" s="16">
        <v>2200</v>
      </c>
    </row>
    <row r="34" spans="1:7">
      <c r="A34" t="s">
        <v>12</v>
      </c>
      <c r="B34" s="14">
        <v>45174.404849537</v>
      </c>
      <c r="C34" t="s">
        <v>18</v>
      </c>
      <c r="D34" t="s">
        <v>14</v>
      </c>
      <c r="E34" s="15">
        <v>59169</v>
      </c>
      <c r="F34" s="16">
        <v>2160</v>
      </c>
      <c r="G34" s="16">
        <v>2000</v>
      </c>
    </row>
    <row r="35" spans="1:7">
      <c r="A35" t="s">
        <v>7</v>
      </c>
      <c r="B35" s="17">
        <v>45174.3228819444</v>
      </c>
      <c r="C35" t="s">
        <v>19</v>
      </c>
      <c r="D35" t="s">
        <v>11</v>
      </c>
      <c r="E35" s="15">
        <v>138789</v>
      </c>
      <c r="F35" s="16">
        <v>2723</v>
      </c>
      <c r="G35" s="16">
        <v>1900</v>
      </c>
    </row>
    <row r="36" spans="1:7">
      <c r="A36" t="s">
        <v>21</v>
      </c>
      <c r="B36" s="14">
        <v>45174.2901273148</v>
      </c>
      <c r="C36" t="s">
        <v>22</v>
      </c>
      <c r="D36" t="s">
        <v>11</v>
      </c>
      <c r="E36" s="15">
        <v>89073</v>
      </c>
      <c r="F36" s="16">
        <v>3950</v>
      </c>
      <c r="G36" s="16">
        <v>3000</v>
      </c>
    </row>
    <row r="37" spans="1:7">
      <c r="A37" t="s">
        <v>23</v>
      </c>
      <c r="B37" s="17">
        <v>45174.2609259259</v>
      </c>
      <c r="C37" t="s">
        <v>24</v>
      </c>
      <c r="D37" t="s">
        <v>14</v>
      </c>
      <c r="E37" s="15">
        <v>109231</v>
      </c>
      <c r="F37" s="16">
        <v>4959</v>
      </c>
      <c r="G37" s="16">
        <v>4500</v>
      </c>
    </row>
    <row r="38" spans="1:7">
      <c r="A38" t="s">
        <v>23</v>
      </c>
      <c r="B38" s="14">
        <v>45174.2326273148</v>
      </c>
      <c r="C38" t="s">
        <v>25</v>
      </c>
      <c r="D38" t="s">
        <v>9</v>
      </c>
      <c r="E38" s="15">
        <v>87675</v>
      </c>
      <c r="F38" s="16">
        <v>3791</v>
      </c>
      <c r="G38" s="16">
        <v>3500</v>
      </c>
    </row>
    <row r="39" spans="1:7">
      <c r="A39" t="s">
        <v>23</v>
      </c>
      <c r="B39" s="17">
        <v>45174.1634375</v>
      </c>
      <c r="C39" t="s">
        <v>25</v>
      </c>
      <c r="D39" t="s">
        <v>10</v>
      </c>
      <c r="E39" s="15">
        <v>140811</v>
      </c>
      <c r="F39" s="16">
        <v>2340</v>
      </c>
      <c r="G39" s="16">
        <v>2000</v>
      </c>
    </row>
    <row r="40" spans="1:7">
      <c r="A40" t="s">
        <v>23</v>
      </c>
      <c r="B40" s="14">
        <v>45174.108900463</v>
      </c>
      <c r="C40" t="s">
        <v>26</v>
      </c>
      <c r="D40" t="s">
        <v>11</v>
      </c>
      <c r="E40" s="15">
        <v>139300</v>
      </c>
      <c r="F40" s="16">
        <v>3361</v>
      </c>
      <c r="G40" s="16">
        <v>3000</v>
      </c>
    </row>
    <row r="41" spans="1:7">
      <c r="A41" t="s">
        <v>21</v>
      </c>
      <c r="B41" s="17">
        <v>45174.0542476852</v>
      </c>
      <c r="C41" t="s">
        <v>27</v>
      </c>
      <c r="D41" t="s">
        <v>14</v>
      </c>
      <c r="E41" s="15">
        <v>63259</v>
      </c>
      <c r="F41" s="16">
        <v>3196</v>
      </c>
      <c r="G41" s="16">
        <v>3050</v>
      </c>
    </row>
    <row r="42" spans="1:7">
      <c r="A42" t="s">
        <v>21</v>
      </c>
      <c r="B42" s="14">
        <v>45173.9763310185</v>
      </c>
      <c r="C42" t="s">
        <v>27</v>
      </c>
      <c r="D42" t="s">
        <v>17</v>
      </c>
      <c r="E42" s="15">
        <v>40826</v>
      </c>
      <c r="F42" s="16">
        <v>4397</v>
      </c>
      <c r="G42" s="16">
        <v>3900</v>
      </c>
    </row>
    <row r="43" spans="1:7">
      <c r="A43" t="s">
        <v>21</v>
      </c>
      <c r="B43" s="17">
        <v>45173.9606828704</v>
      </c>
      <c r="C43" t="s">
        <v>28</v>
      </c>
      <c r="D43" t="s">
        <v>17</v>
      </c>
      <c r="E43" s="15">
        <v>41560</v>
      </c>
      <c r="F43" s="16">
        <v>3706</v>
      </c>
      <c r="G43" s="16">
        <v>3100</v>
      </c>
    </row>
    <row r="44" spans="1:7">
      <c r="A44" t="s">
        <v>7</v>
      </c>
      <c r="B44" s="14">
        <v>45173.8973842593</v>
      </c>
      <c r="C44" t="s">
        <v>29</v>
      </c>
      <c r="D44" t="s">
        <v>14</v>
      </c>
      <c r="E44" s="15">
        <v>49326</v>
      </c>
      <c r="F44" s="16">
        <v>4745</v>
      </c>
      <c r="G44" s="16">
        <v>4100</v>
      </c>
    </row>
    <row r="45" spans="1:7">
      <c r="A45" t="s">
        <v>15</v>
      </c>
      <c r="B45" s="17">
        <v>45173.8613310185</v>
      </c>
      <c r="C45" t="s">
        <v>30</v>
      </c>
      <c r="D45" t="s">
        <v>10</v>
      </c>
      <c r="E45" s="15">
        <v>101856</v>
      </c>
      <c r="F45" s="16">
        <v>2914</v>
      </c>
      <c r="G45" s="16">
        <v>2500</v>
      </c>
    </row>
    <row r="46" spans="1:7">
      <c r="A46" t="s">
        <v>21</v>
      </c>
      <c r="B46" s="14">
        <v>45173.8036458333</v>
      </c>
      <c r="C46" t="s">
        <v>31</v>
      </c>
      <c r="D46" t="s">
        <v>11</v>
      </c>
      <c r="E46" s="15">
        <v>42542</v>
      </c>
      <c r="F46" s="16">
        <v>2659</v>
      </c>
      <c r="G46" s="16">
        <v>2100</v>
      </c>
    </row>
    <row r="47" spans="1:7">
      <c r="A47" t="s">
        <v>32</v>
      </c>
      <c r="B47" s="17">
        <v>45173.8390625</v>
      </c>
      <c r="C47" t="s">
        <v>33</v>
      </c>
      <c r="D47" t="s">
        <v>20</v>
      </c>
      <c r="E47" s="15">
        <v>34853</v>
      </c>
      <c r="F47" s="16">
        <v>4349</v>
      </c>
      <c r="G47" s="16">
        <v>3500</v>
      </c>
    </row>
    <row r="48" spans="1:7">
      <c r="A48" t="s">
        <v>32</v>
      </c>
      <c r="B48" s="14">
        <v>45173.7647337963</v>
      </c>
      <c r="C48" t="s">
        <v>33</v>
      </c>
      <c r="D48" t="s">
        <v>14</v>
      </c>
      <c r="E48" s="15">
        <v>58173</v>
      </c>
      <c r="F48" s="16">
        <v>4252</v>
      </c>
      <c r="G48" s="16">
        <v>4000</v>
      </c>
    </row>
    <row r="49" spans="1:7">
      <c r="A49" t="s">
        <v>32</v>
      </c>
      <c r="B49" s="17">
        <v>45173.7000231482</v>
      </c>
      <c r="C49" t="s">
        <v>33</v>
      </c>
      <c r="D49" t="s">
        <v>17</v>
      </c>
      <c r="E49" s="15">
        <v>136775</v>
      </c>
      <c r="F49" s="16">
        <v>2090</v>
      </c>
      <c r="G49" s="16">
        <v>1800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50"/>
  <sheetViews>
    <sheetView tabSelected="1" topLeftCell="M1" workbookViewId="0">
      <selection activeCell="V3" sqref="V3"/>
    </sheetView>
  </sheetViews>
  <sheetFormatPr defaultColWidth="9" defaultRowHeight="15"/>
  <cols>
    <col min="1" max="1" width="9" hidden="1" customWidth="1"/>
    <col min="3" max="3" width="17.552380952381" customWidth="1"/>
    <col min="5" max="5" width="16.1047619047619" customWidth="1"/>
    <col min="6" max="6" width="11.552380952381" customWidth="1"/>
    <col min="7" max="9" width="10.552380952381" customWidth="1"/>
    <col min="10" max="10" width="26.4380952380952" customWidth="1"/>
    <col min="11" max="11" width="20.4380952380952" customWidth="1"/>
    <col min="12" max="12" width="21" customWidth="1"/>
    <col min="13" max="14" width="21.8857142857143" customWidth="1"/>
    <col min="15" max="15" width="9.88571428571429" customWidth="1"/>
    <col min="18" max="19" width="17.3333333333333" customWidth="1"/>
    <col min="20" max="20" width="23.552380952381" customWidth="1"/>
    <col min="21" max="21" width="21.8857142857143" customWidth="1"/>
    <col min="22" max="22" width="27.8857142857143" customWidth="1"/>
  </cols>
  <sheetData>
    <row r="1" spans="2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</row>
    <row r="2" spans="2:22">
      <c r="B2" t="s">
        <v>7</v>
      </c>
      <c r="C2" s="2">
        <v>45204.9000462963</v>
      </c>
      <c r="D2" t="s">
        <v>8</v>
      </c>
      <c r="E2" t="s">
        <v>47</v>
      </c>
      <c r="F2" s="3">
        <v>63512</v>
      </c>
      <c r="G2" s="4">
        <v>4000</v>
      </c>
      <c r="H2" s="4">
        <v>3000</v>
      </c>
      <c r="I2" s="4"/>
      <c r="J2" s="8">
        <f>SUMIFS(F2:F45,B2:B45,"Chevrolet",D2:D45,"Silverado")</f>
        <v>218462</v>
      </c>
      <c r="K2" s="9">
        <f>G2-H2</f>
        <v>1000</v>
      </c>
      <c r="L2" s="10" t="str">
        <f>LEFT(E2,SEARCH(" -",E2)-1)</f>
        <v>Red</v>
      </c>
      <c r="M2" t="str">
        <f>B2&amp;" "&amp;D2</f>
        <v>Honda Accord</v>
      </c>
      <c r="N2">
        <f>YEAR(C2)</f>
        <v>2023</v>
      </c>
      <c r="O2">
        <f>MONTH(C2)</f>
        <v>10</v>
      </c>
      <c r="P2">
        <f>DAY(C2)</f>
        <v>5</v>
      </c>
      <c r="Q2">
        <f>HOUR(C2)</f>
        <v>21</v>
      </c>
      <c r="R2" s="11">
        <f>SUMIFS(G2:G49,B2:B49,"Toyota")-SUMIFS(H2:H49,B2:B49,"Toyota")</f>
        <v>2360</v>
      </c>
      <c r="S2" s="12">
        <f>SUMIFS(G2:G49,B2:B49,"Ford")-SUMIFS(H2:H49,B2:B49,"Ford")</f>
        <v>5516</v>
      </c>
      <c r="T2" s="13">
        <f>SUMIFS(G2:G49,B2:B49,"Honda",D2:D49,"Accord")-SUMIFS(H2:H49,B2:B49,"Honda",D2:D49,"Accord")</f>
        <v>4000</v>
      </c>
      <c r="U2" s="13">
        <f>SUMIFS(G2:G49,B2:B49,"Toyota",D2:D49,"Corolla")-SUMIFS(H2:H49,B2:B49,"Toyota",D2:D49,"Corolla")</f>
        <v>1764</v>
      </c>
      <c r="V2">
        <f>COUNTIFS(B2:B49,"Toyota",D2:D49,"Camry",E2:E49,"*Black*")</f>
        <v>2</v>
      </c>
    </row>
    <row r="3" spans="2:17">
      <c r="B3" t="s">
        <v>7</v>
      </c>
      <c r="C3" s="2">
        <v>45204.0056481482</v>
      </c>
      <c r="D3" t="s">
        <v>8</v>
      </c>
      <c r="E3" t="s">
        <v>48</v>
      </c>
      <c r="F3" s="3">
        <v>95135</v>
      </c>
      <c r="G3" s="4">
        <v>2500</v>
      </c>
      <c r="H3" s="4">
        <v>2000</v>
      </c>
      <c r="I3" s="4"/>
      <c r="K3" s="9">
        <f t="shared" ref="K3:K49" si="0">G3-H3</f>
        <v>500</v>
      </c>
      <c r="L3" s="10" t="str">
        <f t="shared" ref="L3:L49" si="1">LEFT(E3,SEARCH(" -",E3)-1)</f>
        <v>Blue</v>
      </c>
      <c r="M3" t="str">
        <f t="shared" ref="M3:M49" si="2">B3&amp;" "&amp;D3</f>
        <v>Honda Accord</v>
      </c>
      <c r="N3">
        <f t="shared" ref="N3:N49" si="3">YEAR(C3)</f>
        <v>2023</v>
      </c>
      <c r="O3">
        <f t="shared" ref="O3:O49" si="4">MONTH(C3)</f>
        <v>10</v>
      </c>
      <c r="P3">
        <f t="shared" ref="P3:P49" si="5">DAY(C3)</f>
        <v>5</v>
      </c>
      <c r="Q3">
        <f t="shared" ref="Q3:Q49" si="6">HOUR(C3)</f>
        <v>0</v>
      </c>
    </row>
    <row r="4" spans="2:17">
      <c r="B4" t="s">
        <v>7</v>
      </c>
      <c r="C4" s="2">
        <v>45202.8911689815</v>
      </c>
      <c r="D4" t="s">
        <v>8</v>
      </c>
      <c r="E4" t="s">
        <v>49</v>
      </c>
      <c r="F4" s="3">
        <v>101354</v>
      </c>
      <c r="G4" s="4">
        <v>2000</v>
      </c>
      <c r="H4" s="4">
        <v>1500</v>
      </c>
      <c r="I4" s="4"/>
      <c r="K4" s="9">
        <f t="shared" si="0"/>
        <v>500</v>
      </c>
      <c r="L4" s="10" t="str">
        <f t="shared" si="1"/>
        <v>Silver</v>
      </c>
      <c r="M4" t="str">
        <f t="shared" si="2"/>
        <v>Honda Accord</v>
      </c>
      <c r="N4">
        <f t="shared" si="3"/>
        <v>2023</v>
      </c>
      <c r="O4">
        <f t="shared" si="4"/>
        <v>10</v>
      </c>
      <c r="P4">
        <f t="shared" si="5"/>
        <v>3</v>
      </c>
      <c r="Q4">
        <f t="shared" si="6"/>
        <v>21</v>
      </c>
    </row>
    <row r="5" spans="2:17">
      <c r="B5" t="s">
        <v>12</v>
      </c>
      <c r="C5" s="2">
        <v>45202.6727430556</v>
      </c>
      <c r="D5" t="s">
        <v>13</v>
      </c>
      <c r="E5" t="s">
        <v>50</v>
      </c>
      <c r="F5" s="3">
        <v>75006</v>
      </c>
      <c r="G5" s="4">
        <v>2198</v>
      </c>
      <c r="H5" s="4">
        <v>1900</v>
      </c>
      <c r="I5" s="4"/>
      <c r="K5" s="9">
        <f t="shared" si="0"/>
        <v>298</v>
      </c>
      <c r="L5" s="10" t="str">
        <f t="shared" si="1"/>
        <v>Black</v>
      </c>
      <c r="M5" t="str">
        <f t="shared" si="2"/>
        <v>Toyota Camry</v>
      </c>
      <c r="N5">
        <f t="shared" si="3"/>
        <v>2023</v>
      </c>
      <c r="O5">
        <f t="shared" si="4"/>
        <v>10</v>
      </c>
      <c r="P5">
        <f t="shared" si="5"/>
        <v>3</v>
      </c>
      <c r="Q5">
        <f t="shared" si="6"/>
        <v>16</v>
      </c>
    </row>
    <row r="6" spans="2:17">
      <c r="B6" t="s">
        <v>15</v>
      </c>
      <c r="C6" s="2">
        <v>45202.502025463</v>
      </c>
      <c r="D6" t="s">
        <v>16</v>
      </c>
      <c r="E6" t="s">
        <v>51</v>
      </c>
      <c r="F6" s="3">
        <v>69847</v>
      </c>
      <c r="G6" s="4">
        <v>3826</v>
      </c>
      <c r="H6" s="4">
        <v>3000</v>
      </c>
      <c r="I6" s="4"/>
      <c r="K6" s="9">
        <f t="shared" si="0"/>
        <v>826</v>
      </c>
      <c r="L6" s="10" t="str">
        <f t="shared" si="1"/>
        <v>Green</v>
      </c>
      <c r="M6" t="str">
        <f t="shared" si="2"/>
        <v>Nissan Altima</v>
      </c>
      <c r="N6">
        <f t="shared" si="3"/>
        <v>2023</v>
      </c>
      <c r="O6">
        <f t="shared" si="4"/>
        <v>10</v>
      </c>
      <c r="P6">
        <f t="shared" si="5"/>
        <v>3</v>
      </c>
      <c r="Q6">
        <f t="shared" si="6"/>
        <v>12</v>
      </c>
    </row>
    <row r="7" spans="2:17">
      <c r="B7" t="s">
        <v>15</v>
      </c>
      <c r="C7" s="2">
        <v>45199.4950925926</v>
      </c>
      <c r="D7" t="s">
        <v>16</v>
      </c>
      <c r="E7" t="s">
        <v>51</v>
      </c>
      <c r="F7" s="3">
        <v>55233</v>
      </c>
      <c r="G7" s="4">
        <v>2970</v>
      </c>
      <c r="H7" s="4">
        <v>2500</v>
      </c>
      <c r="I7" s="4"/>
      <c r="K7" s="9">
        <f t="shared" si="0"/>
        <v>470</v>
      </c>
      <c r="L7" s="10" t="str">
        <f t="shared" si="1"/>
        <v>Green</v>
      </c>
      <c r="M7" t="str">
        <f t="shared" si="2"/>
        <v>Nissan Altima</v>
      </c>
      <c r="N7">
        <f t="shared" si="3"/>
        <v>2023</v>
      </c>
      <c r="O7">
        <f t="shared" si="4"/>
        <v>9</v>
      </c>
      <c r="P7">
        <f t="shared" si="5"/>
        <v>30</v>
      </c>
      <c r="Q7">
        <f t="shared" si="6"/>
        <v>11</v>
      </c>
    </row>
    <row r="8" spans="2:17">
      <c r="B8" t="s">
        <v>12</v>
      </c>
      <c r="C8" s="2">
        <v>45199.2459375</v>
      </c>
      <c r="D8" t="s">
        <v>18</v>
      </c>
      <c r="E8" t="s">
        <v>50</v>
      </c>
      <c r="F8" s="3">
        <v>87278</v>
      </c>
      <c r="G8" s="4">
        <v>2224</v>
      </c>
      <c r="H8" s="4">
        <v>2100</v>
      </c>
      <c r="I8" s="4"/>
      <c r="K8" s="9">
        <f t="shared" si="0"/>
        <v>124</v>
      </c>
      <c r="L8" s="10" t="str">
        <f t="shared" si="1"/>
        <v>Black</v>
      </c>
      <c r="M8" t="str">
        <f t="shared" si="2"/>
        <v>Toyota Corolla</v>
      </c>
      <c r="N8">
        <f t="shared" si="3"/>
        <v>2023</v>
      </c>
      <c r="O8">
        <f t="shared" si="4"/>
        <v>9</v>
      </c>
      <c r="P8">
        <f t="shared" si="5"/>
        <v>30</v>
      </c>
      <c r="Q8">
        <f t="shared" si="6"/>
        <v>5</v>
      </c>
    </row>
    <row r="9" spans="2:17">
      <c r="B9" t="s">
        <v>12</v>
      </c>
      <c r="C9" s="2">
        <v>45199.0227893519</v>
      </c>
      <c r="D9" t="s">
        <v>18</v>
      </c>
      <c r="E9" t="s">
        <v>48</v>
      </c>
      <c r="F9" s="3">
        <v>130684</v>
      </c>
      <c r="G9" s="4">
        <v>2798</v>
      </c>
      <c r="H9" s="4">
        <v>2200</v>
      </c>
      <c r="I9" s="4"/>
      <c r="K9" s="9">
        <f t="shared" si="0"/>
        <v>598</v>
      </c>
      <c r="L9" s="10" t="str">
        <f t="shared" si="1"/>
        <v>Blue</v>
      </c>
      <c r="M9" t="str">
        <f t="shared" si="2"/>
        <v>Toyota Corolla</v>
      </c>
      <c r="N9">
        <f t="shared" si="3"/>
        <v>2023</v>
      </c>
      <c r="O9">
        <f t="shared" si="4"/>
        <v>9</v>
      </c>
      <c r="P9">
        <f t="shared" si="5"/>
        <v>30</v>
      </c>
      <c r="Q9">
        <f t="shared" si="6"/>
        <v>0</v>
      </c>
    </row>
    <row r="10" spans="2:17">
      <c r="B10" t="s">
        <v>12</v>
      </c>
      <c r="C10" s="2">
        <v>45198.8294444444</v>
      </c>
      <c r="D10" t="s">
        <v>18</v>
      </c>
      <c r="E10" t="s">
        <v>49</v>
      </c>
      <c r="F10" s="3">
        <v>59169</v>
      </c>
      <c r="G10" s="4">
        <v>2160</v>
      </c>
      <c r="H10" s="4">
        <v>2000</v>
      </c>
      <c r="I10" s="4"/>
      <c r="K10" s="9">
        <f t="shared" si="0"/>
        <v>160</v>
      </c>
      <c r="L10" s="10" t="str">
        <f t="shared" si="1"/>
        <v>Silver</v>
      </c>
      <c r="M10" t="str">
        <f t="shared" si="2"/>
        <v>Toyota Corolla</v>
      </c>
      <c r="N10">
        <f t="shared" si="3"/>
        <v>2023</v>
      </c>
      <c r="O10">
        <f t="shared" si="4"/>
        <v>9</v>
      </c>
      <c r="P10">
        <f t="shared" si="5"/>
        <v>29</v>
      </c>
      <c r="Q10">
        <f t="shared" si="6"/>
        <v>19</v>
      </c>
    </row>
    <row r="11" spans="2:17">
      <c r="B11" t="s">
        <v>7</v>
      </c>
      <c r="C11" s="2">
        <v>45197.6776388889</v>
      </c>
      <c r="D11" t="s">
        <v>19</v>
      </c>
      <c r="E11" t="s">
        <v>52</v>
      </c>
      <c r="F11" s="3">
        <v>138789</v>
      </c>
      <c r="G11" s="4">
        <v>2723</v>
      </c>
      <c r="H11" s="4">
        <v>1900</v>
      </c>
      <c r="I11" s="4"/>
      <c r="K11" s="9">
        <f t="shared" si="0"/>
        <v>823</v>
      </c>
      <c r="L11" s="10" t="str">
        <f t="shared" si="1"/>
        <v>White</v>
      </c>
      <c r="M11" t="str">
        <f t="shared" si="2"/>
        <v>Honda Civic</v>
      </c>
      <c r="N11">
        <f t="shared" si="3"/>
        <v>2023</v>
      </c>
      <c r="O11">
        <f t="shared" si="4"/>
        <v>9</v>
      </c>
      <c r="P11">
        <f t="shared" si="5"/>
        <v>28</v>
      </c>
      <c r="Q11">
        <f t="shared" si="6"/>
        <v>16</v>
      </c>
    </row>
    <row r="12" spans="2:17">
      <c r="B12" t="s">
        <v>21</v>
      </c>
      <c r="C12" s="2">
        <v>45196.4668055556</v>
      </c>
      <c r="D12" t="s">
        <v>22</v>
      </c>
      <c r="E12" t="s">
        <v>50</v>
      </c>
      <c r="F12" s="3">
        <v>89073</v>
      </c>
      <c r="G12" s="4">
        <v>3950</v>
      </c>
      <c r="H12" s="4">
        <v>3000</v>
      </c>
      <c r="I12" s="4"/>
      <c r="K12" s="9">
        <f t="shared" si="0"/>
        <v>950</v>
      </c>
      <c r="L12" s="10" t="str">
        <f t="shared" si="1"/>
        <v>Black</v>
      </c>
      <c r="M12" t="str">
        <f t="shared" si="2"/>
        <v>Ford F-150</v>
      </c>
      <c r="N12">
        <f t="shared" si="3"/>
        <v>2023</v>
      </c>
      <c r="O12">
        <f t="shared" si="4"/>
        <v>9</v>
      </c>
      <c r="P12">
        <f t="shared" si="5"/>
        <v>27</v>
      </c>
      <c r="Q12">
        <f t="shared" si="6"/>
        <v>11</v>
      </c>
    </row>
    <row r="13" spans="2:17">
      <c r="B13" t="s">
        <v>23</v>
      </c>
      <c r="C13" s="2">
        <v>45194.7021527778</v>
      </c>
      <c r="D13" t="s">
        <v>24</v>
      </c>
      <c r="E13" t="s">
        <v>51</v>
      </c>
      <c r="F13" s="3">
        <v>109231</v>
      </c>
      <c r="G13" s="4">
        <v>4959</v>
      </c>
      <c r="H13" s="4">
        <v>4500</v>
      </c>
      <c r="I13" s="4"/>
      <c r="K13" s="9">
        <f t="shared" si="0"/>
        <v>459</v>
      </c>
      <c r="L13" s="10" t="str">
        <f t="shared" si="1"/>
        <v>Green</v>
      </c>
      <c r="M13" t="str">
        <f t="shared" si="2"/>
        <v>Chevrolet Silverado</v>
      </c>
      <c r="N13">
        <f t="shared" si="3"/>
        <v>2023</v>
      </c>
      <c r="O13">
        <f t="shared" si="4"/>
        <v>9</v>
      </c>
      <c r="P13">
        <f t="shared" si="5"/>
        <v>25</v>
      </c>
      <c r="Q13">
        <f t="shared" si="6"/>
        <v>16</v>
      </c>
    </row>
    <row r="14" spans="2:17">
      <c r="B14" t="s">
        <v>23</v>
      </c>
      <c r="C14" s="2">
        <v>45193.7377083333</v>
      </c>
      <c r="D14" t="s">
        <v>25</v>
      </c>
      <c r="E14" t="s">
        <v>49</v>
      </c>
      <c r="F14" s="3">
        <v>87675</v>
      </c>
      <c r="G14" s="4">
        <v>3791</v>
      </c>
      <c r="H14" s="4">
        <v>3500</v>
      </c>
      <c r="I14" s="4"/>
      <c r="K14" s="9">
        <f t="shared" si="0"/>
        <v>291</v>
      </c>
      <c r="L14" s="10" t="str">
        <f t="shared" si="1"/>
        <v>Silver</v>
      </c>
      <c r="M14" t="str">
        <f t="shared" si="2"/>
        <v>Chevrolet Impala</v>
      </c>
      <c r="N14">
        <f t="shared" si="3"/>
        <v>2023</v>
      </c>
      <c r="O14">
        <f t="shared" si="4"/>
        <v>9</v>
      </c>
      <c r="P14">
        <f t="shared" si="5"/>
        <v>24</v>
      </c>
      <c r="Q14">
        <f t="shared" si="6"/>
        <v>17</v>
      </c>
    </row>
    <row r="15" spans="2:17">
      <c r="B15" t="s">
        <v>23</v>
      </c>
      <c r="C15" s="2">
        <v>45192.5785648148</v>
      </c>
      <c r="D15" t="s">
        <v>25</v>
      </c>
      <c r="E15" t="s">
        <v>52</v>
      </c>
      <c r="F15" s="3">
        <v>140811</v>
      </c>
      <c r="G15" s="4">
        <v>2340</v>
      </c>
      <c r="H15" s="4">
        <v>2000</v>
      </c>
      <c r="I15" s="4"/>
      <c r="K15" s="9">
        <f t="shared" si="0"/>
        <v>340</v>
      </c>
      <c r="L15" s="10" t="str">
        <f t="shared" si="1"/>
        <v>White</v>
      </c>
      <c r="M15" t="str">
        <f t="shared" si="2"/>
        <v>Chevrolet Impala</v>
      </c>
      <c r="N15">
        <f t="shared" si="3"/>
        <v>2023</v>
      </c>
      <c r="O15">
        <f t="shared" si="4"/>
        <v>9</v>
      </c>
      <c r="P15">
        <f t="shared" si="5"/>
        <v>23</v>
      </c>
      <c r="Q15">
        <f t="shared" si="6"/>
        <v>13</v>
      </c>
    </row>
    <row r="16" spans="2:17">
      <c r="B16" t="s">
        <v>23</v>
      </c>
      <c r="C16" s="2">
        <v>45189.4124537037</v>
      </c>
      <c r="D16" t="s">
        <v>26</v>
      </c>
      <c r="E16" t="s">
        <v>52</v>
      </c>
      <c r="F16" s="3">
        <v>139300</v>
      </c>
      <c r="G16" s="4">
        <v>3361</v>
      </c>
      <c r="H16" s="4">
        <v>3000</v>
      </c>
      <c r="I16" s="4"/>
      <c r="K16" s="9">
        <f t="shared" si="0"/>
        <v>361</v>
      </c>
      <c r="L16" s="10" t="str">
        <f t="shared" si="1"/>
        <v>White</v>
      </c>
      <c r="M16" t="str">
        <f t="shared" si="2"/>
        <v>Chevrolet Malibu</v>
      </c>
      <c r="N16">
        <f t="shared" si="3"/>
        <v>2023</v>
      </c>
      <c r="O16">
        <f t="shared" si="4"/>
        <v>9</v>
      </c>
      <c r="P16">
        <f t="shared" si="5"/>
        <v>20</v>
      </c>
      <c r="Q16">
        <f t="shared" si="6"/>
        <v>9</v>
      </c>
    </row>
    <row r="17" spans="2:17">
      <c r="B17" t="s">
        <v>21</v>
      </c>
      <c r="C17" s="2">
        <v>45187.4318287037</v>
      </c>
      <c r="D17" t="s">
        <v>27</v>
      </c>
      <c r="E17" t="s">
        <v>50</v>
      </c>
      <c r="F17" s="3">
        <v>63259</v>
      </c>
      <c r="G17" s="4">
        <v>3196</v>
      </c>
      <c r="H17" s="4">
        <v>3050</v>
      </c>
      <c r="I17" s="4"/>
      <c r="K17" s="9">
        <f t="shared" si="0"/>
        <v>146</v>
      </c>
      <c r="L17" s="10" t="str">
        <f t="shared" si="1"/>
        <v>Black</v>
      </c>
      <c r="M17" t="str">
        <f t="shared" si="2"/>
        <v>Ford Escape</v>
      </c>
      <c r="N17">
        <f t="shared" si="3"/>
        <v>2023</v>
      </c>
      <c r="O17">
        <f t="shared" si="4"/>
        <v>9</v>
      </c>
      <c r="P17">
        <f t="shared" si="5"/>
        <v>18</v>
      </c>
      <c r="Q17">
        <f t="shared" si="6"/>
        <v>10</v>
      </c>
    </row>
    <row r="18" spans="2:17">
      <c r="B18" t="s">
        <v>21</v>
      </c>
      <c r="C18" s="2">
        <v>45186.8916550926</v>
      </c>
      <c r="D18" t="s">
        <v>27</v>
      </c>
      <c r="E18" t="s">
        <v>47</v>
      </c>
      <c r="F18" s="3">
        <v>40826</v>
      </c>
      <c r="G18" s="4">
        <v>4397</v>
      </c>
      <c r="H18" s="4">
        <v>3900</v>
      </c>
      <c r="I18" s="4"/>
      <c r="K18" s="9">
        <f t="shared" si="0"/>
        <v>497</v>
      </c>
      <c r="L18" s="10" t="str">
        <f t="shared" si="1"/>
        <v>Red</v>
      </c>
      <c r="M18" t="str">
        <f t="shared" si="2"/>
        <v>Ford Escape</v>
      </c>
      <c r="N18">
        <f t="shared" si="3"/>
        <v>2023</v>
      </c>
      <c r="O18">
        <f t="shared" si="4"/>
        <v>9</v>
      </c>
      <c r="P18">
        <f t="shared" si="5"/>
        <v>17</v>
      </c>
      <c r="Q18">
        <f t="shared" si="6"/>
        <v>21</v>
      </c>
    </row>
    <row r="19" spans="2:17">
      <c r="B19" t="s">
        <v>21</v>
      </c>
      <c r="C19" s="2">
        <v>45186.8136342593</v>
      </c>
      <c r="D19" t="s">
        <v>28</v>
      </c>
      <c r="E19" t="s">
        <v>49</v>
      </c>
      <c r="F19" s="3">
        <v>41560</v>
      </c>
      <c r="G19" s="4">
        <v>3706</v>
      </c>
      <c r="H19" s="4">
        <v>3100</v>
      </c>
      <c r="I19" s="4"/>
      <c r="K19" s="9">
        <f t="shared" si="0"/>
        <v>606</v>
      </c>
      <c r="L19" s="10" t="str">
        <f t="shared" si="1"/>
        <v>Silver</v>
      </c>
      <c r="M19" t="str">
        <f t="shared" si="2"/>
        <v>Ford Mustang</v>
      </c>
      <c r="N19">
        <f t="shared" si="3"/>
        <v>2023</v>
      </c>
      <c r="O19">
        <f t="shared" si="4"/>
        <v>9</v>
      </c>
      <c r="P19">
        <f t="shared" si="5"/>
        <v>17</v>
      </c>
      <c r="Q19">
        <f t="shared" si="6"/>
        <v>19</v>
      </c>
    </row>
    <row r="20" spans="2:17">
      <c r="B20" t="s">
        <v>7</v>
      </c>
      <c r="C20" s="2">
        <v>45186.762349537</v>
      </c>
      <c r="D20" t="s">
        <v>29</v>
      </c>
      <c r="E20" t="s">
        <v>48</v>
      </c>
      <c r="F20" s="3">
        <v>49326</v>
      </c>
      <c r="G20" s="4">
        <v>4745</v>
      </c>
      <c r="H20" s="4">
        <v>4100</v>
      </c>
      <c r="I20" s="4"/>
      <c r="K20" s="9">
        <f t="shared" si="0"/>
        <v>645</v>
      </c>
      <c r="L20" s="10" t="str">
        <f t="shared" si="1"/>
        <v>Blue</v>
      </c>
      <c r="M20" t="str">
        <f t="shared" si="2"/>
        <v>Honda CRV</v>
      </c>
      <c r="N20">
        <f t="shared" si="3"/>
        <v>2023</v>
      </c>
      <c r="O20">
        <f t="shared" si="4"/>
        <v>9</v>
      </c>
      <c r="P20">
        <f t="shared" si="5"/>
        <v>17</v>
      </c>
      <c r="Q20">
        <f t="shared" si="6"/>
        <v>18</v>
      </c>
    </row>
    <row r="21" spans="2:17">
      <c r="B21" t="s">
        <v>15</v>
      </c>
      <c r="C21" s="2">
        <v>45186.7503703704</v>
      </c>
      <c r="D21" t="s">
        <v>30</v>
      </c>
      <c r="E21" t="s">
        <v>47</v>
      </c>
      <c r="F21" s="3">
        <v>101856</v>
      </c>
      <c r="G21" s="4">
        <v>2914</v>
      </c>
      <c r="H21" s="4">
        <v>2500</v>
      </c>
      <c r="I21" s="4"/>
      <c r="K21" s="9">
        <f t="shared" si="0"/>
        <v>414</v>
      </c>
      <c r="L21" s="10" t="str">
        <f t="shared" si="1"/>
        <v>Red</v>
      </c>
      <c r="M21" t="str">
        <f t="shared" si="2"/>
        <v>Nissan Maxima</v>
      </c>
      <c r="N21">
        <f t="shared" si="3"/>
        <v>2023</v>
      </c>
      <c r="O21">
        <f t="shared" si="4"/>
        <v>9</v>
      </c>
      <c r="P21">
        <f t="shared" si="5"/>
        <v>17</v>
      </c>
      <c r="Q21">
        <f t="shared" si="6"/>
        <v>18</v>
      </c>
    </row>
    <row r="22" spans="2:17">
      <c r="B22" t="s">
        <v>21</v>
      </c>
      <c r="C22" s="2">
        <v>45182.8299884259</v>
      </c>
      <c r="D22" t="s">
        <v>31</v>
      </c>
      <c r="E22" t="s">
        <v>50</v>
      </c>
      <c r="F22" s="3">
        <v>42542</v>
      </c>
      <c r="G22" s="4">
        <v>2659</v>
      </c>
      <c r="H22" s="4">
        <v>2100</v>
      </c>
      <c r="I22" s="4"/>
      <c r="K22" s="9">
        <f t="shared" si="0"/>
        <v>559</v>
      </c>
      <c r="L22" s="10" t="str">
        <f t="shared" si="1"/>
        <v>Black</v>
      </c>
      <c r="M22" t="str">
        <f t="shared" si="2"/>
        <v>Ford Fusion</v>
      </c>
      <c r="N22">
        <f t="shared" si="3"/>
        <v>2023</v>
      </c>
      <c r="O22">
        <f t="shared" si="4"/>
        <v>9</v>
      </c>
      <c r="P22">
        <f t="shared" si="5"/>
        <v>13</v>
      </c>
      <c r="Q22">
        <f t="shared" si="6"/>
        <v>19</v>
      </c>
    </row>
    <row r="23" spans="2:17">
      <c r="B23" t="s">
        <v>32</v>
      </c>
      <c r="C23" s="2">
        <v>45182.6721296296</v>
      </c>
      <c r="D23" t="s">
        <v>33</v>
      </c>
      <c r="E23" t="s">
        <v>49</v>
      </c>
      <c r="F23" s="3">
        <v>34853</v>
      </c>
      <c r="G23" s="4">
        <v>4349</v>
      </c>
      <c r="H23" s="4">
        <v>3500</v>
      </c>
      <c r="I23" s="4"/>
      <c r="K23" s="9">
        <f t="shared" si="0"/>
        <v>849</v>
      </c>
      <c r="L23" s="10" t="str">
        <f t="shared" si="1"/>
        <v>Silver</v>
      </c>
      <c r="M23" t="str">
        <f t="shared" si="2"/>
        <v>Dodge Charger</v>
      </c>
      <c r="N23">
        <f t="shared" si="3"/>
        <v>2023</v>
      </c>
      <c r="O23">
        <f t="shared" si="4"/>
        <v>9</v>
      </c>
      <c r="P23">
        <f t="shared" si="5"/>
        <v>13</v>
      </c>
      <c r="Q23">
        <f t="shared" si="6"/>
        <v>16</v>
      </c>
    </row>
    <row r="24" spans="2:17">
      <c r="B24" t="s">
        <v>32</v>
      </c>
      <c r="C24" s="2">
        <v>45181.4329976852</v>
      </c>
      <c r="D24" t="s">
        <v>33</v>
      </c>
      <c r="E24" t="s">
        <v>49</v>
      </c>
      <c r="F24" s="3">
        <v>58173</v>
      </c>
      <c r="G24" s="4">
        <v>4252</v>
      </c>
      <c r="H24" s="4">
        <v>4000</v>
      </c>
      <c r="I24" s="4"/>
      <c r="K24" s="9">
        <f t="shared" si="0"/>
        <v>252</v>
      </c>
      <c r="L24" s="10" t="str">
        <f t="shared" si="1"/>
        <v>Silver</v>
      </c>
      <c r="M24" t="str">
        <f t="shared" si="2"/>
        <v>Dodge Charger</v>
      </c>
      <c r="N24">
        <f t="shared" si="3"/>
        <v>2023</v>
      </c>
      <c r="O24">
        <f t="shared" si="4"/>
        <v>9</v>
      </c>
      <c r="P24">
        <f t="shared" si="5"/>
        <v>12</v>
      </c>
      <c r="Q24">
        <f t="shared" si="6"/>
        <v>10</v>
      </c>
    </row>
    <row r="25" spans="2:17">
      <c r="B25" t="s">
        <v>32</v>
      </c>
      <c r="C25" s="2">
        <v>45180.4331828704</v>
      </c>
      <c r="D25" t="s">
        <v>33</v>
      </c>
      <c r="E25" t="s">
        <v>50</v>
      </c>
      <c r="F25" s="3">
        <v>136775</v>
      </c>
      <c r="G25" s="4">
        <v>2090</v>
      </c>
      <c r="H25" s="4">
        <v>1800</v>
      </c>
      <c r="I25" s="4"/>
      <c r="K25" s="9">
        <f t="shared" si="0"/>
        <v>290</v>
      </c>
      <c r="L25" s="10" t="str">
        <f t="shared" si="1"/>
        <v>Black</v>
      </c>
      <c r="M25" t="str">
        <f t="shared" si="2"/>
        <v>Dodge Charger</v>
      </c>
      <c r="N25">
        <f t="shared" si="3"/>
        <v>2023</v>
      </c>
      <c r="O25">
        <f t="shared" si="4"/>
        <v>9</v>
      </c>
      <c r="P25">
        <f t="shared" si="5"/>
        <v>11</v>
      </c>
      <c r="Q25">
        <f t="shared" si="6"/>
        <v>10</v>
      </c>
    </row>
    <row r="26" spans="2:17">
      <c r="B26" t="s">
        <v>7</v>
      </c>
      <c r="C26" s="2">
        <v>45178.6712847222</v>
      </c>
      <c r="D26" t="s">
        <v>8</v>
      </c>
      <c r="E26" t="s">
        <v>49</v>
      </c>
      <c r="F26" s="3">
        <v>63512</v>
      </c>
      <c r="G26" s="4">
        <v>4000</v>
      </c>
      <c r="H26" s="4">
        <v>3000</v>
      </c>
      <c r="I26" s="4"/>
      <c r="K26" s="9">
        <f t="shared" si="0"/>
        <v>1000</v>
      </c>
      <c r="L26" s="10" t="str">
        <f t="shared" si="1"/>
        <v>Silver</v>
      </c>
      <c r="M26" t="str">
        <f t="shared" si="2"/>
        <v>Honda Accord</v>
      </c>
      <c r="N26">
        <f t="shared" si="3"/>
        <v>2023</v>
      </c>
      <c r="O26">
        <f t="shared" si="4"/>
        <v>9</v>
      </c>
      <c r="P26">
        <f t="shared" si="5"/>
        <v>9</v>
      </c>
      <c r="Q26">
        <f t="shared" si="6"/>
        <v>16</v>
      </c>
    </row>
    <row r="27" spans="2:17">
      <c r="B27" t="s">
        <v>7</v>
      </c>
      <c r="C27" s="2">
        <v>45177.5503819444</v>
      </c>
      <c r="D27" t="s">
        <v>8</v>
      </c>
      <c r="E27" t="s">
        <v>52</v>
      </c>
      <c r="F27" s="3">
        <v>95135</v>
      </c>
      <c r="G27" s="4">
        <v>2500</v>
      </c>
      <c r="H27" s="4">
        <v>2000</v>
      </c>
      <c r="I27" s="4"/>
      <c r="K27" s="9">
        <f t="shared" si="0"/>
        <v>500</v>
      </c>
      <c r="L27" s="10" t="str">
        <f t="shared" si="1"/>
        <v>White</v>
      </c>
      <c r="M27" t="str">
        <f t="shared" si="2"/>
        <v>Honda Accord</v>
      </c>
      <c r="N27">
        <f t="shared" si="3"/>
        <v>2023</v>
      </c>
      <c r="O27">
        <f t="shared" si="4"/>
        <v>9</v>
      </c>
      <c r="P27">
        <f t="shared" si="5"/>
        <v>8</v>
      </c>
      <c r="Q27">
        <f t="shared" si="6"/>
        <v>13</v>
      </c>
    </row>
    <row r="28" spans="2:17">
      <c r="B28" t="s">
        <v>7</v>
      </c>
      <c r="C28" s="2">
        <v>45177.5085069444</v>
      </c>
      <c r="D28" t="s">
        <v>8</v>
      </c>
      <c r="E28" t="s">
        <v>52</v>
      </c>
      <c r="F28" s="3">
        <v>101354</v>
      </c>
      <c r="G28" s="4">
        <v>2000</v>
      </c>
      <c r="H28" s="4">
        <v>1500</v>
      </c>
      <c r="I28" s="4"/>
      <c r="K28" s="9">
        <f t="shared" si="0"/>
        <v>500</v>
      </c>
      <c r="L28" s="10" t="str">
        <f t="shared" si="1"/>
        <v>White</v>
      </c>
      <c r="M28" t="str">
        <f t="shared" si="2"/>
        <v>Honda Accord</v>
      </c>
      <c r="N28">
        <f t="shared" si="3"/>
        <v>2023</v>
      </c>
      <c r="O28">
        <f t="shared" si="4"/>
        <v>9</v>
      </c>
      <c r="P28">
        <f t="shared" si="5"/>
        <v>8</v>
      </c>
      <c r="Q28">
        <f t="shared" si="6"/>
        <v>12</v>
      </c>
    </row>
    <row r="29" spans="2:17">
      <c r="B29" t="s">
        <v>12</v>
      </c>
      <c r="C29" s="2">
        <v>45176.8893402778</v>
      </c>
      <c r="D29" t="s">
        <v>13</v>
      </c>
      <c r="E29" t="s">
        <v>50</v>
      </c>
      <c r="F29" s="3">
        <v>75006</v>
      </c>
      <c r="G29" s="4">
        <v>2198</v>
      </c>
      <c r="H29" s="4">
        <v>1900</v>
      </c>
      <c r="I29" s="4"/>
      <c r="K29" s="9">
        <f t="shared" si="0"/>
        <v>298</v>
      </c>
      <c r="L29" s="10" t="str">
        <f t="shared" si="1"/>
        <v>Black</v>
      </c>
      <c r="M29" t="str">
        <f t="shared" si="2"/>
        <v>Toyota Camry</v>
      </c>
      <c r="N29">
        <f t="shared" si="3"/>
        <v>2023</v>
      </c>
      <c r="O29">
        <f t="shared" si="4"/>
        <v>9</v>
      </c>
      <c r="P29">
        <f t="shared" si="5"/>
        <v>7</v>
      </c>
      <c r="Q29">
        <f t="shared" si="6"/>
        <v>21</v>
      </c>
    </row>
    <row r="30" spans="2:17">
      <c r="B30" t="s">
        <v>15</v>
      </c>
      <c r="C30" s="2">
        <v>45175.3083333333</v>
      </c>
      <c r="D30" t="s">
        <v>16</v>
      </c>
      <c r="E30" t="s">
        <v>47</v>
      </c>
      <c r="F30" s="3">
        <v>69847</v>
      </c>
      <c r="G30" s="4">
        <v>3826</v>
      </c>
      <c r="H30" s="4">
        <v>3000</v>
      </c>
      <c r="I30" s="4"/>
      <c r="K30" s="9">
        <f t="shared" si="0"/>
        <v>826</v>
      </c>
      <c r="L30" s="10" t="str">
        <f t="shared" si="1"/>
        <v>Red</v>
      </c>
      <c r="M30" t="str">
        <f t="shared" si="2"/>
        <v>Nissan Altima</v>
      </c>
      <c r="N30">
        <f t="shared" si="3"/>
        <v>2023</v>
      </c>
      <c r="O30">
        <f t="shared" si="4"/>
        <v>9</v>
      </c>
      <c r="P30">
        <f t="shared" si="5"/>
        <v>6</v>
      </c>
      <c r="Q30">
        <f t="shared" si="6"/>
        <v>7</v>
      </c>
    </row>
    <row r="31" spans="2:17">
      <c r="B31" t="s">
        <v>15</v>
      </c>
      <c r="C31" s="2">
        <v>45175.2929976852</v>
      </c>
      <c r="D31" t="s">
        <v>16</v>
      </c>
      <c r="E31" t="s">
        <v>49</v>
      </c>
      <c r="F31" s="3">
        <v>55233</v>
      </c>
      <c r="G31" s="4">
        <v>2970</v>
      </c>
      <c r="H31" s="4">
        <v>2500</v>
      </c>
      <c r="I31" s="4"/>
      <c r="K31" s="9">
        <f t="shared" si="0"/>
        <v>470</v>
      </c>
      <c r="L31" s="10" t="str">
        <f t="shared" si="1"/>
        <v>Silver</v>
      </c>
      <c r="M31" t="str">
        <f t="shared" si="2"/>
        <v>Nissan Altima</v>
      </c>
      <c r="N31">
        <f t="shared" si="3"/>
        <v>2023</v>
      </c>
      <c r="O31">
        <f t="shared" si="4"/>
        <v>9</v>
      </c>
      <c r="P31">
        <f t="shared" si="5"/>
        <v>6</v>
      </c>
      <c r="Q31">
        <f t="shared" si="6"/>
        <v>7</v>
      </c>
    </row>
    <row r="32" spans="2:17">
      <c r="B32" t="s">
        <v>12</v>
      </c>
      <c r="C32" s="2">
        <v>45174.7936342593</v>
      </c>
      <c r="D32" t="s">
        <v>18</v>
      </c>
      <c r="E32" t="s">
        <v>48</v>
      </c>
      <c r="F32" s="3">
        <v>87278</v>
      </c>
      <c r="G32" s="4">
        <v>2224</v>
      </c>
      <c r="H32" s="4">
        <v>2100</v>
      </c>
      <c r="I32" s="4"/>
      <c r="K32" s="9">
        <f t="shared" si="0"/>
        <v>124</v>
      </c>
      <c r="L32" s="10" t="str">
        <f t="shared" si="1"/>
        <v>Blue</v>
      </c>
      <c r="M32" t="str">
        <f t="shared" si="2"/>
        <v>Toyota Corolla</v>
      </c>
      <c r="N32">
        <f t="shared" si="3"/>
        <v>2023</v>
      </c>
      <c r="O32">
        <f t="shared" si="4"/>
        <v>9</v>
      </c>
      <c r="P32">
        <f t="shared" si="5"/>
        <v>5</v>
      </c>
      <c r="Q32">
        <f t="shared" si="6"/>
        <v>19</v>
      </c>
    </row>
    <row r="33" spans="2:17">
      <c r="B33" t="s">
        <v>12</v>
      </c>
      <c r="C33" s="2">
        <v>45174.4200231481</v>
      </c>
      <c r="D33" t="s">
        <v>18</v>
      </c>
      <c r="E33" t="s">
        <v>47</v>
      </c>
      <c r="F33" s="3">
        <v>130684</v>
      </c>
      <c r="G33" s="4">
        <v>2798</v>
      </c>
      <c r="H33" s="4">
        <v>2200</v>
      </c>
      <c r="I33" s="4"/>
      <c r="K33" s="9">
        <f t="shared" si="0"/>
        <v>598</v>
      </c>
      <c r="L33" s="10" t="str">
        <f t="shared" si="1"/>
        <v>Red</v>
      </c>
      <c r="M33" t="str">
        <f t="shared" si="2"/>
        <v>Toyota Corolla</v>
      </c>
      <c r="N33">
        <f t="shared" si="3"/>
        <v>2023</v>
      </c>
      <c r="O33">
        <f t="shared" si="4"/>
        <v>9</v>
      </c>
      <c r="P33">
        <f t="shared" si="5"/>
        <v>5</v>
      </c>
      <c r="Q33">
        <f t="shared" si="6"/>
        <v>10</v>
      </c>
    </row>
    <row r="34" spans="2:17">
      <c r="B34" t="s">
        <v>12</v>
      </c>
      <c r="C34" s="2">
        <v>45174.404849537</v>
      </c>
      <c r="D34" t="s">
        <v>18</v>
      </c>
      <c r="E34" t="s">
        <v>50</v>
      </c>
      <c r="F34" s="3">
        <v>59169</v>
      </c>
      <c r="G34" s="4">
        <v>2160</v>
      </c>
      <c r="H34" s="4">
        <v>2000</v>
      </c>
      <c r="I34" s="4"/>
      <c r="K34" s="9">
        <f t="shared" si="0"/>
        <v>160</v>
      </c>
      <c r="L34" s="10" t="str">
        <f t="shared" si="1"/>
        <v>Black</v>
      </c>
      <c r="M34" t="str">
        <f t="shared" si="2"/>
        <v>Toyota Corolla</v>
      </c>
      <c r="N34">
        <f t="shared" si="3"/>
        <v>2023</v>
      </c>
      <c r="O34">
        <f t="shared" si="4"/>
        <v>9</v>
      </c>
      <c r="P34">
        <f t="shared" si="5"/>
        <v>5</v>
      </c>
      <c r="Q34">
        <f t="shared" si="6"/>
        <v>9</v>
      </c>
    </row>
    <row r="35" spans="2:17">
      <c r="B35" t="s">
        <v>7</v>
      </c>
      <c r="C35" s="2">
        <v>45174.3228819444</v>
      </c>
      <c r="D35" t="s">
        <v>19</v>
      </c>
      <c r="E35" t="s">
        <v>49</v>
      </c>
      <c r="F35" s="3">
        <v>138789</v>
      </c>
      <c r="G35" s="4">
        <v>2723</v>
      </c>
      <c r="H35" s="4">
        <v>1900</v>
      </c>
      <c r="I35" s="4"/>
      <c r="K35" s="9">
        <f t="shared" si="0"/>
        <v>823</v>
      </c>
      <c r="L35" s="10" t="str">
        <f t="shared" si="1"/>
        <v>Silver</v>
      </c>
      <c r="M35" t="str">
        <f t="shared" si="2"/>
        <v>Honda Civic</v>
      </c>
      <c r="N35">
        <f t="shared" si="3"/>
        <v>2023</v>
      </c>
      <c r="O35">
        <f t="shared" si="4"/>
        <v>9</v>
      </c>
      <c r="P35">
        <f t="shared" si="5"/>
        <v>5</v>
      </c>
      <c r="Q35">
        <f t="shared" si="6"/>
        <v>7</v>
      </c>
    </row>
    <row r="36" spans="2:17">
      <c r="B36" t="s">
        <v>21</v>
      </c>
      <c r="C36" s="2">
        <v>45174.2901273148</v>
      </c>
      <c r="D36" t="s">
        <v>22</v>
      </c>
      <c r="E36" t="s">
        <v>49</v>
      </c>
      <c r="F36" s="3">
        <v>89073</v>
      </c>
      <c r="G36" s="4">
        <v>3950</v>
      </c>
      <c r="H36" s="4">
        <v>3000</v>
      </c>
      <c r="I36" s="4"/>
      <c r="K36" s="9">
        <f t="shared" si="0"/>
        <v>950</v>
      </c>
      <c r="L36" s="10" t="str">
        <f t="shared" si="1"/>
        <v>Silver</v>
      </c>
      <c r="M36" t="str">
        <f t="shared" si="2"/>
        <v>Ford F-150</v>
      </c>
      <c r="N36">
        <f t="shared" si="3"/>
        <v>2023</v>
      </c>
      <c r="O36">
        <f t="shared" si="4"/>
        <v>9</v>
      </c>
      <c r="P36">
        <f t="shared" si="5"/>
        <v>5</v>
      </c>
      <c r="Q36">
        <f t="shared" si="6"/>
        <v>6</v>
      </c>
    </row>
    <row r="37" spans="2:17">
      <c r="B37" t="s">
        <v>23</v>
      </c>
      <c r="C37" s="2">
        <v>45174.2609259259</v>
      </c>
      <c r="D37" t="s">
        <v>24</v>
      </c>
      <c r="E37" t="s">
        <v>50</v>
      </c>
      <c r="F37" s="3">
        <v>109231</v>
      </c>
      <c r="G37" s="4">
        <v>4959</v>
      </c>
      <c r="H37" s="4">
        <v>4500</v>
      </c>
      <c r="I37" s="4"/>
      <c r="K37" s="9">
        <f t="shared" si="0"/>
        <v>459</v>
      </c>
      <c r="L37" s="10" t="str">
        <f t="shared" si="1"/>
        <v>Black</v>
      </c>
      <c r="M37" t="str">
        <f t="shared" si="2"/>
        <v>Chevrolet Silverado</v>
      </c>
      <c r="N37">
        <f t="shared" si="3"/>
        <v>2023</v>
      </c>
      <c r="O37">
        <f t="shared" si="4"/>
        <v>9</v>
      </c>
      <c r="P37">
        <f t="shared" si="5"/>
        <v>5</v>
      </c>
      <c r="Q37">
        <f t="shared" si="6"/>
        <v>6</v>
      </c>
    </row>
    <row r="38" spans="2:17">
      <c r="B38" t="s">
        <v>23</v>
      </c>
      <c r="C38" s="2">
        <v>45174.2326273148</v>
      </c>
      <c r="D38" t="s">
        <v>25</v>
      </c>
      <c r="E38" t="s">
        <v>47</v>
      </c>
      <c r="F38" s="3">
        <v>87675</v>
      </c>
      <c r="G38" s="4">
        <v>3791</v>
      </c>
      <c r="H38" s="4">
        <v>3500</v>
      </c>
      <c r="I38" s="4"/>
      <c r="K38" s="9">
        <f t="shared" si="0"/>
        <v>291</v>
      </c>
      <c r="L38" s="10" t="str">
        <f t="shared" si="1"/>
        <v>Red</v>
      </c>
      <c r="M38" t="str">
        <f t="shared" si="2"/>
        <v>Chevrolet Impala</v>
      </c>
      <c r="N38">
        <f t="shared" si="3"/>
        <v>2023</v>
      </c>
      <c r="O38">
        <f t="shared" si="4"/>
        <v>9</v>
      </c>
      <c r="P38">
        <f t="shared" si="5"/>
        <v>5</v>
      </c>
      <c r="Q38">
        <f t="shared" si="6"/>
        <v>5</v>
      </c>
    </row>
    <row r="39" spans="2:17">
      <c r="B39" t="s">
        <v>23</v>
      </c>
      <c r="C39" s="2">
        <v>45174.1634375</v>
      </c>
      <c r="D39" t="s">
        <v>25</v>
      </c>
      <c r="E39" t="s">
        <v>48</v>
      </c>
      <c r="F39" s="3">
        <v>140811</v>
      </c>
      <c r="G39" s="4">
        <v>2340</v>
      </c>
      <c r="H39" s="4">
        <v>2000</v>
      </c>
      <c r="I39" s="4"/>
      <c r="K39" s="9">
        <f t="shared" si="0"/>
        <v>340</v>
      </c>
      <c r="L39" s="10" t="str">
        <f t="shared" si="1"/>
        <v>Blue</v>
      </c>
      <c r="M39" t="str">
        <f t="shared" si="2"/>
        <v>Chevrolet Impala</v>
      </c>
      <c r="N39">
        <f t="shared" si="3"/>
        <v>2023</v>
      </c>
      <c r="O39">
        <f t="shared" si="4"/>
        <v>9</v>
      </c>
      <c r="P39">
        <f t="shared" si="5"/>
        <v>5</v>
      </c>
      <c r="Q39">
        <f t="shared" si="6"/>
        <v>3</v>
      </c>
    </row>
    <row r="40" spans="2:17">
      <c r="B40" t="s">
        <v>23</v>
      </c>
      <c r="C40" s="2">
        <v>45174.108900463</v>
      </c>
      <c r="D40" t="s">
        <v>26</v>
      </c>
      <c r="E40" t="s">
        <v>49</v>
      </c>
      <c r="F40" s="3">
        <v>139300</v>
      </c>
      <c r="G40" s="4">
        <v>3361</v>
      </c>
      <c r="H40" s="4">
        <v>3000</v>
      </c>
      <c r="I40" s="4"/>
      <c r="K40" s="9">
        <f t="shared" si="0"/>
        <v>361</v>
      </c>
      <c r="L40" s="10" t="str">
        <f t="shared" si="1"/>
        <v>Silver</v>
      </c>
      <c r="M40" t="str">
        <f t="shared" si="2"/>
        <v>Chevrolet Malibu</v>
      </c>
      <c r="N40">
        <f t="shared" si="3"/>
        <v>2023</v>
      </c>
      <c r="O40">
        <f t="shared" si="4"/>
        <v>9</v>
      </c>
      <c r="P40">
        <f t="shared" si="5"/>
        <v>5</v>
      </c>
      <c r="Q40">
        <f t="shared" si="6"/>
        <v>2</v>
      </c>
    </row>
    <row r="41" spans="2:17">
      <c r="B41" t="s">
        <v>21</v>
      </c>
      <c r="C41" s="2">
        <v>45174.0542476852</v>
      </c>
      <c r="D41" t="s">
        <v>27</v>
      </c>
      <c r="E41" t="s">
        <v>50</v>
      </c>
      <c r="F41" s="3">
        <v>63259</v>
      </c>
      <c r="G41" s="4">
        <v>3196</v>
      </c>
      <c r="H41" s="4">
        <v>3050</v>
      </c>
      <c r="I41" s="4"/>
      <c r="K41" s="9">
        <f t="shared" si="0"/>
        <v>146</v>
      </c>
      <c r="L41" s="10" t="str">
        <f t="shared" si="1"/>
        <v>Black</v>
      </c>
      <c r="M41" t="str">
        <f t="shared" si="2"/>
        <v>Ford Escape</v>
      </c>
      <c r="N41">
        <f t="shared" si="3"/>
        <v>2023</v>
      </c>
      <c r="O41">
        <f t="shared" si="4"/>
        <v>9</v>
      </c>
      <c r="P41">
        <f t="shared" si="5"/>
        <v>5</v>
      </c>
      <c r="Q41">
        <f t="shared" si="6"/>
        <v>1</v>
      </c>
    </row>
    <row r="42" spans="2:17">
      <c r="B42" t="s">
        <v>21</v>
      </c>
      <c r="C42" s="2">
        <v>45173.9763310185</v>
      </c>
      <c r="D42" t="s">
        <v>27</v>
      </c>
      <c r="E42" t="s">
        <v>51</v>
      </c>
      <c r="F42" s="3">
        <v>40826</v>
      </c>
      <c r="G42" s="4">
        <v>4397</v>
      </c>
      <c r="H42" s="4">
        <v>3900</v>
      </c>
      <c r="I42" s="4"/>
      <c r="K42" s="9">
        <f t="shared" si="0"/>
        <v>497</v>
      </c>
      <c r="L42" s="10" t="str">
        <f t="shared" si="1"/>
        <v>Green</v>
      </c>
      <c r="M42" t="str">
        <f t="shared" si="2"/>
        <v>Ford Escape</v>
      </c>
      <c r="N42">
        <f t="shared" si="3"/>
        <v>2023</v>
      </c>
      <c r="O42">
        <f t="shared" si="4"/>
        <v>9</v>
      </c>
      <c r="P42">
        <f t="shared" si="5"/>
        <v>4</v>
      </c>
      <c r="Q42">
        <f t="shared" si="6"/>
        <v>23</v>
      </c>
    </row>
    <row r="43" spans="2:17">
      <c r="B43" t="s">
        <v>21</v>
      </c>
      <c r="C43" s="2">
        <v>45173.9606828704</v>
      </c>
      <c r="D43" t="s">
        <v>28</v>
      </c>
      <c r="E43" t="s">
        <v>51</v>
      </c>
      <c r="F43" s="3">
        <v>41560</v>
      </c>
      <c r="G43" s="4">
        <v>3706</v>
      </c>
      <c r="H43" s="4">
        <v>3100</v>
      </c>
      <c r="I43" s="4"/>
      <c r="K43" s="9">
        <f t="shared" si="0"/>
        <v>606</v>
      </c>
      <c r="L43" s="10" t="str">
        <f t="shared" si="1"/>
        <v>Green</v>
      </c>
      <c r="M43" t="str">
        <f t="shared" si="2"/>
        <v>Ford Mustang</v>
      </c>
      <c r="N43">
        <f t="shared" si="3"/>
        <v>2023</v>
      </c>
      <c r="O43">
        <f t="shared" si="4"/>
        <v>9</v>
      </c>
      <c r="P43">
        <f t="shared" si="5"/>
        <v>4</v>
      </c>
      <c r="Q43">
        <f t="shared" si="6"/>
        <v>23</v>
      </c>
    </row>
    <row r="44" spans="2:17">
      <c r="B44" t="s">
        <v>7</v>
      </c>
      <c r="C44" s="2">
        <v>45173.8973842593</v>
      </c>
      <c r="D44" t="s">
        <v>29</v>
      </c>
      <c r="E44" t="s">
        <v>50</v>
      </c>
      <c r="F44" s="3">
        <v>49326</v>
      </c>
      <c r="G44" s="4">
        <v>4745</v>
      </c>
      <c r="H44" s="4">
        <v>4100</v>
      </c>
      <c r="I44" s="4"/>
      <c r="K44" s="9">
        <f t="shared" si="0"/>
        <v>645</v>
      </c>
      <c r="L44" s="10" t="str">
        <f t="shared" si="1"/>
        <v>Black</v>
      </c>
      <c r="M44" t="str">
        <f t="shared" si="2"/>
        <v>Honda CRV</v>
      </c>
      <c r="N44">
        <f t="shared" si="3"/>
        <v>2023</v>
      </c>
      <c r="O44">
        <f t="shared" si="4"/>
        <v>9</v>
      </c>
      <c r="P44">
        <f t="shared" si="5"/>
        <v>4</v>
      </c>
      <c r="Q44">
        <f t="shared" si="6"/>
        <v>21</v>
      </c>
    </row>
    <row r="45" spans="2:17">
      <c r="B45" t="s">
        <v>15</v>
      </c>
      <c r="C45" s="2">
        <v>45173.8613310185</v>
      </c>
      <c r="D45" t="s">
        <v>30</v>
      </c>
      <c r="E45" t="s">
        <v>48</v>
      </c>
      <c r="F45" s="3">
        <v>101856</v>
      </c>
      <c r="G45" s="4">
        <v>2914</v>
      </c>
      <c r="H45" s="4">
        <v>2500</v>
      </c>
      <c r="I45" s="4"/>
      <c r="K45" s="9">
        <f t="shared" si="0"/>
        <v>414</v>
      </c>
      <c r="L45" s="10" t="str">
        <f t="shared" si="1"/>
        <v>Blue</v>
      </c>
      <c r="M45" t="str">
        <f t="shared" si="2"/>
        <v>Nissan Maxima</v>
      </c>
      <c r="N45">
        <f t="shared" si="3"/>
        <v>2023</v>
      </c>
      <c r="O45">
        <f t="shared" si="4"/>
        <v>9</v>
      </c>
      <c r="P45">
        <f t="shared" si="5"/>
        <v>4</v>
      </c>
      <c r="Q45">
        <f t="shared" si="6"/>
        <v>20</v>
      </c>
    </row>
    <row r="46" spans="2:17">
      <c r="B46" t="s">
        <v>21</v>
      </c>
      <c r="C46" s="2">
        <v>45173.8036458333</v>
      </c>
      <c r="D46" t="s">
        <v>31</v>
      </c>
      <c r="E46" t="s">
        <v>49</v>
      </c>
      <c r="F46" s="3">
        <v>42542</v>
      </c>
      <c r="G46" s="4">
        <v>2659</v>
      </c>
      <c r="H46" s="4">
        <v>2100</v>
      </c>
      <c r="I46" s="4"/>
      <c r="K46" s="9">
        <f t="shared" si="0"/>
        <v>559</v>
      </c>
      <c r="L46" s="10" t="str">
        <f t="shared" si="1"/>
        <v>Silver</v>
      </c>
      <c r="M46" t="str">
        <f t="shared" si="2"/>
        <v>Ford Fusion</v>
      </c>
      <c r="N46">
        <f t="shared" si="3"/>
        <v>2023</v>
      </c>
      <c r="O46">
        <f t="shared" si="4"/>
        <v>9</v>
      </c>
      <c r="P46">
        <f t="shared" si="5"/>
        <v>4</v>
      </c>
      <c r="Q46">
        <f t="shared" si="6"/>
        <v>19</v>
      </c>
    </row>
    <row r="47" spans="2:17">
      <c r="B47" t="s">
        <v>32</v>
      </c>
      <c r="C47" s="2">
        <v>45173.8390625</v>
      </c>
      <c r="D47" t="s">
        <v>33</v>
      </c>
      <c r="E47" t="s">
        <v>52</v>
      </c>
      <c r="F47" s="3">
        <v>34853</v>
      </c>
      <c r="G47" s="4">
        <v>4349</v>
      </c>
      <c r="H47" s="4">
        <v>3500</v>
      </c>
      <c r="I47" s="4"/>
      <c r="K47" s="9">
        <f t="shared" si="0"/>
        <v>849</v>
      </c>
      <c r="L47" s="10" t="str">
        <f t="shared" si="1"/>
        <v>White</v>
      </c>
      <c r="M47" t="str">
        <f t="shared" si="2"/>
        <v>Dodge Charger</v>
      </c>
      <c r="N47">
        <f t="shared" si="3"/>
        <v>2023</v>
      </c>
      <c r="O47">
        <f t="shared" si="4"/>
        <v>9</v>
      </c>
      <c r="P47">
        <f t="shared" si="5"/>
        <v>4</v>
      </c>
      <c r="Q47">
        <f t="shared" si="6"/>
        <v>20</v>
      </c>
    </row>
    <row r="48" spans="2:17">
      <c r="B48" t="s">
        <v>32</v>
      </c>
      <c r="C48" s="2">
        <v>45173.7647337963</v>
      </c>
      <c r="D48" t="s">
        <v>33</v>
      </c>
      <c r="E48" t="s">
        <v>50</v>
      </c>
      <c r="F48" s="3">
        <v>58173</v>
      </c>
      <c r="G48" s="4">
        <v>4252</v>
      </c>
      <c r="H48" s="4">
        <v>4000</v>
      </c>
      <c r="I48" s="4"/>
      <c r="K48" s="9">
        <f t="shared" si="0"/>
        <v>252</v>
      </c>
      <c r="L48" s="10" t="str">
        <f t="shared" si="1"/>
        <v>Black</v>
      </c>
      <c r="M48" t="str">
        <f t="shared" si="2"/>
        <v>Dodge Charger</v>
      </c>
      <c r="N48">
        <f t="shared" si="3"/>
        <v>2023</v>
      </c>
      <c r="O48">
        <f t="shared" si="4"/>
        <v>9</v>
      </c>
      <c r="P48">
        <f t="shared" si="5"/>
        <v>4</v>
      </c>
      <c r="Q48">
        <f t="shared" si="6"/>
        <v>18</v>
      </c>
    </row>
    <row r="49" spans="2:17">
      <c r="B49" t="s">
        <v>32</v>
      </c>
      <c r="C49" s="2">
        <v>45173.7000231482</v>
      </c>
      <c r="D49" t="s">
        <v>33</v>
      </c>
      <c r="E49" t="s">
        <v>51</v>
      </c>
      <c r="F49" s="3">
        <v>136775</v>
      </c>
      <c r="G49" s="4">
        <v>2090</v>
      </c>
      <c r="H49" s="4">
        <v>1800</v>
      </c>
      <c r="I49" s="4"/>
      <c r="K49" s="9">
        <f t="shared" si="0"/>
        <v>290</v>
      </c>
      <c r="L49" s="10" t="str">
        <f t="shared" si="1"/>
        <v>Green</v>
      </c>
      <c r="M49" t="str">
        <f t="shared" si="2"/>
        <v>Dodge Charger</v>
      </c>
      <c r="N49">
        <f t="shared" si="3"/>
        <v>2023</v>
      </c>
      <c r="O49">
        <f t="shared" si="4"/>
        <v>9</v>
      </c>
      <c r="P49">
        <f t="shared" si="5"/>
        <v>4</v>
      </c>
      <c r="Q49">
        <f t="shared" si="6"/>
        <v>16</v>
      </c>
    </row>
    <row r="50" spans="3:11">
      <c r="C50" s="5"/>
      <c r="F50" s="6"/>
      <c r="G50" s="7">
        <f>SUM(G2:G49)</f>
        <v>156216</v>
      </c>
      <c r="H50" s="7">
        <f>SUM(H2:H49)</f>
        <v>132300</v>
      </c>
      <c r="K50" s="9">
        <f>G50-H50</f>
        <v>23916</v>
      </c>
    </row>
  </sheetData>
  <pageMargins left="0.7" right="0.7" top="0.75" bottom="0.75" header="0.3" footer="0.3"/>
  <pageSetup paperSize="1" orientation="portrait"/>
  <headerFooter/>
  <ignoredErrors>
    <ignoredError sqref="J2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a R y V 6 t e G / K l A A A A 9 w A A A B I A H A B D b 2 5 m a W c v U G F j a 2 F n Z S 5 4 b W w g o h g A K K A U A A A A A A A A A A A A A A A A A A A A A A A A A A A A h Y + 9 D o I w H M R f h X S n X z o Y U s r g 4 C L G x M S 4 N q V C I / w x t F j e z c F H 8 h X E K O r m c M P d / Y a 7 + / U m s q G p o 4 v p n G 0 h R Q x T F B n Q b W G h T F H v j / E C Z V J s l T 6 p 0 k Q j D C 4 Z X J G i y v t z Q k g I A Y c Z b r u S c E o Z O e T r n a 5 M o 9 A H t v / h 2 I L z C r R B U u x f Y y T H j I 9 i c 4 6 p I F M q c g t f g o + D n + 1 P K J Z 9 7 f v O S A P x Z i X I Z A V 5 n 5 A P U E s D B B Q A A g A I A E W k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p H J X K I p H u A 4 A A A A R A A A A E w A c A E Z v c m 1 1 b G F z L 1 N l Y 3 R p b 2 4 x L m 0 g o h g A K K A U A A A A A A A A A A A A A A A A A A A A A A A A A A A A K 0 5 N L s n M z 1 M I h t C G 1 g B Q S w E C L Q A U A A I A C A B F p H J X q 1 4 b 8 q U A A A D 3 A A A A E g A A A A A A A A A A A A A A A A A A A A A A Q 2 9 u Z m l n L 1 B h Y 2 t h Z 2 U u e G 1 s U E s B A i 0 A F A A C A A g A R a R y V w / K 6 a u k A A A A 6 Q A A A B M A A A A A A A A A A A A A A A A A 8 Q A A A F t D b 2 5 0 Z W 5 0 X 1 R 5 c G V z X S 5 4 b W x Q S w E C L Q A U A A I A C A B F p H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8 8 G g U e C + k y 9 7 5 7 / G X 1 j b A A A A A A C A A A A A A A Q Z g A A A A E A A C A A A A A P S o 8 o 3 r t 1 c n 1 Y J j x G H j E + e J j Z q n 5 h Q B p k A N k / A 0 n O Y w A A A A A O g A A A A A I A A C A A A A B N l f k u o 0 T E P + q b E h m P X v O 7 M O Y m N A P H m K N o I S f h D Z t 9 r l A A A A D T k i 1 W 9 K 8 i m z r 7 P o C M 2 i g 7 a g L K L i M / B 2 X / D m r H O L / w 6 1 H u m r C v A V x h O p z L S 9 5 T + Q / a q o 8 j Y 2 f V K o h C h I x 7 B 9 y + 4 P l j G t t K O 4 Z g o I h l m C M g i 0 A A A A C X 6 k 0 q 7 T b f t U d 6 r k 7 1 N O Q L l e O p T 4 T z W P X / w a p C g Y d T a V Q S n r X L S s 5 Y S x 1 V 3 J 2 G n j z R x K H l s P V z y v z v h C z Z Z G 8 V < / D a t a M a s h u p > 
</file>

<file path=customXml/itemProps1.xml><?xml version="1.0" encoding="utf-8"?>
<ds:datastoreItem xmlns:ds="http://schemas.openxmlformats.org/officeDocument/2006/customXml" ds:itemID="{6FC2EC98-83A0-44B1-878D-85D4D1D732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Egbunu Jeffery</cp:lastModifiedBy>
  <dcterms:created xsi:type="dcterms:W3CDTF">2019-05-13T00:43:00Z</dcterms:created>
  <dcterms:modified xsi:type="dcterms:W3CDTF">2025-04-22T19:07:48Z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d6428-3883-4f15-9139-44f38411b3bd_Enabled">
    <vt:lpwstr>true</vt:lpwstr>
  </property>
  <property fmtid="{D5CDD505-2E9C-101B-9397-08002B2CF9AE}" pid="3" name="MSIP_Label_36ad6428-3883-4f15-9139-44f38411b3bd_SetDate">
    <vt:lpwstr>2023-07-19T08:26:35Z</vt:lpwstr>
  </property>
  <property fmtid="{D5CDD505-2E9C-101B-9397-08002B2CF9AE}" pid="4" name="MSIP_Label_36ad6428-3883-4f15-9139-44f38411b3bd_Method">
    <vt:lpwstr>Privileged</vt:lpwstr>
  </property>
  <property fmtid="{D5CDD505-2E9C-101B-9397-08002B2CF9AE}" pid="5" name="MSIP_Label_36ad6428-3883-4f15-9139-44f38411b3bd_Name">
    <vt:lpwstr>Public</vt:lpwstr>
  </property>
  <property fmtid="{D5CDD505-2E9C-101B-9397-08002B2CF9AE}" pid="6" name="MSIP_Label_36ad6428-3883-4f15-9139-44f38411b3bd_SiteId">
    <vt:lpwstr>473a0bc4-3b24-41dd-8637-31d1d34ae468</vt:lpwstr>
  </property>
  <property fmtid="{D5CDD505-2E9C-101B-9397-08002B2CF9AE}" pid="7" name="MSIP_Label_36ad6428-3883-4f15-9139-44f38411b3bd_ActionId">
    <vt:lpwstr>ec63b835-114e-4794-80a4-d4185107fc69</vt:lpwstr>
  </property>
  <property fmtid="{D5CDD505-2E9C-101B-9397-08002B2CF9AE}" pid="8" name="MSIP_Label_36ad6428-3883-4f15-9139-44f38411b3bd_ContentBits">
    <vt:lpwstr>0</vt:lpwstr>
  </property>
  <property fmtid="{D5CDD505-2E9C-101B-9397-08002B2CF9AE}" pid="9" name="ICV">
    <vt:lpwstr>BB48C57D93304133BA77761EA8A93F3D_13</vt:lpwstr>
  </property>
  <property fmtid="{D5CDD505-2E9C-101B-9397-08002B2CF9AE}" pid="10" name="KSOProductBuildVer">
    <vt:lpwstr>1033-12.2.0.20782</vt:lpwstr>
  </property>
</Properties>
</file>