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f240c530a254206/Desktop/20-news-topical/data/"/>
    </mc:Choice>
  </mc:AlternateContent>
  <xr:revisionPtr revIDLastSave="166" documentId="13_ncr:40009_{1A887B0B-A983-4C69-9EBC-6DF0A9E48C62}" xr6:coauthVersionLast="47" xr6:coauthVersionMax="47" xr10:uidLastSave="{861DBE4F-AE71-46B2-90EE-86E60EE619A6}"/>
  <bookViews>
    <workbookView xWindow="-110" yWindow="-110" windowWidth="22780" windowHeight="14540" firstSheet="1" activeTab="2" xr2:uid="{00000000-000D-0000-FFFF-FFFF00000000}"/>
  </bookViews>
  <sheets>
    <sheet name="real_pred_topics_skewed_2.0" sheetId="3" r:id="rId1"/>
    <sheet name="real_pred_topics_regular_2.0" sheetId="4" r:id="rId2"/>
    <sheet name="equal_progressive_training size" sheetId="5" r:id="rId3"/>
    <sheet name="real_pred_topicsAll_Broad_Topic" sheetId="1" r:id="rId4"/>
    <sheet name="TEMPLATE FORMA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4" l="1"/>
  <c r="H13" i="4" s="1"/>
  <c r="H22" i="4" s="1"/>
  <c r="I4" i="4"/>
  <c r="H14" i="4" s="1"/>
  <c r="H23" i="4" s="1"/>
  <c r="I5" i="4"/>
  <c r="H15" i="4" s="1"/>
  <c r="H24" i="4" s="1"/>
  <c r="I6" i="4"/>
  <c r="G16" i="4" s="1"/>
  <c r="G25" i="4" s="1"/>
  <c r="I7" i="4"/>
  <c r="F17" i="4" s="1"/>
  <c r="F26" i="4" s="1"/>
  <c r="I2" i="4"/>
  <c r="H12" i="4" s="1"/>
  <c r="H21" i="4" s="1"/>
  <c r="I3" i="3"/>
  <c r="G13" i="3" s="1"/>
  <c r="G22" i="3" s="1"/>
  <c r="I4" i="3"/>
  <c r="I5" i="3"/>
  <c r="I6" i="3"/>
  <c r="I7" i="3"/>
  <c r="I2" i="3"/>
  <c r="E9" i="5"/>
  <c r="D9" i="5"/>
  <c r="C9" i="5"/>
  <c r="B9" i="5"/>
  <c r="C15" i="4"/>
  <c r="C24" i="4" s="1"/>
  <c r="J8" i="4"/>
  <c r="H8" i="4"/>
  <c r="G8" i="4"/>
  <c r="F8" i="4"/>
  <c r="E8" i="4"/>
  <c r="D8" i="4"/>
  <c r="C8" i="4"/>
  <c r="H24" i="3"/>
  <c r="G24" i="3"/>
  <c r="F24" i="3"/>
  <c r="H17" i="3"/>
  <c r="H26" i="3" s="1"/>
  <c r="G17" i="3"/>
  <c r="G26" i="3" s="1"/>
  <c r="F17" i="3"/>
  <c r="F26" i="3" s="1"/>
  <c r="E17" i="3"/>
  <c r="E26" i="3" s="1"/>
  <c r="D17" i="3"/>
  <c r="D26" i="3" s="1"/>
  <c r="C17" i="3"/>
  <c r="C26" i="3" s="1"/>
  <c r="H16" i="3"/>
  <c r="H25" i="3" s="1"/>
  <c r="G16" i="3"/>
  <c r="G25" i="3" s="1"/>
  <c r="F16" i="3"/>
  <c r="F25" i="3" s="1"/>
  <c r="E16" i="3"/>
  <c r="E25" i="3" s="1"/>
  <c r="D16" i="3"/>
  <c r="D25" i="3" s="1"/>
  <c r="C16" i="3"/>
  <c r="C25" i="3" s="1"/>
  <c r="H15" i="3"/>
  <c r="G15" i="3"/>
  <c r="F15" i="3"/>
  <c r="E15" i="3"/>
  <c r="E24" i="3" s="1"/>
  <c r="D15" i="3"/>
  <c r="D24" i="3" s="1"/>
  <c r="C15" i="3"/>
  <c r="C24" i="3" s="1"/>
  <c r="H14" i="3"/>
  <c r="H23" i="3" s="1"/>
  <c r="G14" i="3"/>
  <c r="G23" i="3" s="1"/>
  <c r="F14" i="3"/>
  <c r="F23" i="3" s="1"/>
  <c r="E14" i="3"/>
  <c r="E23" i="3" s="1"/>
  <c r="D14" i="3"/>
  <c r="D23" i="3" s="1"/>
  <c r="C14" i="3"/>
  <c r="C23" i="3" s="1"/>
  <c r="H13" i="3"/>
  <c r="H22" i="3" s="1"/>
  <c r="J8" i="3"/>
  <c r="H8" i="3"/>
  <c r="G8" i="3"/>
  <c r="F8" i="3"/>
  <c r="E8" i="3"/>
  <c r="D8" i="3"/>
  <c r="C8" i="3"/>
  <c r="H17" i="2"/>
  <c r="H26" i="2" s="1"/>
  <c r="G17" i="2"/>
  <c r="G26" i="2" s="1"/>
  <c r="F17" i="2"/>
  <c r="F26" i="2" s="1"/>
  <c r="E17" i="2"/>
  <c r="E26" i="2" s="1"/>
  <c r="D17" i="2"/>
  <c r="D26" i="2" s="1"/>
  <c r="C17" i="2"/>
  <c r="C26" i="2" s="1"/>
  <c r="H16" i="2"/>
  <c r="H25" i="2" s="1"/>
  <c r="G16" i="2"/>
  <c r="G25" i="2" s="1"/>
  <c r="F16" i="2"/>
  <c r="F25" i="2" s="1"/>
  <c r="E16" i="2"/>
  <c r="E25" i="2" s="1"/>
  <c r="D16" i="2"/>
  <c r="D25" i="2" s="1"/>
  <c r="C16" i="2"/>
  <c r="C25" i="2" s="1"/>
  <c r="H15" i="2"/>
  <c r="H24" i="2" s="1"/>
  <c r="G15" i="2"/>
  <c r="G24" i="2" s="1"/>
  <c r="F15" i="2"/>
  <c r="F24" i="2" s="1"/>
  <c r="E15" i="2"/>
  <c r="E24" i="2" s="1"/>
  <c r="D15" i="2"/>
  <c r="D24" i="2" s="1"/>
  <c r="C15" i="2"/>
  <c r="C24" i="2" s="1"/>
  <c r="H14" i="2"/>
  <c r="H23" i="2" s="1"/>
  <c r="G14" i="2"/>
  <c r="G23" i="2" s="1"/>
  <c r="F14" i="2"/>
  <c r="F23" i="2" s="1"/>
  <c r="E14" i="2"/>
  <c r="E23" i="2" s="1"/>
  <c r="D14" i="2"/>
  <c r="D23" i="2" s="1"/>
  <c r="C14" i="2"/>
  <c r="C23" i="2" s="1"/>
  <c r="H13" i="2"/>
  <c r="H22" i="2" s="1"/>
  <c r="G13" i="2"/>
  <c r="G22" i="2" s="1"/>
  <c r="F13" i="2"/>
  <c r="F22" i="2" s="1"/>
  <c r="E13" i="2"/>
  <c r="E22" i="2" s="1"/>
  <c r="D13" i="2"/>
  <c r="D22" i="2" s="1"/>
  <c r="C13" i="2"/>
  <c r="C22" i="2" s="1"/>
  <c r="H12" i="2"/>
  <c r="H21" i="2" s="1"/>
  <c r="G12" i="2"/>
  <c r="G21" i="2" s="1"/>
  <c r="F12" i="2"/>
  <c r="F21" i="2" s="1"/>
  <c r="E12" i="2"/>
  <c r="E21" i="2" s="1"/>
  <c r="D12" i="2"/>
  <c r="D21" i="2" s="1"/>
  <c r="C12" i="2"/>
  <c r="C21" i="2" s="1"/>
  <c r="J8" i="2"/>
  <c r="I8" i="2"/>
  <c r="H8" i="2"/>
  <c r="G8" i="2"/>
  <c r="F8" i="2"/>
  <c r="E8" i="2"/>
  <c r="D8" i="2"/>
  <c r="C8" i="2"/>
  <c r="G8" i="1"/>
  <c r="G12" i="1"/>
  <c r="G21" i="1" s="1"/>
  <c r="G13" i="1"/>
  <c r="G14" i="1"/>
  <c r="G23" i="1" s="1"/>
  <c r="G15" i="1"/>
  <c r="G24" i="1" s="1"/>
  <c r="G16" i="1"/>
  <c r="G25" i="1" s="1"/>
  <c r="G17" i="1"/>
  <c r="G26" i="1" s="1"/>
  <c r="G22" i="1"/>
  <c r="J8" i="1"/>
  <c r="E8" i="1"/>
  <c r="F8" i="1"/>
  <c r="D8" i="1"/>
  <c r="H8" i="1"/>
  <c r="C8" i="1"/>
  <c r="I8" i="1"/>
  <c r="E13" i="1"/>
  <c r="F13" i="1"/>
  <c r="D13" i="1"/>
  <c r="D22" i="1" s="1"/>
  <c r="H13" i="1"/>
  <c r="C13" i="1"/>
  <c r="E15" i="1"/>
  <c r="E24" i="1" s="1"/>
  <c r="F15" i="1"/>
  <c r="F24" i="1" s="1"/>
  <c r="D15" i="1"/>
  <c r="D24" i="1" s="1"/>
  <c r="H15" i="1"/>
  <c r="H24" i="1" s="1"/>
  <c r="C15" i="1"/>
  <c r="C24" i="1" s="1"/>
  <c r="E16" i="1"/>
  <c r="E14" i="1" s="1"/>
  <c r="F16" i="1"/>
  <c r="F14" i="1" s="1"/>
  <c r="D16" i="1"/>
  <c r="D14" i="1" s="1"/>
  <c r="D23" i="1" s="1"/>
  <c r="H16" i="1"/>
  <c r="H14" i="1" s="1"/>
  <c r="C16" i="1"/>
  <c r="C14" i="1" s="1"/>
  <c r="E17" i="1"/>
  <c r="E26" i="1" s="1"/>
  <c r="F17" i="1"/>
  <c r="F26" i="1" s="1"/>
  <c r="D17" i="1"/>
  <c r="D26" i="1" s="1"/>
  <c r="H17" i="1"/>
  <c r="H26" i="1" s="1"/>
  <c r="C17" i="1"/>
  <c r="C26" i="1" s="1"/>
  <c r="C12" i="1"/>
  <c r="C21" i="1" s="1"/>
  <c r="H12" i="1"/>
  <c r="H21" i="1" s="1"/>
  <c r="D12" i="1"/>
  <c r="D21" i="1" s="1"/>
  <c r="F12" i="1"/>
  <c r="F21" i="1" s="1"/>
  <c r="E12" i="1"/>
  <c r="E21" i="1" s="1"/>
  <c r="K3" i="1"/>
  <c r="K4" i="1"/>
  <c r="K5" i="1"/>
  <c r="K6" i="1"/>
  <c r="K7" i="1"/>
  <c r="K2" i="1"/>
  <c r="D15" i="4" l="1"/>
  <c r="D24" i="4" s="1"/>
  <c r="F15" i="4"/>
  <c r="F24" i="4" s="1"/>
  <c r="E15" i="4"/>
  <c r="E24" i="4" s="1"/>
  <c r="G15" i="4"/>
  <c r="G24" i="4" s="1"/>
  <c r="E14" i="4"/>
  <c r="E23" i="4" s="1"/>
  <c r="C16" i="4"/>
  <c r="C25" i="4" s="1"/>
  <c r="F14" i="4"/>
  <c r="F23" i="4" s="1"/>
  <c r="G14" i="4"/>
  <c r="G23" i="4" s="1"/>
  <c r="C14" i="4"/>
  <c r="C23" i="4" s="1"/>
  <c r="D14" i="4"/>
  <c r="D23" i="4" s="1"/>
  <c r="D16" i="4"/>
  <c r="D25" i="4" s="1"/>
  <c r="H16" i="4"/>
  <c r="H25" i="4" s="1"/>
  <c r="E17" i="4"/>
  <c r="E26" i="4" s="1"/>
  <c r="C13" i="4"/>
  <c r="C22" i="4" s="1"/>
  <c r="D13" i="4"/>
  <c r="D22" i="4" s="1"/>
  <c r="E13" i="4"/>
  <c r="E22" i="4" s="1"/>
  <c r="F13" i="4"/>
  <c r="F22" i="4" s="1"/>
  <c r="G13" i="4"/>
  <c r="G22" i="4" s="1"/>
  <c r="C17" i="4"/>
  <c r="C26" i="4" s="1"/>
  <c r="D17" i="4"/>
  <c r="D26" i="4" s="1"/>
  <c r="E16" i="4"/>
  <c r="E25" i="4" s="1"/>
  <c r="G17" i="4"/>
  <c r="G26" i="4" s="1"/>
  <c r="F16" i="4"/>
  <c r="F25" i="4" s="1"/>
  <c r="H17" i="4"/>
  <c r="H26" i="4" s="1"/>
  <c r="I8" i="4"/>
  <c r="C12" i="4"/>
  <c r="C21" i="4" s="1"/>
  <c r="D12" i="4"/>
  <c r="D21" i="4" s="1"/>
  <c r="E12" i="4"/>
  <c r="E21" i="4" s="1"/>
  <c r="F12" i="4"/>
  <c r="F21" i="4" s="1"/>
  <c r="G12" i="4"/>
  <c r="G21" i="4" s="1"/>
  <c r="C13" i="3"/>
  <c r="C22" i="3" s="1"/>
  <c r="D13" i="3"/>
  <c r="D22" i="3" s="1"/>
  <c r="E13" i="3"/>
  <c r="E22" i="3" s="1"/>
  <c r="F13" i="3"/>
  <c r="F22" i="3" s="1"/>
  <c r="C12" i="3"/>
  <c r="C21" i="3" s="1"/>
  <c r="I8" i="3"/>
  <c r="H12" i="3"/>
  <c r="H21" i="3" s="1"/>
  <c r="D12" i="3"/>
  <c r="D21" i="3" s="1"/>
  <c r="G12" i="3"/>
  <c r="G21" i="3" s="1"/>
  <c r="F12" i="3"/>
  <c r="F21" i="3" s="1"/>
  <c r="E12" i="3"/>
  <c r="E21" i="3" s="1"/>
  <c r="E23" i="1"/>
  <c r="H25" i="1"/>
  <c r="E22" i="1"/>
  <c r="D25" i="1"/>
  <c r="F25" i="1"/>
  <c r="E25" i="1"/>
  <c r="C23" i="1"/>
  <c r="C22" i="1"/>
  <c r="H23" i="1"/>
  <c r="H22" i="1"/>
  <c r="F23" i="1"/>
  <c r="C25" i="1"/>
  <c r="F22" i="1"/>
</calcChain>
</file>

<file path=xl/sharedStrings.xml><?xml version="1.0" encoding="utf-8"?>
<sst xmlns="http://schemas.openxmlformats.org/spreadsheetml/2006/main" count="197" uniqueCount="22">
  <si>
    <t>actual</t>
  </si>
  <si>
    <t>apple hardware</t>
  </si>
  <si>
    <t>hockey</t>
  </si>
  <si>
    <t>guns</t>
  </si>
  <si>
    <t>for sale</t>
  </si>
  <si>
    <t>electronics</t>
  </si>
  <si>
    <t>atheism</t>
  </si>
  <si>
    <t>total words</t>
  </si>
  <si>
    <t>accuracy</t>
  </si>
  <si>
    <t>alt.atheism</t>
  </si>
  <si>
    <t>misc.forsale</t>
  </si>
  <si>
    <t>rec.sport.hockey</t>
  </si>
  <si>
    <t>talk.politics.guns</t>
  </si>
  <si>
    <t>comp.sys.mac.hardware</t>
  </si>
  <si>
    <t>sci.electronics</t>
  </si>
  <si>
    <t>train size</t>
  </si>
  <si>
    <t xml:space="preserve">Topic </t>
  </si>
  <si>
    <t>TOTAL</t>
  </si>
  <si>
    <t>MISC</t>
  </si>
  <si>
    <t>Training Size</t>
  </si>
  <si>
    <t>Topic Name: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</si>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</sst>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304800</xdr:colOff>
      <xdr:row>2</xdr:row>
      <xdr:rowOff>0</xdr:rowOff>
    </xdr:from>
    <xdr:ext cx="184731" cy="264560"/>
    <xdr:sp macro="" textlink="">
      <xdr:nvSpPr>
        <xdr:cNvPr id="2" name="TextBox 1">
          <a:extLst>
            <a:ext uri="{FF2B5EF4-FFF2-40B4-BE49-F238E27FC236}">
              <a16:creationId xmlns:a16="http://schemas.microsoft.com/office/drawing/2014/main" id="{9A64538C-AEB0-48BF-A0D5-A3CBC526B4AA}"/>
            </a:ext>
          </a:extLst>
        </xdr:cNvPr>
        <xdr:cNvSpPr txBox="1"/>
      </xdr:nvSpPr>
      <xdr:spPr>
        <a:xfrm>
          <a:off x="152400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18</xdr:row>
      <xdr:rowOff>0</xdr:rowOff>
    </xdr:from>
    <xdr:ext cx="184731" cy="264560"/>
    <xdr:sp macro="" textlink="">
      <xdr:nvSpPr>
        <xdr:cNvPr id="3" name="TextBox 2">
          <a:extLst>
            <a:ext uri="{FF2B5EF4-FFF2-40B4-BE49-F238E27FC236}">
              <a16:creationId xmlns:a16="http://schemas.microsoft.com/office/drawing/2014/main" id="{C2F9B6E7-990C-4998-9DEE-06A6E75A25E8}"/>
            </a:ext>
          </a:extLst>
        </xdr:cNvPr>
        <xdr:cNvSpPr txBox="1"/>
      </xdr:nvSpPr>
      <xdr:spPr>
        <a:xfrm>
          <a:off x="152400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4" name="TextBox 3">
          <a:extLst>
            <a:ext uri="{FF2B5EF4-FFF2-40B4-BE49-F238E27FC236}">
              <a16:creationId xmlns:a16="http://schemas.microsoft.com/office/drawing/2014/main" id="{FA854CA6-895E-4BD2-997F-05E0A02DB7D2}"/>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5" name="TextBox 4">
          <a:extLst>
            <a:ext uri="{FF2B5EF4-FFF2-40B4-BE49-F238E27FC236}">
              <a16:creationId xmlns:a16="http://schemas.microsoft.com/office/drawing/2014/main" id="{D8F942A0-AE61-4A47-BBC8-27937E44B6E4}"/>
            </a:ext>
          </a:extLst>
        </xdr:cNvPr>
        <xdr:cNvSpPr txBox="1"/>
      </xdr:nvSpPr>
      <xdr:spPr>
        <a:xfrm>
          <a:off x="152400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6" name="TextBox 5">
          <a:extLst>
            <a:ext uri="{FF2B5EF4-FFF2-40B4-BE49-F238E27FC236}">
              <a16:creationId xmlns:a16="http://schemas.microsoft.com/office/drawing/2014/main" id="{EB2F41CF-0215-4B11-89C1-D419C086FCD9}"/>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7" name="TextBox 6">
          <a:extLst>
            <a:ext uri="{FF2B5EF4-FFF2-40B4-BE49-F238E27FC236}">
              <a16:creationId xmlns:a16="http://schemas.microsoft.com/office/drawing/2014/main" id="{64238424-3C42-4C0E-ACEE-D04E928B5B05}"/>
            </a:ext>
          </a:extLst>
        </xdr:cNvPr>
        <xdr:cNvSpPr txBox="1"/>
      </xdr:nvSpPr>
      <xdr:spPr>
        <a:xfrm>
          <a:off x="152400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8" name="TextBox 7">
          <a:extLst>
            <a:ext uri="{FF2B5EF4-FFF2-40B4-BE49-F238E27FC236}">
              <a16:creationId xmlns:a16="http://schemas.microsoft.com/office/drawing/2014/main" id="{F60501E9-CB11-4392-BAD2-D660FE2008BF}"/>
            </a:ext>
          </a:extLst>
        </xdr:cNvPr>
        <xdr:cNvSpPr txBox="1"/>
      </xdr:nvSpPr>
      <xdr:spPr>
        <a:xfrm>
          <a:off x="152400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9" name="TextBox 8">
          <a:extLst>
            <a:ext uri="{FF2B5EF4-FFF2-40B4-BE49-F238E27FC236}">
              <a16:creationId xmlns:a16="http://schemas.microsoft.com/office/drawing/2014/main" id="{3A35976C-F288-4B70-8D97-480AC661FB4A}"/>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0" name="TextBox 9">
          <a:extLst>
            <a:ext uri="{FF2B5EF4-FFF2-40B4-BE49-F238E27FC236}">
              <a16:creationId xmlns:a16="http://schemas.microsoft.com/office/drawing/2014/main" id="{F26DC6D8-1545-4B93-B777-53A6AE3F7AA6}"/>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1" name="TextBox 10">
          <a:extLst>
            <a:ext uri="{FF2B5EF4-FFF2-40B4-BE49-F238E27FC236}">
              <a16:creationId xmlns:a16="http://schemas.microsoft.com/office/drawing/2014/main" id="{54140124-0821-44F3-B418-10DCE99F7D92}"/>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2" name="TextBox 11">
          <a:extLst>
            <a:ext uri="{FF2B5EF4-FFF2-40B4-BE49-F238E27FC236}">
              <a16:creationId xmlns:a16="http://schemas.microsoft.com/office/drawing/2014/main" id="{D19E4DA6-502C-455D-8340-9A0D6234275C}"/>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3" name="TextBox 12">
          <a:extLst>
            <a:ext uri="{FF2B5EF4-FFF2-40B4-BE49-F238E27FC236}">
              <a16:creationId xmlns:a16="http://schemas.microsoft.com/office/drawing/2014/main" id="{BD6ADFB7-DA4F-46A6-8029-1AA1AE63C7C8}"/>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4" name="TextBox 13">
          <a:extLst>
            <a:ext uri="{FF2B5EF4-FFF2-40B4-BE49-F238E27FC236}">
              <a16:creationId xmlns:a16="http://schemas.microsoft.com/office/drawing/2014/main" id="{1F5CC856-DAF7-4607-AAB7-3FE65C357912}"/>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5" name="TextBox 14">
          <a:extLst>
            <a:ext uri="{FF2B5EF4-FFF2-40B4-BE49-F238E27FC236}">
              <a16:creationId xmlns:a16="http://schemas.microsoft.com/office/drawing/2014/main" id="{9EB5918D-B733-4BE1-AC49-6C9D9B77459E}"/>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6" name="TextBox 15">
          <a:extLst>
            <a:ext uri="{FF2B5EF4-FFF2-40B4-BE49-F238E27FC236}">
              <a16:creationId xmlns:a16="http://schemas.microsoft.com/office/drawing/2014/main" id="{F89DB65B-6728-43CD-A384-EC6ABE755527}"/>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xdr:row>
      <xdr:rowOff>0</xdr:rowOff>
    </xdr:from>
    <xdr:ext cx="184731" cy="264560"/>
    <xdr:sp macro="" textlink="">
      <xdr:nvSpPr>
        <xdr:cNvPr id="17" name="TextBox 16">
          <a:extLst>
            <a:ext uri="{FF2B5EF4-FFF2-40B4-BE49-F238E27FC236}">
              <a16:creationId xmlns:a16="http://schemas.microsoft.com/office/drawing/2014/main" id="{8D94739B-787F-49E7-886D-AAD0D0953AFD}"/>
            </a:ext>
          </a:extLst>
        </xdr:cNvPr>
        <xdr:cNvSpPr txBox="1"/>
      </xdr:nvSpPr>
      <xdr:spPr>
        <a:xfrm>
          <a:off x="152400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18</xdr:row>
      <xdr:rowOff>0</xdr:rowOff>
    </xdr:from>
    <xdr:ext cx="184731" cy="264560"/>
    <xdr:sp macro="" textlink="">
      <xdr:nvSpPr>
        <xdr:cNvPr id="18" name="TextBox 17">
          <a:extLst>
            <a:ext uri="{FF2B5EF4-FFF2-40B4-BE49-F238E27FC236}">
              <a16:creationId xmlns:a16="http://schemas.microsoft.com/office/drawing/2014/main" id="{60B9429D-CFB4-42C8-804E-1219F6C36B9B}"/>
            </a:ext>
          </a:extLst>
        </xdr:cNvPr>
        <xdr:cNvSpPr txBox="1"/>
      </xdr:nvSpPr>
      <xdr:spPr>
        <a:xfrm>
          <a:off x="152400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19" name="TextBox 18">
          <a:extLst>
            <a:ext uri="{FF2B5EF4-FFF2-40B4-BE49-F238E27FC236}">
              <a16:creationId xmlns:a16="http://schemas.microsoft.com/office/drawing/2014/main" id="{34AD93C8-CDC1-4DC7-B3C2-70FD88BD7F29}"/>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20" name="TextBox 19">
          <a:extLst>
            <a:ext uri="{FF2B5EF4-FFF2-40B4-BE49-F238E27FC236}">
              <a16:creationId xmlns:a16="http://schemas.microsoft.com/office/drawing/2014/main" id="{3F9E3165-133F-498E-9B14-513F10169A30}"/>
            </a:ext>
          </a:extLst>
        </xdr:cNvPr>
        <xdr:cNvSpPr txBox="1"/>
      </xdr:nvSpPr>
      <xdr:spPr>
        <a:xfrm>
          <a:off x="152400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21" name="TextBox 20">
          <a:extLst>
            <a:ext uri="{FF2B5EF4-FFF2-40B4-BE49-F238E27FC236}">
              <a16:creationId xmlns:a16="http://schemas.microsoft.com/office/drawing/2014/main" id="{F38CD723-A100-4AE0-8D30-2C4288C3C893}"/>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22" name="TextBox 21">
          <a:extLst>
            <a:ext uri="{FF2B5EF4-FFF2-40B4-BE49-F238E27FC236}">
              <a16:creationId xmlns:a16="http://schemas.microsoft.com/office/drawing/2014/main" id="{424BB733-3DD0-4F7F-9B4A-CFCBC1AE67A3}"/>
            </a:ext>
          </a:extLst>
        </xdr:cNvPr>
        <xdr:cNvSpPr txBox="1"/>
      </xdr:nvSpPr>
      <xdr:spPr>
        <a:xfrm>
          <a:off x="152400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23" name="TextBox 22">
          <a:extLst>
            <a:ext uri="{FF2B5EF4-FFF2-40B4-BE49-F238E27FC236}">
              <a16:creationId xmlns:a16="http://schemas.microsoft.com/office/drawing/2014/main" id="{8611FC8E-A0B8-4D68-8D05-F5FF2E51BAA2}"/>
            </a:ext>
          </a:extLst>
        </xdr:cNvPr>
        <xdr:cNvSpPr txBox="1"/>
      </xdr:nvSpPr>
      <xdr:spPr>
        <a:xfrm>
          <a:off x="152400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24" name="TextBox 23">
          <a:extLst>
            <a:ext uri="{FF2B5EF4-FFF2-40B4-BE49-F238E27FC236}">
              <a16:creationId xmlns:a16="http://schemas.microsoft.com/office/drawing/2014/main" id="{53789A54-1981-4F09-B7D4-65925D721639}"/>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5" name="TextBox 24">
          <a:extLst>
            <a:ext uri="{FF2B5EF4-FFF2-40B4-BE49-F238E27FC236}">
              <a16:creationId xmlns:a16="http://schemas.microsoft.com/office/drawing/2014/main" id="{38CE2628-0E08-4452-AB7C-0C298FFB6086}"/>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6" name="TextBox 25">
          <a:extLst>
            <a:ext uri="{FF2B5EF4-FFF2-40B4-BE49-F238E27FC236}">
              <a16:creationId xmlns:a16="http://schemas.microsoft.com/office/drawing/2014/main" id="{D74F2FDF-42CC-4756-8B04-F4269E684F2C}"/>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27" name="TextBox 26">
          <a:extLst>
            <a:ext uri="{FF2B5EF4-FFF2-40B4-BE49-F238E27FC236}">
              <a16:creationId xmlns:a16="http://schemas.microsoft.com/office/drawing/2014/main" id="{B987F993-286F-486C-A5A3-2F799705D4C7}"/>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28" name="TextBox 27">
          <a:extLst>
            <a:ext uri="{FF2B5EF4-FFF2-40B4-BE49-F238E27FC236}">
              <a16:creationId xmlns:a16="http://schemas.microsoft.com/office/drawing/2014/main" id="{A91F081A-63D2-4A9B-A0DB-3B94125AF233}"/>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9" name="TextBox 28">
          <a:extLst>
            <a:ext uri="{FF2B5EF4-FFF2-40B4-BE49-F238E27FC236}">
              <a16:creationId xmlns:a16="http://schemas.microsoft.com/office/drawing/2014/main" id="{EFB0CA5D-62E8-46E5-8484-52EA43051B28}"/>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30" name="TextBox 29">
          <a:extLst>
            <a:ext uri="{FF2B5EF4-FFF2-40B4-BE49-F238E27FC236}">
              <a16:creationId xmlns:a16="http://schemas.microsoft.com/office/drawing/2014/main" id="{C8F331BC-A84C-45B7-A220-B7F73195F124}"/>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31" name="TextBox 30">
          <a:extLst>
            <a:ext uri="{FF2B5EF4-FFF2-40B4-BE49-F238E27FC236}">
              <a16:creationId xmlns:a16="http://schemas.microsoft.com/office/drawing/2014/main" id="{1C7BC044-8F57-47CD-BE57-F76192AD92B3}"/>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13</xdr:col>
      <xdr:colOff>158750</xdr:colOff>
      <xdr:row>9</xdr:row>
      <xdr:rowOff>133350</xdr:rowOff>
    </xdr:from>
    <xdr:ext cx="3797300" cy="1642373"/>
    <xdr:sp macro="" textlink="">
      <xdr:nvSpPr>
        <xdr:cNvPr id="32" name="TextBox 31">
          <a:extLst>
            <a:ext uri="{FF2B5EF4-FFF2-40B4-BE49-F238E27FC236}">
              <a16:creationId xmlns:a16="http://schemas.microsoft.com/office/drawing/2014/main" id="{753CFD28-12DB-BB96-0EC0-8EDB7AA05665}"/>
            </a:ext>
          </a:extLst>
        </xdr:cNvPr>
        <xdr:cNvSpPr txBox="1"/>
      </xdr:nvSpPr>
      <xdr:spPr>
        <a:xfrm>
          <a:off x="8083550" y="1790700"/>
          <a:ext cx="379730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 data is a re done version of the LDA assuming</a:t>
          </a:r>
          <a:r>
            <a:rPr lang="en-US" sz="1100" baseline="0"/>
            <a:t> the existance of 6 topics with a skewed topic size. To exasturbate results I decreased the original topic size to get a better picture of topic prediction at small training sizes. Something of note is that we were not able to pick up a hockey topic at such a small size and instead got a misc topic mostly made up of political words (thus the populartiy of misc among alt.atheism documents). Sci.electronics was again unexpectedly bad but data gathered in further experiments might explain this.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304800</xdr:colOff>
      <xdr:row>2</xdr:row>
      <xdr:rowOff>0</xdr:rowOff>
    </xdr:from>
    <xdr:ext cx="184731" cy="264560"/>
    <xdr:sp macro="" textlink="">
      <xdr:nvSpPr>
        <xdr:cNvPr id="2" name="TextBox 1">
          <a:extLst>
            <a:ext uri="{FF2B5EF4-FFF2-40B4-BE49-F238E27FC236}">
              <a16:creationId xmlns:a16="http://schemas.microsoft.com/office/drawing/2014/main" id="{A8E66574-76F7-42AD-B70A-E7C2B919323B}"/>
            </a:ext>
          </a:extLst>
        </xdr:cNvPr>
        <xdr:cNvSpPr txBox="1"/>
      </xdr:nvSpPr>
      <xdr:spPr>
        <a:xfrm>
          <a:off x="152400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18</xdr:row>
      <xdr:rowOff>0</xdr:rowOff>
    </xdr:from>
    <xdr:ext cx="184731" cy="264560"/>
    <xdr:sp macro="" textlink="">
      <xdr:nvSpPr>
        <xdr:cNvPr id="3" name="TextBox 2">
          <a:extLst>
            <a:ext uri="{FF2B5EF4-FFF2-40B4-BE49-F238E27FC236}">
              <a16:creationId xmlns:a16="http://schemas.microsoft.com/office/drawing/2014/main" id="{2CD4EA56-FA56-4CBF-8710-35B19D4FFE2A}"/>
            </a:ext>
          </a:extLst>
        </xdr:cNvPr>
        <xdr:cNvSpPr txBox="1"/>
      </xdr:nvSpPr>
      <xdr:spPr>
        <a:xfrm>
          <a:off x="152400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4" name="TextBox 3">
          <a:extLst>
            <a:ext uri="{FF2B5EF4-FFF2-40B4-BE49-F238E27FC236}">
              <a16:creationId xmlns:a16="http://schemas.microsoft.com/office/drawing/2014/main" id="{026B5D19-A2C2-4B7B-916F-DA568180039D}"/>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5" name="TextBox 4">
          <a:extLst>
            <a:ext uri="{FF2B5EF4-FFF2-40B4-BE49-F238E27FC236}">
              <a16:creationId xmlns:a16="http://schemas.microsoft.com/office/drawing/2014/main" id="{7AF7A17A-9CB4-4629-B652-32DDDFE8DE55}"/>
            </a:ext>
          </a:extLst>
        </xdr:cNvPr>
        <xdr:cNvSpPr txBox="1"/>
      </xdr:nvSpPr>
      <xdr:spPr>
        <a:xfrm>
          <a:off x="152400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6" name="TextBox 5">
          <a:extLst>
            <a:ext uri="{FF2B5EF4-FFF2-40B4-BE49-F238E27FC236}">
              <a16:creationId xmlns:a16="http://schemas.microsoft.com/office/drawing/2014/main" id="{A4E89535-44C8-43F5-8CA4-1248B694507C}"/>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7" name="TextBox 6">
          <a:extLst>
            <a:ext uri="{FF2B5EF4-FFF2-40B4-BE49-F238E27FC236}">
              <a16:creationId xmlns:a16="http://schemas.microsoft.com/office/drawing/2014/main" id="{D6E125F8-C2FC-49B7-A884-38C1EF2EB63F}"/>
            </a:ext>
          </a:extLst>
        </xdr:cNvPr>
        <xdr:cNvSpPr txBox="1"/>
      </xdr:nvSpPr>
      <xdr:spPr>
        <a:xfrm>
          <a:off x="152400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8" name="TextBox 7">
          <a:extLst>
            <a:ext uri="{FF2B5EF4-FFF2-40B4-BE49-F238E27FC236}">
              <a16:creationId xmlns:a16="http://schemas.microsoft.com/office/drawing/2014/main" id="{EE41CBA7-E4AF-4C37-8B28-611917E34E1B}"/>
            </a:ext>
          </a:extLst>
        </xdr:cNvPr>
        <xdr:cNvSpPr txBox="1"/>
      </xdr:nvSpPr>
      <xdr:spPr>
        <a:xfrm>
          <a:off x="152400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9" name="TextBox 8">
          <a:extLst>
            <a:ext uri="{FF2B5EF4-FFF2-40B4-BE49-F238E27FC236}">
              <a16:creationId xmlns:a16="http://schemas.microsoft.com/office/drawing/2014/main" id="{879D783B-097A-4F88-AE78-31C065639DCB}"/>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0" name="TextBox 9">
          <a:extLst>
            <a:ext uri="{FF2B5EF4-FFF2-40B4-BE49-F238E27FC236}">
              <a16:creationId xmlns:a16="http://schemas.microsoft.com/office/drawing/2014/main" id="{21CFF5B8-417B-4C05-888A-507CBFFEE96F}"/>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1" name="TextBox 10">
          <a:extLst>
            <a:ext uri="{FF2B5EF4-FFF2-40B4-BE49-F238E27FC236}">
              <a16:creationId xmlns:a16="http://schemas.microsoft.com/office/drawing/2014/main" id="{ECA418F3-8469-46F5-9CA4-869BC8733DDA}"/>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2" name="TextBox 11">
          <a:extLst>
            <a:ext uri="{FF2B5EF4-FFF2-40B4-BE49-F238E27FC236}">
              <a16:creationId xmlns:a16="http://schemas.microsoft.com/office/drawing/2014/main" id="{341B07EF-8412-4F74-932A-C24FEC94DD85}"/>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3" name="TextBox 12">
          <a:extLst>
            <a:ext uri="{FF2B5EF4-FFF2-40B4-BE49-F238E27FC236}">
              <a16:creationId xmlns:a16="http://schemas.microsoft.com/office/drawing/2014/main" id="{3E8D8C40-305E-48E7-971D-FB1734E1F894}"/>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4" name="TextBox 13">
          <a:extLst>
            <a:ext uri="{FF2B5EF4-FFF2-40B4-BE49-F238E27FC236}">
              <a16:creationId xmlns:a16="http://schemas.microsoft.com/office/drawing/2014/main" id="{48739B2A-3A8D-4DCB-8E46-380B82C9D6CF}"/>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5" name="TextBox 14">
          <a:extLst>
            <a:ext uri="{FF2B5EF4-FFF2-40B4-BE49-F238E27FC236}">
              <a16:creationId xmlns:a16="http://schemas.microsoft.com/office/drawing/2014/main" id="{FB899123-1417-4199-A9A0-E79699E3DFE8}"/>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6" name="TextBox 15">
          <a:extLst>
            <a:ext uri="{FF2B5EF4-FFF2-40B4-BE49-F238E27FC236}">
              <a16:creationId xmlns:a16="http://schemas.microsoft.com/office/drawing/2014/main" id="{9D17B683-06F5-42DC-9DC7-36839CA88D80}"/>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18</xdr:row>
      <xdr:rowOff>0</xdr:rowOff>
    </xdr:from>
    <xdr:ext cx="184731" cy="264560"/>
    <xdr:sp macro="" textlink="">
      <xdr:nvSpPr>
        <xdr:cNvPr id="18" name="TextBox 17">
          <a:extLst>
            <a:ext uri="{FF2B5EF4-FFF2-40B4-BE49-F238E27FC236}">
              <a16:creationId xmlns:a16="http://schemas.microsoft.com/office/drawing/2014/main" id="{9FA4A763-12D3-4F42-8844-3C7120E2C293}"/>
            </a:ext>
          </a:extLst>
        </xdr:cNvPr>
        <xdr:cNvSpPr txBox="1"/>
      </xdr:nvSpPr>
      <xdr:spPr>
        <a:xfrm>
          <a:off x="152400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19" name="TextBox 18">
          <a:extLst>
            <a:ext uri="{FF2B5EF4-FFF2-40B4-BE49-F238E27FC236}">
              <a16:creationId xmlns:a16="http://schemas.microsoft.com/office/drawing/2014/main" id="{920E815F-0E69-462D-9835-6F45288B0A2C}"/>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20" name="TextBox 19">
          <a:extLst>
            <a:ext uri="{FF2B5EF4-FFF2-40B4-BE49-F238E27FC236}">
              <a16:creationId xmlns:a16="http://schemas.microsoft.com/office/drawing/2014/main" id="{DF356A68-EAEC-4DEF-B147-772F75662543}"/>
            </a:ext>
          </a:extLst>
        </xdr:cNvPr>
        <xdr:cNvSpPr txBox="1"/>
      </xdr:nvSpPr>
      <xdr:spPr>
        <a:xfrm>
          <a:off x="152400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21" name="TextBox 20">
          <a:extLst>
            <a:ext uri="{FF2B5EF4-FFF2-40B4-BE49-F238E27FC236}">
              <a16:creationId xmlns:a16="http://schemas.microsoft.com/office/drawing/2014/main" id="{D39F0AB7-EB86-48F7-B739-56C7657FADB0}"/>
            </a:ext>
          </a:extLst>
        </xdr:cNvPr>
        <xdr:cNvSpPr txBox="1"/>
      </xdr:nvSpPr>
      <xdr:spPr>
        <a:xfrm>
          <a:off x="152400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22" name="TextBox 21">
          <a:extLst>
            <a:ext uri="{FF2B5EF4-FFF2-40B4-BE49-F238E27FC236}">
              <a16:creationId xmlns:a16="http://schemas.microsoft.com/office/drawing/2014/main" id="{A12AFA2D-A164-49F4-9617-1C3ED9350574}"/>
            </a:ext>
          </a:extLst>
        </xdr:cNvPr>
        <xdr:cNvSpPr txBox="1"/>
      </xdr:nvSpPr>
      <xdr:spPr>
        <a:xfrm>
          <a:off x="152400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23" name="TextBox 22">
          <a:extLst>
            <a:ext uri="{FF2B5EF4-FFF2-40B4-BE49-F238E27FC236}">
              <a16:creationId xmlns:a16="http://schemas.microsoft.com/office/drawing/2014/main" id="{75FCA911-CBB2-4FA7-95B7-9AEA7166C4C1}"/>
            </a:ext>
          </a:extLst>
        </xdr:cNvPr>
        <xdr:cNvSpPr txBox="1"/>
      </xdr:nvSpPr>
      <xdr:spPr>
        <a:xfrm>
          <a:off x="152400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24" name="TextBox 23">
          <a:extLst>
            <a:ext uri="{FF2B5EF4-FFF2-40B4-BE49-F238E27FC236}">
              <a16:creationId xmlns:a16="http://schemas.microsoft.com/office/drawing/2014/main" id="{0ADF2920-8F24-48AA-BE7B-E06A99944703}"/>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5" name="TextBox 24">
          <a:extLst>
            <a:ext uri="{FF2B5EF4-FFF2-40B4-BE49-F238E27FC236}">
              <a16:creationId xmlns:a16="http://schemas.microsoft.com/office/drawing/2014/main" id="{0B302BC0-4F12-440C-AF11-DEA87F2A06C9}"/>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6" name="TextBox 25">
          <a:extLst>
            <a:ext uri="{FF2B5EF4-FFF2-40B4-BE49-F238E27FC236}">
              <a16:creationId xmlns:a16="http://schemas.microsoft.com/office/drawing/2014/main" id="{047FF93E-EFD4-4800-98D3-7FDF584FC10C}"/>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27" name="TextBox 26">
          <a:extLst>
            <a:ext uri="{FF2B5EF4-FFF2-40B4-BE49-F238E27FC236}">
              <a16:creationId xmlns:a16="http://schemas.microsoft.com/office/drawing/2014/main" id="{72ACDDBE-A632-4C22-BC33-762D4FE58A0D}"/>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28" name="TextBox 27">
          <a:extLst>
            <a:ext uri="{FF2B5EF4-FFF2-40B4-BE49-F238E27FC236}">
              <a16:creationId xmlns:a16="http://schemas.microsoft.com/office/drawing/2014/main" id="{F508ED67-96FA-42FF-B826-D50FC076A455}"/>
            </a:ext>
          </a:extLst>
        </xdr:cNvPr>
        <xdr:cNvSpPr txBox="1"/>
      </xdr:nvSpPr>
      <xdr:spPr>
        <a:xfrm>
          <a:off x="152400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29" name="TextBox 28">
          <a:extLst>
            <a:ext uri="{FF2B5EF4-FFF2-40B4-BE49-F238E27FC236}">
              <a16:creationId xmlns:a16="http://schemas.microsoft.com/office/drawing/2014/main" id="{054A2BA8-3B94-438B-ABA2-12504DF72530}"/>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30" name="TextBox 29">
          <a:extLst>
            <a:ext uri="{FF2B5EF4-FFF2-40B4-BE49-F238E27FC236}">
              <a16:creationId xmlns:a16="http://schemas.microsoft.com/office/drawing/2014/main" id="{2F1DEF6C-F70B-4575-B57A-19188490ABFB}"/>
            </a:ext>
          </a:extLst>
        </xdr:cNvPr>
        <xdr:cNvSpPr txBox="1"/>
      </xdr:nvSpPr>
      <xdr:spPr>
        <a:xfrm>
          <a:off x="152400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31" name="TextBox 30">
          <a:extLst>
            <a:ext uri="{FF2B5EF4-FFF2-40B4-BE49-F238E27FC236}">
              <a16:creationId xmlns:a16="http://schemas.microsoft.com/office/drawing/2014/main" id="{11016D0E-D71B-4608-87D5-5E9E377545B8}"/>
            </a:ext>
          </a:extLst>
        </xdr:cNvPr>
        <xdr:cNvSpPr txBox="1"/>
      </xdr:nvSpPr>
      <xdr:spPr>
        <a:xfrm>
          <a:off x="152400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13</xdr:col>
      <xdr:colOff>63500</xdr:colOff>
      <xdr:row>8</xdr:row>
      <xdr:rowOff>76200</xdr:rowOff>
    </xdr:from>
    <xdr:ext cx="2933700" cy="2675732"/>
    <xdr:sp macro="" textlink="">
      <xdr:nvSpPr>
        <xdr:cNvPr id="32" name="TextBox 31">
          <a:extLst>
            <a:ext uri="{FF2B5EF4-FFF2-40B4-BE49-F238E27FC236}">
              <a16:creationId xmlns:a16="http://schemas.microsoft.com/office/drawing/2014/main" id="{157DD968-361B-F189-E857-F5D667823C78}"/>
            </a:ext>
          </a:extLst>
        </xdr:cNvPr>
        <xdr:cNvSpPr txBox="1"/>
      </xdr:nvSpPr>
      <xdr:spPr>
        <a:xfrm>
          <a:off x="7988300" y="1549400"/>
          <a:ext cx="2933700"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Here is a</a:t>
          </a:r>
          <a:r>
            <a:rPr lang="en-US" sz="1100" baseline="0"/>
            <a:t> new run of the LDA without skewed training data BUT also assuming the existance of only 6 topics (we had previously been running on 8 and picking up misc topics, over the next couple of days I plan to re run the experiments with increased topic size) </a:t>
          </a:r>
          <a:r>
            <a:rPr lang="en-US" sz="1100"/>
            <a:t> the  sci electronics was without a doubt the harsh exception</a:t>
          </a:r>
          <a:r>
            <a:rPr lang="en-US" sz="1100" baseline="0"/>
            <a:t> to efficacy and was often misclasiffied as apple hardware which does make sence if you look at the semantics of each topics documents. </a:t>
          </a:r>
        </a:p>
        <a:p>
          <a:endParaRPr lang="en-US" sz="1100" baseline="0"/>
        </a:p>
        <a:p>
          <a:r>
            <a:rPr lang="en-US" sz="1100" baseline="0"/>
            <a:t>In other tests of 6 topics the results always would result in a mislabeling of for sale, electronics, or apple suggesting a 3rd tech related topic is detectable after a misc topic.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558801</xdr:colOff>
      <xdr:row>7</xdr:row>
      <xdr:rowOff>19050</xdr:rowOff>
    </xdr:from>
    <xdr:ext cx="4400550" cy="1297919"/>
    <xdr:sp macro="" textlink="">
      <xdr:nvSpPr>
        <xdr:cNvPr id="2" name="TextBox 1">
          <a:extLst>
            <a:ext uri="{FF2B5EF4-FFF2-40B4-BE49-F238E27FC236}">
              <a16:creationId xmlns:a16="http://schemas.microsoft.com/office/drawing/2014/main" id="{BF25D9C0-A98B-2122-AE46-5873AA0FC253}"/>
            </a:ext>
          </a:extLst>
        </xdr:cNvPr>
        <xdr:cNvSpPr txBox="1"/>
      </xdr:nvSpPr>
      <xdr:spPr>
        <a:xfrm>
          <a:off x="6375401" y="1308100"/>
          <a:ext cx="4400550"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Here are</a:t>
          </a:r>
          <a:r>
            <a:rPr lang="en-US" sz="1100" baseline="0"/>
            <a:t> some results of keeping a consistent training size among all 6 topics and comparing overall efficacy at different input sizes. Sci electronics isnt able to detect a coherent distinct topic at smaller sizes and consistently underpreforms. I think this may be partially why we see a lower success rate with sci electronics in the skew tests. Simply because it needs a lot of documents both from its own topic, and from similar ones before the LDA model can pick up a meaninful distinction.</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304800</xdr:colOff>
      <xdr:row>2</xdr:row>
      <xdr:rowOff>0</xdr:rowOff>
    </xdr:from>
    <xdr:ext cx="184731" cy="264560"/>
    <xdr:sp macro="" textlink="">
      <xdr:nvSpPr>
        <xdr:cNvPr id="2" name="TextBox 1">
          <a:extLst>
            <a:ext uri="{FF2B5EF4-FFF2-40B4-BE49-F238E27FC236}">
              <a16:creationId xmlns:a16="http://schemas.microsoft.com/office/drawing/2014/main" id="{7295BC73-02C5-4F20-86B3-9E35C1517AE8}"/>
            </a:ext>
          </a:extLst>
        </xdr:cNvPr>
        <xdr:cNvSpPr txBox="1"/>
      </xdr:nvSpPr>
      <xdr:spPr>
        <a:xfrm>
          <a:off x="802005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73024</xdr:colOff>
      <xdr:row>12</xdr:row>
      <xdr:rowOff>0</xdr:rowOff>
    </xdr:from>
    <xdr:to>
      <xdr:col>18</xdr:col>
      <xdr:colOff>44449</xdr:colOff>
      <xdr:row>20</xdr:row>
      <xdr:rowOff>107950</xdr:rowOff>
    </xdr:to>
    <xdr:sp macro="" textlink="">
      <xdr:nvSpPr>
        <xdr:cNvPr id="3" name="TextBox 2">
          <a:extLst>
            <a:ext uri="{FF2B5EF4-FFF2-40B4-BE49-F238E27FC236}">
              <a16:creationId xmlns:a16="http://schemas.microsoft.com/office/drawing/2014/main" id="{D78F931A-344F-43A9-AD95-9C25C0035987}"/>
            </a:ext>
          </a:extLst>
        </xdr:cNvPr>
        <xdr:cNvSpPr txBox="1"/>
      </xdr:nvSpPr>
      <xdr:spPr>
        <a:xfrm>
          <a:off x="9483724" y="2209800"/>
          <a:ext cx="423862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above data shows the number of words of each topic was picked up in the test set. For example within the alt.atheism topics we picked up 6133 words that were mebers of the atheism topic.</a:t>
          </a:r>
        </a:p>
        <a:p>
          <a:endParaRPr lang="en-US" sz="1100"/>
        </a:p>
        <a:p>
          <a:r>
            <a:rPr lang="en-US" sz="1100"/>
            <a:t>The accuracy displays the accuracy of that topic labeling on 100 test articles.</a:t>
          </a:r>
          <a:r>
            <a:rPr lang="en-US" sz="1100" baseline="0"/>
            <a:t> Train size shows the document collection size used to train the model.</a:t>
          </a:r>
        </a:p>
        <a:p>
          <a:endParaRPr lang="en-US" sz="1100" baseline="0"/>
        </a:p>
        <a:p>
          <a:endParaRPr lang="en-US" sz="1100"/>
        </a:p>
      </xdr:txBody>
    </xdr:sp>
    <xdr:clientData/>
  </xdr:twoCellAnchor>
  <xdr:oneCellAnchor>
    <xdr:from>
      <xdr:col>2</xdr:col>
      <xdr:colOff>304800</xdr:colOff>
      <xdr:row>18</xdr:row>
      <xdr:rowOff>0</xdr:rowOff>
    </xdr:from>
    <xdr:ext cx="184731" cy="264560"/>
    <xdr:sp macro="" textlink="">
      <xdr:nvSpPr>
        <xdr:cNvPr id="4" name="TextBox 3">
          <a:extLst>
            <a:ext uri="{FF2B5EF4-FFF2-40B4-BE49-F238E27FC236}">
              <a16:creationId xmlns:a16="http://schemas.microsoft.com/office/drawing/2014/main" id="{D0696FB4-1073-4AD0-8762-154E1DFFE520}"/>
            </a:ext>
          </a:extLst>
        </xdr:cNvPr>
        <xdr:cNvSpPr txBox="1"/>
      </xdr:nvSpPr>
      <xdr:spPr>
        <a:xfrm>
          <a:off x="802005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5" name="TextBox 4">
          <a:extLst>
            <a:ext uri="{FF2B5EF4-FFF2-40B4-BE49-F238E27FC236}">
              <a16:creationId xmlns:a16="http://schemas.microsoft.com/office/drawing/2014/main" id="{1FFE24B6-9D90-4CEE-A02E-D5B3F8634B11}"/>
            </a:ext>
          </a:extLst>
        </xdr:cNvPr>
        <xdr:cNvSpPr txBox="1"/>
      </xdr:nvSpPr>
      <xdr:spPr>
        <a:xfrm>
          <a:off x="80200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6" name="TextBox 5">
          <a:extLst>
            <a:ext uri="{FF2B5EF4-FFF2-40B4-BE49-F238E27FC236}">
              <a16:creationId xmlns:a16="http://schemas.microsoft.com/office/drawing/2014/main" id="{A836A3BE-FA9B-4A96-B6DF-FBD2B860309D}"/>
            </a:ext>
          </a:extLst>
        </xdr:cNvPr>
        <xdr:cNvSpPr txBox="1"/>
      </xdr:nvSpPr>
      <xdr:spPr>
        <a:xfrm>
          <a:off x="802005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7" name="TextBox 6">
          <a:extLst>
            <a:ext uri="{FF2B5EF4-FFF2-40B4-BE49-F238E27FC236}">
              <a16:creationId xmlns:a16="http://schemas.microsoft.com/office/drawing/2014/main" id="{B9723096-40AB-4162-8C79-6491A746F5B9}"/>
            </a:ext>
          </a:extLst>
        </xdr:cNvPr>
        <xdr:cNvSpPr txBox="1"/>
      </xdr:nvSpPr>
      <xdr:spPr>
        <a:xfrm>
          <a:off x="80200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8" name="TextBox 7">
          <a:extLst>
            <a:ext uri="{FF2B5EF4-FFF2-40B4-BE49-F238E27FC236}">
              <a16:creationId xmlns:a16="http://schemas.microsoft.com/office/drawing/2014/main" id="{BF854B5A-DE33-43E0-93AF-984F3817519C}"/>
            </a:ext>
          </a:extLst>
        </xdr:cNvPr>
        <xdr:cNvSpPr txBox="1"/>
      </xdr:nvSpPr>
      <xdr:spPr>
        <a:xfrm>
          <a:off x="802005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9" name="TextBox 8">
          <a:extLst>
            <a:ext uri="{FF2B5EF4-FFF2-40B4-BE49-F238E27FC236}">
              <a16:creationId xmlns:a16="http://schemas.microsoft.com/office/drawing/2014/main" id="{AC19DC72-3A22-4141-97BC-7A0509F865CE}"/>
            </a:ext>
          </a:extLst>
        </xdr:cNvPr>
        <xdr:cNvSpPr txBox="1"/>
      </xdr:nvSpPr>
      <xdr:spPr>
        <a:xfrm>
          <a:off x="802005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0" name="TextBox 9">
          <a:extLst>
            <a:ext uri="{FF2B5EF4-FFF2-40B4-BE49-F238E27FC236}">
              <a16:creationId xmlns:a16="http://schemas.microsoft.com/office/drawing/2014/main" id="{D77529A6-25F4-47B5-9E81-A306A654CB5F}"/>
            </a:ext>
          </a:extLst>
        </xdr:cNvPr>
        <xdr:cNvSpPr txBox="1"/>
      </xdr:nvSpPr>
      <xdr:spPr>
        <a:xfrm>
          <a:off x="80200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1" name="TextBox 10">
          <a:extLst>
            <a:ext uri="{FF2B5EF4-FFF2-40B4-BE49-F238E27FC236}">
              <a16:creationId xmlns:a16="http://schemas.microsoft.com/office/drawing/2014/main" id="{B19C373C-B0D1-4813-A4D9-84C50DFBF79C}"/>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xdr:row>
      <xdr:rowOff>0</xdr:rowOff>
    </xdr:from>
    <xdr:ext cx="184731" cy="264560"/>
    <xdr:sp macro="" textlink="">
      <xdr:nvSpPr>
        <xdr:cNvPr id="12" name="TextBox 11">
          <a:extLst>
            <a:ext uri="{FF2B5EF4-FFF2-40B4-BE49-F238E27FC236}">
              <a16:creationId xmlns:a16="http://schemas.microsoft.com/office/drawing/2014/main" id="{30D03DF4-1ADB-40C7-828D-DBA8BFB2CF3D}"/>
            </a:ext>
          </a:extLst>
        </xdr:cNvPr>
        <xdr:cNvSpPr txBox="1"/>
      </xdr:nvSpPr>
      <xdr:spPr>
        <a:xfrm>
          <a:off x="80200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3" name="TextBox 12">
          <a:extLst>
            <a:ext uri="{FF2B5EF4-FFF2-40B4-BE49-F238E27FC236}">
              <a16:creationId xmlns:a16="http://schemas.microsoft.com/office/drawing/2014/main" id="{DF4667E6-831B-4C28-AA53-FA795149C46F}"/>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4" name="TextBox 13">
          <a:extLst>
            <a:ext uri="{FF2B5EF4-FFF2-40B4-BE49-F238E27FC236}">
              <a16:creationId xmlns:a16="http://schemas.microsoft.com/office/drawing/2014/main" id="{D11F8654-E036-4078-83E2-97E39E18805B}"/>
            </a:ext>
          </a:extLst>
        </xdr:cNvPr>
        <xdr:cNvSpPr txBox="1"/>
      </xdr:nvSpPr>
      <xdr:spPr>
        <a:xfrm>
          <a:off x="80200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5" name="TextBox 14">
          <a:extLst>
            <a:ext uri="{FF2B5EF4-FFF2-40B4-BE49-F238E27FC236}">
              <a16:creationId xmlns:a16="http://schemas.microsoft.com/office/drawing/2014/main" id="{9628B93B-D767-48BD-BB50-F30AF593D861}"/>
            </a:ext>
          </a:extLst>
        </xdr:cNvPr>
        <xdr:cNvSpPr txBox="1"/>
      </xdr:nvSpPr>
      <xdr:spPr>
        <a:xfrm>
          <a:off x="80200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6" name="TextBox 15">
          <a:extLst>
            <a:ext uri="{FF2B5EF4-FFF2-40B4-BE49-F238E27FC236}">
              <a16:creationId xmlns:a16="http://schemas.microsoft.com/office/drawing/2014/main" id="{36060F0E-0CA9-41A0-BF65-A970A0149F20}"/>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xdr:row>
      <xdr:rowOff>0</xdr:rowOff>
    </xdr:from>
    <xdr:ext cx="184731" cy="264560"/>
    <xdr:sp macro="" textlink="">
      <xdr:nvSpPr>
        <xdr:cNvPr id="17" name="TextBox 16">
          <a:extLst>
            <a:ext uri="{FF2B5EF4-FFF2-40B4-BE49-F238E27FC236}">
              <a16:creationId xmlns:a16="http://schemas.microsoft.com/office/drawing/2014/main" id="{715742B7-DD57-4A38-A2C1-EAF32EA27A03}"/>
            </a:ext>
          </a:extLst>
        </xdr:cNvPr>
        <xdr:cNvSpPr txBox="1"/>
      </xdr:nvSpPr>
      <xdr:spPr>
        <a:xfrm>
          <a:off x="80200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8" name="TextBox 17">
          <a:extLst>
            <a:ext uri="{FF2B5EF4-FFF2-40B4-BE49-F238E27FC236}">
              <a16:creationId xmlns:a16="http://schemas.microsoft.com/office/drawing/2014/main" id="{453BEFB9-6882-46E3-9D77-FBB245998C8A}"/>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9" name="TextBox 18">
          <a:extLst>
            <a:ext uri="{FF2B5EF4-FFF2-40B4-BE49-F238E27FC236}">
              <a16:creationId xmlns:a16="http://schemas.microsoft.com/office/drawing/2014/main" id="{CE64A03B-95AB-4BE9-AEF2-151CB42219C3}"/>
            </a:ext>
          </a:extLst>
        </xdr:cNvPr>
        <xdr:cNvSpPr txBox="1"/>
      </xdr:nvSpPr>
      <xdr:spPr>
        <a:xfrm>
          <a:off x="80200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304800</xdr:colOff>
      <xdr:row>2</xdr:row>
      <xdr:rowOff>0</xdr:rowOff>
    </xdr:from>
    <xdr:ext cx="184731" cy="264560"/>
    <xdr:sp macro="" textlink="">
      <xdr:nvSpPr>
        <xdr:cNvPr id="2" name="TextBox 1">
          <a:extLst>
            <a:ext uri="{FF2B5EF4-FFF2-40B4-BE49-F238E27FC236}">
              <a16:creationId xmlns:a16="http://schemas.microsoft.com/office/drawing/2014/main" id="{C0899575-6BBD-46B9-9EEA-B0DBB316C901}"/>
            </a:ext>
          </a:extLst>
        </xdr:cNvPr>
        <xdr:cNvSpPr txBox="1"/>
      </xdr:nvSpPr>
      <xdr:spPr>
        <a:xfrm>
          <a:off x="222885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18</xdr:row>
      <xdr:rowOff>0</xdr:rowOff>
    </xdr:from>
    <xdr:ext cx="184731" cy="264560"/>
    <xdr:sp macro="" textlink="">
      <xdr:nvSpPr>
        <xdr:cNvPr id="3" name="TextBox 2">
          <a:extLst>
            <a:ext uri="{FF2B5EF4-FFF2-40B4-BE49-F238E27FC236}">
              <a16:creationId xmlns:a16="http://schemas.microsoft.com/office/drawing/2014/main" id="{51A0AF07-04AA-4F42-9966-1D84EDBD5CAC}"/>
            </a:ext>
          </a:extLst>
        </xdr:cNvPr>
        <xdr:cNvSpPr txBox="1"/>
      </xdr:nvSpPr>
      <xdr:spPr>
        <a:xfrm>
          <a:off x="222885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4" name="TextBox 3">
          <a:extLst>
            <a:ext uri="{FF2B5EF4-FFF2-40B4-BE49-F238E27FC236}">
              <a16:creationId xmlns:a16="http://schemas.microsoft.com/office/drawing/2014/main" id="{94F7A67D-B883-4D87-971A-D61EF83731AA}"/>
            </a:ext>
          </a:extLst>
        </xdr:cNvPr>
        <xdr:cNvSpPr txBox="1"/>
      </xdr:nvSpPr>
      <xdr:spPr>
        <a:xfrm>
          <a:off x="22288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5" name="TextBox 4">
          <a:extLst>
            <a:ext uri="{FF2B5EF4-FFF2-40B4-BE49-F238E27FC236}">
              <a16:creationId xmlns:a16="http://schemas.microsoft.com/office/drawing/2014/main" id="{559AB897-5386-4FCB-B397-EB9E91857211}"/>
            </a:ext>
          </a:extLst>
        </xdr:cNvPr>
        <xdr:cNvSpPr txBox="1"/>
      </xdr:nvSpPr>
      <xdr:spPr>
        <a:xfrm>
          <a:off x="222885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6" name="TextBox 5">
          <a:extLst>
            <a:ext uri="{FF2B5EF4-FFF2-40B4-BE49-F238E27FC236}">
              <a16:creationId xmlns:a16="http://schemas.microsoft.com/office/drawing/2014/main" id="{6DB7BDE6-4207-4187-A369-A4CF3B552041}"/>
            </a:ext>
          </a:extLst>
        </xdr:cNvPr>
        <xdr:cNvSpPr txBox="1"/>
      </xdr:nvSpPr>
      <xdr:spPr>
        <a:xfrm>
          <a:off x="22288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7" name="TextBox 6">
          <a:extLst>
            <a:ext uri="{FF2B5EF4-FFF2-40B4-BE49-F238E27FC236}">
              <a16:creationId xmlns:a16="http://schemas.microsoft.com/office/drawing/2014/main" id="{7D0F0592-4348-4F6C-B422-FCFD47093C6C}"/>
            </a:ext>
          </a:extLst>
        </xdr:cNvPr>
        <xdr:cNvSpPr txBox="1"/>
      </xdr:nvSpPr>
      <xdr:spPr>
        <a:xfrm>
          <a:off x="222885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8" name="TextBox 7">
          <a:extLst>
            <a:ext uri="{FF2B5EF4-FFF2-40B4-BE49-F238E27FC236}">
              <a16:creationId xmlns:a16="http://schemas.microsoft.com/office/drawing/2014/main" id="{6BA21BB1-1AF7-47F1-8DD7-576F7CD2BDDB}"/>
            </a:ext>
          </a:extLst>
        </xdr:cNvPr>
        <xdr:cNvSpPr txBox="1"/>
      </xdr:nvSpPr>
      <xdr:spPr>
        <a:xfrm>
          <a:off x="222885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9" name="TextBox 8">
          <a:extLst>
            <a:ext uri="{FF2B5EF4-FFF2-40B4-BE49-F238E27FC236}">
              <a16:creationId xmlns:a16="http://schemas.microsoft.com/office/drawing/2014/main" id="{6B55FF06-C085-48CB-9D07-8A55A0860435}"/>
            </a:ext>
          </a:extLst>
        </xdr:cNvPr>
        <xdr:cNvSpPr txBox="1"/>
      </xdr:nvSpPr>
      <xdr:spPr>
        <a:xfrm>
          <a:off x="22288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0" name="TextBox 9">
          <a:extLst>
            <a:ext uri="{FF2B5EF4-FFF2-40B4-BE49-F238E27FC236}">
              <a16:creationId xmlns:a16="http://schemas.microsoft.com/office/drawing/2014/main" id="{5A26264F-4C20-4983-A5DB-9F7B2D332A14}"/>
            </a:ext>
          </a:extLst>
        </xdr:cNvPr>
        <xdr:cNvSpPr txBox="1"/>
      </xdr:nvSpPr>
      <xdr:spPr>
        <a:xfrm>
          <a:off x="22288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2" name="TextBox 11">
          <a:extLst>
            <a:ext uri="{FF2B5EF4-FFF2-40B4-BE49-F238E27FC236}">
              <a16:creationId xmlns:a16="http://schemas.microsoft.com/office/drawing/2014/main" id="{845C20F3-F255-4CED-A84A-AAF8B8A8D254}"/>
            </a:ext>
          </a:extLst>
        </xdr:cNvPr>
        <xdr:cNvSpPr txBox="1"/>
      </xdr:nvSpPr>
      <xdr:spPr>
        <a:xfrm>
          <a:off x="22288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3" name="TextBox 12">
          <a:extLst>
            <a:ext uri="{FF2B5EF4-FFF2-40B4-BE49-F238E27FC236}">
              <a16:creationId xmlns:a16="http://schemas.microsoft.com/office/drawing/2014/main" id="{516AC038-515B-4102-B315-521C05C2307A}"/>
            </a:ext>
          </a:extLst>
        </xdr:cNvPr>
        <xdr:cNvSpPr txBox="1"/>
      </xdr:nvSpPr>
      <xdr:spPr>
        <a:xfrm>
          <a:off x="22288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4" name="TextBox 13">
          <a:extLst>
            <a:ext uri="{FF2B5EF4-FFF2-40B4-BE49-F238E27FC236}">
              <a16:creationId xmlns:a16="http://schemas.microsoft.com/office/drawing/2014/main" id="{51081111-4E58-49B9-902D-CCC4F16964DC}"/>
            </a:ext>
          </a:extLst>
        </xdr:cNvPr>
        <xdr:cNvSpPr txBox="1"/>
      </xdr:nvSpPr>
      <xdr:spPr>
        <a:xfrm>
          <a:off x="22288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5" name="TextBox 14">
          <a:extLst>
            <a:ext uri="{FF2B5EF4-FFF2-40B4-BE49-F238E27FC236}">
              <a16:creationId xmlns:a16="http://schemas.microsoft.com/office/drawing/2014/main" id="{1B5B08B7-3AF3-4791-BE64-B7B44004AB66}"/>
            </a:ext>
          </a:extLst>
        </xdr:cNvPr>
        <xdr:cNvSpPr txBox="1"/>
      </xdr:nvSpPr>
      <xdr:spPr>
        <a:xfrm>
          <a:off x="22288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7" name="TextBox 16">
          <a:extLst>
            <a:ext uri="{FF2B5EF4-FFF2-40B4-BE49-F238E27FC236}">
              <a16:creationId xmlns:a16="http://schemas.microsoft.com/office/drawing/2014/main" id="{6E37D4C2-F6BC-421D-A34D-6154F7F06729}"/>
            </a:ext>
          </a:extLst>
        </xdr:cNvPr>
        <xdr:cNvSpPr txBox="1"/>
      </xdr:nvSpPr>
      <xdr:spPr>
        <a:xfrm>
          <a:off x="22288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8" name="TextBox 17">
          <a:extLst>
            <a:ext uri="{FF2B5EF4-FFF2-40B4-BE49-F238E27FC236}">
              <a16:creationId xmlns:a16="http://schemas.microsoft.com/office/drawing/2014/main" id="{CF1816DA-138E-40EB-B9D1-167DC557415E}"/>
            </a:ext>
          </a:extLst>
        </xdr:cNvPr>
        <xdr:cNvSpPr txBox="1"/>
      </xdr:nvSpPr>
      <xdr:spPr>
        <a:xfrm>
          <a:off x="22288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71E5-D2C7-461D-9D82-03EB27458D02}">
  <dimension ref="A1:K26"/>
  <sheetViews>
    <sheetView workbookViewId="0">
      <selection activeCell="K23" sqref="K23"/>
    </sheetView>
  </sheetViews>
  <sheetFormatPr defaultRowHeight="14.5" x14ac:dyDescent="0.35"/>
  <sheetData>
    <row r="1" spans="1:11" x14ac:dyDescent="0.35">
      <c r="A1" t="s">
        <v>16</v>
      </c>
      <c r="B1" t="s">
        <v>0</v>
      </c>
      <c r="C1" t="s">
        <v>6</v>
      </c>
      <c r="D1" t="s">
        <v>4</v>
      </c>
      <c r="E1" t="s">
        <v>18</v>
      </c>
      <c r="F1" t="s">
        <v>3</v>
      </c>
      <c r="G1" t="s">
        <v>1</v>
      </c>
      <c r="H1" t="s">
        <v>5</v>
      </c>
      <c r="I1" t="s">
        <v>7</v>
      </c>
      <c r="J1" t="s">
        <v>8</v>
      </c>
      <c r="K1" t="s">
        <v>15</v>
      </c>
    </row>
    <row r="2" spans="1:11" x14ac:dyDescent="0.35">
      <c r="A2">
        <v>0</v>
      </c>
      <c r="B2" t="s">
        <v>9</v>
      </c>
      <c r="C2">
        <v>11857</v>
      </c>
      <c r="D2">
        <v>3723</v>
      </c>
      <c r="E2">
        <v>9247</v>
      </c>
      <c r="F2">
        <v>7143</v>
      </c>
      <c r="G2">
        <v>3993</v>
      </c>
      <c r="H2">
        <v>6458</v>
      </c>
      <c r="I2">
        <f>SUM(C2:H2)</f>
        <v>42421</v>
      </c>
      <c r="J2">
        <v>0.36</v>
      </c>
      <c r="K2">
        <v>12</v>
      </c>
    </row>
    <row r="3" spans="1:11" x14ac:dyDescent="0.35">
      <c r="A3">
        <v>1</v>
      </c>
      <c r="B3" t="s">
        <v>10</v>
      </c>
      <c r="C3">
        <v>2332</v>
      </c>
      <c r="D3">
        <v>3426</v>
      </c>
      <c r="E3">
        <v>2000</v>
      </c>
      <c r="F3">
        <v>2651</v>
      </c>
      <c r="G3">
        <v>3739</v>
      </c>
      <c r="H3">
        <v>3169</v>
      </c>
      <c r="I3">
        <f t="shared" ref="I3:I7" si="0">SUM(C3:H3)</f>
        <v>17317</v>
      </c>
      <c r="J3">
        <v>0.34</v>
      </c>
      <c r="K3">
        <v>25</v>
      </c>
    </row>
    <row r="4" spans="1:11" x14ac:dyDescent="0.35">
      <c r="A4">
        <v>2</v>
      </c>
      <c r="B4" t="s">
        <v>11</v>
      </c>
      <c r="C4">
        <v>4709</v>
      </c>
      <c r="D4">
        <v>3462</v>
      </c>
      <c r="E4">
        <v>3780</v>
      </c>
      <c r="F4">
        <v>5679</v>
      </c>
      <c r="G4">
        <v>9953</v>
      </c>
      <c r="H4">
        <v>5021</v>
      </c>
      <c r="I4">
        <f t="shared" si="0"/>
        <v>32604</v>
      </c>
      <c r="J4">
        <v>0</v>
      </c>
      <c r="K4">
        <v>50</v>
      </c>
    </row>
    <row r="5" spans="1:11" x14ac:dyDescent="0.35">
      <c r="A5">
        <v>3</v>
      </c>
      <c r="B5" t="s">
        <v>12</v>
      </c>
      <c r="C5">
        <v>7107</v>
      </c>
      <c r="D5">
        <v>4382</v>
      </c>
      <c r="E5">
        <v>5449</v>
      </c>
      <c r="F5">
        <v>15606</v>
      </c>
      <c r="G5">
        <v>4584</v>
      </c>
      <c r="H5">
        <v>7108</v>
      </c>
      <c r="I5">
        <f t="shared" si="0"/>
        <v>44236</v>
      </c>
      <c r="J5">
        <v>0.85</v>
      </c>
      <c r="K5">
        <v>100</v>
      </c>
    </row>
    <row r="6" spans="1:11" x14ac:dyDescent="0.35">
      <c r="A6">
        <v>4</v>
      </c>
      <c r="B6" t="s">
        <v>13</v>
      </c>
      <c r="C6">
        <v>3194</v>
      </c>
      <c r="D6">
        <v>4258</v>
      </c>
      <c r="E6">
        <v>2583</v>
      </c>
      <c r="F6">
        <v>3377</v>
      </c>
      <c r="G6">
        <v>5313</v>
      </c>
      <c r="H6">
        <v>4175</v>
      </c>
      <c r="I6">
        <f t="shared" si="0"/>
        <v>22900</v>
      </c>
      <c r="J6">
        <v>0.57999999999999996</v>
      </c>
      <c r="K6">
        <v>200</v>
      </c>
    </row>
    <row r="7" spans="1:11" x14ac:dyDescent="0.35">
      <c r="A7">
        <v>5</v>
      </c>
      <c r="B7" t="s">
        <v>14</v>
      </c>
      <c r="C7">
        <v>3705</v>
      </c>
      <c r="D7">
        <v>7373</v>
      </c>
      <c r="E7">
        <v>3011</v>
      </c>
      <c r="F7">
        <v>4048</v>
      </c>
      <c r="G7">
        <v>3677</v>
      </c>
      <c r="H7">
        <v>5419</v>
      </c>
      <c r="I7">
        <f t="shared" si="0"/>
        <v>27233</v>
      </c>
      <c r="J7">
        <v>0.22</v>
      </c>
      <c r="K7">
        <v>400</v>
      </c>
    </row>
    <row r="8" spans="1:11" x14ac:dyDescent="0.35">
      <c r="B8" t="s">
        <v>17</v>
      </c>
      <c r="C8">
        <f t="shared" ref="C8:I8" si="1">SUM(C2:C7)</f>
        <v>32904</v>
      </c>
      <c r="D8">
        <f t="shared" si="1"/>
        <v>26624</v>
      </c>
      <c r="E8">
        <f t="shared" si="1"/>
        <v>26070</v>
      </c>
      <c r="F8">
        <f t="shared" si="1"/>
        <v>38504</v>
      </c>
      <c r="G8">
        <f t="shared" si="1"/>
        <v>31259</v>
      </c>
      <c r="H8">
        <f t="shared" si="1"/>
        <v>31350</v>
      </c>
      <c r="I8">
        <f t="shared" si="1"/>
        <v>186711</v>
      </c>
      <c r="J8">
        <f>AVERAGE(J2:J7)</f>
        <v>0.39166666666666666</v>
      </c>
    </row>
    <row r="11" spans="1:11" x14ac:dyDescent="0.35">
      <c r="B11" t="s">
        <v>0</v>
      </c>
      <c r="C11" t="s">
        <v>6</v>
      </c>
      <c r="D11" t="s">
        <v>4</v>
      </c>
      <c r="E11" t="s">
        <v>18</v>
      </c>
      <c r="F11" t="s">
        <v>3</v>
      </c>
      <c r="G11" t="s">
        <v>1</v>
      </c>
      <c r="H11" t="s">
        <v>5</v>
      </c>
      <c r="I11" s="1" t="s">
        <v>15</v>
      </c>
    </row>
    <row r="12" spans="1:11" x14ac:dyDescent="0.35">
      <c r="B12" t="s">
        <v>9</v>
      </c>
      <c r="C12">
        <f t="shared" ref="C12:C17" si="2">C2/I2</f>
        <v>0.27950779095259426</v>
      </c>
      <c r="D12">
        <f t="shared" ref="D12:D17" si="3">D2/I2</f>
        <v>8.7763136182551091E-2</v>
      </c>
      <c r="E12">
        <f t="shared" ref="E12:E17" si="4">E2/I2</f>
        <v>0.21798166002687347</v>
      </c>
      <c r="F12">
        <f t="shared" ref="F12:F17" si="5">F2/I2</f>
        <v>0.16838358360246106</v>
      </c>
      <c r="G12">
        <f t="shared" ref="G12:G17" si="6">G2/I2</f>
        <v>9.4127908347280825E-2</v>
      </c>
      <c r="H12">
        <f t="shared" ref="H12:H17" si="7">H2/I2</f>
        <v>0.15223592088823931</v>
      </c>
      <c r="I12">
        <v>12</v>
      </c>
    </row>
    <row r="13" spans="1:11" x14ac:dyDescent="0.35">
      <c r="B13" t="s">
        <v>10</v>
      </c>
      <c r="C13">
        <f t="shared" si="2"/>
        <v>0.1346653577409482</v>
      </c>
      <c r="D13">
        <f t="shared" si="3"/>
        <v>0.19784027256453196</v>
      </c>
      <c r="E13">
        <f t="shared" si="4"/>
        <v>0.11549344574695386</v>
      </c>
      <c r="F13">
        <f t="shared" si="5"/>
        <v>0.15308656233758733</v>
      </c>
      <c r="G13">
        <f t="shared" si="6"/>
        <v>0.21591499682393026</v>
      </c>
      <c r="H13">
        <f t="shared" si="7"/>
        <v>0.18299936478604839</v>
      </c>
      <c r="I13">
        <v>25</v>
      </c>
    </row>
    <row r="14" spans="1:11" x14ac:dyDescent="0.35">
      <c r="B14" t="s">
        <v>11</v>
      </c>
      <c r="C14">
        <f t="shared" si="2"/>
        <v>0.14443013127223653</v>
      </c>
      <c r="D14">
        <f t="shared" si="3"/>
        <v>0.10618329039381671</v>
      </c>
      <c r="E14">
        <f t="shared" si="4"/>
        <v>0.1159366948840633</v>
      </c>
      <c r="F14">
        <f t="shared" si="5"/>
        <v>0.17418108207581892</v>
      </c>
      <c r="G14">
        <f t="shared" si="6"/>
        <v>0.30526929211139736</v>
      </c>
      <c r="H14">
        <f t="shared" si="7"/>
        <v>0.15399950926266714</v>
      </c>
      <c r="I14">
        <v>50</v>
      </c>
    </row>
    <row r="15" spans="1:11" x14ac:dyDescent="0.35">
      <c r="B15" t="s">
        <v>12</v>
      </c>
      <c r="C15">
        <f t="shared" si="2"/>
        <v>0.16066100009042408</v>
      </c>
      <c r="D15">
        <f t="shared" si="3"/>
        <v>9.9059589474636042E-2</v>
      </c>
      <c r="E15">
        <f t="shared" si="4"/>
        <v>0.12318021520933177</v>
      </c>
      <c r="F15">
        <f t="shared" si="5"/>
        <v>0.35278958314494979</v>
      </c>
      <c r="G15">
        <f t="shared" si="6"/>
        <v>0.10362600596798988</v>
      </c>
      <c r="H15">
        <f t="shared" si="7"/>
        <v>0.16068360611266841</v>
      </c>
      <c r="I15">
        <v>100</v>
      </c>
    </row>
    <row r="16" spans="1:11" x14ac:dyDescent="0.35">
      <c r="B16" t="s">
        <v>13</v>
      </c>
      <c r="C16">
        <f t="shared" si="2"/>
        <v>0.13947598253275109</v>
      </c>
      <c r="D16">
        <f t="shared" si="3"/>
        <v>0.18593886462882095</v>
      </c>
      <c r="E16">
        <f t="shared" si="4"/>
        <v>0.11279475982532751</v>
      </c>
      <c r="F16">
        <f t="shared" si="5"/>
        <v>0.14746724890829693</v>
      </c>
      <c r="G16">
        <f t="shared" si="6"/>
        <v>0.23200873362445415</v>
      </c>
      <c r="H16">
        <f t="shared" si="7"/>
        <v>0.18231441048034935</v>
      </c>
      <c r="I16">
        <v>200</v>
      </c>
    </row>
    <row r="17" spans="2:10" x14ac:dyDescent="0.35">
      <c r="B17" t="s">
        <v>14</v>
      </c>
      <c r="C17">
        <f t="shared" si="2"/>
        <v>0.13604817684426981</v>
      </c>
      <c r="D17">
        <f t="shared" si="3"/>
        <v>0.2707377079278816</v>
      </c>
      <c r="E17">
        <f t="shared" si="4"/>
        <v>0.11056438879300848</v>
      </c>
      <c r="F17">
        <f t="shared" si="5"/>
        <v>0.14864319024712666</v>
      </c>
      <c r="G17">
        <f t="shared" si="6"/>
        <v>0.13502001248485293</v>
      </c>
      <c r="H17">
        <f t="shared" si="7"/>
        <v>0.19898652370286049</v>
      </c>
      <c r="I17">
        <v>400</v>
      </c>
    </row>
    <row r="20" spans="2:10" x14ac:dyDescent="0.35">
      <c r="B20" t="s">
        <v>0</v>
      </c>
      <c r="C20" t="s">
        <v>6</v>
      </c>
      <c r="D20" t="s">
        <v>4</v>
      </c>
      <c r="E20" t="s">
        <v>18</v>
      </c>
      <c r="F20" t="s">
        <v>3</v>
      </c>
      <c r="G20" t="s">
        <v>1</v>
      </c>
      <c r="H20" t="s">
        <v>5</v>
      </c>
      <c r="I20" t="s">
        <v>15</v>
      </c>
      <c r="J20" t="s">
        <v>8</v>
      </c>
    </row>
    <row r="21" spans="2:10" x14ac:dyDescent="0.35">
      <c r="B21" t="s">
        <v>9</v>
      </c>
      <c r="C21">
        <f t="shared" ref="C21:H26" si="8">ROUND(C12,2)</f>
        <v>0.28000000000000003</v>
      </c>
      <c r="D21">
        <f t="shared" si="8"/>
        <v>0.09</v>
      </c>
      <c r="E21">
        <f t="shared" si="8"/>
        <v>0.22</v>
      </c>
      <c r="F21">
        <f t="shared" si="8"/>
        <v>0.17</v>
      </c>
      <c r="G21">
        <f t="shared" si="8"/>
        <v>0.09</v>
      </c>
      <c r="H21">
        <f t="shared" si="8"/>
        <v>0.15</v>
      </c>
      <c r="I21">
        <v>12</v>
      </c>
      <c r="J21">
        <v>0.36</v>
      </c>
    </row>
    <row r="22" spans="2:10" x14ac:dyDescent="0.35">
      <c r="B22" t="s">
        <v>10</v>
      </c>
      <c r="C22">
        <f t="shared" si="8"/>
        <v>0.13</v>
      </c>
      <c r="D22">
        <f t="shared" si="8"/>
        <v>0.2</v>
      </c>
      <c r="E22">
        <f t="shared" si="8"/>
        <v>0.12</v>
      </c>
      <c r="F22">
        <f t="shared" si="8"/>
        <v>0.15</v>
      </c>
      <c r="G22">
        <f t="shared" si="8"/>
        <v>0.22</v>
      </c>
      <c r="H22">
        <f t="shared" si="8"/>
        <v>0.18</v>
      </c>
      <c r="I22">
        <v>25</v>
      </c>
      <c r="J22">
        <v>0.34</v>
      </c>
    </row>
    <row r="23" spans="2:10" x14ac:dyDescent="0.35">
      <c r="B23" t="s">
        <v>11</v>
      </c>
      <c r="C23">
        <f t="shared" si="8"/>
        <v>0.14000000000000001</v>
      </c>
      <c r="D23">
        <f t="shared" si="8"/>
        <v>0.11</v>
      </c>
      <c r="E23">
        <f t="shared" si="8"/>
        <v>0.12</v>
      </c>
      <c r="F23">
        <f t="shared" si="8"/>
        <v>0.17</v>
      </c>
      <c r="G23">
        <f t="shared" si="8"/>
        <v>0.31</v>
      </c>
      <c r="H23">
        <f t="shared" si="8"/>
        <v>0.15</v>
      </c>
      <c r="I23">
        <v>50</v>
      </c>
      <c r="J23">
        <v>0</v>
      </c>
    </row>
    <row r="24" spans="2:10" x14ac:dyDescent="0.35">
      <c r="B24" t="s">
        <v>12</v>
      </c>
      <c r="C24">
        <f t="shared" si="8"/>
        <v>0.16</v>
      </c>
      <c r="D24">
        <f t="shared" si="8"/>
        <v>0.1</v>
      </c>
      <c r="E24">
        <f t="shared" si="8"/>
        <v>0.12</v>
      </c>
      <c r="F24">
        <f t="shared" si="8"/>
        <v>0.35</v>
      </c>
      <c r="G24">
        <f t="shared" si="8"/>
        <v>0.1</v>
      </c>
      <c r="H24">
        <f t="shared" si="8"/>
        <v>0.16</v>
      </c>
      <c r="I24">
        <v>100</v>
      </c>
      <c r="J24">
        <v>0.85</v>
      </c>
    </row>
    <row r="25" spans="2:10" x14ac:dyDescent="0.35">
      <c r="B25" t="s">
        <v>13</v>
      </c>
      <c r="C25">
        <f t="shared" si="8"/>
        <v>0.14000000000000001</v>
      </c>
      <c r="D25">
        <f t="shared" si="8"/>
        <v>0.19</v>
      </c>
      <c r="E25">
        <f t="shared" si="8"/>
        <v>0.11</v>
      </c>
      <c r="F25">
        <f t="shared" si="8"/>
        <v>0.15</v>
      </c>
      <c r="G25">
        <f t="shared" si="8"/>
        <v>0.23</v>
      </c>
      <c r="H25">
        <f t="shared" si="8"/>
        <v>0.18</v>
      </c>
      <c r="I25">
        <v>200</v>
      </c>
      <c r="J25">
        <v>0.57999999999999996</v>
      </c>
    </row>
    <row r="26" spans="2:10" x14ac:dyDescent="0.35">
      <c r="B26" t="s">
        <v>14</v>
      </c>
      <c r="C26">
        <f t="shared" si="8"/>
        <v>0.14000000000000001</v>
      </c>
      <c r="D26">
        <f t="shared" si="8"/>
        <v>0.27</v>
      </c>
      <c r="E26">
        <f t="shared" si="8"/>
        <v>0.11</v>
      </c>
      <c r="F26">
        <f t="shared" si="8"/>
        <v>0.15</v>
      </c>
      <c r="G26">
        <f t="shared" si="8"/>
        <v>0.14000000000000001</v>
      </c>
      <c r="H26">
        <f t="shared" si="8"/>
        <v>0.2</v>
      </c>
      <c r="I26">
        <v>400</v>
      </c>
      <c r="J26">
        <v>0.22</v>
      </c>
    </row>
  </sheetData>
  <conditionalFormatting sqref="B21">
    <cfRule type="colorScale" priority="12">
      <colorScale>
        <cfvo type="min"/>
        <cfvo type="max"/>
        <color rgb="FFFF7128"/>
        <color theme="9"/>
      </colorScale>
    </cfRule>
  </conditionalFormatting>
  <conditionalFormatting sqref="C21:H21">
    <cfRule type="colorScale" priority="2">
      <colorScale>
        <cfvo type="min"/>
        <cfvo type="percentile" val="50"/>
        <cfvo type="max"/>
        <color rgb="FFF8696B"/>
        <color rgb="FFFFEB84"/>
        <color rgb="FF63BE7B"/>
      </colorScale>
    </cfRule>
    <cfRule type="colorScale" priority="11">
      <colorScale>
        <cfvo type="min"/>
        <cfvo type="max"/>
        <color rgb="FFFF7128"/>
        <color theme="9"/>
      </colorScale>
    </cfRule>
  </conditionalFormatting>
  <conditionalFormatting sqref="C22:H22">
    <cfRule type="colorScale" priority="3">
      <colorScale>
        <cfvo type="min"/>
        <cfvo type="percentile" val="50"/>
        <cfvo type="max"/>
        <color rgb="FFF8696B"/>
        <color rgb="FFFFEB84"/>
        <color rgb="FF63BE7B"/>
      </colorScale>
    </cfRule>
    <cfRule type="colorScale" priority="10">
      <colorScale>
        <cfvo type="min"/>
        <cfvo type="max"/>
        <color rgb="FFFF7128"/>
        <color theme="9"/>
      </colorScale>
    </cfRule>
  </conditionalFormatting>
  <conditionalFormatting sqref="C23:H23">
    <cfRule type="colorScale" priority="4">
      <colorScale>
        <cfvo type="min"/>
        <cfvo type="percentile" val="50"/>
        <cfvo type="max"/>
        <color rgb="FFF8696B"/>
        <color rgb="FFFFEB84"/>
        <color rgb="FF63BE7B"/>
      </colorScale>
    </cfRule>
    <cfRule type="colorScale" priority="9">
      <colorScale>
        <cfvo type="min"/>
        <cfvo type="max"/>
        <color rgb="FFFF7128"/>
        <color theme="9"/>
      </colorScale>
    </cfRule>
  </conditionalFormatting>
  <conditionalFormatting sqref="C24:H24">
    <cfRule type="colorScale" priority="6">
      <colorScale>
        <cfvo type="min"/>
        <cfvo type="percentile" val="50"/>
        <cfvo type="max"/>
        <color rgb="FFF8696B"/>
        <color rgb="FFFFEB84"/>
        <color rgb="FF63BE7B"/>
      </colorScale>
    </cfRule>
    <cfRule type="colorScale" priority="8">
      <colorScale>
        <cfvo type="min"/>
        <cfvo type="max"/>
        <color rgb="FFFF7128"/>
        <color theme="9"/>
      </colorScale>
    </cfRule>
  </conditionalFormatting>
  <conditionalFormatting sqref="C25:H25">
    <cfRule type="colorScale" priority="7">
      <colorScale>
        <cfvo type="min"/>
        <cfvo type="percentile" val="50"/>
        <cfvo type="max"/>
        <color rgb="FFF8696B"/>
        <color rgb="FFFFEB84"/>
        <color rgb="FF63BE7B"/>
      </colorScale>
    </cfRule>
  </conditionalFormatting>
  <conditionalFormatting sqref="C26:H26">
    <cfRule type="colorScale" priority="5">
      <colorScale>
        <cfvo type="min"/>
        <cfvo type="percentile" val="50"/>
        <cfvo type="max"/>
        <color rgb="FFF8696B"/>
        <color rgb="FFFFEB84"/>
        <color rgb="FF63BE7B"/>
      </colorScale>
    </cfRule>
  </conditionalFormatting>
  <conditionalFormatting sqref="J21:J2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55C2-CFAA-44CF-8285-9F83E4EFCA5D}">
  <dimension ref="A1:K26"/>
  <sheetViews>
    <sheetView workbookViewId="0">
      <selection activeCell="J2" sqref="J2:J7"/>
    </sheetView>
  </sheetViews>
  <sheetFormatPr defaultRowHeight="14.5" x14ac:dyDescent="0.35"/>
  <sheetData>
    <row r="1" spans="1:11" x14ac:dyDescent="0.35">
      <c r="A1" t="s">
        <v>16</v>
      </c>
      <c r="B1" t="s">
        <v>0</v>
      </c>
      <c r="C1" t="s">
        <v>6</v>
      </c>
      <c r="D1" t="s">
        <v>4</v>
      </c>
      <c r="E1" t="s">
        <v>2</v>
      </c>
      <c r="F1" t="s">
        <v>3</v>
      </c>
      <c r="G1" t="s">
        <v>1</v>
      </c>
      <c r="H1" t="s">
        <v>5</v>
      </c>
      <c r="I1" t="s">
        <v>7</v>
      </c>
      <c r="J1" t="s">
        <v>8</v>
      </c>
      <c r="K1" t="s">
        <v>15</v>
      </c>
    </row>
    <row r="2" spans="1:11" x14ac:dyDescent="0.35">
      <c r="A2">
        <v>0</v>
      </c>
      <c r="B2" t="s">
        <v>9</v>
      </c>
      <c r="C2">
        <v>13641</v>
      </c>
      <c r="D2">
        <v>3426</v>
      </c>
      <c r="E2">
        <v>3529</v>
      </c>
      <c r="F2">
        <v>5725</v>
      </c>
      <c r="G2">
        <v>3788</v>
      </c>
      <c r="H2">
        <v>6787</v>
      </c>
      <c r="I2">
        <f>SUM(C2:H2)</f>
        <v>36896</v>
      </c>
      <c r="J2">
        <v>0.87</v>
      </c>
      <c r="K2">
        <v>400</v>
      </c>
    </row>
    <row r="3" spans="1:11" x14ac:dyDescent="0.35">
      <c r="A3">
        <v>1</v>
      </c>
      <c r="B3" t="s">
        <v>10</v>
      </c>
      <c r="C3">
        <v>2187</v>
      </c>
      <c r="D3">
        <v>5226</v>
      </c>
      <c r="E3">
        <v>2179</v>
      </c>
      <c r="F3">
        <v>2261</v>
      </c>
      <c r="G3">
        <v>3533</v>
      </c>
      <c r="H3">
        <v>2262</v>
      </c>
      <c r="I3">
        <f t="shared" ref="I3:I7" si="0">SUM(C3:H3)</f>
        <v>17648</v>
      </c>
      <c r="J3">
        <v>0.73</v>
      </c>
      <c r="K3">
        <v>400</v>
      </c>
    </row>
    <row r="4" spans="1:11" x14ac:dyDescent="0.35">
      <c r="A4">
        <v>2</v>
      </c>
      <c r="B4" t="s">
        <v>11</v>
      </c>
      <c r="C4">
        <v>3536</v>
      </c>
      <c r="D4">
        <v>3124</v>
      </c>
      <c r="E4">
        <v>11585</v>
      </c>
      <c r="F4">
        <v>3851</v>
      </c>
      <c r="G4">
        <v>3116</v>
      </c>
      <c r="H4">
        <v>5775</v>
      </c>
      <c r="I4">
        <f t="shared" si="0"/>
        <v>30987</v>
      </c>
      <c r="J4">
        <v>0.81</v>
      </c>
      <c r="K4">
        <v>400</v>
      </c>
    </row>
    <row r="5" spans="1:11" x14ac:dyDescent="0.35">
      <c r="A5">
        <v>3</v>
      </c>
      <c r="B5" t="s">
        <v>12</v>
      </c>
      <c r="C5">
        <v>6474</v>
      </c>
      <c r="D5">
        <v>3830</v>
      </c>
      <c r="E5">
        <v>4336</v>
      </c>
      <c r="F5">
        <v>14554</v>
      </c>
      <c r="G5">
        <v>4212</v>
      </c>
      <c r="H5">
        <v>6555</v>
      </c>
      <c r="I5">
        <f t="shared" si="0"/>
        <v>39961</v>
      </c>
      <c r="J5">
        <v>0.84</v>
      </c>
      <c r="K5">
        <v>400</v>
      </c>
    </row>
    <row r="6" spans="1:11" x14ac:dyDescent="0.35">
      <c r="A6">
        <v>4</v>
      </c>
      <c r="B6" t="s">
        <v>13</v>
      </c>
      <c r="C6">
        <v>2890</v>
      </c>
      <c r="D6">
        <v>3074</v>
      </c>
      <c r="E6">
        <v>2282</v>
      </c>
      <c r="F6">
        <v>2832</v>
      </c>
      <c r="G6">
        <v>6261</v>
      </c>
      <c r="H6">
        <v>3299</v>
      </c>
      <c r="I6">
        <f t="shared" si="0"/>
        <v>20638</v>
      </c>
      <c r="J6">
        <v>0.78</v>
      </c>
      <c r="K6">
        <v>400</v>
      </c>
    </row>
    <row r="7" spans="1:11" x14ac:dyDescent="0.35">
      <c r="A7">
        <v>5</v>
      </c>
      <c r="B7" t="s">
        <v>14</v>
      </c>
      <c r="C7">
        <v>3430</v>
      </c>
      <c r="D7">
        <v>4299</v>
      </c>
      <c r="E7">
        <v>2643</v>
      </c>
      <c r="F7">
        <v>3525</v>
      </c>
      <c r="G7">
        <v>6710</v>
      </c>
      <c r="H7">
        <v>4085</v>
      </c>
      <c r="I7">
        <f t="shared" si="0"/>
        <v>24692</v>
      </c>
      <c r="J7">
        <v>0.05</v>
      </c>
      <c r="K7">
        <v>400</v>
      </c>
    </row>
    <row r="8" spans="1:11" x14ac:dyDescent="0.35">
      <c r="B8" t="s">
        <v>17</v>
      </c>
      <c r="C8">
        <f t="shared" ref="C8:I8" si="1">SUM(C2:C7)</f>
        <v>32158</v>
      </c>
      <c r="D8">
        <f t="shared" si="1"/>
        <v>22979</v>
      </c>
      <c r="E8">
        <f t="shared" si="1"/>
        <v>26554</v>
      </c>
      <c r="F8">
        <f t="shared" si="1"/>
        <v>32748</v>
      </c>
      <c r="G8">
        <f t="shared" si="1"/>
        <v>27620</v>
      </c>
      <c r="H8">
        <f t="shared" si="1"/>
        <v>28763</v>
      </c>
      <c r="I8">
        <f t="shared" si="1"/>
        <v>170822</v>
      </c>
      <c r="J8">
        <f>AVERAGE(J2:J7)</f>
        <v>0.68</v>
      </c>
    </row>
    <row r="11" spans="1:11" x14ac:dyDescent="0.35">
      <c r="B11" t="s">
        <v>0</v>
      </c>
      <c r="C11" t="s">
        <v>6</v>
      </c>
      <c r="D11" t="s">
        <v>4</v>
      </c>
      <c r="E11" t="s">
        <v>2</v>
      </c>
      <c r="F11" t="s">
        <v>3</v>
      </c>
      <c r="G11" t="s">
        <v>1</v>
      </c>
      <c r="H11" t="s">
        <v>5</v>
      </c>
      <c r="I11" s="1" t="s">
        <v>15</v>
      </c>
    </row>
    <row r="12" spans="1:11" x14ac:dyDescent="0.35">
      <c r="B12" t="s">
        <v>9</v>
      </c>
      <c r="C12">
        <f t="shared" ref="C12:C17" si="2">C2/I2</f>
        <v>0.36971487424111016</v>
      </c>
      <c r="D12">
        <f t="shared" ref="D12:D17" si="3">D2/I2</f>
        <v>9.2855594102341718E-2</v>
      </c>
      <c r="E12">
        <f t="shared" ref="E12:E17" si="4">E2/I2</f>
        <v>9.5647224631396355E-2</v>
      </c>
      <c r="F12">
        <f t="shared" ref="F12:F17" si="5">F2/I2</f>
        <v>0.15516587163920209</v>
      </c>
      <c r="G12">
        <f t="shared" ref="G12:G17" si="6">G2/I2</f>
        <v>0.10266695576756288</v>
      </c>
      <c r="H12">
        <f t="shared" ref="H12:H17" si="7">H2/I2</f>
        <v>0.18394947961838681</v>
      </c>
      <c r="I12">
        <v>100</v>
      </c>
    </row>
    <row r="13" spans="1:11" x14ac:dyDescent="0.35">
      <c r="B13" t="s">
        <v>10</v>
      </c>
      <c r="C13">
        <f t="shared" si="2"/>
        <v>0.1239233907524932</v>
      </c>
      <c r="D13">
        <f t="shared" si="3"/>
        <v>0.29612420670897555</v>
      </c>
      <c r="E13">
        <f t="shared" si="4"/>
        <v>0.12347008159564823</v>
      </c>
      <c r="F13">
        <f t="shared" si="5"/>
        <v>0.12811650045330916</v>
      </c>
      <c r="G13">
        <f t="shared" si="6"/>
        <v>0.20019265639165912</v>
      </c>
      <c r="H13">
        <f t="shared" si="7"/>
        <v>0.12817316409791477</v>
      </c>
      <c r="I13">
        <v>100</v>
      </c>
    </row>
    <row r="14" spans="1:11" x14ac:dyDescent="0.35">
      <c r="B14" t="s">
        <v>11</v>
      </c>
      <c r="C14">
        <f t="shared" si="2"/>
        <v>0.11411236970342402</v>
      </c>
      <c r="D14">
        <f t="shared" si="3"/>
        <v>0.10081647142350018</v>
      </c>
      <c r="E14">
        <f t="shared" si="4"/>
        <v>0.37386646012844094</v>
      </c>
      <c r="F14">
        <f t="shared" si="5"/>
        <v>0.12427792299996773</v>
      </c>
      <c r="G14">
        <f t="shared" si="6"/>
        <v>0.10055829864136573</v>
      </c>
      <c r="H14">
        <f t="shared" si="7"/>
        <v>0.18636847710330137</v>
      </c>
      <c r="I14">
        <v>100</v>
      </c>
    </row>
    <row r="15" spans="1:11" x14ac:dyDescent="0.35">
      <c r="B15" t="s">
        <v>12</v>
      </c>
      <c r="C15">
        <f t="shared" si="2"/>
        <v>0.16200795775881485</v>
      </c>
      <c r="D15">
        <f t="shared" si="3"/>
        <v>9.5843447361177142E-2</v>
      </c>
      <c r="E15">
        <f t="shared" si="4"/>
        <v>0.10850579314831961</v>
      </c>
      <c r="F15">
        <f t="shared" si="5"/>
        <v>0.36420509997247313</v>
      </c>
      <c r="G15">
        <f t="shared" si="6"/>
        <v>0.10540276769850604</v>
      </c>
      <c r="H15">
        <f t="shared" si="7"/>
        <v>0.16403493406070918</v>
      </c>
      <c r="I15">
        <v>100</v>
      </c>
    </row>
    <row r="16" spans="1:11" x14ac:dyDescent="0.35">
      <c r="B16" t="s">
        <v>13</v>
      </c>
      <c r="C16">
        <f t="shared" si="2"/>
        <v>0.1400329489291598</v>
      </c>
      <c r="D16">
        <f t="shared" si="3"/>
        <v>0.14894854152534159</v>
      </c>
      <c r="E16">
        <f t="shared" si="4"/>
        <v>0.1105727299156895</v>
      </c>
      <c r="F16">
        <f t="shared" si="5"/>
        <v>0.13722259908905901</v>
      </c>
      <c r="G16">
        <f t="shared" si="6"/>
        <v>0.30337241980812096</v>
      </c>
      <c r="H16">
        <f t="shared" si="7"/>
        <v>0.15985076073262913</v>
      </c>
      <c r="I16">
        <v>100</v>
      </c>
    </row>
    <row r="17" spans="2:10" x14ac:dyDescent="0.35">
      <c r="B17" t="s">
        <v>14</v>
      </c>
      <c r="C17">
        <f t="shared" si="2"/>
        <v>0.13891138830390409</v>
      </c>
      <c r="D17">
        <f t="shared" si="3"/>
        <v>0.17410497327069496</v>
      </c>
      <c r="E17">
        <f t="shared" si="4"/>
        <v>0.10703871699335818</v>
      </c>
      <c r="F17">
        <f t="shared" si="5"/>
        <v>0.14275878827150493</v>
      </c>
      <c r="G17">
        <f t="shared" si="6"/>
        <v>0.27174793455370161</v>
      </c>
      <c r="H17">
        <f t="shared" si="7"/>
        <v>0.16543819860683623</v>
      </c>
      <c r="I17">
        <v>100</v>
      </c>
    </row>
    <row r="20" spans="2:10" x14ac:dyDescent="0.35">
      <c r="B20" t="s">
        <v>0</v>
      </c>
      <c r="C20" t="s">
        <v>6</v>
      </c>
      <c r="D20" t="s">
        <v>4</v>
      </c>
      <c r="E20" t="s">
        <v>2</v>
      </c>
      <c r="F20" t="s">
        <v>3</v>
      </c>
      <c r="G20" t="s">
        <v>1</v>
      </c>
      <c r="H20" t="s">
        <v>5</v>
      </c>
      <c r="I20" t="s">
        <v>15</v>
      </c>
      <c r="J20" t="s">
        <v>8</v>
      </c>
    </row>
    <row r="21" spans="2:10" x14ac:dyDescent="0.35">
      <c r="B21" t="s">
        <v>9</v>
      </c>
      <c r="C21">
        <f t="shared" ref="C21:H26" si="8">ROUND(C12,2)</f>
        <v>0.37</v>
      </c>
      <c r="D21">
        <f t="shared" si="8"/>
        <v>0.09</v>
      </c>
      <c r="E21">
        <f t="shared" si="8"/>
        <v>0.1</v>
      </c>
      <c r="F21">
        <f t="shared" si="8"/>
        <v>0.16</v>
      </c>
      <c r="G21">
        <f t="shared" si="8"/>
        <v>0.1</v>
      </c>
      <c r="H21">
        <f t="shared" si="8"/>
        <v>0.18</v>
      </c>
      <c r="I21">
        <v>400</v>
      </c>
      <c r="J21">
        <v>0.87</v>
      </c>
    </row>
    <row r="22" spans="2:10" x14ac:dyDescent="0.35">
      <c r="B22" t="s">
        <v>10</v>
      </c>
      <c r="C22">
        <f t="shared" si="8"/>
        <v>0.12</v>
      </c>
      <c r="D22">
        <f t="shared" si="8"/>
        <v>0.3</v>
      </c>
      <c r="E22">
        <f t="shared" si="8"/>
        <v>0.12</v>
      </c>
      <c r="F22">
        <f t="shared" si="8"/>
        <v>0.13</v>
      </c>
      <c r="G22">
        <f t="shared" si="8"/>
        <v>0.2</v>
      </c>
      <c r="H22">
        <f t="shared" si="8"/>
        <v>0.13</v>
      </c>
      <c r="I22">
        <v>400</v>
      </c>
      <c r="J22">
        <v>0.73</v>
      </c>
    </row>
    <row r="23" spans="2:10" x14ac:dyDescent="0.35">
      <c r="B23" t="s">
        <v>11</v>
      </c>
      <c r="C23">
        <f t="shared" si="8"/>
        <v>0.11</v>
      </c>
      <c r="D23">
        <f t="shared" si="8"/>
        <v>0.1</v>
      </c>
      <c r="E23">
        <f t="shared" si="8"/>
        <v>0.37</v>
      </c>
      <c r="F23">
        <f t="shared" si="8"/>
        <v>0.12</v>
      </c>
      <c r="G23">
        <f t="shared" si="8"/>
        <v>0.1</v>
      </c>
      <c r="H23">
        <f t="shared" si="8"/>
        <v>0.19</v>
      </c>
      <c r="I23">
        <v>400</v>
      </c>
      <c r="J23">
        <v>0.81</v>
      </c>
    </row>
    <row r="24" spans="2:10" x14ac:dyDescent="0.35">
      <c r="B24" t="s">
        <v>12</v>
      </c>
      <c r="C24">
        <f t="shared" si="8"/>
        <v>0.16</v>
      </c>
      <c r="D24">
        <f t="shared" si="8"/>
        <v>0.1</v>
      </c>
      <c r="E24">
        <f t="shared" si="8"/>
        <v>0.11</v>
      </c>
      <c r="F24">
        <f t="shared" si="8"/>
        <v>0.36</v>
      </c>
      <c r="G24">
        <f t="shared" si="8"/>
        <v>0.11</v>
      </c>
      <c r="H24">
        <f t="shared" si="8"/>
        <v>0.16</v>
      </c>
      <c r="I24">
        <v>400</v>
      </c>
      <c r="J24">
        <v>0.84</v>
      </c>
    </row>
    <row r="25" spans="2:10" x14ac:dyDescent="0.35">
      <c r="B25" t="s">
        <v>13</v>
      </c>
      <c r="C25">
        <f t="shared" si="8"/>
        <v>0.14000000000000001</v>
      </c>
      <c r="D25">
        <f t="shared" si="8"/>
        <v>0.15</v>
      </c>
      <c r="E25">
        <f t="shared" si="8"/>
        <v>0.11</v>
      </c>
      <c r="F25">
        <f t="shared" si="8"/>
        <v>0.14000000000000001</v>
      </c>
      <c r="G25">
        <f t="shared" si="8"/>
        <v>0.3</v>
      </c>
      <c r="H25">
        <f t="shared" si="8"/>
        <v>0.16</v>
      </c>
      <c r="I25">
        <v>400</v>
      </c>
      <c r="J25">
        <v>0.78</v>
      </c>
    </row>
    <row r="26" spans="2:10" x14ac:dyDescent="0.35">
      <c r="B26" t="s">
        <v>14</v>
      </c>
      <c r="C26">
        <f t="shared" si="8"/>
        <v>0.14000000000000001</v>
      </c>
      <c r="D26">
        <f t="shared" si="8"/>
        <v>0.17</v>
      </c>
      <c r="E26">
        <f t="shared" si="8"/>
        <v>0.11</v>
      </c>
      <c r="F26">
        <f t="shared" si="8"/>
        <v>0.14000000000000001</v>
      </c>
      <c r="G26">
        <f t="shared" si="8"/>
        <v>0.27</v>
      </c>
      <c r="H26">
        <f t="shared" si="8"/>
        <v>0.17</v>
      </c>
      <c r="I26">
        <v>400</v>
      </c>
      <c r="J26">
        <v>0.05</v>
      </c>
    </row>
  </sheetData>
  <conditionalFormatting sqref="B21">
    <cfRule type="colorScale" priority="13">
      <colorScale>
        <cfvo type="min"/>
        <cfvo type="max"/>
        <color rgb="FFFF7128"/>
        <color theme="9"/>
      </colorScale>
    </cfRule>
  </conditionalFormatting>
  <conditionalFormatting sqref="C21:H21">
    <cfRule type="colorScale" priority="3">
      <colorScale>
        <cfvo type="min"/>
        <cfvo type="percentile" val="50"/>
        <cfvo type="max"/>
        <color rgb="FFF8696B"/>
        <color rgb="FFFFEB84"/>
        <color rgb="FF63BE7B"/>
      </colorScale>
    </cfRule>
    <cfRule type="colorScale" priority="12">
      <colorScale>
        <cfvo type="min"/>
        <cfvo type="max"/>
        <color rgb="FFFF7128"/>
        <color theme="9"/>
      </colorScale>
    </cfRule>
  </conditionalFormatting>
  <conditionalFormatting sqref="C22:H22">
    <cfRule type="colorScale" priority="4">
      <colorScale>
        <cfvo type="min"/>
        <cfvo type="percentile" val="50"/>
        <cfvo type="max"/>
        <color rgb="FFF8696B"/>
        <color rgb="FFFFEB84"/>
        <color rgb="FF63BE7B"/>
      </colorScale>
    </cfRule>
    <cfRule type="colorScale" priority="11">
      <colorScale>
        <cfvo type="min"/>
        <cfvo type="max"/>
        <color rgb="FFFF7128"/>
        <color theme="9"/>
      </colorScale>
    </cfRule>
  </conditionalFormatting>
  <conditionalFormatting sqref="C23:H23">
    <cfRule type="colorScale" priority="5">
      <colorScale>
        <cfvo type="min"/>
        <cfvo type="percentile" val="50"/>
        <cfvo type="max"/>
        <color rgb="FFF8696B"/>
        <color rgb="FFFFEB84"/>
        <color rgb="FF63BE7B"/>
      </colorScale>
    </cfRule>
    <cfRule type="colorScale" priority="10">
      <colorScale>
        <cfvo type="min"/>
        <cfvo type="max"/>
        <color rgb="FFFF7128"/>
        <color theme="9"/>
      </colorScale>
    </cfRule>
  </conditionalFormatting>
  <conditionalFormatting sqref="C24:H24">
    <cfRule type="colorScale" priority="7">
      <colorScale>
        <cfvo type="min"/>
        <cfvo type="percentile" val="50"/>
        <cfvo type="max"/>
        <color rgb="FFF8696B"/>
        <color rgb="FFFFEB84"/>
        <color rgb="FF63BE7B"/>
      </colorScale>
    </cfRule>
    <cfRule type="colorScale" priority="9">
      <colorScale>
        <cfvo type="min"/>
        <cfvo type="max"/>
        <color rgb="FFFF7128"/>
        <color theme="9"/>
      </colorScale>
    </cfRule>
  </conditionalFormatting>
  <conditionalFormatting sqref="C25:H25">
    <cfRule type="colorScale" priority="8">
      <colorScale>
        <cfvo type="min"/>
        <cfvo type="percentile" val="50"/>
        <cfvo type="max"/>
        <color rgb="FFF8696B"/>
        <color rgb="FFFFEB84"/>
        <color rgb="FF63BE7B"/>
      </colorScale>
    </cfRule>
  </conditionalFormatting>
  <conditionalFormatting sqref="C26:H26">
    <cfRule type="colorScale" priority="6">
      <colorScale>
        <cfvo type="min"/>
        <cfvo type="percentile" val="50"/>
        <cfvo type="max"/>
        <color rgb="FFF8696B"/>
        <color rgb="FFFFEB84"/>
        <color rgb="FF63BE7B"/>
      </colorScale>
    </cfRule>
  </conditionalFormatting>
  <conditionalFormatting sqref="J21:J2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3ABE7-D27A-4953-96C9-5B572255D950}">
  <dimension ref="A1:E9"/>
  <sheetViews>
    <sheetView tabSelected="1" workbookViewId="0">
      <selection activeCell="H23" sqref="H23"/>
    </sheetView>
  </sheetViews>
  <sheetFormatPr defaultRowHeight="14.5" x14ac:dyDescent="0.35"/>
  <cols>
    <col min="1" max="1" width="22.1796875" customWidth="1"/>
  </cols>
  <sheetData>
    <row r="1" spans="1:5" x14ac:dyDescent="0.35">
      <c r="B1" s="2" t="s">
        <v>19</v>
      </c>
      <c r="C1" s="2"/>
      <c r="D1" s="2"/>
      <c r="E1" s="2"/>
    </row>
    <row r="2" spans="1:5" x14ac:dyDescent="0.35">
      <c r="A2" s="3" t="s">
        <v>20</v>
      </c>
      <c r="B2" s="4">
        <v>50</v>
      </c>
      <c r="C2" s="4">
        <v>100</v>
      </c>
      <c r="D2" s="4">
        <v>200</v>
      </c>
      <c r="E2" s="4">
        <v>400</v>
      </c>
    </row>
    <row r="3" spans="1:5" x14ac:dyDescent="0.35">
      <c r="A3" s="4" t="s">
        <v>9</v>
      </c>
      <c r="B3">
        <v>0.57499999999999996</v>
      </c>
      <c r="C3">
        <v>0.97499999999999998</v>
      </c>
      <c r="D3">
        <v>0.99</v>
      </c>
      <c r="E3">
        <v>0.99</v>
      </c>
    </row>
    <row r="4" spans="1:5" x14ac:dyDescent="0.35">
      <c r="A4" s="4" t="s">
        <v>10</v>
      </c>
      <c r="B4">
        <v>0.65</v>
      </c>
      <c r="C4">
        <v>0.81499999999999995</v>
      </c>
      <c r="D4">
        <v>7.4999999999999997E-2</v>
      </c>
      <c r="E4">
        <v>4.4999999999999998E-2</v>
      </c>
    </row>
    <row r="5" spans="1:5" x14ac:dyDescent="0.35">
      <c r="A5" s="4" t="s">
        <v>11</v>
      </c>
      <c r="B5">
        <v>0.92500000000000004</v>
      </c>
      <c r="C5">
        <v>0.92500000000000004</v>
      </c>
      <c r="D5">
        <v>0.95</v>
      </c>
      <c r="E5">
        <v>0.92500000000000004</v>
      </c>
    </row>
    <row r="6" spans="1:5" x14ac:dyDescent="0.35">
      <c r="A6" s="4" t="s">
        <v>12</v>
      </c>
      <c r="B6">
        <v>0.77</v>
      </c>
      <c r="C6">
        <v>0.81499999999999995</v>
      </c>
      <c r="D6">
        <v>0.94</v>
      </c>
      <c r="E6">
        <v>0.88500000000000001</v>
      </c>
    </row>
    <row r="7" spans="1:5" x14ac:dyDescent="0.35">
      <c r="A7" s="4" t="s">
        <v>13</v>
      </c>
      <c r="B7">
        <v>0.73499999999999999</v>
      </c>
      <c r="C7">
        <v>0.625</v>
      </c>
      <c r="D7">
        <v>0.495</v>
      </c>
      <c r="E7">
        <v>0.76</v>
      </c>
    </row>
    <row r="8" spans="1:5" x14ac:dyDescent="0.35">
      <c r="A8" s="4" t="s">
        <v>14</v>
      </c>
      <c r="B8">
        <v>0</v>
      </c>
      <c r="C8">
        <v>0</v>
      </c>
      <c r="D8">
        <v>0.69499999999999995</v>
      </c>
      <c r="E8">
        <v>0.83</v>
      </c>
    </row>
    <row r="9" spans="1:5" x14ac:dyDescent="0.35">
      <c r="A9" s="4" t="s">
        <v>21</v>
      </c>
      <c r="B9">
        <f>ROUND(AVERAGE(B3,B8),4)</f>
        <v>0.28749999999999998</v>
      </c>
      <c r="C9">
        <f t="shared" ref="C9:E9" si="0">ROUND(AVERAGE(C3,C8),4)</f>
        <v>0.48749999999999999</v>
      </c>
      <c r="D9">
        <f t="shared" si="0"/>
        <v>0.84250000000000003</v>
      </c>
      <c r="E9">
        <f t="shared" si="0"/>
        <v>0.91</v>
      </c>
    </row>
  </sheetData>
  <mergeCells count="1">
    <mergeCell ref="B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B33" sqref="B33"/>
    </sheetView>
  </sheetViews>
  <sheetFormatPr defaultRowHeight="14.5" x14ac:dyDescent="0.35"/>
  <cols>
    <col min="2" max="2" width="18.81640625" customWidth="1"/>
    <col min="3" max="9" width="12.81640625" customWidth="1"/>
  </cols>
  <sheetData>
    <row r="1" spans="1:11" x14ac:dyDescent="0.35">
      <c r="A1" t="s">
        <v>16</v>
      </c>
      <c r="B1" t="s">
        <v>0</v>
      </c>
      <c r="C1" t="s">
        <v>6</v>
      </c>
      <c r="D1" t="s">
        <v>4</v>
      </c>
      <c r="E1" t="s">
        <v>2</v>
      </c>
      <c r="F1" t="s">
        <v>3</v>
      </c>
      <c r="G1" t="s">
        <v>1</v>
      </c>
      <c r="H1" t="s">
        <v>5</v>
      </c>
      <c r="I1" t="s">
        <v>7</v>
      </c>
      <c r="J1" t="s">
        <v>8</v>
      </c>
      <c r="K1" t="s">
        <v>15</v>
      </c>
    </row>
    <row r="2" spans="1:11" x14ac:dyDescent="0.35">
      <c r="A2">
        <v>0</v>
      </c>
      <c r="B2" t="s">
        <v>9</v>
      </c>
      <c r="C2">
        <v>6133</v>
      </c>
      <c r="D2">
        <v>3039</v>
      </c>
      <c r="E2">
        <v>3121</v>
      </c>
      <c r="F2">
        <v>5110</v>
      </c>
      <c r="G2">
        <v>2035</v>
      </c>
      <c r="H2">
        <v>3511</v>
      </c>
      <c r="I2">
        <v>22949</v>
      </c>
      <c r="J2">
        <v>0.71</v>
      </c>
      <c r="K2">
        <f t="shared" ref="K2:K7" si="0">200*(0.125*2^(A2+1))</f>
        <v>50</v>
      </c>
    </row>
    <row r="3" spans="1:11" x14ac:dyDescent="0.35">
      <c r="A3">
        <v>1</v>
      </c>
      <c r="B3" t="s">
        <v>10</v>
      </c>
      <c r="C3">
        <v>1693</v>
      </c>
      <c r="D3">
        <v>2438</v>
      </c>
      <c r="E3">
        <v>2195</v>
      </c>
      <c r="F3">
        <v>1379</v>
      </c>
      <c r="G3">
        <v>2422</v>
      </c>
      <c r="H3">
        <v>2456</v>
      </c>
      <c r="I3">
        <v>12583</v>
      </c>
      <c r="J3">
        <v>0.24</v>
      </c>
      <c r="K3">
        <f t="shared" si="0"/>
        <v>100</v>
      </c>
    </row>
    <row r="4" spans="1:11" x14ac:dyDescent="0.35">
      <c r="A4">
        <v>2</v>
      </c>
      <c r="B4" t="s">
        <v>11</v>
      </c>
      <c r="C4">
        <v>3352</v>
      </c>
      <c r="D4">
        <v>2441</v>
      </c>
      <c r="E4">
        <v>6597</v>
      </c>
      <c r="F4">
        <v>2555</v>
      </c>
      <c r="G4">
        <v>1394</v>
      </c>
      <c r="H4">
        <v>2501</v>
      </c>
      <c r="I4">
        <v>18840</v>
      </c>
      <c r="J4">
        <v>1</v>
      </c>
      <c r="K4">
        <f t="shared" si="0"/>
        <v>200</v>
      </c>
    </row>
    <row r="5" spans="1:11" x14ac:dyDescent="0.35">
      <c r="A5">
        <v>3</v>
      </c>
      <c r="B5" t="s">
        <v>12</v>
      </c>
      <c r="C5">
        <v>6095</v>
      </c>
      <c r="D5">
        <v>3469</v>
      </c>
      <c r="E5">
        <v>3623</v>
      </c>
      <c r="F5">
        <v>7755</v>
      </c>
      <c r="G5">
        <v>2107</v>
      </c>
      <c r="H5">
        <v>3711</v>
      </c>
      <c r="I5">
        <v>26760</v>
      </c>
      <c r="J5">
        <v>0.76</v>
      </c>
      <c r="K5">
        <f t="shared" si="0"/>
        <v>400</v>
      </c>
    </row>
    <row r="6" spans="1:11" x14ac:dyDescent="0.35">
      <c r="A6">
        <v>4</v>
      </c>
      <c r="B6" t="s">
        <v>13</v>
      </c>
      <c r="C6">
        <v>3249</v>
      </c>
      <c r="D6">
        <v>3878</v>
      </c>
      <c r="E6">
        <v>3201</v>
      </c>
      <c r="F6">
        <v>2686</v>
      </c>
      <c r="G6">
        <v>5174</v>
      </c>
      <c r="H6">
        <v>3973</v>
      </c>
      <c r="I6">
        <v>22161</v>
      </c>
      <c r="J6">
        <v>0.62</v>
      </c>
      <c r="K6">
        <f t="shared" si="0"/>
        <v>800</v>
      </c>
    </row>
    <row r="7" spans="1:11" x14ac:dyDescent="0.35">
      <c r="A7">
        <v>5</v>
      </c>
      <c r="B7" t="s">
        <v>14</v>
      </c>
      <c r="C7">
        <v>3289</v>
      </c>
      <c r="D7">
        <v>4325</v>
      </c>
      <c r="E7">
        <v>2575</v>
      </c>
      <c r="F7">
        <v>2670</v>
      </c>
      <c r="G7">
        <v>2666</v>
      </c>
      <c r="H7">
        <v>3932</v>
      </c>
      <c r="I7">
        <v>19457</v>
      </c>
      <c r="J7">
        <v>0.3</v>
      </c>
      <c r="K7">
        <f t="shared" si="0"/>
        <v>1600</v>
      </c>
    </row>
    <row r="8" spans="1:11" x14ac:dyDescent="0.35">
      <c r="B8" t="s">
        <v>17</v>
      </c>
      <c r="C8">
        <f t="shared" ref="C8:H8" si="1">SUM(C2:C7)</f>
        <v>23811</v>
      </c>
      <c r="D8">
        <f t="shared" si="1"/>
        <v>19590</v>
      </c>
      <c r="E8">
        <f t="shared" si="1"/>
        <v>21312</v>
      </c>
      <c r="F8">
        <f t="shared" si="1"/>
        <v>22155</v>
      </c>
      <c r="G8">
        <f t="shared" si="1"/>
        <v>15798</v>
      </c>
      <c r="H8">
        <f t="shared" si="1"/>
        <v>20084</v>
      </c>
      <c r="I8">
        <f t="shared" ref="I8" si="2">SUM(I2:I7)</f>
        <v>122750</v>
      </c>
      <c r="J8">
        <f>AVERAGE(J2:J7)</f>
        <v>0.60499999999999998</v>
      </c>
    </row>
    <row r="11" spans="1:11" x14ac:dyDescent="0.35">
      <c r="B11" t="s">
        <v>0</v>
      </c>
      <c r="C11" t="s">
        <v>6</v>
      </c>
      <c r="D11" t="s">
        <v>4</v>
      </c>
      <c r="E11" t="s">
        <v>2</v>
      </c>
      <c r="F11" t="s">
        <v>3</v>
      </c>
      <c r="G11" t="s">
        <v>1</v>
      </c>
      <c r="H11" t="s">
        <v>5</v>
      </c>
      <c r="I11" s="1" t="s">
        <v>15</v>
      </c>
    </row>
    <row r="12" spans="1:11" x14ac:dyDescent="0.35">
      <c r="B12" t="s">
        <v>9</v>
      </c>
      <c r="C12">
        <f t="shared" ref="C12:C17" si="3">C2/I2</f>
        <v>0.26724476012026666</v>
      </c>
      <c r="D12">
        <f t="shared" ref="D12:D17" si="4">D2/I2</f>
        <v>0.13242407076561069</v>
      </c>
      <c r="E12">
        <f t="shared" ref="E12:E17" si="5">E2/I2</f>
        <v>0.13599721120746003</v>
      </c>
      <c r="F12">
        <f t="shared" ref="F12:F17" si="6">F2/I2</f>
        <v>0.22266765436402458</v>
      </c>
      <c r="G12">
        <f t="shared" ref="G12:G17" si="7">G2/I2</f>
        <v>8.8674887794675153E-2</v>
      </c>
      <c r="H12">
        <f t="shared" ref="H12:H17" si="8">H2/I2</f>
        <v>0.15299141574796288</v>
      </c>
      <c r="I12">
        <v>50</v>
      </c>
    </row>
    <row r="13" spans="1:11" x14ac:dyDescent="0.35">
      <c r="B13" t="s">
        <v>10</v>
      </c>
      <c r="C13">
        <f t="shared" si="3"/>
        <v>0.13454661050623856</v>
      </c>
      <c r="D13">
        <f t="shared" si="4"/>
        <v>0.19375347691329572</v>
      </c>
      <c r="E13">
        <f t="shared" si="5"/>
        <v>0.17444170706508783</v>
      </c>
      <c r="F13">
        <f t="shared" si="6"/>
        <v>0.10959230708098228</v>
      </c>
      <c r="G13">
        <f t="shared" si="7"/>
        <v>0.19248192005086229</v>
      </c>
      <c r="H13">
        <f t="shared" si="8"/>
        <v>0.19518397838353335</v>
      </c>
      <c r="I13">
        <v>100</v>
      </c>
    </row>
    <row r="14" spans="1:11" x14ac:dyDescent="0.35">
      <c r="B14" t="s">
        <v>11</v>
      </c>
      <c r="C14">
        <f t="shared" si="3"/>
        <v>0.17791932059447982</v>
      </c>
      <c r="D14">
        <f t="shared" si="4"/>
        <v>0.12956475583864119</v>
      </c>
      <c r="E14">
        <f t="shared" si="5"/>
        <v>0.35015923566878981</v>
      </c>
      <c r="F14">
        <f t="shared" si="6"/>
        <v>0.13561571125265393</v>
      </c>
      <c r="G14">
        <f t="shared" si="7"/>
        <v>7.3991507430997874E-2</v>
      </c>
      <c r="H14">
        <f t="shared" si="8"/>
        <v>0.13274946921443737</v>
      </c>
      <c r="I14">
        <v>200</v>
      </c>
    </row>
    <row r="15" spans="1:11" x14ac:dyDescent="0.35">
      <c r="B15" t="s">
        <v>12</v>
      </c>
      <c r="C15">
        <f t="shared" si="3"/>
        <v>0.22776532137518685</v>
      </c>
      <c r="D15">
        <f t="shared" si="4"/>
        <v>0.12963378176382662</v>
      </c>
      <c r="E15">
        <f t="shared" si="5"/>
        <v>0.13538863976083707</v>
      </c>
      <c r="F15">
        <f t="shared" si="6"/>
        <v>0.28979820627802688</v>
      </c>
      <c r="G15">
        <f t="shared" si="7"/>
        <v>7.873692077727952E-2</v>
      </c>
      <c r="H15">
        <f t="shared" si="8"/>
        <v>0.13867713004484306</v>
      </c>
      <c r="I15">
        <v>400</v>
      </c>
    </row>
    <row r="16" spans="1:11" x14ac:dyDescent="0.35">
      <c r="B16" t="s">
        <v>13</v>
      </c>
      <c r="C16">
        <f t="shared" si="3"/>
        <v>0.14660890754027345</v>
      </c>
      <c r="D16">
        <f t="shared" si="4"/>
        <v>0.17499210324443842</v>
      </c>
      <c r="E16">
        <f t="shared" si="5"/>
        <v>0.14444294030052796</v>
      </c>
      <c r="F16">
        <f t="shared" si="6"/>
        <v>0.12120391679075854</v>
      </c>
      <c r="G16">
        <f t="shared" si="7"/>
        <v>0.2334732187175669</v>
      </c>
      <c r="H16">
        <f t="shared" si="8"/>
        <v>0.17927891340643473</v>
      </c>
      <c r="I16">
        <v>800</v>
      </c>
    </row>
    <row r="17" spans="2:10" x14ac:dyDescent="0.35">
      <c r="B17" t="s">
        <v>14</v>
      </c>
      <c r="C17">
        <f t="shared" si="3"/>
        <v>0.16903942026006064</v>
      </c>
      <c r="D17">
        <f t="shared" si="4"/>
        <v>0.22228503880351544</v>
      </c>
      <c r="E17">
        <f t="shared" si="5"/>
        <v>0.13234311558822018</v>
      </c>
      <c r="F17">
        <f t="shared" si="6"/>
        <v>0.13722567713419334</v>
      </c>
      <c r="G17">
        <f t="shared" si="7"/>
        <v>0.13702009559541553</v>
      </c>
      <c r="H17">
        <f t="shared" si="8"/>
        <v>0.20208665261859485</v>
      </c>
      <c r="I17">
        <v>1600</v>
      </c>
    </row>
    <row r="20" spans="2:10" x14ac:dyDescent="0.35">
      <c r="B20" t="s">
        <v>0</v>
      </c>
      <c r="C20" t="s">
        <v>6</v>
      </c>
      <c r="D20" t="s">
        <v>4</v>
      </c>
      <c r="E20" t="s">
        <v>2</v>
      </c>
      <c r="F20" t="s">
        <v>3</v>
      </c>
      <c r="G20" t="s">
        <v>1</v>
      </c>
      <c r="H20" t="s">
        <v>5</v>
      </c>
      <c r="I20" t="s">
        <v>15</v>
      </c>
      <c r="J20" t="s">
        <v>8</v>
      </c>
    </row>
    <row r="21" spans="2:10" x14ac:dyDescent="0.35">
      <c r="B21" t="s">
        <v>9</v>
      </c>
      <c r="C21">
        <f t="shared" ref="C21:H26" si="9">ROUND(C12,2)</f>
        <v>0.27</v>
      </c>
      <c r="D21">
        <f t="shared" si="9"/>
        <v>0.13</v>
      </c>
      <c r="E21">
        <f t="shared" si="9"/>
        <v>0.14000000000000001</v>
      </c>
      <c r="F21">
        <f t="shared" si="9"/>
        <v>0.22</v>
      </c>
      <c r="G21">
        <f t="shared" si="9"/>
        <v>0.09</v>
      </c>
      <c r="H21">
        <f t="shared" si="9"/>
        <v>0.15</v>
      </c>
      <c r="I21">
        <v>50</v>
      </c>
      <c r="J21">
        <v>0.71</v>
      </c>
    </row>
    <row r="22" spans="2:10" x14ac:dyDescent="0.35">
      <c r="B22" t="s">
        <v>10</v>
      </c>
      <c r="C22">
        <f t="shared" si="9"/>
        <v>0.13</v>
      </c>
      <c r="D22">
        <f t="shared" si="9"/>
        <v>0.19</v>
      </c>
      <c r="E22">
        <f t="shared" si="9"/>
        <v>0.17</v>
      </c>
      <c r="F22">
        <f t="shared" si="9"/>
        <v>0.11</v>
      </c>
      <c r="G22">
        <f t="shared" si="9"/>
        <v>0.19</v>
      </c>
      <c r="H22">
        <f t="shared" si="9"/>
        <v>0.2</v>
      </c>
      <c r="I22">
        <v>100</v>
      </c>
      <c r="J22">
        <v>0.24</v>
      </c>
    </row>
    <row r="23" spans="2:10" x14ac:dyDescent="0.35">
      <c r="B23" t="s">
        <v>11</v>
      </c>
      <c r="C23">
        <f t="shared" si="9"/>
        <v>0.18</v>
      </c>
      <c r="D23">
        <f t="shared" si="9"/>
        <v>0.13</v>
      </c>
      <c r="E23">
        <f t="shared" si="9"/>
        <v>0.35</v>
      </c>
      <c r="F23">
        <f t="shared" si="9"/>
        <v>0.14000000000000001</v>
      </c>
      <c r="G23">
        <f t="shared" si="9"/>
        <v>7.0000000000000007E-2</v>
      </c>
      <c r="H23">
        <f t="shared" si="9"/>
        <v>0.13</v>
      </c>
      <c r="I23">
        <v>200</v>
      </c>
      <c r="J23">
        <v>1</v>
      </c>
    </row>
    <row r="24" spans="2:10" x14ac:dyDescent="0.35">
      <c r="B24" t="s">
        <v>12</v>
      </c>
      <c r="C24">
        <f t="shared" si="9"/>
        <v>0.23</v>
      </c>
      <c r="D24">
        <f t="shared" si="9"/>
        <v>0.13</v>
      </c>
      <c r="E24">
        <f t="shared" si="9"/>
        <v>0.14000000000000001</v>
      </c>
      <c r="F24">
        <f t="shared" si="9"/>
        <v>0.28999999999999998</v>
      </c>
      <c r="G24">
        <f t="shared" si="9"/>
        <v>0.08</v>
      </c>
      <c r="H24">
        <f t="shared" si="9"/>
        <v>0.14000000000000001</v>
      </c>
      <c r="I24">
        <v>400</v>
      </c>
      <c r="J24">
        <v>0.76</v>
      </c>
    </row>
    <row r="25" spans="2:10" x14ac:dyDescent="0.35">
      <c r="B25" t="s">
        <v>13</v>
      </c>
      <c r="C25">
        <f t="shared" si="9"/>
        <v>0.15</v>
      </c>
      <c r="D25">
        <f t="shared" si="9"/>
        <v>0.17</v>
      </c>
      <c r="E25">
        <f t="shared" si="9"/>
        <v>0.14000000000000001</v>
      </c>
      <c r="F25">
        <f t="shared" si="9"/>
        <v>0.12</v>
      </c>
      <c r="G25">
        <f t="shared" si="9"/>
        <v>0.23</v>
      </c>
      <c r="H25">
        <f t="shared" si="9"/>
        <v>0.18</v>
      </c>
      <c r="I25">
        <v>800</v>
      </c>
      <c r="J25">
        <v>0.62</v>
      </c>
    </row>
    <row r="26" spans="2:10" x14ac:dyDescent="0.35">
      <c r="B26" t="s">
        <v>14</v>
      </c>
      <c r="C26">
        <f t="shared" si="9"/>
        <v>0.17</v>
      </c>
      <c r="D26">
        <f t="shared" si="9"/>
        <v>0.22</v>
      </c>
      <c r="E26">
        <f t="shared" si="9"/>
        <v>0.13</v>
      </c>
      <c r="F26">
        <f t="shared" si="9"/>
        <v>0.14000000000000001</v>
      </c>
      <c r="G26">
        <f t="shared" si="9"/>
        <v>0.14000000000000001</v>
      </c>
      <c r="H26">
        <f t="shared" si="9"/>
        <v>0.2</v>
      </c>
      <c r="I26">
        <v>1600</v>
      </c>
      <c r="J26">
        <v>0.3</v>
      </c>
    </row>
  </sheetData>
  <sortState xmlns:xlrd2="http://schemas.microsoft.com/office/spreadsheetml/2017/richdata2" ref="B21:H26">
    <sortCondition descending="1" ref="G21:G26"/>
  </sortState>
  <conditionalFormatting sqref="B21">
    <cfRule type="colorScale" priority="12">
      <colorScale>
        <cfvo type="min"/>
        <cfvo type="max"/>
        <color rgb="FFFF7128"/>
        <color theme="9"/>
      </colorScale>
    </cfRule>
  </conditionalFormatting>
  <conditionalFormatting sqref="C21:H21">
    <cfRule type="colorScale" priority="2">
      <colorScale>
        <cfvo type="min"/>
        <cfvo type="percentile" val="50"/>
        <cfvo type="max"/>
        <color rgb="FFF8696B"/>
        <color rgb="FFFFEB84"/>
        <color rgb="FF63BE7B"/>
      </colorScale>
    </cfRule>
    <cfRule type="colorScale" priority="11">
      <colorScale>
        <cfvo type="min"/>
        <cfvo type="max"/>
        <color rgb="FFFF7128"/>
        <color theme="9"/>
      </colorScale>
    </cfRule>
  </conditionalFormatting>
  <conditionalFormatting sqref="C22:H22">
    <cfRule type="colorScale" priority="3">
      <colorScale>
        <cfvo type="min"/>
        <cfvo type="percentile" val="50"/>
        <cfvo type="max"/>
        <color rgb="FFF8696B"/>
        <color rgb="FFFFEB84"/>
        <color rgb="FF63BE7B"/>
      </colorScale>
    </cfRule>
    <cfRule type="colorScale" priority="10">
      <colorScale>
        <cfvo type="min"/>
        <cfvo type="max"/>
        <color rgb="FFFF7128"/>
        <color theme="9"/>
      </colorScale>
    </cfRule>
  </conditionalFormatting>
  <conditionalFormatting sqref="C23:H23">
    <cfRule type="colorScale" priority="4">
      <colorScale>
        <cfvo type="min"/>
        <cfvo type="percentile" val="50"/>
        <cfvo type="max"/>
        <color rgb="FFF8696B"/>
        <color rgb="FFFFEB84"/>
        <color rgb="FF63BE7B"/>
      </colorScale>
    </cfRule>
    <cfRule type="colorScale" priority="9">
      <colorScale>
        <cfvo type="min"/>
        <cfvo type="max"/>
        <color rgb="FFFF7128"/>
        <color theme="9"/>
      </colorScale>
    </cfRule>
  </conditionalFormatting>
  <conditionalFormatting sqref="C24:H24">
    <cfRule type="colorScale" priority="6">
      <colorScale>
        <cfvo type="min"/>
        <cfvo type="percentile" val="50"/>
        <cfvo type="max"/>
        <color rgb="FFF8696B"/>
        <color rgb="FFFFEB84"/>
        <color rgb="FF63BE7B"/>
      </colorScale>
    </cfRule>
    <cfRule type="colorScale" priority="8">
      <colorScale>
        <cfvo type="min"/>
        <cfvo type="max"/>
        <color rgb="FFFF7128"/>
        <color theme="9"/>
      </colorScale>
    </cfRule>
  </conditionalFormatting>
  <conditionalFormatting sqref="C25:H25">
    <cfRule type="colorScale" priority="7">
      <colorScale>
        <cfvo type="min"/>
        <cfvo type="percentile" val="50"/>
        <cfvo type="max"/>
        <color rgb="FFF8696B"/>
        <color rgb="FFFFEB84"/>
        <color rgb="FF63BE7B"/>
      </colorScale>
    </cfRule>
  </conditionalFormatting>
  <conditionalFormatting sqref="C26:H26">
    <cfRule type="colorScale" priority="5">
      <colorScale>
        <cfvo type="min"/>
        <cfvo type="percentile" val="50"/>
        <cfvo type="max"/>
        <color rgb="FFF8696B"/>
        <color rgb="FFFFEB84"/>
        <color rgb="FF63BE7B"/>
      </colorScale>
    </cfRule>
  </conditionalFormatting>
  <conditionalFormatting sqref="J21:J2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75A0-91DA-4E3C-8EBF-13C8A600B30F}">
  <dimension ref="A1:K26"/>
  <sheetViews>
    <sheetView workbookViewId="0">
      <selection activeCell="G29" sqref="G29"/>
    </sheetView>
  </sheetViews>
  <sheetFormatPr defaultRowHeight="14.5" x14ac:dyDescent="0.35"/>
  <sheetData>
    <row r="1" spans="1:11" x14ac:dyDescent="0.35">
      <c r="A1" t="s">
        <v>16</v>
      </c>
      <c r="B1" t="s">
        <v>0</v>
      </c>
      <c r="C1" t="s">
        <v>6</v>
      </c>
      <c r="D1" t="s">
        <v>4</v>
      </c>
      <c r="E1" t="s">
        <v>2</v>
      </c>
      <c r="F1" t="s">
        <v>3</v>
      </c>
      <c r="G1" t="s">
        <v>1</v>
      </c>
      <c r="H1" t="s">
        <v>5</v>
      </c>
      <c r="I1" t="s">
        <v>7</v>
      </c>
      <c r="J1" t="s">
        <v>8</v>
      </c>
      <c r="K1" t="s">
        <v>15</v>
      </c>
    </row>
    <row r="2" spans="1:11" x14ac:dyDescent="0.35">
      <c r="A2">
        <v>0</v>
      </c>
      <c r="B2" t="s">
        <v>9</v>
      </c>
      <c r="I2">
        <v>22949</v>
      </c>
      <c r="J2">
        <v>1</v>
      </c>
      <c r="K2">
        <v>100</v>
      </c>
    </row>
    <row r="3" spans="1:11" x14ac:dyDescent="0.35">
      <c r="A3">
        <v>1</v>
      </c>
      <c r="B3" t="s">
        <v>10</v>
      </c>
      <c r="I3">
        <v>12583</v>
      </c>
      <c r="J3">
        <v>1</v>
      </c>
      <c r="K3">
        <v>100</v>
      </c>
    </row>
    <row r="4" spans="1:11" x14ac:dyDescent="0.35">
      <c r="A4">
        <v>2</v>
      </c>
      <c r="B4" t="s">
        <v>11</v>
      </c>
      <c r="I4">
        <v>18840</v>
      </c>
      <c r="J4">
        <v>1</v>
      </c>
      <c r="K4">
        <v>100</v>
      </c>
    </row>
    <row r="5" spans="1:11" x14ac:dyDescent="0.35">
      <c r="A5">
        <v>3</v>
      </c>
      <c r="B5" t="s">
        <v>12</v>
      </c>
      <c r="I5">
        <v>26760</v>
      </c>
      <c r="J5">
        <v>1</v>
      </c>
      <c r="K5">
        <v>100</v>
      </c>
    </row>
    <row r="6" spans="1:11" x14ac:dyDescent="0.35">
      <c r="A6">
        <v>4</v>
      </c>
      <c r="B6" t="s">
        <v>13</v>
      </c>
      <c r="I6">
        <v>22161</v>
      </c>
      <c r="J6">
        <v>1</v>
      </c>
      <c r="K6">
        <v>100</v>
      </c>
    </row>
    <row r="7" spans="1:11" x14ac:dyDescent="0.35">
      <c r="A7">
        <v>5</v>
      </c>
      <c r="B7" t="s">
        <v>14</v>
      </c>
      <c r="I7">
        <v>19457</v>
      </c>
      <c r="J7">
        <v>1</v>
      </c>
      <c r="K7">
        <v>100</v>
      </c>
    </row>
    <row r="8" spans="1:11" x14ac:dyDescent="0.35">
      <c r="B8" t="s">
        <v>17</v>
      </c>
      <c r="C8">
        <f t="shared" ref="C8:I8" si="0">SUM(C2:C7)</f>
        <v>0</v>
      </c>
      <c r="D8">
        <f t="shared" si="0"/>
        <v>0</v>
      </c>
      <c r="E8">
        <f t="shared" si="0"/>
        <v>0</v>
      </c>
      <c r="F8">
        <f t="shared" si="0"/>
        <v>0</v>
      </c>
      <c r="G8">
        <f t="shared" si="0"/>
        <v>0</v>
      </c>
      <c r="H8">
        <f t="shared" si="0"/>
        <v>0</v>
      </c>
      <c r="I8">
        <f t="shared" si="0"/>
        <v>122750</v>
      </c>
      <c r="J8">
        <f>AVERAGE(J2:J7)</f>
        <v>1</v>
      </c>
    </row>
    <row r="11" spans="1:11" x14ac:dyDescent="0.35">
      <c r="B11" t="s">
        <v>0</v>
      </c>
      <c r="C11" t="s">
        <v>6</v>
      </c>
      <c r="D11" t="s">
        <v>4</v>
      </c>
      <c r="E11" t="s">
        <v>2</v>
      </c>
      <c r="F11" t="s">
        <v>3</v>
      </c>
      <c r="G11" t="s">
        <v>1</v>
      </c>
      <c r="H11" t="s">
        <v>5</v>
      </c>
      <c r="I11" s="1" t="s">
        <v>15</v>
      </c>
    </row>
    <row r="12" spans="1:11" x14ac:dyDescent="0.35">
      <c r="B12" t="s">
        <v>9</v>
      </c>
      <c r="C12">
        <f t="shared" ref="C12:C17" si="1">C2/I2</f>
        <v>0</v>
      </c>
      <c r="D12">
        <f t="shared" ref="D12:D17" si="2">D2/I2</f>
        <v>0</v>
      </c>
      <c r="E12">
        <f t="shared" ref="E12:E17" si="3">E2/I2</f>
        <v>0</v>
      </c>
      <c r="F12">
        <f t="shared" ref="F12:F17" si="4">F2/I2</f>
        <v>0</v>
      </c>
      <c r="G12">
        <f t="shared" ref="G12:G17" si="5">G2/I2</f>
        <v>0</v>
      </c>
      <c r="H12">
        <f t="shared" ref="H12:H17" si="6">H2/I2</f>
        <v>0</v>
      </c>
      <c r="I12">
        <v>100</v>
      </c>
    </row>
    <row r="13" spans="1:11" x14ac:dyDescent="0.35">
      <c r="B13" t="s">
        <v>10</v>
      </c>
      <c r="C13">
        <f t="shared" si="1"/>
        <v>0</v>
      </c>
      <c r="D13">
        <f t="shared" si="2"/>
        <v>0</v>
      </c>
      <c r="E13">
        <f t="shared" si="3"/>
        <v>0</v>
      </c>
      <c r="F13">
        <f t="shared" si="4"/>
        <v>0</v>
      </c>
      <c r="G13">
        <f t="shared" si="5"/>
        <v>0</v>
      </c>
      <c r="H13">
        <f t="shared" si="6"/>
        <v>0</v>
      </c>
      <c r="I13">
        <v>100</v>
      </c>
    </row>
    <row r="14" spans="1:11" x14ac:dyDescent="0.35">
      <c r="B14" t="s">
        <v>11</v>
      </c>
      <c r="C14">
        <f t="shared" si="1"/>
        <v>0</v>
      </c>
      <c r="D14">
        <f t="shared" si="2"/>
        <v>0</v>
      </c>
      <c r="E14">
        <f t="shared" si="3"/>
        <v>0</v>
      </c>
      <c r="F14">
        <f t="shared" si="4"/>
        <v>0</v>
      </c>
      <c r="G14">
        <f t="shared" si="5"/>
        <v>0</v>
      </c>
      <c r="H14">
        <f t="shared" si="6"/>
        <v>0</v>
      </c>
      <c r="I14">
        <v>100</v>
      </c>
    </row>
    <row r="15" spans="1:11" x14ac:dyDescent="0.35">
      <c r="B15" t="s">
        <v>12</v>
      </c>
      <c r="C15">
        <f t="shared" si="1"/>
        <v>0</v>
      </c>
      <c r="D15">
        <f t="shared" si="2"/>
        <v>0</v>
      </c>
      <c r="E15">
        <f t="shared" si="3"/>
        <v>0</v>
      </c>
      <c r="F15">
        <f t="shared" si="4"/>
        <v>0</v>
      </c>
      <c r="G15">
        <f t="shared" si="5"/>
        <v>0</v>
      </c>
      <c r="H15">
        <f t="shared" si="6"/>
        <v>0</v>
      </c>
      <c r="I15">
        <v>100</v>
      </c>
    </row>
    <row r="16" spans="1:11" x14ac:dyDescent="0.35">
      <c r="B16" t="s">
        <v>13</v>
      </c>
      <c r="C16">
        <f t="shared" si="1"/>
        <v>0</v>
      </c>
      <c r="D16">
        <f t="shared" si="2"/>
        <v>0</v>
      </c>
      <c r="E16">
        <f t="shared" si="3"/>
        <v>0</v>
      </c>
      <c r="F16">
        <f t="shared" si="4"/>
        <v>0</v>
      </c>
      <c r="G16">
        <f t="shared" si="5"/>
        <v>0</v>
      </c>
      <c r="H16">
        <f t="shared" si="6"/>
        <v>0</v>
      </c>
      <c r="I16">
        <v>100</v>
      </c>
    </row>
    <row r="17" spans="2:10" x14ac:dyDescent="0.35">
      <c r="B17" t="s">
        <v>14</v>
      </c>
      <c r="C17">
        <f t="shared" si="1"/>
        <v>0</v>
      </c>
      <c r="D17">
        <f t="shared" si="2"/>
        <v>0</v>
      </c>
      <c r="E17">
        <f t="shared" si="3"/>
        <v>0</v>
      </c>
      <c r="F17">
        <f t="shared" si="4"/>
        <v>0</v>
      </c>
      <c r="G17">
        <f t="shared" si="5"/>
        <v>0</v>
      </c>
      <c r="H17">
        <f t="shared" si="6"/>
        <v>0</v>
      </c>
      <c r="I17">
        <v>100</v>
      </c>
    </row>
    <row r="20" spans="2:10" x14ac:dyDescent="0.35">
      <c r="B20" t="s">
        <v>0</v>
      </c>
      <c r="C20" t="s">
        <v>6</v>
      </c>
      <c r="D20" t="s">
        <v>4</v>
      </c>
      <c r="E20" t="s">
        <v>2</v>
      </c>
      <c r="F20" t="s">
        <v>3</v>
      </c>
      <c r="G20" t="s">
        <v>1</v>
      </c>
      <c r="H20" t="s">
        <v>5</v>
      </c>
      <c r="I20" t="s">
        <v>15</v>
      </c>
      <c r="J20" t="s">
        <v>8</v>
      </c>
    </row>
    <row r="21" spans="2:10" x14ac:dyDescent="0.35">
      <c r="B21" t="s">
        <v>9</v>
      </c>
      <c r="C21">
        <f t="shared" ref="C21:H26" si="7">ROUND(C12,2)</f>
        <v>0</v>
      </c>
      <c r="D21">
        <f t="shared" si="7"/>
        <v>0</v>
      </c>
      <c r="E21">
        <f t="shared" si="7"/>
        <v>0</v>
      </c>
      <c r="F21">
        <f t="shared" si="7"/>
        <v>0</v>
      </c>
      <c r="G21">
        <f t="shared" si="7"/>
        <v>0</v>
      </c>
      <c r="H21">
        <f t="shared" si="7"/>
        <v>0</v>
      </c>
      <c r="I21">
        <v>100</v>
      </c>
      <c r="J21">
        <v>1</v>
      </c>
    </row>
    <row r="22" spans="2:10" x14ac:dyDescent="0.35">
      <c r="B22" t="s">
        <v>10</v>
      </c>
      <c r="C22">
        <f t="shared" si="7"/>
        <v>0</v>
      </c>
      <c r="D22">
        <f t="shared" si="7"/>
        <v>0</v>
      </c>
      <c r="E22">
        <f t="shared" si="7"/>
        <v>0</v>
      </c>
      <c r="F22">
        <f t="shared" si="7"/>
        <v>0</v>
      </c>
      <c r="G22">
        <f t="shared" si="7"/>
        <v>0</v>
      </c>
      <c r="H22">
        <f t="shared" si="7"/>
        <v>0</v>
      </c>
      <c r="I22">
        <v>100</v>
      </c>
      <c r="J22">
        <v>1</v>
      </c>
    </row>
    <row r="23" spans="2:10" x14ac:dyDescent="0.35">
      <c r="B23" t="s">
        <v>11</v>
      </c>
      <c r="C23">
        <f t="shared" si="7"/>
        <v>0</v>
      </c>
      <c r="D23">
        <f t="shared" si="7"/>
        <v>0</v>
      </c>
      <c r="E23">
        <f t="shared" si="7"/>
        <v>0</v>
      </c>
      <c r="F23">
        <f t="shared" si="7"/>
        <v>0</v>
      </c>
      <c r="G23">
        <f t="shared" si="7"/>
        <v>0</v>
      </c>
      <c r="H23">
        <f t="shared" si="7"/>
        <v>0</v>
      </c>
      <c r="I23">
        <v>100</v>
      </c>
      <c r="J23">
        <v>1</v>
      </c>
    </row>
    <row r="24" spans="2:10" x14ac:dyDescent="0.35">
      <c r="B24" t="s">
        <v>12</v>
      </c>
      <c r="C24">
        <f t="shared" si="7"/>
        <v>0</v>
      </c>
      <c r="D24">
        <f t="shared" si="7"/>
        <v>0</v>
      </c>
      <c r="E24">
        <f t="shared" si="7"/>
        <v>0</v>
      </c>
      <c r="F24">
        <f t="shared" si="7"/>
        <v>0</v>
      </c>
      <c r="G24">
        <f t="shared" si="7"/>
        <v>0</v>
      </c>
      <c r="H24">
        <f t="shared" si="7"/>
        <v>0</v>
      </c>
      <c r="I24">
        <v>100</v>
      </c>
      <c r="J24">
        <v>1</v>
      </c>
    </row>
    <row r="25" spans="2:10" x14ac:dyDescent="0.35">
      <c r="B25" t="s">
        <v>13</v>
      </c>
      <c r="C25">
        <f t="shared" si="7"/>
        <v>0</v>
      </c>
      <c r="D25">
        <f t="shared" si="7"/>
        <v>0</v>
      </c>
      <c r="E25">
        <f t="shared" si="7"/>
        <v>0</v>
      </c>
      <c r="F25">
        <f t="shared" si="7"/>
        <v>0</v>
      </c>
      <c r="G25">
        <f t="shared" si="7"/>
        <v>0</v>
      </c>
      <c r="H25">
        <f t="shared" si="7"/>
        <v>0</v>
      </c>
      <c r="I25">
        <v>100</v>
      </c>
      <c r="J25">
        <v>1</v>
      </c>
    </row>
    <row r="26" spans="2:10" x14ac:dyDescent="0.35">
      <c r="B26" t="s">
        <v>14</v>
      </c>
      <c r="C26">
        <f t="shared" si="7"/>
        <v>0</v>
      </c>
      <c r="D26">
        <f t="shared" si="7"/>
        <v>0</v>
      </c>
      <c r="E26">
        <f t="shared" si="7"/>
        <v>0</v>
      </c>
      <c r="F26">
        <f t="shared" si="7"/>
        <v>0</v>
      </c>
      <c r="G26">
        <f t="shared" si="7"/>
        <v>0</v>
      </c>
      <c r="H26">
        <f t="shared" si="7"/>
        <v>0</v>
      </c>
      <c r="I26">
        <v>100</v>
      </c>
      <c r="J26">
        <v>1</v>
      </c>
    </row>
  </sheetData>
  <conditionalFormatting sqref="B21">
    <cfRule type="colorScale" priority="12">
      <colorScale>
        <cfvo type="min"/>
        <cfvo type="max"/>
        <color rgb="FFFF7128"/>
        <color theme="9"/>
      </colorScale>
    </cfRule>
  </conditionalFormatting>
  <conditionalFormatting sqref="C21:H21">
    <cfRule type="colorScale" priority="2">
      <colorScale>
        <cfvo type="min"/>
        <cfvo type="percentile" val="50"/>
        <cfvo type="max"/>
        <color rgb="FFF8696B"/>
        <color rgb="FFFFEB84"/>
        <color rgb="FF63BE7B"/>
      </colorScale>
    </cfRule>
    <cfRule type="colorScale" priority="11">
      <colorScale>
        <cfvo type="min"/>
        <cfvo type="max"/>
        <color rgb="FFFF7128"/>
        <color theme="9"/>
      </colorScale>
    </cfRule>
  </conditionalFormatting>
  <conditionalFormatting sqref="C22:H22">
    <cfRule type="colorScale" priority="3">
      <colorScale>
        <cfvo type="min"/>
        <cfvo type="percentile" val="50"/>
        <cfvo type="max"/>
        <color rgb="FFF8696B"/>
        <color rgb="FFFFEB84"/>
        <color rgb="FF63BE7B"/>
      </colorScale>
    </cfRule>
    <cfRule type="colorScale" priority="10">
      <colorScale>
        <cfvo type="min"/>
        <cfvo type="max"/>
        <color rgb="FFFF7128"/>
        <color theme="9"/>
      </colorScale>
    </cfRule>
  </conditionalFormatting>
  <conditionalFormatting sqref="C23:H23">
    <cfRule type="colorScale" priority="4">
      <colorScale>
        <cfvo type="min"/>
        <cfvo type="percentile" val="50"/>
        <cfvo type="max"/>
        <color rgb="FFF8696B"/>
        <color rgb="FFFFEB84"/>
        <color rgb="FF63BE7B"/>
      </colorScale>
    </cfRule>
    <cfRule type="colorScale" priority="9">
      <colorScale>
        <cfvo type="min"/>
        <cfvo type="max"/>
        <color rgb="FFFF7128"/>
        <color theme="9"/>
      </colorScale>
    </cfRule>
  </conditionalFormatting>
  <conditionalFormatting sqref="C24:H24">
    <cfRule type="colorScale" priority="6">
      <colorScale>
        <cfvo type="min"/>
        <cfvo type="percentile" val="50"/>
        <cfvo type="max"/>
        <color rgb="FFF8696B"/>
        <color rgb="FFFFEB84"/>
        <color rgb="FF63BE7B"/>
      </colorScale>
    </cfRule>
    <cfRule type="colorScale" priority="8">
      <colorScale>
        <cfvo type="min"/>
        <cfvo type="max"/>
        <color rgb="FFFF7128"/>
        <color theme="9"/>
      </colorScale>
    </cfRule>
  </conditionalFormatting>
  <conditionalFormatting sqref="C25:H25">
    <cfRule type="colorScale" priority="7">
      <colorScale>
        <cfvo type="min"/>
        <cfvo type="percentile" val="50"/>
        <cfvo type="max"/>
        <color rgb="FFF8696B"/>
        <color rgb="FFFFEB84"/>
        <color rgb="FF63BE7B"/>
      </colorScale>
    </cfRule>
  </conditionalFormatting>
  <conditionalFormatting sqref="C26:H26">
    <cfRule type="colorScale" priority="5">
      <colorScale>
        <cfvo type="min"/>
        <cfvo type="percentile" val="50"/>
        <cfvo type="max"/>
        <color rgb="FFF8696B"/>
        <color rgb="FFFFEB84"/>
        <color rgb="FF63BE7B"/>
      </colorScale>
    </cfRule>
  </conditionalFormatting>
  <conditionalFormatting sqref="J21:J2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real_pred_topics_skewed_2.0</vt:lpstr>
      <vt:lpstr>real_pred_topics_regular_2.0</vt:lpstr>
      <vt:lpstr>equal_progressive_training size</vt:lpstr>
      <vt:lpstr>real_pred_topicsAll_Broad_Topic</vt:lpstr>
      <vt:lpstr>TEMPLATE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Reed</dc:creator>
  <cp:lastModifiedBy>Owen Reed</cp:lastModifiedBy>
  <dcterms:created xsi:type="dcterms:W3CDTF">2022-05-07T19:48:50Z</dcterms:created>
  <dcterms:modified xsi:type="dcterms:W3CDTF">2022-05-17T20:02:39Z</dcterms:modified>
</cp:coreProperties>
</file>