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1784" windowHeight="6984"/>
  </bookViews>
  <sheets>
    <sheet name="Walking" sheetId="11" r:id="rId1"/>
    <sheet name="Ojw_Frame" sheetId="4" r:id="rId2"/>
    <sheet name="Making" sheetId="3" r:id="rId3"/>
    <sheet name="Making-시작_종료용" sheetId="6" r:id="rId4"/>
    <sheet name="기록" sheetId="7" r:id="rId5"/>
    <sheet name="타 모델 기록" sheetId="12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E8" i="3" l="1"/>
  <c r="A1" i="4"/>
  <c r="B48" i="3" l="1"/>
  <c r="B49" i="3"/>
  <c r="EQ8" i="3" l="1"/>
  <c r="EQ9" i="3" s="1"/>
  <c r="C49" i="6"/>
  <c r="B49" i="6" s="1"/>
  <c r="EQ8" i="6" s="1"/>
  <c r="EQ9" i="6" s="1"/>
  <c r="ET9" i="6" l="1"/>
  <c r="ES9" i="6"/>
  <c r="EQ10" i="6"/>
  <c r="ET9" i="3"/>
  <c r="ES9" i="3"/>
  <c r="EQ10" i="3"/>
  <c r="G14" i="11"/>
  <c r="O38" i="12"/>
  <c r="O37" i="12"/>
  <c r="R15" i="12"/>
  <c r="U15" i="12" s="1"/>
  <c r="U16" i="12" s="1"/>
  <c r="Q14" i="12"/>
  <c r="Q13" i="12"/>
  <c r="EQ11" i="6" l="1"/>
  <c r="ET10" i="6"/>
  <c r="ES10" i="6"/>
  <c r="ES10" i="3"/>
  <c r="ET10" i="3"/>
  <c r="EQ11" i="3"/>
  <c r="C38" i="12"/>
  <c r="C37" i="12"/>
  <c r="F15" i="12"/>
  <c r="I15" i="12" s="1"/>
  <c r="I16" i="12" s="1"/>
  <c r="E14" i="12"/>
  <c r="E13" i="12"/>
  <c r="EQ12" i="6" l="1"/>
  <c r="ET11" i="6"/>
  <c r="EQ12" i="3"/>
  <c r="ET11" i="3"/>
  <c r="FH10" i="6"/>
  <c r="FH11" i="6" s="1"/>
  <c r="FH12" i="6" s="1"/>
  <c r="FH13" i="6" s="1"/>
  <c r="FH14" i="6" s="1"/>
  <c r="FH15" i="6" s="1"/>
  <c r="FH16" i="6" s="1"/>
  <c r="FH17" i="6" s="1"/>
  <c r="FH18" i="6" s="1"/>
  <c r="FH19" i="6" s="1"/>
  <c r="FH20" i="6" s="1"/>
  <c r="FH21" i="6" s="1"/>
  <c r="FH22" i="6" s="1"/>
  <c r="FH23" i="6" s="1"/>
  <c r="FH24" i="6" s="1"/>
  <c r="FH25" i="6" s="1"/>
  <c r="FH26" i="6" s="1"/>
  <c r="FH27" i="6" s="1"/>
  <c r="FH28" i="6" s="1"/>
  <c r="FH29" i="6" s="1"/>
  <c r="FH30" i="6" s="1"/>
  <c r="FH31" i="6" s="1"/>
  <c r="FH32" i="6" s="1"/>
  <c r="FH33" i="6" s="1"/>
  <c r="FH34" i="6" s="1"/>
  <c r="FH35" i="6" s="1"/>
  <c r="FH36" i="6" s="1"/>
  <c r="FH37" i="6" s="1"/>
  <c r="FH38" i="6" s="1"/>
  <c r="FH39" i="6" s="1"/>
  <c r="FH40" i="6" s="1"/>
  <c r="FH41" i="6" s="1"/>
  <c r="FH42" i="6" s="1"/>
  <c r="FH43" i="6" s="1"/>
  <c r="FH44" i="6" s="1"/>
  <c r="FH45" i="6" s="1"/>
  <c r="FH46" i="6" s="1"/>
  <c r="FH47" i="6" s="1"/>
  <c r="FH48" i="6" s="1"/>
  <c r="FH49" i="6" s="1"/>
  <c r="FH50" i="6" s="1"/>
  <c r="FH51" i="6" s="1"/>
  <c r="FH52" i="6" s="1"/>
  <c r="FH53" i="6" s="1"/>
  <c r="FH54" i="6" s="1"/>
  <c r="FH55" i="6" s="1"/>
  <c r="FH56" i="6" s="1"/>
  <c r="FH57" i="6" s="1"/>
  <c r="FH58" i="6" s="1"/>
  <c r="FH59" i="6" s="1"/>
  <c r="FF10" i="6"/>
  <c r="FF11" i="6" s="1"/>
  <c r="FF12" i="6" s="1"/>
  <c r="FF13" i="6" s="1"/>
  <c r="FF14" i="6" s="1"/>
  <c r="FF15" i="6" s="1"/>
  <c r="FF16" i="6" s="1"/>
  <c r="FF17" i="6" s="1"/>
  <c r="FF18" i="6" s="1"/>
  <c r="FF19" i="6" s="1"/>
  <c r="FF20" i="6" s="1"/>
  <c r="FF21" i="6" s="1"/>
  <c r="FF22" i="6" s="1"/>
  <c r="FF23" i="6" s="1"/>
  <c r="FF24" i="6" s="1"/>
  <c r="FF25" i="6" s="1"/>
  <c r="FF26" i="6" s="1"/>
  <c r="FF27" i="6" s="1"/>
  <c r="FF28" i="6" s="1"/>
  <c r="FF29" i="6" s="1"/>
  <c r="FF30" i="6" s="1"/>
  <c r="FF31" i="6" s="1"/>
  <c r="FF32" i="6" s="1"/>
  <c r="FF33" i="6" s="1"/>
  <c r="FF34" i="6" s="1"/>
  <c r="FF35" i="6" s="1"/>
  <c r="FF36" i="6" s="1"/>
  <c r="FF37" i="6" s="1"/>
  <c r="FF38" i="6" s="1"/>
  <c r="FF39" i="6" s="1"/>
  <c r="FF40" i="6" s="1"/>
  <c r="FF41" i="6" s="1"/>
  <c r="FF42" i="6" s="1"/>
  <c r="FF43" i="6" s="1"/>
  <c r="FF44" i="6" s="1"/>
  <c r="FF45" i="6" s="1"/>
  <c r="FF46" i="6" s="1"/>
  <c r="FF47" i="6" s="1"/>
  <c r="FF48" i="6" s="1"/>
  <c r="FF49" i="6" s="1"/>
  <c r="FF50" i="6" s="1"/>
  <c r="FF51" i="6" s="1"/>
  <c r="FF52" i="6" s="1"/>
  <c r="FF53" i="6" s="1"/>
  <c r="FF54" i="6" s="1"/>
  <c r="FF55" i="6" s="1"/>
  <c r="FF56" i="6" s="1"/>
  <c r="FF57" i="6" s="1"/>
  <c r="FF58" i="6" s="1"/>
  <c r="FF59" i="6" s="1"/>
  <c r="FF10" i="3"/>
  <c r="FH10" i="3"/>
  <c r="FF11" i="3"/>
  <c r="FF12" i="3" s="1"/>
  <c r="FF13" i="3" s="1"/>
  <c r="FF14" i="3" s="1"/>
  <c r="FF15" i="3" s="1"/>
  <c r="FF16" i="3" s="1"/>
  <c r="FF17" i="3" s="1"/>
  <c r="FF18" i="3" s="1"/>
  <c r="FF19" i="3" s="1"/>
  <c r="FF20" i="3" s="1"/>
  <c r="FH11" i="3"/>
  <c r="FH12" i="3" s="1"/>
  <c r="FH13" i="3"/>
  <c r="FH14" i="3" s="1"/>
  <c r="FH15" i="3" s="1"/>
  <c r="FH16" i="3" s="1"/>
  <c r="FH17" i="3" s="1"/>
  <c r="FH18" i="3" s="1"/>
  <c r="FH19" i="3" s="1"/>
  <c r="FH20" i="3" s="1"/>
  <c r="FH21" i="3" s="1"/>
  <c r="FH22" i="3" s="1"/>
  <c r="FH23" i="3" s="1"/>
  <c r="FH24" i="3" s="1"/>
  <c r="FF21" i="3"/>
  <c r="FF22" i="3" s="1"/>
  <c r="FF23" i="3" s="1"/>
  <c r="FF24" i="3" s="1"/>
  <c r="FF25" i="3" s="1"/>
  <c r="FF26" i="3" s="1"/>
  <c r="FF27" i="3" s="1"/>
  <c r="FF28" i="3" s="1"/>
  <c r="FF29" i="3" s="1"/>
  <c r="FH25" i="3"/>
  <c r="FH26" i="3" s="1"/>
  <c r="FH27" i="3" s="1"/>
  <c r="FH28" i="3"/>
  <c r="FH29" i="3"/>
  <c r="FF30" i="3"/>
  <c r="FF31" i="3" s="1"/>
  <c r="FF32" i="3" s="1"/>
  <c r="FF33" i="3" s="1"/>
  <c r="FF34" i="3" s="1"/>
  <c r="FF35" i="3" s="1"/>
  <c r="FH30" i="3"/>
  <c r="FH31" i="3"/>
  <c r="FH32" i="3" s="1"/>
  <c r="FH33" i="3" s="1"/>
  <c r="FH34" i="3" s="1"/>
  <c r="FH35" i="3" s="1"/>
  <c r="FH36" i="3" s="1"/>
  <c r="FH37" i="3" s="1"/>
  <c r="FH38" i="3" s="1"/>
  <c r="FH39" i="3" s="1"/>
  <c r="FH40" i="3" s="1"/>
  <c r="FH41" i="3" s="1"/>
  <c r="FH42" i="3" s="1"/>
  <c r="FH43" i="3" s="1"/>
  <c r="FH44" i="3" s="1"/>
  <c r="FH45" i="3" s="1"/>
  <c r="FH46" i="3" s="1"/>
  <c r="FH47" i="3" s="1"/>
  <c r="FH48" i="3" s="1"/>
  <c r="FH49" i="3" s="1"/>
  <c r="FH50" i="3" s="1"/>
  <c r="FH51" i="3" s="1"/>
  <c r="FH52" i="3" s="1"/>
  <c r="FH53" i="3" s="1"/>
  <c r="FH54" i="3" s="1"/>
  <c r="FH55" i="3" s="1"/>
  <c r="FH56" i="3" s="1"/>
  <c r="FH57" i="3" s="1"/>
  <c r="FH58" i="3" s="1"/>
  <c r="FH59" i="3" s="1"/>
  <c r="FF36" i="3"/>
  <c r="FF37" i="3" s="1"/>
  <c r="FF38" i="3"/>
  <c r="FF39" i="3" s="1"/>
  <c r="FF40" i="3" s="1"/>
  <c r="FF41" i="3" s="1"/>
  <c r="FF42" i="3" s="1"/>
  <c r="FF43" i="3" s="1"/>
  <c r="FF44" i="3"/>
  <c r="FF45" i="3" s="1"/>
  <c r="FF46" i="3" s="1"/>
  <c r="FF47" i="3" s="1"/>
  <c r="FF48" i="3" s="1"/>
  <c r="FF49" i="3" s="1"/>
  <c r="FF50" i="3" s="1"/>
  <c r="FF51" i="3" s="1"/>
  <c r="FF52" i="3"/>
  <c r="FF53" i="3" s="1"/>
  <c r="FF54" i="3" s="1"/>
  <c r="FF55" i="3" s="1"/>
  <c r="FF56" i="3" s="1"/>
  <c r="FF57" i="3" s="1"/>
  <c r="FF58" i="3" s="1"/>
  <c r="FF59" i="3" s="1"/>
  <c r="B6" i="3"/>
  <c r="B7" i="3"/>
  <c r="B8" i="3"/>
  <c r="B9" i="3"/>
  <c r="B10" i="3"/>
  <c r="B11" i="3"/>
  <c r="B12" i="3"/>
  <c r="B13" i="3"/>
  <c r="EX8" i="3" s="1"/>
  <c r="B14" i="3"/>
  <c r="FB8" i="3" s="1"/>
  <c r="B15" i="3"/>
  <c r="B16" i="3"/>
  <c r="B17" i="3"/>
  <c r="B18" i="3"/>
  <c r="B19" i="3"/>
  <c r="B20" i="3"/>
  <c r="B21" i="3"/>
  <c r="B22" i="3"/>
  <c r="B23" i="3"/>
  <c r="FN8" i="3" s="1"/>
  <c r="B24" i="3"/>
  <c r="FP8" i="3" s="1"/>
  <c r="B25" i="3"/>
  <c r="FL8" i="3" s="1"/>
  <c r="B26" i="3"/>
  <c r="FJ8" i="3" s="1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ER8" i="3"/>
  <c r="B50" i="3"/>
  <c r="B51" i="3"/>
  <c r="B52" i="3"/>
  <c r="B5" i="3"/>
  <c r="H41" i="3"/>
  <c r="F26" i="3"/>
  <c r="F25" i="3"/>
  <c r="D24" i="3"/>
  <c r="D25" i="3"/>
  <c r="D26" i="3"/>
  <c r="D23" i="3"/>
  <c r="E19" i="3"/>
  <c r="D14" i="3"/>
  <c r="E14" i="3"/>
  <c r="F14" i="3"/>
  <c r="E13" i="3"/>
  <c r="F13" i="3"/>
  <c r="D13" i="3"/>
  <c r="X2" i="4"/>
  <c r="I2" i="4"/>
  <c r="I1" i="4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50" i="6"/>
  <c r="C51" i="6"/>
  <c r="C52" i="6"/>
  <c r="C4" i="6"/>
  <c r="BM8" i="3"/>
  <c r="BM9" i="3" s="1"/>
  <c r="BM10" i="3" s="1"/>
  <c r="BM11" i="3" s="1"/>
  <c r="BM12" i="3" s="1"/>
  <c r="BM13" i="3" s="1"/>
  <c r="BM14" i="3" s="1"/>
  <c r="BM15" i="3" s="1"/>
  <c r="BM16" i="3" s="1"/>
  <c r="BM17" i="3" s="1"/>
  <c r="BM18" i="3" s="1"/>
  <c r="BM19" i="3" s="1"/>
  <c r="BM20" i="3" s="1"/>
  <c r="BM21" i="3" s="1"/>
  <c r="BM22" i="3" s="1"/>
  <c r="BM23" i="3" s="1"/>
  <c r="BM24" i="3" s="1"/>
  <c r="BM25" i="3" s="1"/>
  <c r="BM26" i="3" s="1"/>
  <c r="BM27" i="3" s="1"/>
  <c r="BM28" i="3" s="1"/>
  <c r="BM29" i="3" s="1"/>
  <c r="BM30" i="3" s="1"/>
  <c r="BM31" i="3" s="1"/>
  <c r="BM32" i="3" s="1"/>
  <c r="BM33" i="3" s="1"/>
  <c r="BM34" i="3" s="1"/>
  <c r="BM35" i="3" s="1"/>
  <c r="BM36" i="3" s="1"/>
  <c r="BM37" i="3" s="1"/>
  <c r="BM38" i="3" s="1"/>
  <c r="BM39" i="3" s="1"/>
  <c r="BM40" i="3" s="1"/>
  <c r="BM41" i="3" s="1"/>
  <c r="BM42" i="3" s="1"/>
  <c r="BM43" i="3" s="1"/>
  <c r="BM44" i="3" s="1"/>
  <c r="BM45" i="3" s="1"/>
  <c r="BM46" i="3" s="1"/>
  <c r="BM47" i="3" s="1"/>
  <c r="BM48" i="3" s="1"/>
  <c r="BM49" i="3" s="1"/>
  <c r="BM50" i="3" s="1"/>
  <c r="BM51" i="3" s="1"/>
  <c r="BM52" i="3" s="1"/>
  <c r="BM53" i="3" s="1"/>
  <c r="BM54" i="3" s="1"/>
  <c r="BM55" i="3" s="1"/>
  <c r="BM56" i="3" s="1"/>
  <c r="BM57" i="3" s="1"/>
  <c r="BM58" i="3" s="1"/>
  <c r="BM59" i="3" s="1"/>
  <c r="G55" i="11"/>
  <c r="G56" i="11" s="1"/>
  <c r="F47" i="11"/>
  <c r="F46" i="11"/>
  <c r="I24" i="11"/>
  <c r="L24" i="11" s="1"/>
  <c r="L25" i="11" s="1"/>
  <c r="H23" i="11"/>
  <c r="H22" i="11"/>
  <c r="F13" i="11"/>
  <c r="F11" i="11"/>
  <c r="CO57" i="4"/>
  <c r="CP57" i="4"/>
  <c r="CQ57" i="4"/>
  <c r="CR57" i="4"/>
  <c r="CO58" i="4"/>
  <c r="CP58" i="4"/>
  <c r="CQ58" i="4"/>
  <c r="CR58" i="4"/>
  <c r="CO59" i="4"/>
  <c r="CP59" i="4"/>
  <c r="CQ59" i="4"/>
  <c r="CR59" i="4"/>
  <c r="CO60" i="4"/>
  <c r="CP60" i="4"/>
  <c r="CQ60" i="4"/>
  <c r="CR60" i="4"/>
  <c r="CO61" i="4"/>
  <c r="CP61" i="4"/>
  <c r="CQ61" i="4"/>
  <c r="CR61" i="4"/>
  <c r="CO62" i="4"/>
  <c r="CP62" i="4"/>
  <c r="CQ62" i="4"/>
  <c r="CR62" i="4"/>
  <c r="CO63" i="4"/>
  <c r="CP63" i="4"/>
  <c r="CQ63" i="4"/>
  <c r="CR63" i="4"/>
  <c r="CO64" i="4"/>
  <c r="CP64" i="4"/>
  <c r="CQ64" i="4"/>
  <c r="CR64" i="4"/>
  <c r="CO65" i="4"/>
  <c r="CP65" i="4"/>
  <c r="CQ65" i="4"/>
  <c r="CR65" i="4"/>
  <c r="CO66" i="4"/>
  <c r="CP66" i="4"/>
  <c r="CQ66" i="4"/>
  <c r="CR66" i="4"/>
  <c r="CO67" i="4"/>
  <c r="CP67" i="4"/>
  <c r="CQ67" i="4"/>
  <c r="CR67" i="4"/>
  <c r="CO68" i="4"/>
  <c r="CP68" i="4"/>
  <c r="CQ68" i="4"/>
  <c r="CR68" i="4"/>
  <c r="CO69" i="4"/>
  <c r="CP69" i="4"/>
  <c r="CQ69" i="4"/>
  <c r="CR69" i="4"/>
  <c r="CO70" i="4"/>
  <c r="CP70" i="4"/>
  <c r="CQ70" i="4"/>
  <c r="CR70" i="4"/>
  <c r="CO71" i="4"/>
  <c r="CP71" i="4"/>
  <c r="CQ71" i="4"/>
  <c r="CR71" i="4"/>
  <c r="CO72" i="4"/>
  <c r="CP72" i="4"/>
  <c r="CQ72" i="4"/>
  <c r="CR72" i="4"/>
  <c r="CO73" i="4"/>
  <c r="CP73" i="4"/>
  <c r="CQ73" i="4"/>
  <c r="CR73" i="4"/>
  <c r="CO74" i="4"/>
  <c r="CP74" i="4"/>
  <c r="CQ74" i="4"/>
  <c r="CR74" i="4"/>
  <c r="CO75" i="4"/>
  <c r="CP75" i="4"/>
  <c r="CQ75" i="4"/>
  <c r="CR75" i="4"/>
  <c r="CO76" i="4"/>
  <c r="CP76" i="4"/>
  <c r="CQ76" i="4"/>
  <c r="CR76" i="4"/>
  <c r="CO77" i="4"/>
  <c r="CP77" i="4"/>
  <c r="CQ77" i="4"/>
  <c r="CR77" i="4"/>
  <c r="CO78" i="4"/>
  <c r="CP78" i="4"/>
  <c r="CQ78" i="4"/>
  <c r="CR78" i="4"/>
  <c r="CO79" i="4"/>
  <c r="CP79" i="4"/>
  <c r="CQ79" i="4"/>
  <c r="CR79" i="4"/>
  <c r="CO80" i="4"/>
  <c r="CP80" i="4"/>
  <c r="CQ80" i="4"/>
  <c r="CR80" i="4"/>
  <c r="CO81" i="4"/>
  <c r="CP81" i="4"/>
  <c r="CQ81" i="4"/>
  <c r="CR81" i="4"/>
  <c r="CO82" i="4"/>
  <c r="CP82" i="4"/>
  <c r="CQ82" i="4"/>
  <c r="CR82" i="4"/>
  <c r="CO83" i="4"/>
  <c r="CP83" i="4"/>
  <c r="CQ83" i="4"/>
  <c r="CR83" i="4"/>
  <c r="CO84" i="4"/>
  <c r="CP84" i="4"/>
  <c r="CQ84" i="4"/>
  <c r="CR84" i="4"/>
  <c r="CO85" i="4"/>
  <c r="CP85" i="4"/>
  <c r="CQ85" i="4"/>
  <c r="CR85" i="4"/>
  <c r="CO86" i="4"/>
  <c r="CP86" i="4"/>
  <c r="CQ86" i="4"/>
  <c r="CR86" i="4"/>
  <c r="CO87" i="4"/>
  <c r="CP87" i="4"/>
  <c r="CQ87" i="4"/>
  <c r="CR87" i="4"/>
  <c r="CO88" i="4"/>
  <c r="CP88" i="4"/>
  <c r="CQ88" i="4"/>
  <c r="CR88" i="4"/>
  <c r="CO89" i="4"/>
  <c r="CP89" i="4"/>
  <c r="CQ89" i="4"/>
  <c r="CR89" i="4"/>
  <c r="CO90" i="4"/>
  <c r="CP90" i="4"/>
  <c r="CQ90" i="4"/>
  <c r="CR90" i="4"/>
  <c r="CO91" i="4"/>
  <c r="CP91" i="4"/>
  <c r="CQ91" i="4"/>
  <c r="CR91" i="4"/>
  <c r="CO92" i="4"/>
  <c r="CP92" i="4"/>
  <c r="CQ92" i="4"/>
  <c r="CR92" i="4"/>
  <c r="CO93" i="4"/>
  <c r="CP93" i="4"/>
  <c r="CQ93" i="4"/>
  <c r="CR93" i="4"/>
  <c r="CO94" i="4"/>
  <c r="CP94" i="4"/>
  <c r="CQ94" i="4"/>
  <c r="CR94" i="4"/>
  <c r="CO95" i="4"/>
  <c r="CP95" i="4"/>
  <c r="CQ95" i="4"/>
  <c r="CR95" i="4"/>
  <c r="CO96" i="4"/>
  <c r="CP96" i="4"/>
  <c r="CQ96" i="4"/>
  <c r="CR96" i="4"/>
  <c r="CO97" i="4"/>
  <c r="CP97" i="4"/>
  <c r="CQ97" i="4"/>
  <c r="CR97" i="4"/>
  <c r="CO98" i="4"/>
  <c r="CP98" i="4"/>
  <c r="CQ98" i="4"/>
  <c r="CR98" i="4"/>
  <c r="CO99" i="4"/>
  <c r="CP99" i="4"/>
  <c r="CQ99" i="4"/>
  <c r="CR99" i="4"/>
  <c r="CO100" i="4"/>
  <c r="CP100" i="4"/>
  <c r="CQ100" i="4"/>
  <c r="CR100" i="4"/>
  <c r="CO101" i="4"/>
  <c r="CP101" i="4"/>
  <c r="CQ101" i="4"/>
  <c r="CR101" i="4"/>
  <c r="EQ13" i="6" l="1"/>
  <c r="ET12" i="6"/>
  <c r="ET12" i="3"/>
  <c r="EQ13" i="3"/>
  <c r="B52" i="6"/>
  <c r="BN8" i="6" s="1"/>
  <c r="BN9" i="6" s="1"/>
  <c r="BN10" i="6" s="1"/>
  <c r="BN11" i="6" s="1"/>
  <c r="BN12" i="6" s="1"/>
  <c r="BN13" i="6" s="1"/>
  <c r="BN14" i="6" s="1"/>
  <c r="BN15" i="6" s="1"/>
  <c r="BN16" i="6" s="1"/>
  <c r="BN17" i="6" s="1"/>
  <c r="BN18" i="6" s="1"/>
  <c r="BN19" i="6" s="1"/>
  <c r="BN20" i="6" s="1"/>
  <c r="BN21" i="6" s="1"/>
  <c r="BN22" i="6" s="1"/>
  <c r="BN23" i="6" s="1"/>
  <c r="BN24" i="6" s="1"/>
  <c r="BN25" i="6" s="1"/>
  <c r="BN26" i="6" s="1"/>
  <c r="BN27" i="6" s="1"/>
  <c r="BN28" i="6" s="1"/>
  <c r="BN29" i="6" s="1"/>
  <c r="BN30" i="6" s="1"/>
  <c r="BN31" i="6" s="1"/>
  <c r="BN32" i="6" s="1"/>
  <c r="BN33" i="6" s="1"/>
  <c r="BN34" i="6" s="1"/>
  <c r="BN35" i="6" s="1"/>
  <c r="BN36" i="6" s="1"/>
  <c r="BN37" i="6" s="1"/>
  <c r="BN38" i="6" s="1"/>
  <c r="BN39" i="6" s="1"/>
  <c r="BN40" i="6" s="1"/>
  <c r="BN41" i="6" s="1"/>
  <c r="BN42" i="6" s="1"/>
  <c r="BN43" i="6" s="1"/>
  <c r="BN44" i="6" s="1"/>
  <c r="BN45" i="6" s="1"/>
  <c r="BN46" i="6" s="1"/>
  <c r="BN47" i="6" s="1"/>
  <c r="BN48" i="6" s="1"/>
  <c r="BN49" i="6" s="1"/>
  <c r="BN50" i="6" s="1"/>
  <c r="BN51" i="6" s="1"/>
  <c r="BN52" i="6" s="1"/>
  <c r="BN53" i="6" s="1"/>
  <c r="BN54" i="6" s="1"/>
  <c r="BN55" i="6" s="1"/>
  <c r="BN56" i="6" s="1"/>
  <c r="BN57" i="6" s="1"/>
  <c r="BN58" i="6" s="1"/>
  <c r="BN59" i="6" s="1"/>
  <c r="BN8" i="3"/>
  <c r="BN9" i="3" s="1"/>
  <c r="BN10" i="3" s="1"/>
  <c r="BN11" i="3" s="1"/>
  <c r="BN12" i="3" s="1"/>
  <c r="BN13" i="3" s="1"/>
  <c r="BN14" i="3" s="1"/>
  <c r="BN15" i="3" s="1"/>
  <c r="BN16" i="3" s="1"/>
  <c r="BN17" i="3" s="1"/>
  <c r="BN18" i="3" s="1"/>
  <c r="BN19" i="3" s="1"/>
  <c r="BN20" i="3" s="1"/>
  <c r="BN21" i="3" s="1"/>
  <c r="BN22" i="3" s="1"/>
  <c r="BN23" i="3" s="1"/>
  <c r="BN24" i="3" s="1"/>
  <c r="BN25" i="3" s="1"/>
  <c r="BN26" i="3" s="1"/>
  <c r="BN27" i="3" s="1"/>
  <c r="BN28" i="3" s="1"/>
  <c r="BN29" i="3" s="1"/>
  <c r="BN30" i="3" s="1"/>
  <c r="BN31" i="3" s="1"/>
  <c r="BN32" i="3" s="1"/>
  <c r="BN33" i="3" s="1"/>
  <c r="BN34" i="3" s="1"/>
  <c r="BN35" i="3" s="1"/>
  <c r="BN36" i="3" s="1"/>
  <c r="BN37" i="3" s="1"/>
  <c r="BN38" i="3" s="1"/>
  <c r="BN39" i="3" s="1"/>
  <c r="BN40" i="3" s="1"/>
  <c r="BN41" i="3" s="1"/>
  <c r="BN42" i="3" s="1"/>
  <c r="BN43" i="3" s="1"/>
  <c r="BN44" i="3" s="1"/>
  <c r="BN45" i="3" s="1"/>
  <c r="BN46" i="3" s="1"/>
  <c r="BN47" i="3" s="1"/>
  <c r="BN48" i="3" s="1"/>
  <c r="BN49" i="3" s="1"/>
  <c r="BN50" i="3" s="1"/>
  <c r="BN51" i="3" s="1"/>
  <c r="BN52" i="3" s="1"/>
  <c r="BN53" i="3" s="1"/>
  <c r="BN54" i="3" s="1"/>
  <c r="BN55" i="3" s="1"/>
  <c r="BN56" i="3" s="1"/>
  <c r="BN57" i="3" s="1"/>
  <c r="BN58" i="3" s="1"/>
  <c r="BN59" i="3" s="1"/>
  <c r="B51" i="6"/>
  <c r="BM8" i="6" s="1"/>
  <c r="BM9" i="6" s="1"/>
  <c r="BM10" i="6" s="1"/>
  <c r="BM11" i="6" s="1"/>
  <c r="BM12" i="6" s="1"/>
  <c r="BM13" i="6" s="1"/>
  <c r="BM14" i="6" s="1"/>
  <c r="BM15" i="6" s="1"/>
  <c r="BM16" i="6" s="1"/>
  <c r="BM17" i="6" s="1"/>
  <c r="BM18" i="6" s="1"/>
  <c r="BM19" i="6" s="1"/>
  <c r="BM20" i="6" s="1"/>
  <c r="BM21" i="6" s="1"/>
  <c r="BM22" i="6" s="1"/>
  <c r="BM23" i="6" s="1"/>
  <c r="BM24" i="6" s="1"/>
  <c r="BM25" i="6" s="1"/>
  <c r="BM26" i="6" s="1"/>
  <c r="BM27" i="6" s="1"/>
  <c r="BM28" i="6" s="1"/>
  <c r="BM29" i="6" s="1"/>
  <c r="BM30" i="6" s="1"/>
  <c r="BM31" i="6" s="1"/>
  <c r="BM32" i="6" s="1"/>
  <c r="BM33" i="6" s="1"/>
  <c r="BM34" i="6" s="1"/>
  <c r="BM35" i="6" s="1"/>
  <c r="BM36" i="6" s="1"/>
  <c r="BM37" i="6" s="1"/>
  <c r="BM38" i="6" s="1"/>
  <c r="BM39" i="6" s="1"/>
  <c r="BM40" i="6" s="1"/>
  <c r="BM41" i="6" s="1"/>
  <c r="BM42" i="6" s="1"/>
  <c r="BM43" i="6" s="1"/>
  <c r="BM44" i="6" s="1"/>
  <c r="BM45" i="6" s="1"/>
  <c r="BM46" i="6" s="1"/>
  <c r="BM47" i="6" s="1"/>
  <c r="BM48" i="6" s="1"/>
  <c r="BM49" i="6" s="1"/>
  <c r="BM50" i="6" s="1"/>
  <c r="BM51" i="6" s="1"/>
  <c r="BM52" i="6" s="1"/>
  <c r="BM53" i="6" s="1"/>
  <c r="BM54" i="6" s="1"/>
  <c r="BM55" i="6" s="1"/>
  <c r="BM56" i="6" s="1"/>
  <c r="BM57" i="6" s="1"/>
  <c r="BM58" i="6" s="1"/>
  <c r="BM59" i="6" s="1"/>
  <c r="GJ8" i="3"/>
  <c r="GJ9" i="3" s="1"/>
  <c r="GJ10" i="3" s="1"/>
  <c r="GH8" i="3"/>
  <c r="GH9" i="3" s="1"/>
  <c r="GI9" i="3" s="1"/>
  <c r="GD8" i="3"/>
  <c r="D50" i="3"/>
  <c r="D51" i="3" s="1"/>
  <c r="BS8" i="3" s="1"/>
  <c r="BS9" i="3" s="1"/>
  <c r="BS10" i="3" s="1"/>
  <c r="BS11" i="3" s="1"/>
  <c r="BS12" i="3" s="1"/>
  <c r="BS13" i="3" s="1"/>
  <c r="BS14" i="3" s="1"/>
  <c r="BS15" i="3" s="1"/>
  <c r="B50" i="6"/>
  <c r="D50" i="6" s="1"/>
  <c r="EQ14" i="6" l="1"/>
  <c r="ET13" i="6"/>
  <c r="ET13" i="3"/>
  <c r="EQ14" i="3"/>
  <c r="GD9" i="3"/>
  <c r="GJ8" i="6"/>
  <c r="GJ9" i="6" s="1"/>
  <c r="GJ10" i="6" s="1"/>
  <c r="GL8" i="3"/>
  <c r="GL9" i="3" s="1"/>
  <c r="GL10" i="3" s="1"/>
  <c r="GL11" i="3" s="1"/>
  <c r="GL12" i="3" s="1"/>
  <c r="GH8" i="6"/>
  <c r="GH9" i="6" s="1"/>
  <c r="GH10" i="6" s="1"/>
  <c r="GJ11" i="3"/>
  <c r="BR8" i="6"/>
  <c r="BR9" i="6" s="1"/>
  <c r="BR10" i="6" s="1"/>
  <c r="BR11" i="6" s="1"/>
  <c r="D51" i="6"/>
  <c r="BS8" i="6" s="1"/>
  <c r="BS9" i="6" s="1"/>
  <c r="BS10" i="6" s="1"/>
  <c r="BS11" i="6" s="1"/>
  <c r="BR8" i="3"/>
  <c r="BR9" i="3" s="1"/>
  <c r="BR10" i="3" s="1"/>
  <c r="BR11" i="3" s="1"/>
  <c r="BR12" i="3" s="1"/>
  <c r="BR13" i="3" s="1"/>
  <c r="BR14" i="3" s="1"/>
  <c r="BR15" i="3" s="1"/>
  <c r="BR16" i="3" s="1"/>
  <c r="BR17" i="3" s="1"/>
  <c r="BR18" i="3" s="1"/>
  <c r="BR19" i="3" s="1"/>
  <c r="BR20" i="3" s="1"/>
  <c r="BR21" i="3" s="1"/>
  <c r="BR22" i="3" s="1"/>
  <c r="BR23" i="3" s="1"/>
  <c r="BR24" i="3" s="1"/>
  <c r="BR25" i="3" s="1"/>
  <c r="BR26" i="3" s="1"/>
  <c r="BR27" i="3" s="1"/>
  <c r="BR28" i="3" s="1"/>
  <c r="BR29" i="3" s="1"/>
  <c r="BR30" i="3" s="1"/>
  <c r="BR31" i="3" s="1"/>
  <c r="BR32" i="3" s="1"/>
  <c r="BR33" i="3" s="1"/>
  <c r="BR34" i="3" s="1"/>
  <c r="BR35" i="3" s="1"/>
  <c r="BR36" i="3" s="1"/>
  <c r="BR37" i="3" s="1"/>
  <c r="BR38" i="3" s="1"/>
  <c r="BR39" i="3" s="1"/>
  <c r="BR40" i="3" s="1"/>
  <c r="BR41" i="3" s="1"/>
  <c r="BR42" i="3" s="1"/>
  <c r="BR43" i="3" s="1"/>
  <c r="BR44" i="3" s="1"/>
  <c r="BR45" i="3" s="1"/>
  <c r="BR46" i="3" s="1"/>
  <c r="BR47" i="3" s="1"/>
  <c r="BR48" i="3" s="1"/>
  <c r="BR49" i="3" s="1"/>
  <c r="BR50" i="3" s="1"/>
  <c r="BR51" i="3" s="1"/>
  <c r="BR52" i="3" s="1"/>
  <c r="BR53" i="3" s="1"/>
  <c r="BR54" i="3" s="1"/>
  <c r="BR55" i="3" s="1"/>
  <c r="BR56" i="3" s="1"/>
  <c r="BR57" i="3" s="1"/>
  <c r="BR58" i="3" s="1"/>
  <c r="BR59" i="3" s="1"/>
  <c r="BS16" i="3"/>
  <c r="DH5" i="4"/>
  <c r="B5" i="6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B6" i="6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B7" i="6"/>
  <c r="M8" i="3"/>
  <c r="O8" i="3"/>
  <c r="O9" i="3" s="1"/>
  <c r="EQ15" i="6" l="1"/>
  <c r="ET14" i="6"/>
  <c r="ET14" i="3"/>
  <c r="EQ15" i="3"/>
  <c r="GJ11" i="6"/>
  <c r="GJ12" i="3"/>
  <c r="GH11" i="6"/>
  <c r="GL13" i="3"/>
  <c r="BS17" i="3"/>
  <c r="BS12" i="6"/>
  <c r="BR12" i="6"/>
  <c r="O10" i="3"/>
  <c r="W8" i="3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Y8" i="3"/>
  <c r="ET15" i="6" l="1"/>
  <c r="ES15" i="6"/>
  <c r="EQ16" i="6"/>
  <c r="ES15" i="3"/>
  <c r="ET15" i="3"/>
  <c r="EQ16" i="3"/>
  <c r="GH12" i="6"/>
  <c r="GJ13" i="3"/>
  <c r="GJ12" i="6"/>
  <c r="GL14" i="3"/>
  <c r="BS18" i="3"/>
  <c r="BS13" i="6"/>
  <c r="BR13" i="6"/>
  <c r="O11" i="3"/>
  <c r="C42" i="3"/>
  <c r="C41" i="3"/>
  <c r="F19" i="3"/>
  <c r="I19" i="3" s="1"/>
  <c r="I20" i="3" s="1"/>
  <c r="E18" i="3"/>
  <c r="E17" i="3"/>
  <c r="ES16" i="6" l="1"/>
  <c r="EQ17" i="6"/>
  <c r="ET16" i="6"/>
  <c r="ET16" i="3"/>
  <c r="ES16" i="3"/>
  <c r="EQ17" i="3"/>
  <c r="GJ13" i="6"/>
  <c r="GJ14" i="3"/>
  <c r="GH13" i="6"/>
  <c r="GL15" i="3"/>
  <c r="BS19" i="3"/>
  <c r="BS14" i="6"/>
  <c r="BR14" i="6"/>
  <c r="O12" i="3"/>
  <c r="B8" i="6"/>
  <c r="B9" i="6"/>
  <c r="ES17" i="6" l="1"/>
  <c r="EQ18" i="6"/>
  <c r="ET17" i="6"/>
  <c r="ET17" i="3"/>
  <c r="ES17" i="3"/>
  <c r="EQ18" i="3"/>
  <c r="GH14" i="6"/>
  <c r="GJ15" i="3"/>
  <c r="GJ14" i="6"/>
  <c r="GL16" i="3"/>
  <c r="BS20" i="3"/>
  <c r="BR15" i="6"/>
  <c r="BS15" i="6"/>
  <c r="O13" i="3"/>
  <c r="EQ19" i="6" l="1"/>
  <c r="ET18" i="6"/>
  <c r="ES18" i="6"/>
  <c r="ET18" i="3"/>
  <c r="ES18" i="3"/>
  <c r="EQ19" i="3"/>
  <c r="GJ15" i="6"/>
  <c r="GJ16" i="3"/>
  <c r="GH15" i="6"/>
  <c r="GL17" i="3"/>
  <c r="BS21" i="3"/>
  <c r="BS16" i="6"/>
  <c r="BR16" i="6"/>
  <c r="O14" i="3"/>
  <c r="EQ20" i="6" l="1"/>
  <c r="ES19" i="6"/>
  <c r="ES19" i="3"/>
  <c r="EQ20" i="3"/>
  <c r="GH16" i="6"/>
  <c r="GJ17" i="3"/>
  <c r="GJ16" i="6"/>
  <c r="GL18" i="3"/>
  <c r="BS22" i="3"/>
  <c r="BR17" i="6"/>
  <c r="BS17" i="6"/>
  <c r="O15" i="3"/>
  <c r="ES20" i="6" l="1"/>
  <c r="EQ21" i="6"/>
  <c r="ES20" i="3"/>
  <c r="EQ21" i="3"/>
  <c r="GJ18" i="3"/>
  <c r="GJ17" i="6"/>
  <c r="GH17" i="6"/>
  <c r="GL19" i="3"/>
  <c r="BS23" i="3"/>
  <c r="BS18" i="6"/>
  <c r="BR18" i="6"/>
  <c r="O16" i="3"/>
  <c r="ES21" i="6" l="1"/>
  <c r="EQ22" i="6"/>
  <c r="ES21" i="3"/>
  <c r="EQ22" i="3"/>
  <c r="GJ18" i="6"/>
  <c r="GJ19" i="3"/>
  <c r="GH18" i="6"/>
  <c r="GL20" i="3"/>
  <c r="BS24" i="3"/>
  <c r="BR19" i="6"/>
  <c r="BS19" i="6"/>
  <c r="O17" i="3"/>
  <c r="EH13" i="4"/>
  <c r="EB6" i="4"/>
  <c r="ED8" i="4"/>
  <c r="ED9" i="4" s="1"/>
  <c r="ED10" i="4" s="1"/>
  <c r="ED11" i="4" s="1"/>
  <c r="ED12" i="4" s="1"/>
  <c r="EE8" i="4"/>
  <c r="EE9" i="4" s="1"/>
  <c r="EE10" i="4" s="1"/>
  <c r="EE11" i="4" s="1"/>
  <c r="EE12" i="4" s="1"/>
  <c r="EF8" i="4"/>
  <c r="EF9" i="4" s="1"/>
  <c r="EF10" i="4" s="1"/>
  <c r="EF11" i="4" s="1"/>
  <c r="EF12" i="4" s="1"/>
  <c r="EG8" i="4"/>
  <c r="EG9" i="4" s="1"/>
  <c r="EG10" i="4" s="1"/>
  <c r="EG11" i="4" s="1"/>
  <c r="EG12" i="4" s="1"/>
  <c r="EC8" i="4"/>
  <c r="EC9" i="4" s="1"/>
  <c r="EC10" i="4" s="1"/>
  <c r="EC11" i="4" s="1"/>
  <c r="EC12" i="4" s="1"/>
  <c r="EQ23" i="6" l="1"/>
  <c r="ES22" i="6"/>
  <c r="ES22" i="3"/>
  <c r="EQ23" i="3"/>
  <c r="GJ20" i="3"/>
  <c r="GJ19" i="6"/>
  <c r="GH19" i="6"/>
  <c r="GL21" i="3"/>
  <c r="BS25" i="3"/>
  <c r="BR20" i="6"/>
  <c r="BS20" i="6"/>
  <c r="O18" i="3"/>
  <c r="DB8" i="6"/>
  <c r="DA8" i="6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S57" i="4"/>
  <c r="CT57" i="4"/>
  <c r="CU57" i="4"/>
  <c r="CV57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S58" i="4"/>
  <c r="CT58" i="4"/>
  <c r="CU58" i="4"/>
  <c r="CV58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S59" i="4"/>
  <c r="CT59" i="4"/>
  <c r="CU59" i="4"/>
  <c r="CV59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S60" i="4"/>
  <c r="CT60" i="4"/>
  <c r="CU60" i="4"/>
  <c r="CV60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S61" i="4"/>
  <c r="CT61" i="4"/>
  <c r="CU61" i="4"/>
  <c r="CV61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S62" i="4"/>
  <c r="CT62" i="4"/>
  <c r="CU62" i="4"/>
  <c r="CV62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S63" i="4"/>
  <c r="CT63" i="4"/>
  <c r="CU63" i="4"/>
  <c r="CV63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S64" i="4"/>
  <c r="CT64" i="4"/>
  <c r="CU64" i="4"/>
  <c r="CV64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S65" i="4"/>
  <c r="CT65" i="4"/>
  <c r="CU65" i="4"/>
  <c r="CV65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S66" i="4"/>
  <c r="CT66" i="4"/>
  <c r="CU66" i="4"/>
  <c r="CV66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S67" i="4"/>
  <c r="CT67" i="4"/>
  <c r="CU67" i="4"/>
  <c r="CV67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S68" i="4"/>
  <c r="CT68" i="4"/>
  <c r="CU68" i="4"/>
  <c r="CV68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S69" i="4"/>
  <c r="CT69" i="4"/>
  <c r="CU69" i="4"/>
  <c r="CV69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S70" i="4"/>
  <c r="CT70" i="4"/>
  <c r="CU70" i="4"/>
  <c r="CV70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S71" i="4"/>
  <c r="CT71" i="4"/>
  <c r="CU71" i="4"/>
  <c r="CV71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CN72" i="4"/>
  <c r="CS72" i="4"/>
  <c r="CT72" i="4"/>
  <c r="CU72" i="4"/>
  <c r="CV72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S73" i="4"/>
  <c r="CT73" i="4"/>
  <c r="CU73" i="4"/>
  <c r="CV73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S74" i="4"/>
  <c r="CT74" i="4"/>
  <c r="CU74" i="4"/>
  <c r="CV74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S75" i="4"/>
  <c r="CT75" i="4"/>
  <c r="CU75" i="4"/>
  <c r="CV75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CN76" i="4"/>
  <c r="CS76" i="4"/>
  <c r="CT76" i="4"/>
  <c r="CU76" i="4"/>
  <c r="CV76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S77" i="4"/>
  <c r="CT77" i="4"/>
  <c r="CU77" i="4"/>
  <c r="CV77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S78" i="4"/>
  <c r="CT78" i="4"/>
  <c r="CU78" i="4"/>
  <c r="CV78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S79" i="4"/>
  <c r="CT79" i="4"/>
  <c r="CU79" i="4"/>
  <c r="CV79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S80" i="4"/>
  <c r="CT80" i="4"/>
  <c r="CU80" i="4"/>
  <c r="CV80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S81" i="4"/>
  <c r="CT81" i="4"/>
  <c r="CU81" i="4"/>
  <c r="CV81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CN82" i="4"/>
  <c r="CS82" i="4"/>
  <c r="CT82" i="4"/>
  <c r="CU82" i="4"/>
  <c r="CV82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S83" i="4"/>
  <c r="CT83" i="4"/>
  <c r="CU83" i="4"/>
  <c r="CV83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CN84" i="4"/>
  <c r="CS84" i="4"/>
  <c r="CT84" i="4"/>
  <c r="CU84" i="4"/>
  <c r="CV84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CN85" i="4"/>
  <c r="CS85" i="4"/>
  <c r="CT85" i="4"/>
  <c r="CU85" i="4"/>
  <c r="CV85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S86" i="4"/>
  <c r="CT86" i="4"/>
  <c r="CU86" i="4"/>
  <c r="CV86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S87" i="4"/>
  <c r="CT87" i="4"/>
  <c r="CU87" i="4"/>
  <c r="CV87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CN88" i="4"/>
  <c r="CS88" i="4"/>
  <c r="CT88" i="4"/>
  <c r="CU88" i="4"/>
  <c r="CV88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S89" i="4"/>
  <c r="CT89" i="4"/>
  <c r="CU89" i="4"/>
  <c r="CV89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CN90" i="4"/>
  <c r="CS90" i="4"/>
  <c r="CT90" i="4"/>
  <c r="CU90" i="4"/>
  <c r="CV90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CN91" i="4"/>
  <c r="CS91" i="4"/>
  <c r="CT91" i="4"/>
  <c r="CU91" i="4"/>
  <c r="CV91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S92" i="4"/>
  <c r="CT92" i="4"/>
  <c r="CU92" i="4"/>
  <c r="CV92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CN93" i="4"/>
  <c r="CS93" i="4"/>
  <c r="CT93" i="4"/>
  <c r="CU93" i="4"/>
  <c r="CV93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CN94" i="4"/>
  <c r="CS94" i="4"/>
  <c r="CT94" i="4"/>
  <c r="CU94" i="4"/>
  <c r="CV94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S95" i="4"/>
  <c r="CT95" i="4"/>
  <c r="CU95" i="4"/>
  <c r="CV95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S96" i="4"/>
  <c r="CT96" i="4"/>
  <c r="CU96" i="4"/>
  <c r="CV96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CN97" i="4"/>
  <c r="CS97" i="4"/>
  <c r="CT97" i="4"/>
  <c r="CU97" i="4"/>
  <c r="CV97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S98" i="4"/>
  <c r="CT98" i="4"/>
  <c r="CU98" i="4"/>
  <c r="CV98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CN99" i="4"/>
  <c r="CS99" i="4"/>
  <c r="CT99" i="4"/>
  <c r="CU99" i="4"/>
  <c r="CV99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CN100" i="4"/>
  <c r="CS100" i="4"/>
  <c r="CT100" i="4"/>
  <c r="CU100" i="4"/>
  <c r="CV100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S101" i="4"/>
  <c r="CT101" i="4"/>
  <c r="CU101" i="4"/>
  <c r="CV101" i="4"/>
  <c r="H41" i="6"/>
  <c r="Q4" i="3"/>
  <c r="ET23" i="6" l="1"/>
  <c r="ES23" i="6"/>
  <c r="EQ24" i="6"/>
  <c r="ES23" i="3"/>
  <c r="ET23" i="3"/>
  <c r="EQ24" i="3"/>
  <c r="GH20" i="6"/>
  <c r="GJ20" i="6"/>
  <c r="GJ21" i="3"/>
  <c r="GL22" i="3"/>
  <c r="BS26" i="3"/>
  <c r="BS21" i="6"/>
  <c r="BR21" i="6"/>
  <c r="O19" i="3"/>
  <c r="CY74" i="4"/>
  <c r="CY66" i="4"/>
  <c r="CY61" i="4"/>
  <c r="CY98" i="4"/>
  <c r="CY90" i="4"/>
  <c r="CY82" i="4"/>
  <c r="CY101" i="4"/>
  <c r="CY93" i="4"/>
  <c r="CY85" i="4"/>
  <c r="CY77" i="4"/>
  <c r="CY69" i="4"/>
  <c r="CY87" i="4"/>
  <c r="CY79" i="4"/>
  <c r="CY63" i="4"/>
  <c r="CY60" i="4"/>
  <c r="CY62" i="4"/>
  <c r="CY96" i="4"/>
  <c r="CY88" i="4"/>
  <c r="CY80" i="4"/>
  <c r="CY72" i="4"/>
  <c r="CY64" i="4"/>
  <c r="CY95" i="4"/>
  <c r="CY71" i="4"/>
  <c r="CY100" i="4"/>
  <c r="CY92" i="4"/>
  <c r="CY84" i="4"/>
  <c r="CY76" i="4"/>
  <c r="CY68" i="4"/>
  <c r="CY97" i="4"/>
  <c r="CY89" i="4"/>
  <c r="CY81" i="4"/>
  <c r="CY73" i="4"/>
  <c r="CY65" i="4"/>
  <c r="CY94" i="4"/>
  <c r="CY86" i="4"/>
  <c r="CY78" i="4"/>
  <c r="CY70" i="4"/>
  <c r="CY99" i="4"/>
  <c r="CY91" i="4"/>
  <c r="CY83" i="4"/>
  <c r="CY75" i="4"/>
  <c r="CY67" i="4"/>
  <c r="CY59" i="4"/>
  <c r="CU102" i="4"/>
  <c r="GB8" i="3"/>
  <c r="FX8" i="3"/>
  <c r="FV8" i="3"/>
  <c r="FT8" i="3"/>
  <c r="FR8" i="3"/>
  <c r="ES24" i="6" l="1"/>
  <c r="EQ25" i="6"/>
  <c r="ET24" i="6"/>
  <c r="ET24" i="3"/>
  <c r="ES24" i="3"/>
  <c r="EQ25" i="3"/>
  <c r="GJ22" i="3"/>
  <c r="GJ21" i="6"/>
  <c r="GH21" i="6"/>
  <c r="GL23" i="3"/>
  <c r="BS27" i="3"/>
  <c r="BR22" i="6"/>
  <c r="BS22" i="6"/>
  <c r="O20" i="3"/>
  <c r="ES25" i="6" l="1"/>
  <c r="EQ26" i="6"/>
  <c r="ET25" i="6"/>
  <c r="ET25" i="3"/>
  <c r="ES25" i="3"/>
  <c r="EQ26" i="3"/>
  <c r="GJ22" i="6"/>
  <c r="GH22" i="6"/>
  <c r="GJ23" i="3"/>
  <c r="GL24" i="3"/>
  <c r="BS28" i="3"/>
  <c r="BS23" i="6"/>
  <c r="BR23" i="6"/>
  <c r="O21" i="3"/>
  <c r="ES26" i="6" l="1"/>
  <c r="ET26" i="6"/>
  <c r="EQ27" i="6"/>
  <c r="ET26" i="3"/>
  <c r="ES26" i="3"/>
  <c r="EQ27" i="3"/>
  <c r="GJ24" i="3"/>
  <c r="GH23" i="6"/>
  <c r="GJ23" i="6"/>
  <c r="GL25" i="3"/>
  <c r="BS29" i="3"/>
  <c r="BR24" i="6"/>
  <c r="BS24" i="6"/>
  <c r="O22" i="3"/>
  <c r="B10" i="6"/>
  <c r="B11" i="6"/>
  <c r="B12" i="6"/>
  <c r="B13" i="6"/>
  <c r="EX8" i="6" s="1"/>
  <c r="B14" i="6"/>
  <c r="FB8" i="6" s="1"/>
  <c r="B15" i="6"/>
  <c r="B16" i="6"/>
  <c r="B17" i="6"/>
  <c r="B18" i="6"/>
  <c r="B19" i="6"/>
  <c r="B20" i="6"/>
  <c r="B21" i="6"/>
  <c r="B22" i="6"/>
  <c r="B23" i="6"/>
  <c r="FN8" i="6" s="1"/>
  <c r="B24" i="6"/>
  <c r="FP8" i="6" s="1"/>
  <c r="B25" i="6"/>
  <c r="FL8" i="6" s="1"/>
  <c r="B26" i="6"/>
  <c r="FJ8" i="6" s="1"/>
  <c r="B27" i="6"/>
  <c r="B28" i="6"/>
  <c r="B29" i="6"/>
  <c r="B30" i="6"/>
  <c r="B31" i="6"/>
  <c r="FR8" i="6" s="1"/>
  <c r="B32" i="6"/>
  <c r="FT8" i="6" s="1"/>
  <c r="B33" i="6"/>
  <c r="B34" i="6"/>
  <c r="B35" i="6"/>
  <c r="FV8" i="6" s="1"/>
  <c r="B36" i="6"/>
  <c r="FX8" i="6" s="1"/>
  <c r="B37" i="6"/>
  <c r="B38" i="6"/>
  <c r="B39" i="6"/>
  <c r="B40" i="6"/>
  <c r="B41" i="6"/>
  <c r="B42" i="6"/>
  <c r="B43" i="6"/>
  <c r="B44" i="6"/>
  <c r="GF8" i="6" s="1"/>
  <c r="GF9" i="6" s="1"/>
  <c r="GF10" i="6" s="1"/>
  <c r="GF11" i="6" s="1"/>
  <c r="GF12" i="6" s="1"/>
  <c r="GF13" i="6" s="1"/>
  <c r="GF14" i="6" s="1"/>
  <c r="GF15" i="6" s="1"/>
  <c r="GF16" i="6" s="1"/>
  <c r="GF17" i="6" s="1"/>
  <c r="GF18" i="6" s="1"/>
  <c r="GF19" i="6" s="1"/>
  <c r="GF20" i="6" s="1"/>
  <c r="GF21" i="6" s="1"/>
  <c r="GF22" i="6" s="1"/>
  <c r="GF23" i="6" s="1"/>
  <c r="GF24" i="6" s="1"/>
  <c r="GF25" i="6" s="1"/>
  <c r="GF26" i="6" s="1"/>
  <c r="GF27" i="6" s="1"/>
  <c r="GF28" i="6" s="1"/>
  <c r="GF29" i="6" s="1"/>
  <c r="GF30" i="6" s="1"/>
  <c r="GF31" i="6" s="1"/>
  <c r="GF32" i="6" s="1"/>
  <c r="GF33" i="6" s="1"/>
  <c r="GF34" i="6" s="1"/>
  <c r="GF35" i="6" s="1"/>
  <c r="GF36" i="6" s="1"/>
  <c r="GF37" i="6" s="1"/>
  <c r="GF38" i="6" s="1"/>
  <c r="GF39" i="6" s="1"/>
  <c r="GF40" i="6" s="1"/>
  <c r="GF41" i="6" s="1"/>
  <c r="GF42" i="6" s="1"/>
  <c r="GF43" i="6" s="1"/>
  <c r="GF44" i="6" s="1"/>
  <c r="GF45" i="6" s="1"/>
  <c r="GF46" i="6" s="1"/>
  <c r="GF47" i="6" s="1"/>
  <c r="GF48" i="6" s="1"/>
  <c r="GF49" i="6" s="1"/>
  <c r="GF50" i="6" s="1"/>
  <c r="GF51" i="6" s="1"/>
  <c r="GF52" i="6" s="1"/>
  <c r="GF53" i="6" s="1"/>
  <c r="GF54" i="6" s="1"/>
  <c r="GF55" i="6" s="1"/>
  <c r="GF56" i="6" s="1"/>
  <c r="GF57" i="6" s="1"/>
  <c r="GF58" i="6" s="1"/>
  <c r="GF59" i="6" s="1"/>
  <c r="B45" i="6"/>
  <c r="B46" i="6"/>
  <c r="B47" i="6"/>
  <c r="GB8" i="6" s="1"/>
  <c r="B48" i="6"/>
  <c r="ER8" i="6" s="1"/>
  <c r="ER9" i="6" s="1"/>
  <c r="ER10" i="6" s="1"/>
  <c r="ER11" i="6" s="1"/>
  <c r="ER9" i="3"/>
  <c r="ER10" i="3" s="1"/>
  <c r="ER11" i="3" s="1"/>
  <c r="ES11" i="3" s="1"/>
  <c r="GF8" i="3"/>
  <c r="GF9" i="3" s="1"/>
  <c r="GF10" i="3" s="1"/>
  <c r="GD10" i="3"/>
  <c r="GB9" i="3"/>
  <c r="FZ8" i="3"/>
  <c r="FZ9" i="3" s="1"/>
  <c r="ET27" i="6" l="1"/>
  <c r="EQ28" i="6"/>
  <c r="ES27" i="6"/>
  <c r="ER12" i="6"/>
  <c r="ES11" i="6"/>
  <c r="ES27" i="3"/>
  <c r="ET27" i="3"/>
  <c r="EQ28" i="3"/>
  <c r="ER12" i="3"/>
  <c r="ES12" i="3" s="1"/>
  <c r="GJ24" i="6"/>
  <c r="GH24" i="6"/>
  <c r="GJ25" i="3"/>
  <c r="GL26" i="3"/>
  <c r="BS30" i="3"/>
  <c r="BS25" i="6"/>
  <c r="BR25" i="6"/>
  <c r="O23" i="3"/>
  <c r="GB9" i="6"/>
  <c r="GF11" i="3"/>
  <c r="GD11" i="3"/>
  <c r="GG8" i="3"/>
  <c r="GG9" i="3" s="1"/>
  <c r="FZ8" i="6"/>
  <c r="FZ9" i="6" s="1"/>
  <c r="GD8" i="6"/>
  <c r="FZ10" i="3"/>
  <c r="GB10" i="3"/>
  <c r="EQ29" i="6" l="1"/>
  <c r="ES28" i="6"/>
  <c r="ET28" i="6"/>
  <c r="ER13" i="6"/>
  <c r="ES12" i="6"/>
  <c r="ET28" i="3"/>
  <c r="ES28" i="3"/>
  <c r="EQ29" i="3"/>
  <c r="ER13" i="3"/>
  <c r="ES13" i="3" s="1"/>
  <c r="GJ26" i="3"/>
  <c r="GH25" i="6"/>
  <c r="GJ25" i="6"/>
  <c r="GL27" i="3"/>
  <c r="BS31" i="3"/>
  <c r="BR26" i="6"/>
  <c r="BS26" i="6"/>
  <c r="O24" i="3"/>
  <c r="GB10" i="6"/>
  <c r="FZ10" i="6"/>
  <c r="GF12" i="3"/>
  <c r="GE9" i="3"/>
  <c r="GD12" i="3"/>
  <c r="GG10" i="3"/>
  <c r="GE8" i="6"/>
  <c r="GD9" i="6"/>
  <c r="FZ11" i="3"/>
  <c r="GB11" i="3"/>
  <c r="ET29" i="6" l="1"/>
  <c r="ES29" i="6"/>
  <c r="EQ30" i="6"/>
  <c r="ER14" i="6"/>
  <c r="ES13" i="6"/>
  <c r="ES29" i="3"/>
  <c r="ET29" i="3"/>
  <c r="EQ30" i="3"/>
  <c r="ER14" i="3"/>
  <c r="ES14" i="3" s="1"/>
  <c r="GJ26" i="6"/>
  <c r="GH26" i="6"/>
  <c r="GJ27" i="3"/>
  <c r="GL28" i="3"/>
  <c r="BS32" i="3"/>
  <c r="BS27" i="6"/>
  <c r="BR27" i="6"/>
  <c r="O25" i="3"/>
  <c r="GB11" i="6"/>
  <c r="GB12" i="3"/>
  <c r="FZ12" i="3"/>
  <c r="FZ11" i="6"/>
  <c r="GF13" i="3"/>
  <c r="GD10" i="6"/>
  <c r="GG11" i="3"/>
  <c r="GD13" i="3"/>
  <c r="GE10" i="3"/>
  <c r="GG8" i="6"/>
  <c r="GG9" i="6" s="1"/>
  <c r="GE9" i="6"/>
  <c r="EQ31" i="6" l="1"/>
  <c r="ET30" i="6"/>
  <c r="ES30" i="6"/>
  <c r="ER15" i="6"/>
  <c r="ER16" i="6" s="1"/>
  <c r="ER17" i="6" s="1"/>
  <c r="ER18" i="6" s="1"/>
  <c r="ER19" i="6" s="1"/>
  <c r="ES14" i="6"/>
  <c r="ET30" i="3"/>
  <c r="ES30" i="3"/>
  <c r="EQ31" i="3"/>
  <c r="ER15" i="3"/>
  <c r="ER16" i="3" s="1"/>
  <c r="ER17" i="3" s="1"/>
  <c r="ER18" i="3" s="1"/>
  <c r="ER19" i="3" s="1"/>
  <c r="ET19" i="3" s="1"/>
  <c r="GJ28" i="3"/>
  <c r="GH27" i="6"/>
  <c r="GJ27" i="6"/>
  <c r="GL29" i="3"/>
  <c r="BS33" i="3"/>
  <c r="BR28" i="6"/>
  <c r="BS28" i="6"/>
  <c r="O26" i="3"/>
  <c r="FZ13" i="3"/>
  <c r="FZ14" i="3" s="1"/>
  <c r="GB12" i="6"/>
  <c r="FZ12" i="6"/>
  <c r="FZ13" i="6" s="1"/>
  <c r="GB13" i="3"/>
  <c r="GF14" i="3"/>
  <c r="GE11" i="3"/>
  <c r="GD14" i="3"/>
  <c r="GE10" i="6"/>
  <c r="GG12" i="3"/>
  <c r="GG10" i="6"/>
  <c r="GD11" i="6"/>
  <c r="ET31" i="6" l="1"/>
  <c r="ES31" i="6"/>
  <c r="EQ32" i="6"/>
  <c r="ER20" i="6"/>
  <c r="ET19" i="6"/>
  <c r="ES31" i="3"/>
  <c r="ET31" i="3"/>
  <c r="EQ32" i="3"/>
  <c r="ER20" i="3"/>
  <c r="ET20" i="3" s="1"/>
  <c r="GJ28" i="6"/>
  <c r="GH28" i="6"/>
  <c r="GJ29" i="3"/>
  <c r="GL30" i="3"/>
  <c r="BS34" i="3"/>
  <c r="BS29" i="6"/>
  <c r="BR29" i="6"/>
  <c r="O27" i="3"/>
  <c r="GB13" i="6"/>
  <c r="GB14" i="3"/>
  <c r="GF15" i="3"/>
  <c r="GG13" i="3"/>
  <c r="GE11" i="6"/>
  <c r="GD12" i="6"/>
  <c r="GD15" i="3"/>
  <c r="GG11" i="6"/>
  <c r="GE12" i="3"/>
  <c r="FZ14" i="6"/>
  <c r="FZ15" i="3"/>
  <c r="ET32" i="6" l="1"/>
  <c r="ES32" i="6"/>
  <c r="EQ33" i="6"/>
  <c r="ER21" i="6"/>
  <c r="ET20" i="6"/>
  <c r="ET32" i="3"/>
  <c r="ES32" i="3"/>
  <c r="EQ33" i="3"/>
  <c r="ER21" i="3"/>
  <c r="ET21" i="3" s="1"/>
  <c r="GH29" i="6"/>
  <c r="GJ30" i="3"/>
  <c r="GJ29" i="6"/>
  <c r="GL31" i="3"/>
  <c r="BS35" i="3"/>
  <c r="BR30" i="6"/>
  <c r="BS30" i="6"/>
  <c r="O28" i="3"/>
  <c r="GB15" i="3"/>
  <c r="GB16" i="3" s="1"/>
  <c r="GB14" i="6"/>
  <c r="GF16" i="3"/>
  <c r="GD13" i="6"/>
  <c r="GD16" i="3"/>
  <c r="GE13" i="3"/>
  <c r="GE12" i="6"/>
  <c r="GG12" i="6"/>
  <c r="GG14" i="3"/>
  <c r="FZ15" i="6"/>
  <c r="FZ16" i="3"/>
  <c r="ES33" i="6" l="1"/>
  <c r="EQ34" i="6"/>
  <c r="ET33" i="6"/>
  <c r="ER22" i="6"/>
  <c r="ET21" i="6"/>
  <c r="ET33" i="3"/>
  <c r="ES33" i="3"/>
  <c r="EQ34" i="3"/>
  <c r="ER22" i="3"/>
  <c r="ET22" i="3" s="1"/>
  <c r="GJ30" i="6"/>
  <c r="GJ31" i="3"/>
  <c r="GH30" i="6"/>
  <c r="GL32" i="3"/>
  <c r="BS36" i="3"/>
  <c r="BS31" i="6"/>
  <c r="BR31" i="6"/>
  <c r="O29" i="3"/>
  <c r="GB15" i="6"/>
  <c r="GF17" i="3"/>
  <c r="GG15" i="3"/>
  <c r="GD17" i="3"/>
  <c r="GE13" i="6"/>
  <c r="GE14" i="3"/>
  <c r="GG13" i="6"/>
  <c r="GD14" i="6"/>
  <c r="FZ16" i="6"/>
  <c r="GB17" i="3"/>
  <c r="FZ17" i="3"/>
  <c r="EQ35" i="6" l="1"/>
  <c r="ET34" i="6"/>
  <c r="ES34" i="6"/>
  <c r="ER23" i="6"/>
  <c r="ER24" i="6" s="1"/>
  <c r="ER25" i="6" s="1"/>
  <c r="ER26" i="6" s="1"/>
  <c r="ER27" i="6" s="1"/>
  <c r="ER28" i="6" s="1"/>
  <c r="ER29" i="6" s="1"/>
  <c r="ER30" i="6" s="1"/>
  <c r="ER31" i="6" s="1"/>
  <c r="ER32" i="6" s="1"/>
  <c r="ER33" i="6" s="1"/>
  <c r="ER34" i="6" s="1"/>
  <c r="ER35" i="6" s="1"/>
  <c r="ER36" i="6" s="1"/>
  <c r="ER37" i="6" s="1"/>
  <c r="ER38" i="6" s="1"/>
  <c r="ER39" i="6" s="1"/>
  <c r="ER40" i="6" s="1"/>
  <c r="ER41" i="6" s="1"/>
  <c r="ER42" i="6" s="1"/>
  <c r="ER43" i="6" s="1"/>
  <c r="ER44" i="6" s="1"/>
  <c r="ER45" i="6" s="1"/>
  <c r="ER46" i="6" s="1"/>
  <c r="ER47" i="6" s="1"/>
  <c r="ER48" i="6" s="1"/>
  <c r="ER49" i="6" s="1"/>
  <c r="ER50" i="6" s="1"/>
  <c r="ER51" i="6" s="1"/>
  <c r="ER52" i="6" s="1"/>
  <c r="ER53" i="6" s="1"/>
  <c r="ER54" i="6" s="1"/>
  <c r="ER55" i="6" s="1"/>
  <c r="ER56" i="6" s="1"/>
  <c r="ER57" i="6" s="1"/>
  <c r="ER58" i="6" s="1"/>
  <c r="ER59" i="6" s="1"/>
  <c r="ET22" i="6"/>
  <c r="ET34" i="3"/>
  <c r="ES34" i="3"/>
  <c r="EQ35" i="3"/>
  <c r="ER23" i="3"/>
  <c r="ER24" i="3" s="1"/>
  <c r="ER25" i="3" s="1"/>
  <c r="ER26" i="3" s="1"/>
  <c r="ER27" i="3" s="1"/>
  <c r="ER28" i="3" s="1"/>
  <c r="ER29" i="3" s="1"/>
  <c r="ER30" i="3" s="1"/>
  <c r="ER31" i="3" s="1"/>
  <c r="ER32" i="3" s="1"/>
  <c r="ER33" i="3" s="1"/>
  <c r="ER34" i="3" s="1"/>
  <c r="ER35" i="3" s="1"/>
  <c r="ER36" i="3" s="1"/>
  <c r="ER37" i="3" s="1"/>
  <c r="ER38" i="3" s="1"/>
  <c r="ER39" i="3" s="1"/>
  <c r="ER40" i="3" s="1"/>
  <c r="ER41" i="3" s="1"/>
  <c r="ER42" i="3" s="1"/>
  <c r="ER43" i="3" s="1"/>
  <c r="ER44" i="3" s="1"/>
  <c r="ER45" i="3" s="1"/>
  <c r="ER46" i="3" s="1"/>
  <c r="ER47" i="3" s="1"/>
  <c r="ER48" i="3" s="1"/>
  <c r="ER49" i="3" s="1"/>
  <c r="ER50" i="3" s="1"/>
  <c r="ER51" i="3" s="1"/>
  <c r="ER52" i="3" s="1"/>
  <c r="ER53" i="3" s="1"/>
  <c r="ER54" i="3" s="1"/>
  <c r="ER55" i="3" s="1"/>
  <c r="ER56" i="3" s="1"/>
  <c r="ER57" i="3" s="1"/>
  <c r="ER58" i="3" s="1"/>
  <c r="ER59" i="3" s="1"/>
  <c r="GH31" i="6"/>
  <c r="GJ32" i="3"/>
  <c r="GJ31" i="6"/>
  <c r="GL33" i="3"/>
  <c r="BS37" i="3"/>
  <c r="BR32" i="6"/>
  <c r="BS32" i="6"/>
  <c r="O30" i="3"/>
  <c r="GB16" i="6"/>
  <c r="GF18" i="3"/>
  <c r="GE14" i="6"/>
  <c r="GD15" i="6"/>
  <c r="GD18" i="3"/>
  <c r="GE15" i="3"/>
  <c r="GG14" i="6"/>
  <c r="GG16" i="3"/>
  <c r="FZ17" i="6"/>
  <c r="FZ18" i="3"/>
  <c r="GB18" i="3"/>
  <c r="ET35" i="6" l="1"/>
  <c r="ES35" i="6"/>
  <c r="EQ36" i="6"/>
  <c r="ET35" i="3"/>
  <c r="ES35" i="3"/>
  <c r="EQ36" i="3"/>
  <c r="GJ32" i="6"/>
  <c r="GJ33" i="3"/>
  <c r="GH32" i="6"/>
  <c r="GL34" i="3"/>
  <c r="BS38" i="3"/>
  <c r="BS33" i="6"/>
  <c r="BR33" i="6"/>
  <c r="O31" i="3"/>
  <c r="GB17" i="6"/>
  <c r="GB18" i="6" s="1"/>
  <c r="GF19" i="3"/>
  <c r="GD19" i="3"/>
  <c r="GG17" i="3"/>
  <c r="GD16" i="6"/>
  <c r="GE16" i="3"/>
  <c r="GG15" i="6"/>
  <c r="GE15" i="6"/>
  <c r="FZ18" i="6"/>
  <c r="GB19" i="3"/>
  <c r="FZ19" i="3"/>
  <c r="EQ37" i="6" l="1"/>
  <c r="ES36" i="6"/>
  <c r="ET36" i="6"/>
  <c r="ET36" i="3"/>
  <c r="ES36" i="3"/>
  <c r="EQ37" i="3"/>
  <c r="GH33" i="6"/>
  <c r="GJ34" i="3"/>
  <c r="GJ33" i="6"/>
  <c r="GL35" i="3"/>
  <c r="BS39" i="3"/>
  <c r="BR34" i="6"/>
  <c r="BS34" i="6"/>
  <c r="O32" i="3"/>
  <c r="GF20" i="3"/>
  <c r="GD17" i="6"/>
  <c r="GE17" i="3"/>
  <c r="GE16" i="6"/>
  <c r="GG18" i="3"/>
  <c r="GG16" i="6"/>
  <c r="GD20" i="3"/>
  <c r="FZ19" i="6"/>
  <c r="GB19" i="6"/>
  <c r="FZ20" i="3"/>
  <c r="GB20" i="3"/>
  <c r="ET37" i="6" l="1"/>
  <c r="ES37" i="6"/>
  <c r="EQ38" i="6"/>
  <c r="ES37" i="3"/>
  <c r="ET37" i="3"/>
  <c r="EQ38" i="3"/>
  <c r="GJ34" i="6"/>
  <c r="GJ35" i="3"/>
  <c r="GH34" i="6"/>
  <c r="GL36" i="3"/>
  <c r="BS40" i="3"/>
  <c r="BS35" i="6"/>
  <c r="BR35" i="6"/>
  <c r="O33" i="3"/>
  <c r="GF21" i="3"/>
  <c r="GG19" i="3"/>
  <c r="GE17" i="6"/>
  <c r="GD21" i="3"/>
  <c r="GE18" i="3"/>
  <c r="GG17" i="6"/>
  <c r="GD18" i="6"/>
  <c r="GB20" i="6"/>
  <c r="FZ20" i="6"/>
  <c r="FZ21" i="3"/>
  <c r="GB21" i="3"/>
  <c r="EQ39" i="6" l="1"/>
  <c r="ET38" i="6"/>
  <c r="ES38" i="6"/>
  <c r="ES38" i="3"/>
  <c r="ET38" i="3"/>
  <c r="EQ39" i="3"/>
  <c r="GJ36" i="3"/>
  <c r="GH35" i="6"/>
  <c r="GJ35" i="6"/>
  <c r="GL37" i="3"/>
  <c r="BS41" i="3"/>
  <c r="BR36" i="6"/>
  <c r="BS36" i="6"/>
  <c r="O34" i="3"/>
  <c r="GF22" i="3"/>
  <c r="GE19" i="3"/>
  <c r="GD22" i="3"/>
  <c r="GE18" i="6"/>
  <c r="GD19" i="6"/>
  <c r="GG18" i="6"/>
  <c r="GG20" i="3"/>
  <c r="FZ21" i="6"/>
  <c r="GB21" i="6"/>
  <c r="GB22" i="3"/>
  <c r="FZ22" i="3"/>
  <c r="ET39" i="6" l="1"/>
  <c r="ES39" i="6"/>
  <c r="EQ40" i="6"/>
  <c r="ES39" i="3"/>
  <c r="ET39" i="3"/>
  <c r="EQ40" i="3"/>
  <c r="GJ36" i="6"/>
  <c r="GH36" i="6"/>
  <c r="GJ37" i="3"/>
  <c r="GL38" i="3"/>
  <c r="BS42" i="3"/>
  <c r="BS37" i="6"/>
  <c r="BR37" i="6"/>
  <c r="O35" i="3"/>
  <c r="GF23" i="3"/>
  <c r="GD23" i="3"/>
  <c r="GE19" i="6"/>
  <c r="GD20" i="6"/>
  <c r="GG21" i="3"/>
  <c r="GG19" i="6"/>
  <c r="GE20" i="3"/>
  <c r="GB22" i="6"/>
  <c r="FZ22" i="6"/>
  <c r="GB23" i="3"/>
  <c r="FZ23" i="3"/>
  <c r="ES40" i="6" l="1"/>
  <c r="EQ41" i="6"/>
  <c r="ET40" i="6"/>
  <c r="ET40" i="3"/>
  <c r="ES40" i="3"/>
  <c r="EQ41" i="3"/>
  <c r="GJ38" i="3"/>
  <c r="GH37" i="6"/>
  <c r="GJ37" i="6"/>
  <c r="GL39" i="3"/>
  <c r="BS43" i="3"/>
  <c r="BR38" i="6"/>
  <c r="BS38" i="6"/>
  <c r="O36" i="3"/>
  <c r="GF24" i="3"/>
  <c r="GD21" i="6"/>
  <c r="GG22" i="3"/>
  <c r="GE21" i="3"/>
  <c r="GE20" i="6"/>
  <c r="GG20" i="6"/>
  <c r="GD24" i="3"/>
  <c r="FZ23" i="6"/>
  <c r="GB23" i="6"/>
  <c r="GB24" i="3"/>
  <c r="FZ24" i="3"/>
  <c r="ET41" i="6" l="1"/>
  <c r="ES41" i="6"/>
  <c r="EQ42" i="6"/>
  <c r="ET41" i="3"/>
  <c r="ES41" i="3"/>
  <c r="EQ42" i="3"/>
  <c r="GJ38" i="6"/>
  <c r="GH38" i="6"/>
  <c r="GJ39" i="3"/>
  <c r="GL40" i="3"/>
  <c r="BS44" i="3"/>
  <c r="BS39" i="6"/>
  <c r="BR39" i="6"/>
  <c r="O37" i="3"/>
  <c r="GF25" i="3"/>
  <c r="GE21" i="6"/>
  <c r="GE22" i="3"/>
  <c r="GG23" i="3"/>
  <c r="GD25" i="3"/>
  <c r="GG21" i="6"/>
  <c r="GD22" i="6"/>
  <c r="GB24" i="6"/>
  <c r="FZ24" i="6"/>
  <c r="FZ25" i="3"/>
  <c r="GB25" i="3"/>
  <c r="EQ43" i="6" l="1"/>
  <c r="ES42" i="6"/>
  <c r="ET42" i="6"/>
  <c r="ES42" i="3"/>
  <c r="ET42" i="3"/>
  <c r="EQ43" i="3"/>
  <c r="GJ40" i="3"/>
  <c r="GH39" i="6"/>
  <c r="GJ39" i="6"/>
  <c r="GL41" i="3"/>
  <c r="BS45" i="3"/>
  <c r="BR40" i="6"/>
  <c r="BS40" i="6"/>
  <c r="O38" i="3"/>
  <c r="GF26" i="3"/>
  <c r="GD26" i="3"/>
  <c r="GD23" i="6"/>
  <c r="GE23" i="3"/>
  <c r="GG24" i="3"/>
  <c r="GG22" i="6"/>
  <c r="GE22" i="6"/>
  <c r="GB25" i="6"/>
  <c r="FZ25" i="6"/>
  <c r="GB26" i="3"/>
  <c r="FZ26" i="3"/>
  <c r="ET43" i="6" l="1"/>
  <c r="ES43" i="6"/>
  <c r="EQ44" i="6"/>
  <c r="ET43" i="3"/>
  <c r="ES43" i="3"/>
  <c r="EQ44" i="3"/>
  <c r="GJ40" i="6"/>
  <c r="GH40" i="6"/>
  <c r="GJ41" i="3"/>
  <c r="GL42" i="3"/>
  <c r="BS46" i="3"/>
  <c r="BS41" i="6"/>
  <c r="BR41" i="6"/>
  <c r="O39" i="3"/>
  <c r="GF27" i="3"/>
  <c r="GE24" i="3"/>
  <c r="GE23" i="6"/>
  <c r="GD24" i="6"/>
  <c r="GG25" i="3"/>
  <c r="GG23" i="6"/>
  <c r="GD27" i="3"/>
  <c r="GB26" i="6"/>
  <c r="FZ26" i="6"/>
  <c r="FZ27" i="3"/>
  <c r="GB27" i="3"/>
  <c r="ES44" i="6" l="1"/>
  <c r="EQ45" i="6"/>
  <c r="ET44" i="6"/>
  <c r="ET44" i="3"/>
  <c r="ES44" i="3"/>
  <c r="EQ45" i="3"/>
  <c r="GJ42" i="3"/>
  <c r="GH41" i="6"/>
  <c r="GJ41" i="6"/>
  <c r="GL43" i="3"/>
  <c r="BS47" i="3"/>
  <c r="BR42" i="6"/>
  <c r="BS42" i="6"/>
  <c r="O40" i="3"/>
  <c r="GF28" i="3"/>
  <c r="GD25" i="6"/>
  <c r="GG26" i="3"/>
  <c r="GD28" i="3"/>
  <c r="GE24" i="6"/>
  <c r="GG24" i="6"/>
  <c r="GE25" i="3"/>
  <c r="FZ27" i="6"/>
  <c r="GB27" i="6"/>
  <c r="GB28" i="3"/>
  <c r="FZ28" i="3"/>
  <c r="ET45" i="6" l="1"/>
  <c r="ES45" i="6"/>
  <c r="EQ46" i="6"/>
  <c r="ES45" i="3"/>
  <c r="ET45" i="3"/>
  <c r="EQ46" i="3"/>
  <c r="GJ42" i="6"/>
  <c r="GH42" i="6"/>
  <c r="GJ43" i="3"/>
  <c r="GL44" i="3"/>
  <c r="BS48" i="3"/>
  <c r="BS43" i="6"/>
  <c r="BR43" i="6"/>
  <c r="O41" i="3"/>
  <c r="GF29" i="3"/>
  <c r="GD29" i="3"/>
  <c r="GE26" i="3"/>
  <c r="GG27" i="3"/>
  <c r="GE25" i="6"/>
  <c r="GG25" i="6"/>
  <c r="GD26" i="6"/>
  <c r="GB28" i="6"/>
  <c r="FZ28" i="6"/>
  <c r="FZ29" i="3"/>
  <c r="GB29" i="3"/>
  <c r="EQ47" i="6" l="1"/>
  <c r="ET46" i="6"/>
  <c r="ES46" i="6"/>
  <c r="ES46" i="3"/>
  <c r="ET46" i="3"/>
  <c r="EQ47" i="3"/>
  <c r="GJ44" i="3"/>
  <c r="GH43" i="6"/>
  <c r="GJ43" i="6"/>
  <c r="GL45" i="3"/>
  <c r="BS49" i="3"/>
  <c r="BS44" i="6"/>
  <c r="BR44" i="6"/>
  <c r="O42" i="3"/>
  <c r="GF30" i="3"/>
  <c r="GD27" i="6"/>
  <c r="GE27" i="3"/>
  <c r="GE26" i="6"/>
  <c r="GG28" i="3"/>
  <c r="GG26" i="6"/>
  <c r="GD30" i="3"/>
  <c r="FZ29" i="6"/>
  <c r="GB29" i="6"/>
  <c r="GB30" i="3"/>
  <c r="FZ30" i="3"/>
  <c r="ET47" i="6" l="1"/>
  <c r="ES47" i="6"/>
  <c r="EQ48" i="6"/>
  <c r="ES47" i="3"/>
  <c r="ET47" i="3"/>
  <c r="EQ48" i="3"/>
  <c r="GJ44" i="6"/>
  <c r="GH44" i="6"/>
  <c r="GJ45" i="3"/>
  <c r="GL46" i="3"/>
  <c r="BS50" i="3"/>
  <c r="BR45" i="6"/>
  <c r="BS45" i="6"/>
  <c r="O43" i="3"/>
  <c r="GF31" i="3"/>
  <c r="GE27" i="6"/>
  <c r="GG29" i="3"/>
  <c r="GE28" i="3"/>
  <c r="GD31" i="3"/>
  <c r="GG27" i="6"/>
  <c r="GD28" i="6"/>
  <c r="GB30" i="6"/>
  <c r="FZ30" i="6"/>
  <c r="FZ31" i="3"/>
  <c r="GB31" i="3"/>
  <c r="EQ49" i="6" l="1"/>
  <c r="ET48" i="6"/>
  <c r="ES48" i="6"/>
  <c r="ET48" i="3"/>
  <c r="ES48" i="3"/>
  <c r="EQ49" i="3"/>
  <c r="GJ46" i="3"/>
  <c r="GH45" i="6"/>
  <c r="GJ45" i="6"/>
  <c r="GL47" i="3"/>
  <c r="BS51" i="3"/>
  <c r="BS46" i="6"/>
  <c r="BR46" i="6"/>
  <c r="O44" i="3"/>
  <c r="GF32" i="3"/>
  <c r="GE29" i="3"/>
  <c r="GD32" i="3"/>
  <c r="GD29" i="6"/>
  <c r="GG30" i="3"/>
  <c r="GG28" i="6"/>
  <c r="GE28" i="6"/>
  <c r="GB31" i="6"/>
  <c r="FZ31" i="6"/>
  <c r="GB32" i="3"/>
  <c r="FZ32" i="3"/>
  <c r="ET49" i="6" l="1"/>
  <c r="EQ50" i="6"/>
  <c r="ES49" i="6"/>
  <c r="ET49" i="3"/>
  <c r="ES49" i="3"/>
  <c r="EQ50" i="3"/>
  <c r="GH46" i="6"/>
  <c r="GJ46" i="6"/>
  <c r="GJ47" i="3"/>
  <c r="GL48" i="3"/>
  <c r="BS52" i="3"/>
  <c r="BR47" i="6"/>
  <c r="BS47" i="6"/>
  <c r="O45" i="3"/>
  <c r="GF33" i="3"/>
  <c r="GD30" i="6"/>
  <c r="GD33" i="3"/>
  <c r="GG31" i="3"/>
  <c r="GE29" i="6"/>
  <c r="GG29" i="6"/>
  <c r="GE30" i="3"/>
  <c r="GB32" i="6"/>
  <c r="FZ32" i="6"/>
  <c r="FZ33" i="3"/>
  <c r="GB33" i="3"/>
  <c r="EQ51" i="6" l="1"/>
  <c r="ES50" i="6"/>
  <c r="ET50" i="6"/>
  <c r="ET50" i="3"/>
  <c r="ES50" i="3"/>
  <c r="EQ51" i="3"/>
  <c r="GJ48" i="3"/>
  <c r="GJ47" i="6"/>
  <c r="GH47" i="6"/>
  <c r="GL49" i="3"/>
  <c r="BS53" i="3"/>
  <c r="BS48" i="6"/>
  <c r="BR48" i="6"/>
  <c r="O46" i="3"/>
  <c r="GF34" i="3"/>
  <c r="GG32" i="3"/>
  <c r="GE30" i="6"/>
  <c r="GD34" i="3"/>
  <c r="GE31" i="3"/>
  <c r="GG30" i="6"/>
  <c r="GD31" i="6"/>
  <c r="GB33" i="6"/>
  <c r="FZ33" i="6"/>
  <c r="GB34" i="3"/>
  <c r="FZ34" i="3"/>
  <c r="ET51" i="6" l="1"/>
  <c r="ES51" i="6"/>
  <c r="EQ52" i="6"/>
  <c r="ES51" i="3"/>
  <c r="ET51" i="3"/>
  <c r="EQ52" i="3"/>
  <c r="GH48" i="6"/>
  <c r="GJ48" i="6"/>
  <c r="GJ49" i="3"/>
  <c r="GL50" i="3"/>
  <c r="BS54" i="3"/>
  <c r="BR49" i="6"/>
  <c r="BS49" i="6"/>
  <c r="O47" i="3"/>
  <c r="GF35" i="3"/>
  <c r="GE32" i="3"/>
  <c r="GD35" i="3"/>
  <c r="GD32" i="6"/>
  <c r="GE31" i="6"/>
  <c r="GG31" i="6"/>
  <c r="GG33" i="3"/>
  <c r="GB34" i="6"/>
  <c r="FZ34" i="6"/>
  <c r="FZ35" i="3"/>
  <c r="GB35" i="3"/>
  <c r="EQ53" i="6" l="1"/>
  <c r="ET52" i="6"/>
  <c r="ES52" i="6"/>
  <c r="ET52" i="3"/>
  <c r="ES52" i="3"/>
  <c r="EQ53" i="3"/>
  <c r="GJ50" i="3"/>
  <c r="GJ49" i="6"/>
  <c r="GH49" i="6"/>
  <c r="GL51" i="3"/>
  <c r="BS55" i="3"/>
  <c r="BR50" i="6"/>
  <c r="BS50" i="6"/>
  <c r="O48" i="3"/>
  <c r="GF36" i="3"/>
  <c r="GE32" i="6"/>
  <c r="GG34" i="3"/>
  <c r="GD36" i="3"/>
  <c r="GD33" i="6"/>
  <c r="GG32" i="6"/>
  <c r="GE33" i="3"/>
  <c r="FZ35" i="6"/>
  <c r="GB35" i="6"/>
  <c r="GB36" i="3"/>
  <c r="FZ36" i="3"/>
  <c r="ET53" i="6" l="1"/>
  <c r="ES53" i="6"/>
  <c r="EQ54" i="6"/>
  <c r="ES53" i="3"/>
  <c r="ET53" i="3"/>
  <c r="EQ54" i="3"/>
  <c r="GH50" i="6"/>
  <c r="GJ50" i="6"/>
  <c r="GJ51" i="3"/>
  <c r="GL52" i="3"/>
  <c r="BS56" i="3"/>
  <c r="BS51" i="6"/>
  <c r="BR51" i="6"/>
  <c r="O49" i="3"/>
  <c r="GF37" i="3"/>
  <c r="GG35" i="3"/>
  <c r="GD34" i="6"/>
  <c r="GD37" i="3"/>
  <c r="GE34" i="3"/>
  <c r="GG33" i="6"/>
  <c r="GE33" i="6"/>
  <c r="GB36" i="6"/>
  <c r="FZ36" i="6"/>
  <c r="FZ37" i="3"/>
  <c r="GB37" i="3"/>
  <c r="EQ55" i="6" l="1"/>
  <c r="ES54" i="6"/>
  <c r="ET54" i="6"/>
  <c r="ES54" i="3"/>
  <c r="ET54" i="3"/>
  <c r="EQ55" i="3"/>
  <c r="GJ52" i="3"/>
  <c r="GJ51" i="6"/>
  <c r="GH51" i="6"/>
  <c r="GL53" i="3"/>
  <c r="BS57" i="3"/>
  <c r="BR52" i="6"/>
  <c r="BS52" i="6"/>
  <c r="O50" i="3"/>
  <c r="GF38" i="3"/>
  <c r="GE34" i="6"/>
  <c r="GD35" i="6"/>
  <c r="GE35" i="3"/>
  <c r="GD38" i="3"/>
  <c r="GG34" i="6"/>
  <c r="GG36" i="3"/>
  <c r="GB37" i="6"/>
  <c r="FZ37" i="6"/>
  <c r="GB38" i="3"/>
  <c r="FZ38" i="3"/>
  <c r="ET55" i="6" l="1"/>
  <c r="ES55" i="6"/>
  <c r="EQ56" i="6"/>
  <c r="ES55" i="3"/>
  <c r="ET55" i="3"/>
  <c r="EQ56" i="3"/>
  <c r="GH52" i="6"/>
  <c r="GJ52" i="6"/>
  <c r="GJ53" i="3"/>
  <c r="GL54" i="3"/>
  <c r="BS58" i="3"/>
  <c r="BS53" i="6"/>
  <c r="BR53" i="6"/>
  <c r="O51" i="3"/>
  <c r="GF39" i="3"/>
  <c r="GE36" i="3"/>
  <c r="GD36" i="6"/>
  <c r="GD39" i="3"/>
  <c r="GG37" i="3"/>
  <c r="GG35" i="6"/>
  <c r="GE35" i="6"/>
  <c r="FZ38" i="6"/>
  <c r="GB38" i="6"/>
  <c r="FZ39" i="3"/>
  <c r="GB39" i="3"/>
  <c r="EQ57" i="6" l="1"/>
  <c r="ET56" i="6"/>
  <c r="ES56" i="6"/>
  <c r="ET56" i="3"/>
  <c r="ES56" i="3"/>
  <c r="EQ57" i="3"/>
  <c r="GJ54" i="3"/>
  <c r="GJ53" i="6"/>
  <c r="GH53" i="6"/>
  <c r="GL55" i="3"/>
  <c r="BS59" i="3"/>
  <c r="BR54" i="6"/>
  <c r="BS54" i="6"/>
  <c r="O52" i="3"/>
  <c r="GF40" i="3"/>
  <c r="GD37" i="6"/>
  <c r="GD40" i="3"/>
  <c r="GG38" i="3"/>
  <c r="GE36" i="6"/>
  <c r="GG36" i="6"/>
  <c r="GE37" i="3"/>
  <c r="GB39" i="6"/>
  <c r="FZ39" i="6"/>
  <c r="GB40" i="3"/>
  <c r="FZ40" i="3"/>
  <c r="ET57" i="6" l="1"/>
  <c r="ES57" i="6"/>
  <c r="EQ58" i="6"/>
  <c r="ET57" i="3"/>
  <c r="ES57" i="3"/>
  <c r="EQ58" i="3"/>
  <c r="GH54" i="6"/>
  <c r="GJ54" i="6"/>
  <c r="GJ55" i="3"/>
  <c r="GL56" i="3"/>
  <c r="BS55" i="6"/>
  <c r="BR55" i="6"/>
  <c r="O53" i="3"/>
  <c r="GF41" i="3"/>
  <c r="GE38" i="3"/>
  <c r="GD41" i="3"/>
  <c r="GE37" i="6"/>
  <c r="GG39" i="3"/>
  <c r="GG37" i="6"/>
  <c r="GD38" i="6"/>
  <c r="GB40" i="6"/>
  <c r="FZ40" i="6"/>
  <c r="FZ41" i="3"/>
  <c r="GB41" i="3"/>
  <c r="EQ59" i="6" l="1"/>
  <c r="ET58" i="6"/>
  <c r="ES58" i="6"/>
  <c r="ET58" i="3"/>
  <c r="ES58" i="3"/>
  <c r="EQ59" i="3"/>
  <c r="GJ56" i="3"/>
  <c r="GJ55" i="6"/>
  <c r="GH55" i="6"/>
  <c r="GL57" i="3"/>
  <c r="BR56" i="6"/>
  <c r="BS56" i="6"/>
  <c r="O54" i="3"/>
  <c r="GF42" i="3"/>
  <c r="GD39" i="6"/>
  <c r="GD42" i="3"/>
  <c r="GG40" i="3"/>
  <c r="GE38" i="6"/>
  <c r="GG38" i="6"/>
  <c r="GE39" i="3"/>
  <c r="FZ41" i="6"/>
  <c r="GB41" i="6"/>
  <c r="GB42" i="3"/>
  <c r="FZ42" i="3"/>
  <c r="ET59" i="6" l="1"/>
  <c r="ES59" i="6"/>
  <c r="ES59" i="3"/>
  <c r="ET59" i="3"/>
  <c r="GH56" i="6"/>
  <c r="GJ56" i="6"/>
  <c r="GJ57" i="3"/>
  <c r="GL58" i="3"/>
  <c r="BS57" i="6"/>
  <c r="BR57" i="6"/>
  <c r="O55" i="3"/>
  <c r="GF43" i="3"/>
  <c r="GD43" i="3"/>
  <c r="GE39" i="6"/>
  <c r="GG41" i="3"/>
  <c r="GE40" i="3"/>
  <c r="GG39" i="6"/>
  <c r="GD40" i="6"/>
  <c r="GB42" i="6"/>
  <c r="FZ42" i="6"/>
  <c r="FZ43" i="3"/>
  <c r="GB43" i="3"/>
  <c r="GJ58" i="3" l="1"/>
  <c r="GJ57" i="6"/>
  <c r="GH57" i="6"/>
  <c r="GL59" i="3"/>
  <c r="BR58" i="6"/>
  <c r="BS58" i="6"/>
  <c r="O56" i="3"/>
  <c r="GF44" i="3"/>
  <c r="GG42" i="3"/>
  <c r="GD41" i="6"/>
  <c r="GE40" i="6"/>
  <c r="GE41" i="3"/>
  <c r="GG40" i="6"/>
  <c r="GD44" i="3"/>
  <c r="FZ43" i="6"/>
  <c r="GB43" i="6"/>
  <c r="GB44" i="3"/>
  <c r="FZ44" i="3"/>
  <c r="GH58" i="6" l="1"/>
  <c r="GJ58" i="6"/>
  <c r="GJ59" i="3"/>
  <c r="BS59" i="6"/>
  <c r="BR59" i="6"/>
  <c r="O57" i="3"/>
  <c r="GF45" i="3"/>
  <c r="GF46" i="3" s="1"/>
  <c r="GF47" i="3" s="1"/>
  <c r="GF48" i="3" s="1"/>
  <c r="GF49" i="3" s="1"/>
  <c r="GF50" i="3" s="1"/>
  <c r="GF51" i="3" s="1"/>
  <c r="GF52" i="3" s="1"/>
  <c r="GF53" i="3" s="1"/>
  <c r="GF54" i="3" s="1"/>
  <c r="GF55" i="3" s="1"/>
  <c r="GF56" i="3" s="1"/>
  <c r="GF57" i="3" s="1"/>
  <c r="GF58" i="3" s="1"/>
  <c r="GF59" i="3" s="1"/>
  <c r="GD45" i="3"/>
  <c r="GD46" i="3" s="1"/>
  <c r="GD47" i="3" s="1"/>
  <c r="GD48" i="3" s="1"/>
  <c r="GD49" i="3" s="1"/>
  <c r="GD50" i="3" s="1"/>
  <c r="GD51" i="3" s="1"/>
  <c r="GD52" i="3" s="1"/>
  <c r="GD53" i="3" s="1"/>
  <c r="GD54" i="3" s="1"/>
  <c r="GD55" i="3" s="1"/>
  <c r="GD56" i="3" s="1"/>
  <c r="GD57" i="3" s="1"/>
  <c r="GD58" i="3" s="1"/>
  <c r="GD59" i="3" s="1"/>
  <c r="GD42" i="6"/>
  <c r="GE42" i="3"/>
  <c r="GE41" i="6"/>
  <c r="GG41" i="6"/>
  <c r="GG43" i="3"/>
  <c r="GB44" i="6"/>
  <c r="FZ44" i="6"/>
  <c r="FZ45" i="3"/>
  <c r="GB45" i="3"/>
  <c r="GJ59" i="6" l="1"/>
  <c r="GH59" i="6"/>
  <c r="O58" i="3"/>
  <c r="GG42" i="6"/>
  <c r="GE42" i="6"/>
  <c r="GE43" i="3"/>
  <c r="GG44" i="3"/>
  <c r="GD43" i="6"/>
  <c r="FZ45" i="6"/>
  <c r="GB45" i="6"/>
  <c r="FZ46" i="3"/>
  <c r="GB46" i="3"/>
  <c r="O59" i="3" l="1"/>
  <c r="GE43" i="6"/>
  <c r="GG45" i="3"/>
  <c r="GG46" i="3" s="1"/>
  <c r="GG47" i="3" s="1"/>
  <c r="GG48" i="3" s="1"/>
  <c r="GG49" i="3" s="1"/>
  <c r="GG50" i="3" s="1"/>
  <c r="GG51" i="3" s="1"/>
  <c r="GG52" i="3" s="1"/>
  <c r="GG53" i="3" s="1"/>
  <c r="GG54" i="3" s="1"/>
  <c r="GG55" i="3" s="1"/>
  <c r="GG56" i="3" s="1"/>
  <c r="GG57" i="3" s="1"/>
  <c r="GG58" i="3" s="1"/>
  <c r="GG59" i="3" s="1"/>
  <c r="GE44" i="3"/>
  <c r="GD44" i="6"/>
  <c r="GG43" i="6"/>
  <c r="GB46" i="6"/>
  <c r="FZ46" i="6"/>
  <c r="GB47" i="3"/>
  <c r="FZ47" i="3"/>
  <c r="GD45" i="6" l="1"/>
  <c r="GD46" i="6" s="1"/>
  <c r="GD47" i="6" s="1"/>
  <c r="GD48" i="6" s="1"/>
  <c r="GD49" i="6" s="1"/>
  <c r="GD50" i="6" s="1"/>
  <c r="GD51" i="6" s="1"/>
  <c r="GD52" i="6" s="1"/>
  <c r="GD53" i="6" s="1"/>
  <c r="GD54" i="6" s="1"/>
  <c r="GD55" i="6" s="1"/>
  <c r="GD56" i="6" s="1"/>
  <c r="GD57" i="6" s="1"/>
  <c r="GD58" i="6" s="1"/>
  <c r="GD59" i="6" s="1"/>
  <c r="GE45" i="3"/>
  <c r="GE46" i="3" s="1"/>
  <c r="GE47" i="3" s="1"/>
  <c r="GE48" i="3" s="1"/>
  <c r="GE49" i="3" s="1"/>
  <c r="GE50" i="3" s="1"/>
  <c r="GE51" i="3" s="1"/>
  <c r="GE52" i="3" s="1"/>
  <c r="GE53" i="3" s="1"/>
  <c r="GE54" i="3" s="1"/>
  <c r="GE55" i="3" s="1"/>
  <c r="GE56" i="3" s="1"/>
  <c r="GE57" i="3" s="1"/>
  <c r="GE58" i="3" s="1"/>
  <c r="GE59" i="3" s="1"/>
  <c r="GG44" i="6"/>
  <c r="GE44" i="6"/>
  <c r="GB47" i="6"/>
  <c r="FZ47" i="6"/>
  <c r="FZ48" i="3"/>
  <c r="GB48" i="3"/>
  <c r="GE45" i="6" l="1"/>
  <c r="GE46" i="6" s="1"/>
  <c r="GE47" i="6" s="1"/>
  <c r="GE48" i="6" s="1"/>
  <c r="GE49" i="6" s="1"/>
  <c r="GE50" i="6" s="1"/>
  <c r="GE51" i="6" s="1"/>
  <c r="GE52" i="6" s="1"/>
  <c r="GE53" i="6" s="1"/>
  <c r="GE54" i="6" s="1"/>
  <c r="GE55" i="6" s="1"/>
  <c r="GE56" i="6" s="1"/>
  <c r="GE57" i="6" s="1"/>
  <c r="GE58" i="6" s="1"/>
  <c r="GE59" i="6" s="1"/>
  <c r="GG45" i="6"/>
  <c r="GG46" i="6" s="1"/>
  <c r="GG47" i="6" s="1"/>
  <c r="GG48" i="6" s="1"/>
  <c r="GG49" i="6" s="1"/>
  <c r="GG50" i="6" s="1"/>
  <c r="GG51" i="6" s="1"/>
  <c r="GG52" i="6" s="1"/>
  <c r="GG53" i="6" s="1"/>
  <c r="GG54" i="6" s="1"/>
  <c r="GG55" i="6" s="1"/>
  <c r="GG56" i="6" s="1"/>
  <c r="GG57" i="6" s="1"/>
  <c r="GG58" i="6" s="1"/>
  <c r="GG59" i="6" s="1"/>
  <c r="FZ48" i="6"/>
  <c r="GB48" i="6"/>
  <c r="FZ49" i="3"/>
  <c r="GB49" i="3"/>
  <c r="FZ49" i="6" l="1"/>
  <c r="GB49" i="6"/>
  <c r="GB50" i="3"/>
  <c r="FZ50" i="3"/>
  <c r="GB50" i="6" l="1"/>
  <c r="FZ50" i="6"/>
  <c r="FZ51" i="3"/>
  <c r="GB51" i="3"/>
  <c r="FZ51" i="6" l="1"/>
  <c r="GB51" i="6"/>
  <c r="GB52" i="3"/>
  <c r="FZ52" i="3"/>
  <c r="GB52" i="6" l="1"/>
  <c r="FZ52" i="6"/>
  <c r="GB53" i="3"/>
  <c r="FZ53" i="3"/>
  <c r="GB53" i="6" l="1"/>
  <c r="FZ53" i="6"/>
  <c r="GB54" i="3"/>
  <c r="FZ54" i="3"/>
  <c r="FZ54" i="6" l="1"/>
  <c r="GB54" i="6"/>
  <c r="FZ55" i="3"/>
  <c r="GB55" i="3"/>
  <c r="GB55" i="6" l="1"/>
  <c r="FZ55" i="6"/>
  <c r="FZ56" i="3"/>
  <c r="GB56" i="3"/>
  <c r="FZ56" i="6" l="1"/>
  <c r="GB56" i="6"/>
  <c r="GB57" i="3"/>
  <c r="FZ57" i="3"/>
  <c r="GB57" i="6" l="1"/>
  <c r="FZ57" i="6"/>
  <c r="FZ58" i="3"/>
  <c r="GB58" i="3"/>
  <c r="GB58" i="6" l="1"/>
  <c r="FZ58" i="6"/>
  <c r="GB59" i="3"/>
  <c r="FZ59" i="3"/>
  <c r="FZ59" i="6" l="1"/>
  <c r="GB59" i="6"/>
  <c r="DL5" i="4" l="1"/>
  <c r="DL6" i="4" s="1"/>
  <c r="DK5" i="4"/>
  <c r="DK6" i="4" s="1"/>
  <c r="DW8" i="6"/>
  <c r="DL7" i="4" l="1"/>
  <c r="DK7" i="4"/>
  <c r="B4" i="6"/>
  <c r="GQ8" i="6" s="1"/>
  <c r="GQ9" i="6" s="1"/>
  <c r="CG8" i="6"/>
  <c r="FG8" i="6"/>
  <c r="AA7" i="6"/>
  <c r="FG7" i="6"/>
  <c r="DH6" i="4"/>
  <c r="DH7" i="4" s="1"/>
  <c r="DH8" i="4" s="1"/>
  <c r="DL8" i="4" l="1"/>
  <c r="DK8" i="4"/>
  <c r="GR8" i="6"/>
  <c r="GR9" i="6" s="1"/>
  <c r="GR10" i="6" s="1"/>
  <c r="GR11" i="6" s="1"/>
  <c r="GR12" i="6" s="1"/>
  <c r="GR13" i="6" s="1"/>
  <c r="GR14" i="6" s="1"/>
  <c r="GR15" i="6" s="1"/>
  <c r="GR16" i="6" s="1"/>
  <c r="GR17" i="6" s="1"/>
  <c r="GR18" i="6" s="1"/>
  <c r="GR19" i="6" s="1"/>
  <c r="GR20" i="6" s="1"/>
  <c r="GR21" i="6" s="1"/>
  <c r="GR22" i="6" s="1"/>
  <c r="GR23" i="6" s="1"/>
  <c r="GR24" i="6" s="1"/>
  <c r="GR25" i="6" s="1"/>
  <c r="GR26" i="6" s="1"/>
  <c r="GR27" i="6" s="1"/>
  <c r="GR28" i="6" s="1"/>
  <c r="GR29" i="6" s="1"/>
  <c r="GR30" i="6" s="1"/>
  <c r="GR31" i="6" s="1"/>
  <c r="GR32" i="6" s="1"/>
  <c r="GR33" i="6" s="1"/>
  <c r="GR34" i="6" s="1"/>
  <c r="GR35" i="6" s="1"/>
  <c r="GR36" i="6" s="1"/>
  <c r="GR37" i="6" s="1"/>
  <c r="GR38" i="6" s="1"/>
  <c r="GR39" i="6" s="1"/>
  <c r="GR40" i="6" s="1"/>
  <c r="GR41" i="6" s="1"/>
  <c r="GR42" i="6" s="1"/>
  <c r="GR43" i="6" s="1"/>
  <c r="GR44" i="6" s="1"/>
  <c r="GR45" i="6" s="1"/>
  <c r="GR46" i="6" s="1"/>
  <c r="GR47" i="6" s="1"/>
  <c r="GR48" i="6" s="1"/>
  <c r="GR49" i="6" s="1"/>
  <c r="GR50" i="6" s="1"/>
  <c r="GR51" i="6" s="1"/>
  <c r="GR52" i="6" s="1"/>
  <c r="GR53" i="6" s="1"/>
  <c r="GR54" i="6" s="1"/>
  <c r="GR55" i="6" s="1"/>
  <c r="GR56" i="6" s="1"/>
  <c r="GR57" i="6" s="1"/>
  <c r="GR58" i="6" s="1"/>
  <c r="GR59" i="6" s="1"/>
  <c r="GQ10" i="6"/>
  <c r="GQ11" i="6" s="1"/>
  <c r="GQ12" i="6" s="1"/>
  <c r="GQ13" i="6" s="1"/>
  <c r="GQ14" i="6" s="1"/>
  <c r="GQ15" i="6" s="1"/>
  <c r="GQ16" i="6" s="1"/>
  <c r="GQ17" i="6" s="1"/>
  <c r="GQ18" i="6" s="1"/>
  <c r="GQ19" i="6" s="1"/>
  <c r="GQ20" i="6" s="1"/>
  <c r="GQ21" i="6" s="1"/>
  <c r="GQ22" i="6" s="1"/>
  <c r="GQ23" i="6" s="1"/>
  <c r="GQ24" i="6" s="1"/>
  <c r="GQ25" i="6" s="1"/>
  <c r="GQ26" i="6" s="1"/>
  <c r="GQ27" i="6" s="1"/>
  <c r="GQ28" i="6" s="1"/>
  <c r="GQ29" i="6" s="1"/>
  <c r="GQ30" i="6" s="1"/>
  <c r="GQ31" i="6" s="1"/>
  <c r="GQ32" i="6" s="1"/>
  <c r="GQ33" i="6" s="1"/>
  <c r="GQ34" i="6" s="1"/>
  <c r="GQ35" i="6" s="1"/>
  <c r="GQ36" i="6" s="1"/>
  <c r="GQ37" i="6" s="1"/>
  <c r="GQ38" i="6" s="1"/>
  <c r="GQ39" i="6" s="1"/>
  <c r="GQ40" i="6" s="1"/>
  <c r="GQ41" i="6" s="1"/>
  <c r="GQ42" i="6" s="1"/>
  <c r="GQ43" i="6" s="1"/>
  <c r="GQ44" i="6" s="1"/>
  <c r="GQ45" i="6" s="1"/>
  <c r="GQ46" i="6" s="1"/>
  <c r="GQ47" i="6" s="1"/>
  <c r="GQ48" i="6" s="1"/>
  <c r="GQ49" i="6" s="1"/>
  <c r="GQ50" i="6" s="1"/>
  <c r="GQ51" i="6" s="1"/>
  <c r="GQ52" i="6" s="1"/>
  <c r="GQ53" i="6" s="1"/>
  <c r="GQ54" i="6" s="1"/>
  <c r="GQ55" i="6" s="1"/>
  <c r="GQ56" i="6" s="1"/>
  <c r="GQ57" i="6" s="1"/>
  <c r="GQ58" i="6" s="1"/>
  <c r="GQ59" i="6" s="1"/>
  <c r="DH9" i="4"/>
  <c r="DL9" i="4" l="1"/>
  <c r="DK9" i="4"/>
  <c r="DH10" i="4"/>
  <c r="DL10" i="4" l="1"/>
  <c r="DK10" i="4"/>
  <c r="DH11" i="4"/>
  <c r="DL11" i="4" l="1"/>
  <c r="DK11" i="4"/>
  <c r="DH12" i="4"/>
  <c r="DL12" i="4" l="1"/>
  <c r="DK12" i="4"/>
  <c r="DH13" i="4"/>
  <c r="DL13" i="4" l="1"/>
  <c r="DK13" i="4"/>
  <c r="DH14" i="4"/>
  <c r="DL14" i="4" l="1"/>
  <c r="DK14" i="4"/>
  <c r="DH15" i="4"/>
  <c r="DL15" i="4" l="1"/>
  <c r="DK15" i="4"/>
  <c r="DH16" i="4"/>
  <c r="DL16" i="4" l="1"/>
  <c r="DK16" i="4"/>
  <c r="DH17" i="4"/>
  <c r="DL17" i="4" l="1"/>
  <c r="DK17" i="4"/>
  <c r="DH18" i="4"/>
  <c r="DL18" i="4" l="1"/>
  <c r="DK18" i="4"/>
  <c r="DH19" i="4"/>
  <c r="DL19" i="4" l="1"/>
  <c r="DK19" i="4"/>
  <c r="DH20" i="4"/>
  <c r="DL20" i="4" l="1"/>
  <c r="DK20" i="4"/>
  <c r="DH21" i="4"/>
  <c r="DL21" i="4" l="1"/>
  <c r="DK21" i="4"/>
  <c r="DH22" i="4"/>
  <c r="DL22" i="4" l="1"/>
  <c r="DK22" i="4"/>
  <c r="DH23" i="4"/>
  <c r="DL23" i="4" l="1"/>
  <c r="DK23" i="4"/>
  <c r="DH24" i="4"/>
  <c r="DL24" i="4" l="1"/>
  <c r="DK24" i="4"/>
  <c r="DH25" i="4"/>
  <c r="DL25" i="4" l="1"/>
  <c r="DK25" i="4"/>
  <c r="DH26" i="4"/>
  <c r="DL26" i="4" l="1"/>
  <c r="DK26" i="4"/>
  <c r="DH27" i="4"/>
  <c r="DL27" i="4" l="1"/>
  <c r="DK27" i="4"/>
  <c r="DH28" i="4"/>
  <c r="DL28" i="4" l="1"/>
  <c r="DK28" i="4"/>
  <c r="DH29" i="4"/>
  <c r="DL29" i="4" l="1"/>
  <c r="DK29" i="4"/>
  <c r="DH30" i="4"/>
  <c r="DL30" i="4" l="1"/>
  <c r="DK30" i="4"/>
  <c r="DH31" i="4"/>
  <c r="DL31" i="4" l="1"/>
  <c r="DK31" i="4"/>
  <c r="DH32" i="4"/>
  <c r="DL32" i="4" l="1"/>
  <c r="DK32" i="4"/>
  <c r="DH33" i="4"/>
  <c r="DL33" i="4" l="1"/>
  <c r="DK33" i="4"/>
  <c r="DH34" i="4"/>
  <c r="DL34" i="4" l="1"/>
  <c r="DK34" i="4"/>
  <c r="DH35" i="4"/>
  <c r="DL35" i="4" l="1"/>
  <c r="DK35" i="4"/>
  <c r="DH36" i="4"/>
  <c r="DH37" i="4" s="1"/>
  <c r="DH38" i="4" s="1"/>
  <c r="DH39" i="4" s="1"/>
  <c r="DH40" i="4" s="1"/>
  <c r="DH41" i="4" s="1"/>
  <c r="DH42" i="4" s="1"/>
  <c r="DH43" i="4" s="1"/>
  <c r="DH44" i="4" s="1"/>
  <c r="DH45" i="4" s="1"/>
  <c r="DH46" i="4" s="1"/>
  <c r="DH47" i="4" s="1"/>
  <c r="DH48" i="4" s="1"/>
  <c r="DH49" i="4" s="1"/>
  <c r="DH50" i="4" s="1"/>
  <c r="DH51" i="4" s="1"/>
  <c r="DH52" i="4" s="1"/>
  <c r="DH53" i="4" s="1"/>
  <c r="DH54" i="4" s="1"/>
  <c r="DH55" i="4" s="1"/>
  <c r="DH56" i="4" s="1"/>
  <c r="DH57" i="4" s="1"/>
  <c r="DH58" i="4" s="1"/>
  <c r="DH59" i="4" s="1"/>
  <c r="DH60" i="4" s="1"/>
  <c r="DH61" i="4" s="1"/>
  <c r="DH62" i="4" s="1"/>
  <c r="DH63" i="4" s="1"/>
  <c r="DH64" i="4" s="1"/>
  <c r="DH65" i="4" s="1"/>
  <c r="DH66" i="4" s="1"/>
  <c r="DH67" i="4" s="1"/>
  <c r="DH68" i="4" s="1"/>
  <c r="DH69" i="4" s="1"/>
  <c r="DH70" i="4" s="1"/>
  <c r="DH71" i="4" s="1"/>
  <c r="DH72" i="4" s="1"/>
  <c r="DH73" i="4" s="1"/>
  <c r="DH74" i="4" s="1"/>
  <c r="DH75" i="4" s="1"/>
  <c r="DH76" i="4" s="1"/>
  <c r="DH77" i="4" s="1"/>
  <c r="DH78" i="4" s="1"/>
  <c r="DH79" i="4" s="1"/>
  <c r="DH80" i="4" s="1"/>
  <c r="DH81" i="4" s="1"/>
  <c r="DH82" i="4" s="1"/>
  <c r="DH83" i="4" s="1"/>
  <c r="DH84" i="4" s="1"/>
  <c r="DH85" i="4" s="1"/>
  <c r="DH86" i="4" s="1"/>
  <c r="DH87" i="4" s="1"/>
  <c r="DH88" i="4" s="1"/>
  <c r="DH89" i="4" s="1"/>
  <c r="DH90" i="4" s="1"/>
  <c r="DH91" i="4" s="1"/>
  <c r="DH92" i="4" s="1"/>
  <c r="DH93" i="4" s="1"/>
  <c r="DH94" i="4" s="1"/>
  <c r="DH95" i="4" s="1"/>
  <c r="DH96" i="4" s="1"/>
  <c r="DH97" i="4" s="1"/>
  <c r="DH98" i="4" s="1"/>
  <c r="DH99" i="4" s="1"/>
  <c r="DH100" i="4" s="1"/>
  <c r="DH101" i="4" s="1"/>
  <c r="DL36" i="4" l="1"/>
  <c r="DK36" i="4"/>
  <c r="AT102" i="4"/>
  <c r="AU102" i="4"/>
  <c r="CV102" i="4"/>
  <c r="DC57" i="4"/>
  <c r="DC58" i="4"/>
  <c r="DC59" i="4"/>
  <c r="DC60" i="4"/>
  <c r="DC61" i="4"/>
  <c r="DC62" i="4"/>
  <c r="DC63" i="4"/>
  <c r="DC64" i="4"/>
  <c r="DC65" i="4"/>
  <c r="DC66" i="4"/>
  <c r="DC67" i="4"/>
  <c r="DC68" i="4"/>
  <c r="DC69" i="4"/>
  <c r="DC70" i="4"/>
  <c r="DC71" i="4"/>
  <c r="DC72" i="4"/>
  <c r="DC73" i="4"/>
  <c r="DC74" i="4"/>
  <c r="DC75" i="4"/>
  <c r="DC76" i="4"/>
  <c r="DC77" i="4"/>
  <c r="DC78" i="4"/>
  <c r="DC79" i="4"/>
  <c r="DC80" i="4"/>
  <c r="DC81" i="4"/>
  <c r="DC82" i="4"/>
  <c r="DC83" i="4"/>
  <c r="DC84" i="4"/>
  <c r="DC85" i="4"/>
  <c r="DC86" i="4"/>
  <c r="DC87" i="4"/>
  <c r="DC88" i="4"/>
  <c r="DC89" i="4"/>
  <c r="DC90" i="4"/>
  <c r="DC91" i="4"/>
  <c r="DC92" i="4"/>
  <c r="DC93" i="4"/>
  <c r="DC94" i="4"/>
  <c r="DC95" i="4"/>
  <c r="DC96" i="4"/>
  <c r="DC97" i="4"/>
  <c r="DC98" i="4"/>
  <c r="DC99" i="4"/>
  <c r="DC100" i="4"/>
  <c r="DC101" i="4"/>
  <c r="DC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S102" i="4"/>
  <c r="CT102" i="4"/>
  <c r="GM9" i="6"/>
  <c r="GM10" i="6" s="1"/>
  <c r="GM11" i="6" s="1"/>
  <c r="GM12" i="6" s="1"/>
  <c r="GM13" i="6" s="1"/>
  <c r="GM14" i="6" s="1"/>
  <c r="GM15" i="6" s="1"/>
  <c r="GM16" i="6" s="1"/>
  <c r="GM17" i="6" s="1"/>
  <c r="GM18" i="6" s="1"/>
  <c r="GM19" i="6" s="1"/>
  <c r="GM20" i="6" s="1"/>
  <c r="GM21" i="6" s="1"/>
  <c r="GM22" i="6" s="1"/>
  <c r="GM23" i="6" s="1"/>
  <c r="GM24" i="6" s="1"/>
  <c r="GM25" i="6" s="1"/>
  <c r="GM26" i="6" s="1"/>
  <c r="GM27" i="6" s="1"/>
  <c r="GM28" i="6" s="1"/>
  <c r="GM29" i="6" s="1"/>
  <c r="GM30" i="6" s="1"/>
  <c r="GM31" i="6" s="1"/>
  <c r="GM32" i="6" s="1"/>
  <c r="GM33" i="6" s="1"/>
  <c r="GM34" i="6" s="1"/>
  <c r="GM35" i="6" s="1"/>
  <c r="GM36" i="6" s="1"/>
  <c r="GM37" i="6" s="1"/>
  <c r="GM38" i="6" s="1"/>
  <c r="GM39" i="6" s="1"/>
  <c r="GM40" i="6" s="1"/>
  <c r="GM41" i="6" s="1"/>
  <c r="GM42" i="6" s="1"/>
  <c r="GM43" i="6" s="1"/>
  <c r="GM44" i="6" s="1"/>
  <c r="GM45" i="6" s="1"/>
  <c r="GM46" i="6" s="1"/>
  <c r="GM47" i="6" s="1"/>
  <c r="GM48" i="6" s="1"/>
  <c r="GM49" i="6" s="1"/>
  <c r="GM50" i="6" s="1"/>
  <c r="GM51" i="6" s="1"/>
  <c r="GM52" i="6" s="1"/>
  <c r="GM53" i="6" s="1"/>
  <c r="GM54" i="6" s="1"/>
  <c r="GM55" i="6" s="1"/>
  <c r="GM56" i="6" s="1"/>
  <c r="GM57" i="6" s="1"/>
  <c r="GM58" i="6" s="1"/>
  <c r="GM59" i="6" s="1"/>
  <c r="GL9" i="6"/>
  <c r="GL10" i="6" s="1"/>
  <c r="GL11" i="6" s="1"/>
  <c r="GL12" i="6" s="1"/>
  <c r="GL13" i="6" s="1"/>
  <c r="GL14" i="6" s="1"/>
  <c r="GL15" i="6" s="1"/>
  <c r="GL16" i="6" s="1"/>
  <c r="GL17" i="6" s="1"/>
  <c r="GL18" i="6" s="1"/>
  <c r="GL19" i="6" s="1"/>
  <c r="GL20" i="6" s="1"/>
  <c r="GL21" i="6" s="1"/>
  <c r="GL22" i="6" s="1"/>
  <c r="GL23" i="6" s="1"/>
  <c r="GL24" i="6" s="1"/>
  <c r="GL25" i="6" s="1"/>
  <c r="GL26" i="6" s="1"/>
  <c r="GL27" i="6" s="1"/>
  <c r="GL28" i="6" s="1"/>
  <c r="GL29" i="6" s="1"/>
  <c r="GL30" i="6" s="1"/>
  <c r="GL31" i="6" s="1"/>
  <c r="GL32" i="6" s="1"/>
  <c r="GL33" i="6" s="1"/>
  <c r="GL34" i="6" s="1"/>
  <c r="GL35" i="6" s="1"/>
  <c r="GL36" i="6" s="1"/>
  <c r="GL37" i="6" s="1"/>
  <c r="GL38" i="6" s="1"/>
  <c r="GL39" i="6" s="1"/>
  <c r="GL40" i="6" s="1"/>
  <c r="GL41" i="6" s="1"/>
  <c r="GL42" i="6" s="1"/>
  <c r="GL43" i="6" s="1"/>
  <c r="GL44" i="6" s="1"/>
  <c r="GL45" i="6" s="1"/>
  <c r="GL46" i="6" s="1"/>
  <c r="GL47" i="6" s="1"/>
  <c r="GL48" i="6" s="1"/>
  <c r="GL49" i="6" s="1"/>
  <c r="GL50" i="6" s="1"/>
  <c r="GL51" i="6" s="1"/>
  <c r="GL52" i="6" s="1"/>
  <c r="GL53" i="6" s="1"/>
  <c r="GL54" i="6" s="1"/>
  <c r="GL55" i="6" s="1"/>
  <c r="GL56" i="6" s="1"/>
  <c r="GL57" i="6" s="1"/>
  <c r="GL58" i="6" s="1"/>
  <c r="GL59" i="6" s="1"/>
  <c r="Q4" i="6"/>
  <c r="DW9" i="6"/>
  <c r="DW10" i="6" s="1"/>
  <c r="DW11" i="6" s="1"/>
  <c r="DW12" i="6" s="1"/>
  <c r="DW13" i="6" s="1"/>
  <c r="DW14" i="6" s="1"/>
  <c r="DW15" i="6" s="1"/>
  <c r="DW16" i="6" s="1"/>
  <c r="DW17" i="6" s="1"/>
  <c r="DW18" i="6" s="1"/>
  <c r="DW19" i="6" s="1"/>
  <c r="DW20" i="6" s="1"/>
  <c r="DW21" i="6" s="1"/>
  <c r="DW22" i="6" s="1"/>
  <c r="DW23" i="6" s="1"/>
  <c r="DW24" i="6" s="1"/>
  <c r="DW25" i="6" s="1"/>
  <c r="DW26" i="6" s="1"/>
  <c r="DW27" i="6" s="1"/>
  <c r="DW28" i="6" s="1"/>
  <c r="DW29" i="6" s="1"/>
  <c r="DW30" i="6" s="1"/>
  <c r="DW31" i="6" s="1"/>
  <c r="DW32" i="6" s="1"/>
  <c r="DW33" i="6" s="1"/>
  <c r="DW34" i="6" s="1"/>
  <c r="DW35" i="6" s="1"/>
  <c r="DW36" i="6" s="1"/>
  <c r="DW37" i="6" s="1"/>
  <c r="DW38" i="6" s="1"/>
  <c r="DW39" i="6" s="1"/>
  <c r="DW40" i="6" s="1"/>
  <c r="DW41" i="6" s="1"/>
  <c r="DW42" i="6" s="1"/>
  <c r="DW43" i="6" s="1"/>
  <c r="DW44" i="6" s="1"/>
  <c r="DW45" i="6" s="1"/>
  <c r="DW46" i="6" s="1"/>
  <c r="DW47" i="6" s="1"/>
  <c r="DW48" i="6" s="1"/>
  <c r="DW49" i="6" s="1"/>
  <c r="DW50" i="6" s="1"/>
  <c r="DW51" i="6" s="1"/>
  <c r="DW52" i="6" s="1"/>
  <c r="DW53" i="6" s="1"/>
  <c r="DW54" i="6" s="1"/>
  <c r="DW55" i="6" s="1"/>
  <c r="DW56" i="6" s="1"/>
  <c r="DW57" i="6" s="1"/>
  <c r="DW58" i="6" s="1"/>
  <c r="DW59" i="6" s="1"/>
  <c r="DR8" i="6"/>
  <c r="DR9" i="6" s="1"/>
  <c r="DR10" i="6" s="1"/>
  <c r="FV9" i="6"/>
  <c r="T8" i="6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FI8" i="6"/>
  <c r="F26" i="6"/>
  <c r="BD8" i="6" s="1"/>
  <c r="BD9" i="6" s="1"/>
  <c r="D26" i="6"/>
  <c r="BE8" i="6" s="1"/>
  <c r="BE9" i="6" s="1"/>
  <c r="BE10" i="6" s="1"/>
  <c r="BE11" i="6" s="1"/>
  <c r="BE12" i="6" s="1"/>
  <c r="BE13" i="6" s="1"/>
  <c r="BE14" i="6" s="1"/>
  <c r="BE15" i="6" s="1"/>
  <c r="BE16" i="6" s="1"/>
  <c r="BE17" i="6" s="1"/>
  <c r="BE18" i="6" s="1"/>
  <c r="BE19" i="6" s="1"/>
  <c r="BE20" i="6" s="1"/>
  <c r="BE21" i="6" s="1"/>
  <c r="BE22" i="6" s="1"/>
  <c r="BE23" i="6" s="1"/>
  <c r="BE24" i="6" s="1"/>
  <c r="BE25" i="6" s="1"/>
  <c r="BE26" i="6" s="1"/>
  <c r="BE27" i="6" s="1"/>
  <c r="BE28" i="6" s="1"/>
  <c r="BE29" i="6" s="1"/>
  <c r="BE30" i="6" s="1"/>
  <c r="BE31" i="6" s="1"/>
  <c r="BE32" i="6" s="1"/>
  <c r="BE33" i="6" s="1"/>
  <c r="BE34" i="6" s="1"/>
  <c r="BE35" i="6" s="1"/>
  <c r="BE36" i="6" s="1"/>
  <c r="BE37" i="6" s="1"/>
  <c r="BE38" i="6" s="1"/>
  <c r="BE39" i="6" s="1"/>
  <c r="BE40" i="6" s="1"/>
  <c r="BE41" i="6" s="1"/>
  <c r="BE42" i="6" s="1"/>
  <c r="BE43" i="6" s="1"/>
  <c r="BE44" i="6" s="1"/>
  <c r="BE45" i="6" s="1"/>
  <c r="BE46" i="6" s="1"/>
  <c r="BE47" i="6" s="1"/>
  <c r="BE48" i="6" s="1"/>
  <c r="BE49" i="6" s="1"/>
  <c r="BE50" i="6" s="1"/>
  <c r="BE51" i="6" s="1"/>
  <c r="BE52" i="6" s="1"/>
  <c r="BE53" i="6" s="1"/>
  <c r="BE54" i="6" s="1"/>
  <c r="BE55" i="6" s="1"/>
  <c r="BE56" i="6" s="1"/>
  <c r="BE57" i="6" s="1"/>
  <c r="BE58" i="6" s="1"/>
  <c r="BE59" i="6" s="1"/>
  <c r="F25" i="6"/>
  <c r="AY8" i="6" s="1"/>
  <c r="AY9" i="6" s="1"/>
  <c r="D25" i="6"/>
  <c r="AZ8" i="6" s="1"/>
  <c r="AZ9" i="6" s="1"/>
  <c r="AZ10" i="6" s="1"/>
  <c r="AZ11" i="6" s="1"/>
  <c r="AZ12" i="6" s="1"/>
  <c r="AZ13" i="6" s="1"/>
  <c r="AZ14" i="6" s="1"/>
  <c r="AZ15" i="6" s="1"/>
  <c r="AZ16" i="6" s="1"/>
  <c r="AZ17" i="6" s="1"/>
  <c r="AZ18" i="6" s="1"/>
  <c r="AZ19" i="6" s="1"/>
  <c r="AZ20" i="6" s="1"/>
  <c r="AZ21" i="6" s="1"/>
  <c r="AZ22" i="6" s="1"/>
  <c r="AZ23" i="6" s="1"/>
  <c r="AZ24" i="6" s="1"/>
  <c r="AZ25" i="6" s="1"/>
  <c r="AZ26" i="6" s="1"/>
  <c r="AZ27" i="6" s="1"/>
  <c r="AZ28" i="6" s="1"/>
  <c r="AZ29" i="6" s="1"/>
  <c r="AZ30" i="6" s="1"/>
  <c r="AZ31" i="6" s="1"/>
  <c r="AZ32" i="6" s="1"/>
  <c r="AZ33" i="6" s="1"/>
  <c r="AZ34" i="6" s="1"/>
  <c r="AZ35" i="6" s="1"/>
  <c r="AZ36" i="6" s="1"/>
  <c r="AZ37" i="6" s="1"/>
  <c r="AZ38" i="6" s="1"/>
  <c r="AZ39" i="6" s="1"/>
  <c r="AZ40" i="6" s="1"/>
  <c r="AZ41" i="6" s="1"/>
  <c r="AZ42" i="6" s="1"/>
  <c r="AZ43" i="6" s="1"/>
  <c r="AZ44" i="6" s="1"/>
  <c r="AZ45" i="6" s="1"/>
  <c r="AZ46" i="6" s="1"/>
  <c r="AZ47" i="6" s="1"/>
  <c r="AZ48" i="6" s="1"/>
  <c r="AZ49" i="6" s="1"/>
  <c r="AZ50" i="6" s="1"/>
  <c r="AZ51" i="6" s="1"/>
  <c r="AZ52" i="6" s="1"/>
  <c r="AZ53" i="6" s="1"/>
  <c r="AZ54" i="6" s="1"/>
  <c r="AZ55" i="6" s="1"/>
  <c r="AZ56" i="6" s="1"/>
  <c r="AZ57" i="6" s="1"/>
  <c r="AZ58" i="6" s="1"/>
  <c r="AZ59" i="6" s="1"/>
  <c r="FL9" i="6"/>
  <c r="D24" i="6"/>
  <c r="BJ8" i="6" s="1"/>
  <c r="BJ9" i="6" s="1"/>
  <c r="BJ10" i="6" s="1"/>
  <c r="BJ11" i="6" s="1"/>
  <c r="BJ12" i="6" s="1"/>
  <c r="BJ13" i="6" s="1"/>
  <c r="BJ14" i="6" s="1"/>
  <c r="BJ15" i="6" s="1"/>
  <c r="BJ16" i="6" s="1"/>
  <c r="BJ17" i="6" s="1"/>
  <c r="BJ18" i="6" s="1"/>
  <c r="BJ19" i="6" s="1"/>
  <c r="BJ20" i="6" s="1"/>
  <c r="BJ21" i="6" s="1"/>
  <c r="BJ22" i="6" s="1"/>
  <c r="BJ23" i="6" s="1"/>
  <c r="BJ24" i="6" s="1"/>
  <c r="BJ25" i="6" s="1"/>
  <c r="BJ26" i="6" s="1"/>
  <c r="BJ27" i="6" s="1"/>
  <c r="BJ28" i="6" s="1"/>
  <c r="BJ29" i="6" s="1"/>
  <c r="BJ30" i="6" s="1"/>
  <c r="BJ31" i="6" s="1"/>
  <c r="BJ32" i="6" s="1"/>
  <c r="BJ33" i="6" s="1"/>
  <c r="BJ34" i="6" s="1"/>
  <c r="BJ35" i="6" s="1"/>
  <c r="BJ36" i="6" s="1"/>
  <c r="BJ37" i="6" s="1"/>
  <c r="BJ38" i="6" s="1"/>
  <c r="BJ39" i="6" s="1"/>
  <c r="BJ40" i="6" s="1"/>
  <c r="BJ41" i="6" s="1"/>
  <c r="BJ42" i="6" s="1"/>
  <c r="BJ43" i="6" s="1"/>
  <c r="BJ44" i="6" s="1"/>
  <c r="BJ45" i="6" s="1"/>
  <c r="BJ46" i="6" s="1"/>
  <c r="BJ47" i="6" s="1"/>
  <c r="BJ48" i="6" s="1"/>
  <c r="BJ49" i="6" s="1"/>
  <c r="BJ50" i="6" s="1"/>
  <c r="BJ51" i="6" s="1"/>
  <c r="BJ52" i="6" s="1"/>
  <c r="BJ53" i="6" s="1"/>
  <c r="BJ54" i="6" s="1"/>
  <c r="BJ55" i="6" s="1"/>
  <c r="BJ56" i="6" s="1"/>
  <c r="BJ57" i="6" s="1"/>
  <c r="BJ58" i="6" s="1"/>
  <c r="BJ59" i="6" s="1"/>
  <c r="D23" i="6"/>
  <c r="BH8" i="6" s="1"/>
  <c r="BH9" i="6" s="1"/>
  <c r="BH10" i="6" s="1"/>
  <c r="BH11" i="6" s="1"/>
  <c r="BH12" i="6" s="1"/>
  <c r="BH13" i="6" s="1"/>
  <c r="BH14" i="6" s="1"/>
  <c r="BH15" i="6" s="1"/>
  <c r="BH16" i="6" s="1"/>
  <c r="BH17" i="6" s="1"/>
  <c r="BH18" i="6" s="1"/>
  <c r="BH19" i="6" s="1"/>
  <c r="BH20" i="6" s="1"/>
  <c r="BH21" i="6" s="1"/>
  <c r="BH22" i="6" s="1"/>
  <c r="BH23" i="6" s="1"/>
  <c r="BH24" i="6" s="1"/>
  <c r="BH25" i="6" s="1"/>
  <c r="BH26" i="6" s="1"/>
  <c r="BH27" i="6" s="1"/>
  <c r="BH28" i="6" s="1"/>
  <c r="BH29" i="6" s="1"/>
  <c r="BH30" i="6" s="1"/>
  <c r="BH31" i="6" s="1"/>
  <c r="BH32" i="6" s="1"/>
  <c r="BH33" i="6" s="1"/>
  <c r="BH34" i="6" s="1"/>
  <c r="BH35" i="6" s="1"/>
  <c r="BH36" i="6" s="1"/>
  <c r="BH37" i="6" s="1"/>
  <c r="BH38" i="6" s="1"/>
  <c r="BH39" i="6" s="1"/>
  <c r="BH40" i="6" s="1"/>
  <c r="BH41" i="6" s="1"/>
  <c r="BH42" i="6" s="1"/>
  <c r="BH43" i="6" s="1"/>
  <c r="BH44" i="6" s="1"/>
  <c r="BH45" i="6" s="1"/>
  <c r="BH46" i="6" s="1"/>
  <c r="BH47" i="6" s="1"/>
  <c r="BH48" i="6" s="1"/>
  <c r="BH49" i="6" s="1"/>
  <c r="BH50" i="6" s="1"/>
  <c r="BH51" i="6" s="1"/>
  <c r="BH52" i="6" s="1"/>
  <c r="BH53" i="6" s="1"/>
  <c r="BH54" i="6" s="1"/>
  <c r="BH55" i="6" s="1"/>
  <c r="BH56" i="6" s="1"/>
  <c r="BH57" i="6" s="1"/>
  <c r="BH58" i="6" s="1"/>
  <c r="BH59" i="6" s="1"/>
  <c r="CB8" i="6"/>
  <c r="CB9" i="6" s="1"/>
  <c r="E19" i="6"/>
  <c r="F19" i="6" s="1"/>
  <c r="E17" i="6"/>
  <c r="CX8" i="6" s="1"/>
  <c r="CX9" i="6" s="1"/>
  <c r="CX10" i="6" s="1"/>
  <c r="CX11" i="6" s="1"/>
  <c r="CX12" i="6" s="1"/>
  <c r="CX13" i="6" s="1"/>
  <c r="CX14" i="6" s="1"/>
  <c r="CX15" i="6" s="1"/>
  <c r="CX16" i="6" s="1"/>
  <c r="CX17" i="6" s="1"/>
  <c r="CX18" i="6" s="1"/>
  <c r="CX19" i="6" s="1"/>
  <c r="CX20" i="6" s="1"/>
  <c r="CX21" i="6" s="1"/>
  <c r="CX22" i="6" s="1"/>
  <c r="CX23" i="6" s="1"/>
  <c r="CX24" i="6" s="1"/>
  <c r="CX25" i="6" s="1"/>
  <c r="CX26" i="6" s="1"/>
  <c r="CX27" i="6" s="1"/>
  <c r="CX28" i="6" s="1"/>
  <c r="CX29" i="6" s="1"/>
  <c r="CX30" i="6" s="1"/>
  <c r="CX31" i="6" s="1"/>
  <c r="CX32" i="6" s="1"/>
  <c r="CX33" i="6" s="1"/>
  <c r="CX34" i="6" s="1"/>
  <c r="CX35" i="6" s="1"/>
  <c r="CX36" i="6" s="1"/>
  <c r="CX37" i="6" s="1"/>
  <c r="CX38" i="6" s="1"/>
  <c r="CX39" i="6" s="1"/>
  <c r="CX40" i="6" s="1"/>
  <c r="CX41" i="6" s="1"/>
  <c r="CX42" i="6" s="1"/>
  <c r="CX43" i="6" s="1"/>
  <c r="CX44" i="6" s="1"/>
  <c r="CX45" i="6" s="1"/>
  <c r="CX46" i="6" s="1"/>
  <c r="CX47" i="6" s="1"/>
  <c r="CX48" i="6" s="1"/>
  <c r="CX49" i="6" s="1"/>
  <c r="CX50" i="6" s="1"/>
  <c r="CX51" i="6" s="1"/>
  <c r="CX52" i="6" s="1"/>
  <c r="CX53" i="6" s="1"/>
  <c r="CX54" i="6" s="1"/>
  <c r="CX55" i="6" s="1"/>
  <c r="CX56" i="6" s="1"/>
  <c r="CX57" i="6" s="1"/>
  <c r="CX58" i="6" s="1"/>
  <c r="CX59" i="6" s="1"/>
  <c r="CO8" i="6"/>
  <c r="CO9" i="6" s="1"/>
  <c r="F14" i="6"/>
  <c r="E14" i="6"/>
  <c r="EF8" i="6" s="1"/>
  <c r="EF9" i="6" s="1"/>
  <c r="EF10" i="6" s="1"/>
  <c r="EF11" i="6" s="1"/>
  <c r="EF12" i="6" s="1"/>
  <c r="EF13" i="6" s="1"/>
  <c r="EF14" i="6" s="1"/>
  <c r="EF15" i="6" s="1"/>
  <c r="EF16" i="6" s="1"/>
  <c r="EF17" i="6" s="1"/>
  <c r="EF18" i="6" s="1"/>
  <c r="EF19" i="6" s="1"/>
  <c r="EF20" i="6" s="1"/>
  <c r="EF21" i="6" s="1"/>
  <c r="EF22" i="6" s="1"/>
  <c r="EF23" i="6" s="1"/>
  <c r="EF24" i="6" s="1"/>
  <c r="EF25" i="6" s="1"/>
  <c r="EF26" i="6" s="1"/>
  <c r="EF27" i="6" s="1"/>
  <c r="EF28" i="6" s="1"/>
  <c r="EF29" i="6" s="1"/>
  <c r="EF30" i="6" s="1"/>
  <c r="EF31" i="6" s="1"/>
  <c r="EF32" i="6" s="1"/>
  <c r="EF33" i="6" s="1"/>
  <c r="EF34" i="6" s="1"/>
  <c r="EF35" i="6" s="1"/>
  <c r="EF36" i="6" s="1"/>
  <c r="EF37" i="6" s="1"/>
  <c r="EF38" i="6" s="1"/>
  <c r="EF39" i="6" s="1"/>
  <c r="EF40" i="6" s="1"/>
  <c r="EF41" i="6" s="1"/>
  <c r="EF42" i="6" s="1"/>
  <c r="EF43" i="6" s="1"/>
  <c r="EF44" i="6" s="1"/>
  <c r="EF45" i="6" s="1"/>
  <c r="EF46" i="6" s="1"/>
  <c r="EF47" i="6" s="1"/>
  <c r="EF48" i="6" s="1"/>
  <c r="EF49" i="6" s="1"/>
  <c r="EF50" i="6" s="1"/>
  <c r="EF51" i="6" s="1"/>
  <c r="EF52" i="6" s="1"/>
  <c r="EF53" i="6" s="1"/>
  <c r="EF54" i="6" s="1"/>
  <c r="EF55" i="6" s="1"/>
  <c r="EF56" i="6" s="1"/>
  <c r="EF57" i="6" s="1"/>
  <c r="EF58" i="6" s="1"/>
  <c r="EF59" i="6" s="1"/>
  <c r="D14" i="6"/>
  <c r="EE8" i="6" s="1"/>
  <c r="EE9" i="6" s="1"/>
  <c r="EE10" i="6" s="1"/>
  <c r="EE11" i="6" s="1"/>
  <c r="EE12" i="6" s="1"/>
  <c r="EE13" i="6" s="1"/>
  <c r="EE14" i="6" s="1"/>
  <c r="EE15" i="6" s="1"/>
  <c r="EE16" i="6" s="1"/>
  <c r="EE17" i="6" s="1"/>
  <c r="EE18" i="6" s="1"/>
  <c r="EE19" i="6" s="1"/>
  <c r="EE20" i="6" s="1"/>
  <c r="EE21" i="6" s="1"/>
  <c r="EE22" i="6" s="1"/>
  <c r="EE23" i="6" s="1"/>
  <c r="EE24" i="6" s="1"/>
  <c r="EE25" i="6" s="1"/>
  <c r="EE26" i="6" s="1"/>
  <c r="EE27" i="6" s="1"/>
  <c r="EE28" i="6" s="1"/>
  <c r="EE29" i="6" s="1"/>
  <c r="EE30" i="6" s="1"/>
  <c r="EE31" i="6" s="1"/>
  <c r="EE32" i="6" s="1"/>
  <c r="EE33" i="6" s="1"/>
  <c r="EE34" i="6" s="1"/>
  <c r="EE35" i="6" s="1"/>
  <c r="EE36" i="6" s="1"/>
  <c r="EE37" i="6" s="1"/>
  <c r="EE38" i="6" s="1"/>
  <c r="EE39" i="6" s="1"/>
  <c r="EE40" i="6" s="1"/>
  <c r="EE41" i="6" s="1"/>
  <c r="EE42" i="6" s="1"/>
  <c r="EE43" i="6" s="1"/>
  <c r="EE44" i="6" s="1"/>
  <c r="EE45" i="6" s="1"/>
  <c r="EE46" i="6" s="1"/>
  <c r="EE47" i="6" s="1"/>
  <c r="EE48" i="6" s="1"/>
  <c r="EE49" i="6" s="1"/>
  <c r="EE50" i="6" s="1"/>
  <c r="EE51" i="6" s="1"/>
  <c r="EE52" i="6" s="1"/>
  <c r="EE53" i="6" s="1"/>
  <c r="EE54" i="6" s="1"/>
  <c r="EE55" i="6" s="1"/>
  <c r="EE56" i="6" s="1"/>
  <c r="EE57" i="6" s="1"/>
  <c r="EE58" i="6" s="1"/>
  <c r="EE59" i="6" s="1"/>
  <c r="F13" i="6"/>
  <c r="E13" i="6"/>
  <c r="DZ8" i="6" s="1"/>
  <c r="DZ9" i="6" s="1"/>
  <c r="D13" i="6"/>
  <c r="BW8" i="6"/>
  <c r="BW9" i="6" s="1"/>
  <c r="BW10" i="6" s="1"/>
  <c r="BW11" i="6" s="1"/>
  <c r="BW12" i="6" s="1"/>
  <c r="BW13" i="6" s="1"/>
  <c r="BW14" i="6" s="1"/>
  <c r="BW15" i="6" s="1"/>
  <c r="BW16" i="6" s="1"/>
  <c r="BW17" i="6" s="1"/>
  <c r="BW18" i="6" s="1"/>
  <c r="BW19" i="6" s="1"/>
  <c r="BW20" i="6" s="1"/>
  <c r="BW21" i="6" s="1"/>
  <c r="BW22" i="6" s="1"/>
  <c r="BW23" i="6" s="1"/>
  <c r="BW24" i="6" s="1"/>
  <c r="BW25" i="6" s="1"/>
  <c r="BW26" i="6" s="1"/>
  <c r="BW27" i="6" s="1"/>
  <c r="BW28" i="6" s="1"/>
  <c r="BW29" i="6" s="1"/>
  <c r="BW30" i="6" s="1"/>
  <c r="BW31" i="6" s="1"/>
  <c r="BW32" i="6" s="1"/>
  <c r="BW33" i="6" s="1"/>
  <c r="BW34" i="6" s="1"/>
  <c r="BW35" i="6" s="1"/>
  <c r="BW36" i="6" s="1"/>
  <c r="BW37" i="6" s="1"/>
  <c r="BW38" i="6" s="1"/>
  <c r="BW39" i="6" s="1"/>
  <c r="BW40" i="6" s="1"/>
  <c r="BW41" i="6" s="1"/>
  <c r="BW42" i="6" s="1"/>
  <c r="BW43" i="6" s="1"/>
  <c r="BW44" i="6" s="1"/>
  <c r="BW45" i="6" s="1"/>
  <c r="BW46" i="6" s="1"/>
  <c r="BW47" i="6" s="1"/>
  <c r="BW48" i="6" s="1"/>
  <c r="BW49" i="6" s="1"/>
  <c r="BW50" i="6" s="1"/>
  <c r="BW51" i="6" s="1"/>
  <c r="BW52" i="6" s="1"/>
  <c r="BW53" i="6" s="1"/>
  <c r="BW54" i="6" s="1"/>
  <c r="BW55" i="6" s="1"/>
  <c r="BW56" i="6" s="1"/>
  <c r="BW57" i="6" s="1"/>
  <c r="BW58" i="6" s="1"/>
  <c r="BW59" i="6" s="1"/>
  <c r="Y8" i="6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X8" i="6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FH9" i="6"/>
  <c r="FF9" i="6"/>
  <c r="L9" i="6"/>
  <c r="L10" i="6" s="1"/>
  <c r="FJ9" i="6"/>
  <c r="FB9" i="6"/>
  <c r="DU8" i="6"/>
  <c r="DU9" i="6" s="1"/>
  <c r="DU10" i="6" s="1"/>
  <c r="DQ8" i="6"/>
  <c r="DQ9" i="6" s="1"/>
  <c r="DQ10" i="6" s="1"/>
  <c r="DQ11" i="6" s="1"/>
  <c r="DQ12" i="6" s="1"/>
  <c r="DQ13" i="6" s="1"/>
  <c r="DQ14" i="6" s="1"/>
  <c r="DQ15" i="6" s="1"/>
  <c r="DQ16" i="6" s="1"/>
  <c r="DQ17" i="6" s="1"/>
  <c r="DQ18" i="6" s="1"/>
  <c r="DQ19" i="6" s="1"/>
  <c r="DQ20" i="6" s="1"/>
  <c r="DQ21" i="6" s="1"/>
  <c r="DQ22" i="6" s="1"/>
  <c r="DQ23" i="6" s="1"/>
  <c r="DQ24" i="6" s="1"/>
  <c r="DQ25" i="6" s="1"/>
  <c r="DQ26" i="6" s="1"/>
  <c r="DQ27" i="6" s="1"/>
  <c r="DQ28" i="6" s="1"/>
  <c r="DQ29" i="6" s="1"/>
  <c r="DQ30" i="6" s="1"/>
  <c r="DQ31" i="6" s="1"/>
  <c r="DQ32" i="6" s="1"/>
  <c r="DQ33" i="6" s="1"/>
  <c r="DQ34" i="6" s="1"/>
  <c r="DQ35" i="6" s="1"/>
  <c r="DQ36" i="6" s="1"/>
  <c r="DQ37" i="6" s="1"/>
  <c r="DQ38" i="6" s="1"/>
  <c r="DQ39" i="6" s="1"/>
  <c r="DQ40" i="6" s="1"/>
  <c r="DQ41" i="6" s="1"/>
  <c r="DQ42" i="6" s="1"/>
  <c r="DQ43" i="6" s="1"/>
  <c r="DQ44" i="6" s="1"/>
  <c r="DQ45" i="6" s="1"/>
  <c r="DQ46" i="6" s="1"/>
  <c r="DQ47" i="6" s="1"/>
  <c r="DQ48" i="6" s="1"/>
  <c r="DQ49" i="6" s="1"/>
  <c r="DQ50" i="6" s="1"/>
  <c r="DQ51" i="6" s="1"/>
  <c r="DQ52" i="6" s="1"/>
  <c r="DQ53" i="6" s="1"/>
  <c r="DQ54" i="6" s="1"/>
  <c r="DQ55" i="6" s="1"/>
  <c r="DQ56" i="6" s="1"/>
  <c r="DQ57" i="6" s="1"/>
  <c r="DQ58" i="6" s="1"/>
  <c r="DQ59" i="6" s="1"/>
  <c r="DM8" i="6"/>
  <c r="DM9" i="6" s="1"/>
  <c r="DM10" i="6" s="1"/>
  <c r="DM11" i="6" s="1"/>
  <c r="DM12" i="6" s="1"/>
  <c r="DM13" i="6" s="1"/>
  <c r="DM14" i="6" s="1"/>
  <c r="DM15" i="6" s="1"/>
  <c r="DM16" i="6" s="1"/>
  <c r="DM17" i="6" s="1"/>
  <c r="DM18" i="6" s="1"/>
  <c r="DM19" i="6" s="1"/>
  <c r="DM20" i="6" s="1"/>
  <c r="DM21" i="6" s="1"/>
  <c r="DM22" i="6" s="1"/>
  <c r="DM23" i="6" s="1"/>
  <c r="DM24" i="6" s="1"/>
  <c r="DM25" i="6" s="1"/>
  <c r="DM26" i="6" s="1"/>
  <c r="DM27" i="6" s="1"/>
  <c r="DM28" i="6" s="1"/>
  <c r="DM29" i="6" s="1"/>
  <c r="DM30" i="6" s="1"/>
  <c r="DM31" i="6" s="1"/>
  <c r="DM32" i="6" s="1"/>
  <c r="DM33" i="6" s="1"/>
  <c r="DM34" i="6" s="1"/>
  <c r="DM35" i="6" s="1"/>
  <c r="DM36" i="6" s="1"/>
  <c r="DM37" i="6" s="1"/>
  <c r="DM38" i="6" s="1"/>
  <c r="DM39" i="6" s="1"/>
  <c r="DM40" i="6" s="1"/>
  <c r="DM41" i="6" s="1"/>
  <c r="DM42" i="6" s="1"/>
  <c r="DM43" i="6" s="1"/>
  <c r="DM44" i="6" s="1"/>
  <c r="DM45" i="6" s="1"/>
  <c r="DM46" i="6" s="1"/>
  <c r="DM47" i="6" s="1"/>
  <c r="DM48" i="6" s="1"/>
  <c r="DM49" i="6" s="1"/>
  <c r="DM50" i="6" s="1"/>
  <c r="DM51" i="6" s="1"/>
  <c r="DM52" i="6" s="1"/>
  <c r="DM53" i="6" s="1"/>
  <c r="DM54" i="6" s="1"/>
  <c r="DM55" i="6" s="1"/>
  <c r="DM56" i="6" s="1"/>
  <c r="DM57" i="6" s="1"/>
  <c r="DM58" i="6" s="1"/>
  <c r="DM59" i="6" s="1"/>
  <c r="CZ8" i="6"/>
  <c r="CZ9" i="6" s="1"/>
  <c r="CN8" i="6"/>
  <c r="CN9" i="6" s="1"/>
  <c r="BG8" i="6"/>
  <c r="BG9" i="6" s="1"/>
  <c r="AT8" i="6"/>
  <c r="AT9" i="6" s="1"/>
  <c r="AT10" i="6" s="1"/>
  <c r="AT11" i="6" s="1"/>
  <c r="AT12" i="6" s="1"/>
  <c r="AT13" i="6" s="1"/>
  <c r="AT14" i="6" s="1"/>
  <c r="AT15" i="6" s="1"/>
  <c r="AT16" i="6" s="1"/>
  <c r="AT17" i="6" s="1"/>
  <c r="AT18" i="6" s="1"/>
  <c r="AT19" i="6" s="1"/>
  <c r="AT20" i="6" s="1"/>
  <c r="AT21" i="6" s="1"/>
  <c r="AT22" i="6" s="1"/>
  <c r="AT23" i="6" s="1"/>
  <c r="AT24" i="6" s="1"/>
  <c r="AT25" i="6" s="1"/>
  <c r="AT26" i="6" s="1"/>
  <c r="AT27" i="6" s="1"/>
  <c r="AT28" i="6" s="1"/>
  <c r="AT29" i="6" s="1"/>
  <c r="AT30" i="6" s="1"/>
  <c r="AT31" i="6" s="1"/>
  <c r="AT32" i="6" s="1"/>
  <c r="AT33" i="6" s="1"/>
  <c r="AT34" i="6" s="1"/>
  <c r="AT35" i="6" s="1"/>
  <c r="AT36" i="6" s="1"/>
  <c r="AT37" i="6" s="1"/>
  <c r="AT38" i="6" s="1"/>
  <c r="AT39" i="6" s="1"/>
  <c r="AT40" i="6" s="1"/>
  <c r="AT41" i="6" s="1"/>
  <c r="AT42" i="6" s="1"/>
  <c r="AT43" i="6" s="1"/>
  <c r="AT44" i="6" s="1"/>
  <c r="AT45" i="6" s="1"/>
  <c r="AT46" i="6" s="1"/>
  <c r="AT47" i="6" s="1"/>
  <c r="AT48" i="6" s="1"/>
  <c r="AT49" i="6" s="1"/>
  <c r="AT50" i="6" s="1"/>
  <c r="AT51" i="6" s="1"/>
  <c r="AT52" i="6" s="1"/>
  <c r="AT53" i="6" s="1"/>
  <c r="AT54" i="6" s="1"/>
  <c r="AT55" i="6" s="1"/>
  <c r="AT56" i="6" s="1"/>
  <c r="AT57" i="6" s="1"/>
  <c r="AT58" i="6" s="1"/>
  <c r="AT59" i="6" s="1"/>
  <c r="S8" i="6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AB7" i="6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B38" i="6" s="1"/>
  <c r="AB39" i="6" s="1"/>
  <c r="AB40" i="6" s="1"/>
  <c r="AB41" i="6" s="1"/>
  <c r="AB42" i="6" s="1"/>
  <c r="AB43" i="6" s="1"/>
  <c r="AB44" i="6" s="1"/>
  <c r="AB45" i="6" s="1"/>
  <c r="AB46" i="6" s="1"/>
  <c r="AB47" i="6" s="1"/>
  <c r="AB48" i="6" s="1"/>
  <c r="AB49" i="6" s="1"/>
  <c r="AB50" i="6" s="1"/>
  <c r="AB51" i="6" s="1"/>
  <c r="AB52" i="6" s="1"/>
  <c r="AB53" i="6" s="1"/>
  <c r="AB54" i="6" s="1"/>
  <c r="AB55" i="6" s="1"/>
  <c r="AB56" i="6" s="1"/>
  <c r="AB57" i="6" s="1"/>
  <c r="AB58" i="6" s="1"/>
  <c r="AB59" i="6" s="1"/>
  <c r="CC6" i="6"/>
  <c r="CD5" i="6"/>
  <c r="FL10" i="6" l="1"/>
  <c r="FB10" i="6"/>
  <c r="FJ10" i="6"/>
  <c r="FV10" i="6"/>
  <c r="CZ10" i="6"/>
  <c r="DL37" i="4"/>
  <c r="DK37" i="4"/>
  <c r="DY8" i="6"/>
  <c r="DY9" i="6" s="1"/>
  <c r="DY10" i="6" s="1"/>
  <c r="DY11" i="6" s="1"/>
  <c r="DY12" i="6" s="1"/>
  <c r="DY13" i="6" s="1"/>
  <c r="DY14" i="6" s="1"/>
  <c r="DY15" i="6" s="1"/>
  <c r="DY16" i="6" s="1"/>
  <c r="DY17" i="6" s="1"/>
  <c r="DY18" i="6" s="1"/>
  <c r="DY19" i="6" s="1"/>
  <c r="DY20" i="6" s="1"/>
  <c r="DY21" i="6" s="1"/>
  <c r="DY22" i="6" s="1"/>
  <c r="DY23" i="6" s="1"/>
  <c r="DY24" i="6" s="1"/>
  <c r="DY25" i="6" s="1"/>
  <c r="DY26" i="6" s="1"/>
  <c r="DY27" i="6" s="1"/>
  <c r="DY28" i="6" s="1"/>
  <c r="DY29" i="6" s="1"/>
  <c r="DY30" i="6" s="1"/>
  <c r="DY31" i="6" s="1"/>
  <c r="DY32" i="6" s="1"/>
  <c r="DY33" i="6" s="1"/>
  <c r="DY34" i="6" s="1"/>
  <c r="DY35" i="6" s="1"/>
  <c r="DY36" i="6" s="1"/>
  <c r="DY37" i="6" s="1"/>
  <c r="DY38" i="6" s="1"/>
  <c r="DY39" i="6" s="1"/>
  <c r="DY40" i="6" s="1"/>
  <c r="DY41" i="6" s="1"/>
  <c r="DY42" i="6" s="1"/>
  <c r="DY43" i="6" s="1"/>
  <c r="DY44" i="6" s="1"/>
  <c r="DY45" i="6" s="1"/>
  <c r="DY46" i="6" s="1"/>
  <c r="DY47" i="6" s="1"/>
  <c r="DY48" i="6" s="1"/>
  <c r="DY49" i="6" s="1"/>
  <c r="DY50" i="6" s="1"/>
  <c r="DY51" i="6" s="1"/>
  <c r="DY52" i="6" s="1"/>
  <c r="DY53" i="6" s="1"/>
  <c r="DY54" i="6" s="1"/>
  <c r="DY55" i="6" s="1"/>
  <c r="DY56" i="6" s="1"/>
  <c r="DY57" i="6" s="1"/>
  <c r="DY58" i="6" s="1"/>
  <c r="DY59" i="6" s="1"/>
  <c r="DB9" i="6"/>
  <c r="DB10" i="6" s="1"/>
  <c r="DB11" i="6" s="1"/>
  <c r="DB12" i="6" s="1"/>
  <c r="DB13" i="6" s="1"/>
  <c r="DB14" i="6" s="1"/>
  <c r="DB15" i="6" s="1"/>
  <c r="DK8" i="6"/>
  <c r="DK9" i="6" s="1"/>
  <c r="EG8" i="6"/>
  <c r="EG9" i="6" s="1"/>
  <c r="EG10" i="6" s="1"/>
  <c r="EG11" i="6" s="1"/>
  <c r="EG12" i="6" s="1"/>
  <c r="EG13" i="6" s="1"/>
  <c r="EG14" i="6" s="1"/>
  <c r="EG15" i="6" s="1"/>
  <c r="EG16" i="6" s="1"/>
  <c r="EG17" i="6" s="1"/>
  <c r="EG18" i="6" s="1"/>
  <c r="EG19" i="6" s="1"/>
  <c r="EG20" i="6" s="1"/>
  <c r="EG21" i="6" s="1"/>
  <c r="EG22" i="6" s="1"/>
  <c r="EG23" i="6" s="1"/>
  <c r="EG24" i="6" s="1"/>
  <c r="EG25" i="6" s="1"/>
  <c r="EG26" i="6" s="1"/>
  <c r="EG27" i="6" s="1"/>
  <c r="EG28" i="6" s="1"/>
  <c r="EG29" i="6" s="1"/>
  <c r="EG30" i="6" s="1"/>
  <c r="EG31" i="6" s="1"/>
  <c r="EG32" i="6" s="1"/>
  <c r="EG33" i="6" s="1"/>
  <c r="EG34" i="6" s="1"/>
  <c r="EG35" i="6" s="1"/>
  <c r="EG36" i="6" s="1"/>
  <c r="EG37" i="6" s="1"/>
  <c r="EG38" i="6" s="1"/>
  <c r="EG39" i="6" s="1"/>
  <c r="EG40" i="6" s="1"/>
  <c r="EG41" i="6" s="1"/>
  <c r="EG42" i="6" s="1"/>
  <c r="EG43" i="6" s="1"/>
  <c r="EG44" i="6" s="1"/>
  <c r="EG45" i="6" s="1"/>
  <c r="EG46" i="6" s="1"/>
  <c r="EG47" i="6" s="1"/>
  <c r="EG48" i="6" s="1"/>
  <c r="EG49" i="6" s="1"/>
  <c r="EG50" i="6" s="1"/>
  <c r="EG51" i="6" s="1"/>
  <c r="EG52" i="6" s="1"/>
  <c r="EG53" i="6" s="1"/>
  <c r="EG54" i="6" s="1"/>
  <c r="EG55" i="6" s="1"/>
  <c r="EG56" i="6" s="1"/>
  <c r="EG57" i="6" s="1"/>
  <c r="EG58" i="6" s="1"/>
  <c r="EG59" i="6" s="1"/>
  <c r="EX9" i="6"/>
  <c r="FR9" i="6"/>
  <c r="I19" i="6"/>
  <c r="CC8" i="6" s="1"/>
  <c r="CC9" i="6" s="1"/>
  <c r="Z8" i="6"/>
  <c r="DA9" i="6"/>
  <c r="DA10" i="6" s="1"/>
  <c r="DA11" i="6" s="1"/>
  <c r="DA12" i="6" s="1"/>
  <c r="DX8" i="6"/>
  <c r="DX9" i="6" s="1"/>
  <c r="DX10" i="6" s="1"/>
  <c r="E18" i="6"/>
  <c r="CY8" i="6" s="1"/>
  <c r="CY9" i="6" s="1"/>
  <c r="CY10" i="6" s="1"/>
  <c r="CY11" i="6" s="1"/>
  <c r="CY12" i="6" s="1"/>
  <c r="CY13" i="6" s="1"/>
  <c r="CY14" i="6" s="1"/>
  <c r="CY15" i="6" s="1"/>
  <c r="CY16" i="6" s="1"/>
  <c r="CY17" i="6" s="1"/>
  <c r="CY18" i="6" s="1"/>
  <c r="CY19" i="6" s="1"/>
  <c r="CY20" i="6" s="1"/>
  <c r="CY21" i="6" s="1"/>
  <c r="CY22" i="6" s="1"/>
  <c r="CY23" i="6" s="1"/>
  <c r="CY24" i="6" s="1"/>
  <c r="CY25" i="6" s="1"/>
  <c r="CY26" i="6" s="1"/>
  <c r="CY27" i="6" s="1"/>
  <c r="CY28" i="6" s="1"/>
  <c r="CY29" i="6" s="1"/>
  <c r="CY30" i="6" s="1"/>
  <c r="CY31" i="6" s="1"/>
  <c r="CY32" i="6" s="1"/>
  <c r="CY33" i="6" s="1"/>
  <c r="CY34" i="6" s="1"/>
  <c r="CY35" i="6" s="1"/>
  <c r="CY36" i="6" s="1"/>
  <c r="CY37" i="6" s="1"/>
  <c r="CY38" i="6" s="1"/>
  <c r="CY39" i="6" s="1"/>
  <c r="CY40" i="6" s="1"/>
  <c r="CY41" i="6" s="1"/>
  <c r="CY42" i="6" s="1"/>
  <c r="CY43" i="6" s="1"/>
  <c r="CY44" i="6" s="1"/>
  <c r="CY45" i="6" s="1"/>
  <c r="CY46" i="6" s="1"/>
  <c r="CY47" i="6" s="1"/>
  <c r="CY48" i="6" s="1"/>
  <c r="CY49" i="6" s="1"/>
  <c r="CY50" i="6" s="1"/>
  <c r="CY51" i="6" s="1"/>
  <c r="CY52" i="6" s="1"/>
  <c r="CY53" i="6" s="1"/>
  <c r="CY54" i="6" s="1"/>
  <c r="CY55" i="6" s="1"/>
  <c r="CY56" i="6" s="1"/>
  <c r="CY57" i="6" s="1"/>
  <c r="CY58" i="6" s="1"/>
  <c r="CY59" i="6" s="1"/>
  <c r="CH8" i="6"/>
  <c r="CH9" i="6" s="1"/>
  <c r="AA8" i="6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CI8" i="6"/>
  <c r="CI9" i="6" s="1"/>
  <c r="EA8" i="6"/>
  <c r="EA9" i="6" s="1"/>
  <c r="EA10" i="6" s="1"/>
  <c r="EA11" i="6" s="1"/>
  <c r="EA12" i="6" s="1"/>
  <c r="EA13" i="6" s="1"/>
  <c r="EA14" i="6" s="1"/>
  <c r="EA15" i="6" s="1"/>
  <c r="EA16" i="6" s="1"/>
  <c r="EA17" i="6" s="1"/>
  <c r="EA18" i="6" s="1"/>
  <c r="EA19" i="6" s="1"/>
  <c r="EA20" i="6" s="1"/>
  <c r="EA21" i="6" s="1"/>
  <c r="EA22" i="6" s="1"/>
  <c r="EA23" i="6" s="1"/>
  <c r="EA24" i="6" s="1"/>
  <c r="EA25" i="6" s="1"/>
  <c r="EA26" i="6" s="1"/>
  <c r="EA27" i="6" s="1"/>
  <c r="EA28" i="6" s="1"/>
  <c r="EA29" i="6" s="1"/>
  <c r="EA30" i="6" s="1"/>
  <c r="EA31" i="6" s="1"/>
  <c r="EA32" i="6" s="1"/>
  <c r="EA33" i="6" s="1"/>
  <c r="EA34" i="6" s="1"/>
  <c r="EA35" i="6" s="1"/>
  <c r="EA36" i="6" s="1"/>
  <c r="EA37" i="6" s="1"/>
  <c r="EA38" i="6" s="1"/>
  <c r="EA39" i="6" s="1"/>
  <c r="EA40" i="6" s="1"/>
  <c r="EA41" i="6" s="1"/>
  <c r="EA42" i="6" s="1"/>
  <c r="EA43" i="6" s="1"/>
  <c r="EA44" i="6" s="1"/>
  <c r="EA45" i="6" s="1"/>
  <c r="EA46" i="6" s="1"/>
  <c r="EA47" i="6" s="1"/>
  <c r="EA48" i="6" s="1"/>
  <c r="EA49" i="6" s="1"/>
  <c r="EA50" i="6" s="1"/>
  <c r="EA51" i="6" s="1"/>
  <c r="EA52" i="6" s="1"/>
  <c r="EA53" i="6" s="1"/>
  <c r="EA54" i="6" s="1"/>
  <c r="EA55" i="6" s="1"/>
  <c r="EA56" i="6" s="1"/>
  <c r="EA57" i="6" s="1"/>
  <c r="EA58" i="6" s="1"/>
  <c r="EA59" i="6" s="1"/>
  <c r="BG10" i="6"/>
  <c r="CO10" i="6"/>
  <c r="AY10" i="6"/>
  <c r="BD10" i="6"/>
  <c r="DU11" i="6"/>
  <c r="AU8" i="6"/>
  <c r="AU9" i="6" s="1"/>
  <c r="AU10" i="6" s="1"/>
  <c r="AU11" i="6" s="1"/>
  <c r="AU12" i="6" s="1"/>
  <c r="AU13" i="6" s="1"/>
  <c r="AU14" i="6" s="1"/>
  <c r="AU15" i="6" s="1"/>
  <c r="AU16" i="6" s="1"/>
  <c r="AU17" i="6" s="1"/>
  <c r="AU18" i="6" s="1"/>
  <c r="AU19" i="6" s="1"/>
  <c r="AU20" i="6" s="1"/>
  <c r="AU21" i="6" s="1"/>
  <c r="AU22" i="6" s="1"/>
  <c r="AU23" i="6" s="1"/>
  <c r="AU24" i="6" s="1"/>
  <c r="AU25" i="6" s="1"/>
  <c r="AU26" i="6" s="1"/>
  <c r="AU27" i="6" s="1"/>
  <c r="AU28" i="6" s="1"/>
  <c r="AU29" i="6" s="1"/>
  <c r="AU30" i="6" s="1"/>
  <c r="AU31" i="6" s="1"/>
  <c r="AU32" i="6" s="1"/>
  <c r="AU33" i="6" s="1"/>
  <c r="AU34" i="6" s="1"/>
  <c r="AU35" i="6" s="1"/>
  <c r="AU36" i="6" s="1"/>
  <c r="AU37" i="6" s="1"/>
  <c r="AU38" i="6" s="1"/>
  <c r="AU39" i="6" s="1"/>
  <c r="AU40" i="6" s="1"/>
  <c r="AU41" i="6" s="1"/>
  <c r="AU42" i="6" s="1"/>
  <c r="AU43" i="6" s="1"/>
  <c r="AU44" i="6" s="1"/>
  <c r="AU45" i="6" s="1"/>
  <c r="AU46" i="6" s="1"/>
  <c r="AU47" i="6" s="1"/>
  <c r="AU48" i="6" s="1"/>
  <c r="AU49" i="6" s="1"/>
  <c r="AU50" i="6" s="1"/>
  <c r="AU51" i="6" s="1"/>
  <c r="AU52" i="6" s="1"/>
  <c r="AU53" i="6" s="1"/>
  <c r="AU54" i="6" s="1"/>
  <c r="AU55" i="6" s="1"/>
  <c r="AU56" i="6" s="1"/>
  <c r="AU57" i="6" s="1"/>
  <c r="AU58" i="6" s="1"/>
  <c r="AU59" i="6" s="1"/>
  <c r="DZ10" i="6"/>
  <c r="DZ11" i="6" s="1"/>
  <c r="DZ12" i="6" s="1"/>
  <c r="DZ13" i="6" s="1"/>
  <c r="DZ14" i="6" s="1"/>
  <c r="DZ15" i="6" s="1"/>
  <c r="DZ16" i="6" s="1"/>
  <c r="DZ17" i="6" s="1"/>
  <c r="DZ18" i="6" s="1"/>
  <c r="DZ19" i="6" s="1"/>
  <c r="DZ20" i="6" s="1"/>
  <c r="DZ21" i="6" s="1"/>
  <c r="DZ22" i="6" s="1"/>
  <c r="DZ23" i="6" s="1"/>
  <c r="DZ24" i="6" s="1"/>
  <c r="DZ25" i="6" s="1"/>
  <c r="DZ26" i="6" s="1"/>
  <c r="DZ27" i="6" s="1"/>
  <c r="DZ28" i="6" s="1"/>
  <c r="DZ29" i="6" s="1"/>
  <c r="DZ30" i="6" s="1"/>
  <c r="DZ31" i="6" s="1"/>
  <c r="DZ32" i="6" s="1"/>
  <c r="DZ33" i="6" s="1"/>
  <c r="DZ34" i="6" s="1"/>
  <c r="DZ35" i="6" s="1"/>
  <c r="DZ36" i="6" s="1"/>
  <c r="DZ37" i="6" s="1"/>
  <c r="DZ38" i="6" s="1"/>
  <c r="DZ39" i="6" s="1"/>
  <c r="DZ40" i="6" s="1"/>
  <c r="DZ41" i="6" s="1"/>
  <c r="DZ42" i="6" s="1"/>
  <c r="DZ43" i="6" s="1"/>
  <c r="DZ44" i="6" s="1"/>
  <c r="DZ45" i="6" s="1"/>
  <c r="DZ46" i="6" s="1"/>
  <c r="DZ47" i="6" s="1"/>
  <c r="DZ48" i="6" s="1"/>
  <c r="DZ49" i="6" s="1"/>
  <c r="DZ50" i="6" s="1"/>
  <c r="DZ51" i="6" s="1"/>
  <c r="DZ52" i="6" s="1"/>
  <c r="DZ53" i="6" s="1"/>
  <c r="DZ54" i="6" s="1"/>
  <c r="DZ55" i="6" s="1"/>
  <c r="DZ56" i="6" s="1"/>
  <c r="DZ57" i="6" s="1"/>
  <c r="DZ58" i="6" s="1"/>
  <c r="DZ59" i="6" s="1"/>
  <c r="FX9" i="6"/>
  <c r="CB10" i="6"/>
  <c r="DN8" i="6"/>
  <c r="DN9" i="6" s="1"/>
  <c r="FI9" i="6"/>
  <c r="FI10" i="6" s="1"/>
  <c r="FI11" i="6" s="1"/>
  <c r="FI12" i="6" s="1"/>
  <c r="FI13" i="6" s="1"/>
  <c r="FI14" i="6" s="1"/>
  <c r="FI15" i="6" s="1"/>
  <c r="FI16" i="6" s="1"/>
  <c r="FI17" i="6" s="1"/>
  <c r="FI18" i="6" s="1"/>
  <c r="FI19" i="6" s="1"/>
  <c r="FI20" i="6" s="1"/>
  <c r="FI21" i="6" s="1"/>
  <c r="FI22" i="6" s="1"/>
  <c r="FI23" i="6" s="1"/>
  <c r="FI24" i="6" s="1"/>
  <c r="FI25" i="6" s="1"/>
  <c r="FI26" i="6" s="1"/>
  <c r="FI27" i="6" s="1"/>
  <c r="FI28" i="6" s="1"/>
  <c r="FI29" i="6" s="1"/>
  <c r="FI30" i="6" s="1"/>
  <c r="FI31" i="6" s="1"/>
  <c r="FI32" i="6" s="1"/>
  <c r="FI33" i="6" s="1"/>
  <c r="FI34" i="6" s="1"/>
  <c r="FI35" i="6" s="1"/>
  <c r="FI36" i="6" s="1"/>
  <c r="FI37" i="6" s="1"/>
  <c r="FI38" i="6" s="1"/>
  <c r="FI39" i="6" s="1"/>
  <c r="FI40" i="6" s="1"/>
  <c r="FI41" i="6" s="1"/>
  <c r="FI42" i="6" s="1"/>
  <c r="FI43" i="6" s="1"/>
  <c r="FI44" i="6" s="1"/>
  <c r="FI45" i="6" s="1"/>
  <c r="FI46" i="6" s="1"/>
  <c r="FI47" i="6" s="1"/>
  <c r="FI48" i="6" s="1"/>
  <c r="FI49" i="6" s="1"/>
  <c r="FI50" i="6" s="1"/>
  <c r="FI51" i="6" s="1"/>
  <c r="FI52" i="6" s="1"/>
  <c r="FI53" i="6" s="1"/>
  <c r="FI54" i="6" s="1"/>
  <c r="FI55" i="6" s="1"/>
  <c r="FI56" i="6" s="1"/>
  <c r="FI57" i="6" s="1"/>
  <c r="FI58" i="6" s="1"/>
  <c r="FI59" i="6" s="1"/>
  <c r="FN9" i="6"/>
  <c r="CG9" i="6"/>
  <c r="CG10" i="6" s="1"/>
  <c r="CG11" i="6" s="1"/>
  <c r="CG12" i="6" s="1"/>
  <c r="CG13" i="6" s="1"/>
  <c r="CG14" i="6" s="1"/>
  <c r="CG15" i="6" s="1"/>
  <c r="CG16" i="6" s="1"/>
  <c r="CG17" i="6" s="1"/>
  <c r="CG18" i="6" s="1"/>
  <c r="CG19" i="6" s="1"/>
  <c r="CG20" i="6" s="1"/>
  <c r="CG21" i="6" s="1"/>
  <c r="CG22" i="6" s="1"/>
  <c r="CG23" i="6" s="1"/>
  <c r="CG24" i="6" s="1"/>
  <c r="CG25" i="6" s="1"/>
  <c r="CG26" i="6" s="1"/>
  <c r="CG27" i="6" s="1"/>
  <c r="CG28" i="6" s="1"/>
  <c r="CG29" i="6" s="1"/>
  <c r="CG30" i="6" s="1"/>
  <c r="CG31" i="6" s="1"/>
  <c r="CG32" i="6" s="1"/>
  <c r="CG33" i="6" s="1"/>
  <c r="CG34" i="6" s="1"/>
  <c r="CG35" i="6" s="1"/>
  <c r="CG36" i="6" s="1"/>
  <c r="CG37" i="6" s="1"/>
  <c r="CG38" i="6" s="1"/>
  <c r="CG39" i="6" s="1"/>
  <c r="CG40" i="6" s="1"/>
  <c r="CG41" i="6" s="1"/>
  <c r="CG42" i="6" s="1"/>
  <c r="CG43" i="6" s="1"/>
  <c r="CG44" i="6" s="1"/>
  <c r="CG45" i="6" s="1"/>
  <c r="CG46" i="6" s="1"/>
  <c r="CG47" i="6" s="1"/>
  <c r="CG48" i="6" s="1"/>
  <c r="CG49" i="6" s="1"/>
  <c r="CG50" i="6" s="1"/>
  <c r="CG51" i="6" s="1"/>
  <c r="CG52" i="6" s="1"/>
  <c r="CG53" i="6" s="1"/>
  <c r="CG54" i="6" s="1"/>
  <c r="CG55" i="6" s="1"/>
  <c r="CG56" i="6" s="1"/>
  <c r="CG57" i="6" s="1"/>
  <c r="CG58" i="6" s="1"/>
  <c r="CG59" i="6" s="1"/>
  <c r="CN10" i="6"/>
  <c r="DR11" i="6"/>
  <c r="FP9" i="6"/>
  <c r="L11" i="6"/>
  <c r="FT9" i="6"/>
  <c r="EF8" i="3"/>
  <c r="EF9" i="3" s="1"/>
  <c r="EF10" i="3" s="1"/>
  <c r="EF11" i="3" s="1"/>
  <c r="EF12" i="3" s="1"/>
  <c r="EF13" i="3" s="1"/>
  <c r="EF14" i="3" s="1"/>
  <c r="EF15" i="3" s="1"/>
  <c r="EF16" i="3" s="1"/>
  <c r="EF17" i="3" s="1"/>
  <c r="EF18" i="3" s="1"/>
  <c r="EF19" i="3" s="1"/>
  <c r="EF20" i="3" s="1"/>
  <c r="EF21" i="3" s="1"/>
  <c r="EF22" i="3" s="1"/>
  <c r="EF23" i="3" s="1"/>
  <c r="EF24" i="3" s="1"/>
  <c r="EF25" i="3" s="1"/>
  <c r="EF26" i="3" s="1"/>
  <c r="EF27" i="3" s="1"/>
  <c r="EF28" i="3" s="1"/>
  <c r="EF29" i="3" s="1"/>
  <c r="EF30" i="3" s="1"/>
  <c r="EF31" i="3" s="1"/>
  <c r="EF32" i="3" s="1"/>
  <c r="EF33" i="3" s="1"/>
  <c r="EF34" i="3" s="1"/>
  <c r="EF35" i="3" s="1"/>
  <c r="EF36" i="3" s="1"/>
  <c r="EF37" i="3" s="1"/>
  <c r="EF38" i="3" s="1"/>
  <c r="EF39" i="3" s="1"/>
  <c r="EF40" i="3" s="1"/>
  <c r="EF41" i="3" s="1"/>
  <c r="EF42" i="3" s="1"/>
  <c r="EF43" i="3" s="1"/>
  <c r="EF44" i="3" s="1"/>
  <c r="EF45" i="3" s="1"/>
  <c r="EF46" i="3" s="1"/>
  <c r="EF47" i="3" s="1"/>
  <c r="EF48" i="3" s="1"/>
  <c r="EF49" i="3" s="1"/>
  <c r="EF50" i="3" s="1"/>
  <c r="EF51" i="3" s="1"/>
  <c r="EF52" i="3" s="1"/>
  <c r="EF53" i="3" s="1"/>
  <c r="EF54" i="3" s="1"/>
  <c r="EF55" i="3" s="1"/>
  <c r="EF56" i="3" s="1"/>
  <c r="EF57" i="3" s="1"/>
  <c r="EF58" i="3" s="1"/>
  <c r="EF59" i="3" s="1"/>
  <c r="EG8" i="3"/>
  <c r="EG9" i="3" s="1"/>
  <c r="EG10" i="3" s="1"/>
  <c r="EG11" i="3" s="1"/>
  <c r="EG12" i="3" s="1"/>
  <c r="EG13" i="3" s="1"/>
  <c r="EG14" i="3" s="1"/>
  <c r="EG15" i="3" s="1"/>
  <c r="EG16" i="3" s="1"/>
  <c r="EG17" i="3" s="1"/>
  <c r="EG18" i="3" s="1"/>
  <c r="EG19" i="3" s="1"/>
  <c r="EG20" i="3" s="1"/>
  <c r="EG21" i="3" s="1"/>
  <c r="EG22" i="3" s="1"/>
  <c r="EG23" i="3" s="1"/>
  <c r="EG24" i="3" s="1"/>
  <c r="EG25" i="3" s="1"/>
  <c r="EG26" i="3" s="1"/>
  <c r="EG27" i="3" s="1"/>
  <c r="EG28" i="3" s="1"/>
  <c r="EG29" i="3" s="1"/>
  <c r="EG30" i="3" s="1"/>
  <c r="EG31" i="3" s="1"/>
  <c r="EG32" i="3" s="1"/>
  <c r="EG33" i="3" s="1"/>
  <c r="EG34" i="3" s="1"/>
  <c r="EG35" i="3" s="1"/>
  <c r="EG36" i="3" s="1"/>
  <c r="EG37" i="3" s="1"/>
  <c r="EG38" i="3" s="1"/>
  <c r="EG39" i="3" s="1"/>
  <c r="EG40" i="3" s="1"/>
  <c r="EG41" i="3" s="1"/>
  <c r="EG42" i="3" s="1"/>
  <c r="EG43" i="3" s="1"/>
  <c r="EG44" i="3" s="1"/>
  <c r="EG45" i="3" s="1"/>
  <c r="EG46" i="3" s="1"/>
  <c r="EG47" i="3" s="1"/>
  <c r="EG48" i="3" s="1"/>
  <c r="EG49" i="3" s="1"/>
  <c r="EG50" i="3" s="1"/>
  <c r="EG51" i="3" s="1"/>
  <c r="EG52" i="3" s="1"/>
  <c r="EG53" i="3" s="1"/>
  <c r="EG54" i="3" s="1"/>
  <c r="EG55" i="3" s="1"/>
  <c r="EG56" i="3" s="1"/>
  <c r="EG57" i="3" s="1"/>
  <c r="EG58" i="3" s="1"/>
  <c r="EG59" i="3" s="1"/>
  <c r="EE8" i="3"/>
  <c r="EE9" i="3" s="1"/>
  <c r="EE10" i="3" s="1"/>
  <c r="EE11" i="3" s="1"/>
  <c r="EE12" i="3" s="1"/>
  <c r="EE13" i="3" s="1"/>
  <c r="EE14" i="3" s="1"/>
  <c r="EE15" i="3" s="1"/>
  <c r="EE16" i="3" s="1"/>
  <c r="EE17" i="3" s="1"/>
  <c r="EE18" i="3" s="1"/>
  <c r="EE19" i="3" s="1"/>
  <c r="EE20" i="3" s="1"/>
  <c r="EE21" i="3" s="1"/>
  <c r="EE22" i="3" s="1"/>
  <c r="EE23" i="3" s="1"/>
  <c r="EE24" i="3" s="1"/>
  <c r="EE25" i="3" s="1"/>
  <c r="EE26" i="3" s="1"/>
  <c r="EE27" i="3" s="1"/>
  <c r="EE28" i="3" s="1"/>
  <c r="EE29" i="3" s="1"/>
  <c r="EE30" i="3" s="1"/>
  <c r="EE31" i="3" s="1"/>
  <c r="EE32" i="3" s="1"/>
  <c r="EE33" i="3" s="1"/>
  <c r="EE34" i="3" s="1"/>
  <c r="EE35" i="3" s="1"/>
  <c r="EE36" i="3" s="1"/>
  <c r="EE37" i="3" s="1"/>
  <c r="EE38" i="3" s="1"/>
  <c r="EE39" i="3" s="1"/>
  <c r="EE40" i="3" s="1"/>
  <c r="EE41" i="3" s="1"/>
  <c r="EE42" i="3" s="1"/>
  <c r="EE43" i="3" s="1"/>
  <c r="EE44" i="3" s="1"/>
  <c r="EE45" i="3" s="1"/>
  <c r="EE46" i="3" s="1"/>
  <c r="EE47" i="3" s="1"/>
  <c r="DZ8" i="3"/>
  <c r="DZ9" i="3" s="1"/>
  <c r="DZ10" i="3" s="1"/>
  <c r="DZ11" i="3" s="1"/>
  <c r="DZ12" i="3" s="1"/>
  <c r="DZ13" i="3" s="1"/>
  <c r="DZ14" i="3" s="1"/>
  <c r="DZ15" i="3" s="1"/>
  <c r="DZ16" i="3" s="1"/>
  <c r="DZ17" i="3" s="1"/>
  <c r="DZ18" i="3" s="1"/>
  <c r="DZ19" i="3" s="1"/>
  <c r="DZ20" i="3" s="1"/>
  <c r="DZ21" i="3" s="1"/>
  <c r="DZ22" i="3" s="1"/>
  <c r="DZ23" i="3" s="1"/>
  <c r="DZ24" i="3" s="1"/>
  <c r="DZ25" i="3" s="1"/>
  <c r="DZ26" i="3" s="1"/>
  <c r="DZ27" i="3" s="1"/>
  <c r="DZ28" i="3" s="1"/>
  <c r="DZ29" i="3" s="1"/>
  <c r="DZ30" i="3" s="1"/>
  <c r="DZ31" i="3" s="1"/>
  <c r="DZ32" i="3" s="1"/>
  <c r="DZ33" i="3" s="1"/>
  <c r="DZ34" i="3" s="1"/>
  <c r="DZ35" i="3" s="1"/>
  <c r="DZ36" i="3" s="1"/>
  <c r="DZ37" i="3" s="1"/>
  <c r="DZ38" i="3" s="1"/>
  <c r="DZ39" i="3" s="1"/>
  <c r="DZ40" i="3" s="1"/>
  <c r="DZ41" i="3" s="1"/>
  <c r="DZ42" i="3" s="1"/>
  <c r="DZ43" i="3" s="1"/>
  <c r="DZ44" i="3" s="1"/>
  <c r="DZ45" i="3" s="1"/>
  <c r="DZ46" i="3" s="1"/>
  <c r="DZ47" i="3" s="1"/>
  <c r="DZ48" i="3" s="1"/>
  <c r="DZ49" i="3" s="1"/>
  <c r="DZ50" i="3" s="1"/>
  <c r="DZ51" i="3" s="1"/>
  <c r="DZ52" i="3" s="1"/>
  <c r="DZ53" i="3" s="1"/>
  <c r="DZ54" i="3" s="1"/>
  <c r="DZ55" i="3" s="1"/>
  <c r="DZ56" i="3" s="1"/>
  <c r="DZ57" i="3" s="1"/>
  <c r="DZ58" i="3" s="1"/>
  <c r="DZ59" i="3" s="1"/>
  <c r="EA8" i="3"/>
  <c r="EA9" i="3" s="1"/>
  <c r="EA10" i="3" s="1"/>
  <c r="EA11" i="3" s="1"/>
  <c r="EA12" i="3" s="1"/>
  <c r="EA13" i="3" s="1"/>
  <c r="EA14" i="3" s="1"/>
  <c r="EA15" i="3" s="1"/>
  <c r="EA16" i="3" s="1"/>
  <c r="EA17" i="3" s="1"/>
  <c r="EA18" i="3" s="1"/>
  <c r="EA19" i="3" s="1"/>
  <c r="EA20" i="3" s="1"/>
  <c r="EA21" i="3" s="1"/>
  <c r="EA22" i="3" s="1"/>
  <c r="EA23" i="3" s="1"/>
  <c r="EA24" i="3" s="1"/>
  <c r="EA25" i="3" s="1"/>
  <c r="EA26" i="3" s="1"/>
  <c r="EA27" i="3" s="1"/>
  <c r="EA28" i="3" s="1"/>
  <c r="EA29" i="3" s="1"/>
  <c r="EA30" i="3" s="1"/>
  <c r="EA31" i="3" s="1"/>
  <c r="EA32" i="3" s="1"/>
  <c r="EA33" i="3" s="1"/>
  <c r="EA34" i="3" s="1"/>
  <c r="EA35" i="3" s="1"/>
  <c r="EA36" i="3" s="1"/>
  <c r="EA37" i="3" s="1"/>
  <c r="EA38" i="3" s="1"/>
  <c r="EA39" i="3" s="1"/>
  <c r="EA40" i="3" s="1"/>
  <c r="EA41" i="3" s="1"/>
  <c r="EA42" i="3" s="1"/>
  <c r="EA43" i="3" s="1"/>
  <c r="EA44" i="3" s="1"/>
  <c r="EA45" i="3" s="1"/>
  <c r="EA46" i="3" s="1"/>
  <c r="EA47" i="3" s="1"/>
  <c r="EA48" i="3" s="1"/>
  <c r="EA49" i="3" s="1"/>
  <c r="EA50" i="3" s="1"/>
  <c r="EA51" i="3" s="1"/>
  <c r="EA52" i="3" s="1"/>
  <c r="EA53" i="3" s="1"/>
  <c r="EA54" i="3" s="1"/>
  <c r="EA55" i="3" s="1"/>
  <c r="EA56" i="3" s="1"/>
  <c r="EA57" i="3" s="1"/>
  <c r="EA58" i="3" s="1"/>
  <c r="EA59" i="3" s="1"/>
  <c r="DY8" i="3"/>
  <c r="DY9" i="3" s="1"/>
  <c r="DY10" i="3" s="1"/>
  <c r="DY11" i="3" s="1"/>
  <c r="DY12" i="3" s="1"/>
  <c r="DY13" i="3" s="1"/>
  <c r="DY14" i="3" s="1"/>
  <c r="DY15" i="3" s="1"/>
  <c r="DY16" i="3" s="1"/>
  <c r="DY17" i="3" s="1"/>
  <c r="DY18" i="3" s="1"/>
  <c r="DY19" i="3" s="1"/>
  <c r="DY20" i="3" s="1"/>
  <c r="DY21" i="3" s="1"/>
  <c r="DY22" i="3" s="1"/>
  <c r="DY23" i="3" s="1"/>
  <c r="DY24" i="3" s="1"/>
  <c r="DY25" i="3" s="1"/>
  <c r="DY26" i="3" s="1"/>
  <c r="DY27" i="3" s="1"/>
  <c r="DY28" i="3" s="1"/>
  <c r="DY29" i="3" s="1"/>
  <c r="DY30" i="3" s="1"/>
  <c r="DY31" i="3" s="1"/>
  <c r="DY32" i="3" s="1"/>
  <c r="DY33" i="3" s="1"/>
  <c r="DY34" i="3" s="1"/>
  <c r="DY35" i="3" s="1"/>
  <c r="DY36" i="3" s="1"/>
  <c r="DY37" i="3" s="1"/>
  <c r="DY38" i="3" s="1"/>
  <c r="DY39" i="3" s="1"/>
  <c r="DY40" i="3" s="1"/>
  <c r="DY41" i="3" s="1"/>
  <c r="DY42" i="3" s="1"/>
  <c r="DY43" i="3" s="1"/>
  <c r="DY44" i="3" s="1"/>
  <c r="DY45" i="3" s="1"/>
  <c r="DY46" i="3" s="1"/>
  <c r="DY47" i="3" s="1"/>
  <c r="DY48" i="3" s="1"/>
  <c r="DY49" i="3" s="1"/>
  <c r="DY50" i="3" s="1"/>
  <c r="DY51" i="3" s="1"/>
  <c r="DY52" i="3" s="1"/>
  <c r="DY53" i="3" s="1"/>
  <c r="DY54" i="3" s="1"/>
  <c r="DY55" i="3" s="1"/>
  <c r="DY56" i="3" s="1"/>
  <c r="DY57" i="3" s="1"/>
  <c r="DY58" i="3" s="1"/>
  <c r="DY59" i="3" s="1"/>
  <c r="FJ11" i="6" l="1"/>
  <c r="FN10" i="6"/>
  <c r="FT10" i="6"/>
  <c r="FP10" i="6"/>
  <c r="FX10" i="6"/>
  <c r="FR10" i="6"/>
  <c r="FB11" i="6"/>
  <c r="EX10" i="6"/>
  <c r="FV11" i="6"/>
  <c r="FL11" i="6"/>
  <c r="Z9" i="6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CZ11" i="6"/>
  <c r="DL38" i="4"/>
  <c r="DL8" i="6"/>
  <c r="DL9" i="6" s="1"/>
  <c r="DL10" i="6" s="1"/>
  <c r="DK10" i="6"/>
  <c r="EB9" i="6"/>
  <c r="EE48" i="3"/>
  <c r="DK38" i="4"/>
  <c r="CH10" i="6"/>
  <c r="CC10" i="6"/>
  <c r="CC11" i="6" s="1"/>
  <c r="CC12" i="6" s="1"/>
  <c r="CC13" i="6" s="1"/>
  <c r="CC14" i="6" s="1"/>
  <c r="CC15" i="6" s="1"/>
  <c r="CC16" i="6" s="1"/>
  <c r="CC17" i="6" s="1"/>
  <c r="CC18" i="6" s="1"/>
  <c r="CC19" i="6" s="1"/>
  <c r="CC20" i="6" s="1"/>
  <c r="CC21" i="6" s="1"/>
  <c r="CC22" i="6" s="1"/>
  <c r="CC23" i="6" s="1"/>
  <c r="CC24" i="6" s="1"/>
  <c r="CC25" i="6" s="1"/>
  <c r="CC26" i="6" s="1"/>
  <c r="CC27" i="6" s="1"/>
  <c r="CC28" i="6" s="1"/>
  <c r="CC29" i="6" s="1"/>
  <c r="CC30" i="6" s="1"/>
  <c r="CC31" i="6" s="1"/>
  <c r="CC32" i="6" s="1"/>
  <c r="CC33" i="6" s="1"/>
  <c r="CC34" i="6" s="1"/>
  <c r="CC35" i="6" s="1"/>
  <c r="CC36" i="6" s="1"/>
  <c r="CC37" i="6" s="1"/>
  <c r="CC38" i="6" s="1"/>
  <c r="CC39" i="6" s="1"/>
  <c r="CC40" i="6" s="1"/>
  <c r="CC41" i="6" s="1"/>
  <c r="CC42" i="6" s="1"/>
  <c r="CC43" i="6" s="1"/>
  <c r="CC44" i="6" s="1"/>
  <c r="CC45" i="6" s="1"/>
  <c r="CC46" i="6" s="1"/>
  <c r="CC47" i="6" s="1"/>
  <c r="CC48" i="6" s="1"/>
  <c r="CC49" i="6" s="1"/>
  <c r="CC50" i="6" s="1"/>
  <c r="CC51" i="6" s="1"/>
  <c r="CC52" i="6" s="1"/>
  <c r="CC53" i="6" s="1"/>
  <c r="CC54" i="6" s="1"/>
  <c r="CC55" i="6" s="1"/>
  <c r="CC56" i="6" s="1"/>
  <c r="CC57" i="6" s="1"/>
  <c r="CC58" i="6" s="1"/>
  <c r="CC59" i="6" s="1"/>
  <c r="CE9" i="6"/>
  <c r="I20" i="6"/>
  <c r="CD8" i="6" s="1"/>
  <c r="CD9" i="6" s="1"/>
  <c r="CI10" i="6"/>
  <c r="DA13" i="6"/>
  <c r="DB16" i="6"/>
  <c r="CB11" i="6"/>
  <c r="CN11" i="6"/>
  <c r="AY11" i="6"/>
  <c r="L12" i="6"/>
  <c r="DX11" i="6"/>
  <c r="DR12" i="6"/>
  <c r="DU12" i="6"/>
  <c r="BD11" i="6"/>
  <c r="DN10" i="6"/>
  <c r="CO11" i="6"/>
  <c r="BG11" i="6"/>
  <c r="AA7" i="3"/>
  <c r="DW8" i="3"/>
  <c r="DX8" i="3" s="1"/>
  <c r="DX9" i="3" s="1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FL12" i="6" l="1"/>
  <c r="FP11" i="6"/>
  <c r="FB12" i="6"/>
  <c r="FV12" i="6"/>
  <c r="FT11" i="6"/>
  <c r="EX11" i="6"/>
  <c r="FR11" i="6"/>
  <c r="FN11" i="6"/>
  <c r="FX11" i="6"/>
  <c r="FJ12" i="6"/>
  <c r="EH9" i="6"/>
  <c r="K9" i="6"/>
  <c r="CZ12" i="6"/>
  <c r="DL39" i="4"/>
  <c r="DK11" i="6"/>
  <c r="EB10" i="6"/>
  <c r="DL11" i="6"/>
  <c r="EH10" i="6"/>
  <c r="EE49" i="3"/>
  <c r="DK39" i="4"/>
  <c r="CH11" i="6"/>
  <c r="CE10" i="6"/>
  <c r="K10" i="6"/>
  <c r="CD10" i="6"/>
  <c r="CF9" i="6"/>
  <c r="CI11" i="6"/>
  <c r="DB17" i="6"/>
  <c r="DA14" i="6"/>
  <c r="BD12" i="6"/>
  <c r="BG12" i="6"/>
  <c r="CN12" i="6"/>
  <c r="DN11" i="6"/>
  <c r="DU13" i="6"/>
  <c r="L13" i="6"/>
  <c r="AY12" i="6"/>
  <c r="CO12" i="6"/>
  <c r="DR13" i="6"/>
  <c r="DX12" i="6"/>
  <c r="CB12" i="6"/>
  <c r="CE11" i="6"/>
  <c r="AB7" i="3"/>
  <c r="AB8" i="3" s="1"/>
  <c r="AA8" i="3"/>
  <c r="AA9" i="3" s="1"/>
  <c r="DW9" i="3"/>
  <c r="DW10" i="3" s="1"/>
  <c r="DW11" i="3" s="1"/>
  <c r="DW12" i="3" s="1"/>
  <c r="DW13" i="3" s="1"/>
  <c r="DW14" i="3" s="1"/>
  <c r="DW15" i="3" s="1"/>
  <c r="DW16" i="3" s="1"/>
  <c r="DW17" i="3" s="1"/>
  <c r="DW18" i="3" s="1"/>
  <c r="DW19" i="3" s="1"/>
  <c r="DW20" i="3" s="1"/>
  <c r="DW21" i="3" s="1"/>
  <c r="DW22" i="3" s="1"/>
  <c r="DW23" i="3" s="1"/>
  <c r="DW24" i="3" s="1"/>
  <c r="DW25" i="3" s="1"/>
  <c r="DW26" i="3" s="1"/>
  <c r="DW27" i="3" s="1"/>
  <c r="DW28" i="3" s="1"/>
  <c r="DW29" i="3" s="1"/>
  <c r="DW30" i="3" s="1"/>
  <c r="DW31" i="3" s="1"/>
  <c r="DW32" i="3" s="1"/>
  <c r="DW33" i="3" s="1"/>
  <c r="DW34" i="3" s="1"/>
  <c r="DW35" i="3" s="1"/>
  <c r="DW36" i="3" s="1"/>
  <c r="DW37" i="3" s="1"/>
  <c r="DW38" i="3" s="1"/>
  <c r="DW39" i="3" s="1"/>
  <c r="DW40" i="3" s="1"/>
  <c r="DW41" i="3" s="1"/>
  <c r="DW42" i="3" s="1"/>
  <c r="DW43" i="3" s="1"/>
  <c r="DW44" i="3" s="1"/>
  <c r="DW45" i="3" s="1"/>
  <c r="DW46" i="3" s="1"/>
  <c r="DW47" i="3" s="1"/>
  <c r="DW48" i="3" s="1"/>
  <c r="DW49" i="3" s="1"/>
  <c r="DW50" i="3" s="1"/>
  <c r="DW51" i="3" s="1"/>
  <c r="DW52" i="3" s="1"/>
  <c r="DW53" i="3" s="1"/>
  <c r="DW54" i="3" s="1"/>
  <c r="DW55" i="3" s="1"/>
  <c r="DW56" i="3" s="1"/>
  <c r="DW57" i="3" s="1"/>
  <c r="DW58" i="3" s="1"/>
  <c r="DW59" i="3" s="1"/>
  <c r="DX10" i="3"/>
  <c r="DU8" i="3"/>
  <c r="DU9" i="3" s="1"/>
  <c r="DM8" i="3"/>
  <c r="DM9" i="3" s="1"/>
  <c r="DM10" i="3" s="1"/>
  <c r="DR8" i="3"/>
  <c r="DR9" i="3" s="1"/>
  <c r="DQ8" i="3"/>
  <c r="DQ9" i="3" s="1"/>
  <c r="DQ10" i="3" s="1"/>
  <c r="T8" i="3"/>
  <c r="T9" i="3" s="1"/>
  <c r="CD5" i="3"/>
  <c r="CC6" i="3"/>
  <c r="FI8" i="3"/>
  <c r="FG8" i="3"/>
  <c r="CZ8" i="3"/>
  <c r="CZ9" i="3" s="1"/>
  <c r="BJ8" i="3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J29" i="3" s="1"/>
  <c r="BJ30" i="3" s="1"/>
  <c r="BJ31" i="3" s="1"/>
  <c r="BJ32" i="3" s="1"/>
  <c r="BJ33" i="3" s="1"/>
  <c r="BJ34" i="3" s="1"/>
  <c r="BJ35" i="3" s="1"/>
  <c r="BJ36" i="3" s="1"/>
  <c r="BJ37" i="3" s="1"/>
  <c r="BJ38" i="3" s="1"/>
  <c r="BJ39" i="3" s="1"/>
  <c r="BJ40" i="3" s="1"/>
  <c r="BJ41" i="3" s="1"/>
  <c r="BJ42" i="3" s="1"/>
  <c r="BJ43" i="3" s="1"/>
  <c r="BJ44" i="3" s="1"/>
  <c r="BJ45" i="3" s="1"/>
  <c r="BJ46" i="3" s="1"/>
  <c r="BJ47" i="3" s="1"/>
  <c r="BJ48" i="3" s="1"/>
  <c r="BJ49" i="3" s="1"/>
  <c r="BJ50" i="3" s="1"/>
  <c r="BJ51" i="3" s="1"/>
  <c r="BJ52" i="3" s="1"/>
  <c r="BJ53" i="3" s="1"/>
  <c r="BJ54" i="3" s="1"/>
  <c r="BJ55" i="3" s="1"/>
  <c r="BJ56" i="3" s="1"/>
  <c r="BJ57" i="3" s="1"/>
  <c r="BJ58" i="3" s="1"/>
  <c r="BJ59" i="3" s="1"/>
  <c r="BH8" i="3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H26" i="3" s="1"/>
  <c r="BH27" i="3" s="1"/>
  <c r="BH28" i="3" s="1"/>
  <c r="BH29" i="3" s="1"/>
  <c r="BH30" i="3" s="1"/>
  <c r="BH31" i="3" s="1"/>
  <c r="BH32" i="3" s="1"/>
  <c r="BH33" i="3" s="1"/>
  <c r="BH34" i="3" s="1"/>
  <c r="BH35" i="3" s="1"/>
  <c r="BH36" i="3" s="1"/>
  <c r="BH37" i="3" s="1"/>
  <c r="BH38" i="3" s="1"/>
  <c r="BH39" i="3" s="1"/>
  <c r="BH40" i="3" s="1"/>
  <c r="BH41" i="3" s="1"/>
  <c r="BH42" i="3" s="1"/>
  <c r="BH43" i="3" s="1"/>
  <c r="BH44" i="3" s="1"/>
  <c r="BH45" i="3" s="1"/>
  <c r="BH46" i="3" s="1"/>
  <c r="BH47" i="3" s="1"/>
  <c r="BH48" i="3" s="1"/>
  <c r="BH49" i="3" s="1"/>
  <c r="BH50" i="3" s="1"/>
  <c r="BH51" i="3" s="1"/>
  <c r="BH52" i="3" s="1"/>
  <c r="BH53" i="3" s="1"/>
  <c r="BH54" i="3" s="1"/>
  <c r="BH55" i="3" s="1"/>
  <c r="BH56" i="3" s="1"/>
  <c r="BH57" i="3" s="1"/>
  <c r="BH58" i="3" s="1"/>
  <c r="BH59" i="3" s="1"/>
  <c r="BG8" i="3"/>
  <c r="BG9" i="3" s="1"/>
  <c r="BG10" i="3" s="1"/>
  <c r="BG11" i="3" s="1"/>
  <c r="BG12" i="3" s="1"/>
  <c r="DK8" i="3"/>
  <c r="DL8" i="3" s="1"/>
  <c r="DL9" i="3" s="1"/>
  <c r="EH9" i="3" s="1"/>
  <c r="BE8" i="3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E36" i="3" s="1"/>
  <c r="BE37" i="3" s="1"/>
  <c r="BE38" i="3" s="1"/>
  <c r="BE39" i="3" s="1"/>
  <c r="BE40" i="3" s="1"/>
  <c r="BE41" i="3" s="1"/>
  <c r="BE42" i="3" s="1"/>
  <c r="BE43" i="3" s="1"/>
  <c r="BE44" i="3" s="1"/>
  <c r="BE45" i="3" s="1"/>
  <c r="BE46" i="3" s="1"/>
  <c r="BE47" i="3" s="1"/>
  <c r="BE48" i="3" s="1"/>
  <c r="BE49" i="3" s="1"/>
  <c r="BE50" i="3" s="1"/>
  <c r="BE51" i="3" s="1"/>
  <c r="BE52" i="3" s="1"/>
  <c r="BE53" i="3" s="1"/>
  <c r="BE54" i="3" s="1"/>
  <c r="BE55" i="3" s="1"/>
  <c r="BE56" i="3" s="1"/>
  <c r="BE57" i="3" s="1"/>
  <c r="BE58" i="3" s="1"/>
  <c r="BE59" i="3" s="1"/>
  <c r="AZ8" i="3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AZ28" i="3" s="1"/>
  <c r="AZ29" i="3" s="1"/>
  <c r="AZ30" i="3" s="1"/>
  <c r="AZ31" i="3" s="1"/>
  <c r="AZ32" i="3" s="1"/>
  <c r="AZ33" i="3" s="1"/>
  <c r="AZ34" i="3" s="1"/>
  <c r="AZ35" i="3" s="1"/>
  <c r="AZ36" i="3" s="1"/>
  <c r="AZ37" i="3" s="1"/>
  <c r="AZ38" i="3" s="1"/>
  <c r="AZ39" i="3" s="1"/>
  <c r="AZ40" i="3" s="1"/>
  <c r="AZ41" i="3" s="1"/>
  <c r="AZ42" i="3" s="1"/>
  <c r="AZ43" i="3" s="1"/>
  <c r="AZ44" i="3" s="1"/>
  <c r="AZ45" i="3" s="1"/>
  <c r="AZ46" i="3" s="1"/>
  <c r="AZ47" i="3" s="1"/>
  <c r="AZ48" i="3" s="1"/>
  <c r="AZ49" i="3" s="1"/>
  <c r="AZ50" i="3" s="1"/>
  <c r="AZ51" i="3" s="1"/>
  <c r="AZ52" i="3" s="1"/>
  <c r="AZ53" i="3" s="1"/>
  <c r="AZ54" i="3" s="1"/>
  <c r="AZ55" i="3" s="1"/>
  <c r="AZ56" i="3" s="1"/>
  <c r="AZ57" i="3" s="1"/>
  <c r="AZ58" i="3" s="1"/>
  <c r="AZ59" i="3" s="1"/>
  <c r="BD8" i="3"/>
  <c r="BD9" i="3" s="1"/>
  <c r="BD10" i="3" s="1"/>
  <c r="BD11" i="3" s="1"/>
  <c r="BD12" i="3" s="1"/>
  <c r="BD13" i="3" s="1"/>
  <c r="AY8" i="3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AY26" i="3" s="1"/>
  <c r="AY27" i="3" s="1"/>
  <c r="AY28" i="3" s="1"/>
  <c r="AY29" i="3" s="1"/>
  <c r="AY30" i="3" s="1"/>
  <c r="AY31" i="3" s="1"/>
  <c r="AY32" i="3" s="1"/>
  <c r="AY33" i="3" s="1"/>
  <c r="AY34" i="3" s="1"/>
  <c r="AY35" i="3" s="1"/>
  <c r="AY36" i="3" s="1"/>
  <c r="AY37" i="3" s="1"/>
  <c r="AY38" i="3" s="1"/>
  <c r="AY39" i="3" s="1"/>
  <c r="AY40" i="3" s="1"/>
  <c r="AY41" i="3" s="1"/>
  <c r="AY42" i="3" s="1"/>
  <c r="AY43" i="3" s="1"/>
  <c r="AY44" i="3" s="1"/>
  <c r="AY45" i="3" s="1"/>
  <c r="AY46" i="3" s="1"/>
  <c r="AY47" i="3" s="1"/>
  <c r="AY48" i="3" s="1"/>
  <c r="AY49" i="3" s="1"/>
  <c r="AY50" i="3" s="1"/>
  <c r="AY51" i="3" s="1"/>
  <c r="AY52" i="3" s="1"/>
  <c r="AY53" i="3" s="1"/>
  <c r="AY54" i="3" s="1"/>
  <c r="AY55" i="3" s="1"/>
  <c r="AY56" i="3" s="1"/>
  <c r="AY57" i="3" s="1"/>
  <c r="AY58" i="3" s="1"/>
  <c r="AY59" i="3" s="1"/>
  <c r="AT8" i="3"/>
  <c r="CB8" i="3"/>
  <c r="CB9" i="3" s="1"/>
  <c r="CB10" i="3" s="1"/>
  <c r="CB11" i="3" s="1"/>
  <c r="CB12" i="3" s="1"/>
  <c r="CB13" i="3" s="1"/>
  <c r="CB14" i="3" s="1"/>
  <c r="CB15" i="3" s="1"/>
  <c r="CB16" i="3" s="1"/>
  <c r="CB17" i="3" s="1"/>
  <c r="CB18" i="3" s="1"/>
  <c r="CB19" i="3" s="1"/>
  <c r="CB20" i="3" s="1"/>
  <c r="CB21" i="3" s="1"/>
  <c r="CB22" i="3" s="1"/>
  <c r="CB23" i="3" s="1"/>
  <c r="CB24" i="3" s="1"/>
  <c r="CB25" i="3" s="1"/>
  <c r="EX9" i="3"/>
  <c r="CO8" i="3"/>
  <c r="CO9" i="3" s="1"/>
  <c r="CO10" i="3" s="1"/>
  <c r="CO11" i="3" s="1"/>
  <c r="CO12" i="3" s="1"/>
  <c r="CN8" i="3"/>
  <c r="CN9" i="3" s="1"/>
  <c r="CN10" i="3" s="1"/>
  <c r="CN11" i="3" s="1"/>
  <c r="CN12" i="3" s="1"/>
  <c r="CN13" i="3" s="1"/>
  <c r="CN14" i="3" s="1"/>
  <c r="CN15" i="3" s="1"/>
  <c r="CN16" i="3" s="1"/>
  <c r="CN17" i="3" s="1"/>
  <c r="CN18" i="3" s="1"/>
  <c r="CN19" i="3" s="1"/>
  <c r="CN20" i="3" s="1"/>
  <c r="CN21" i="3" s="1"/>
  <c r="CN22" i="3" s="1"/>
  <c r="CN23" i="3" s="1"/>
  <c r="CN24" i="3" s="1"/>
  <c r="CN25" i="3" s="1"/>
  <c r="P8" i="3"/>
  <c r="P9" i="3" s="1"/>
  <c r="FF9" i="3"/>
  <c r="FH9" i="3"/>
  <c r="S8" i="3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FB9" i="3"/>
  <c r="L9" i="3"/>
  <c r="L10" i="3" s="1"/>
  <c r="CG8" i="3"/>
  <c r="BW8" i="3"/>
  <c r="BW9" i="3" s="1"/>
  <c r="BW10" i="3" s="1"/>
  <c r="BW11" i="3" s="1"/>
  <c r="BW12" i="3" s="1"/>
  <c r="BW13" i="3" s="1"/>
  <c r="EX10" i="3" l="1"/>
  <c r="FJ13" i="6"/>
  <c r="EX12" i="6"/>
  <c r="FB10" i="3"/>
  <c r="FB13" i="6"/>
  <c r="FX12" i="6"/>
  <c r="FT12" i="6"/>
  <c r="FN12" i="6"/>
  <c r="FP12" i="6"/>
  <c r="FV13" i="6"/>
  <c r="FR12" i="6"/>
  <c r="FL13" i="6"/>
  <c r="CO6" i="4"/>
  <c r="CQ6" i="4"/>
  <c r="CO7" i="4"/>
  <c r="CQ7" i="4"/>
  <c r="BU6" i="4"/>
  <c r="BI6" i="4"/>
  <c r="CC6" i="4"/>
  <c r="CG6" i="4"/>
  <c r="BQ6" i="4"/>
  <c r="AV9" i="6"/>
  <c r="CU6" i="4"/>
  <c r="CM6" i="4"/>
  <c r="CE6" i="4"/>
  <c r="EW9" i="6"/>
  <c r="BD6" i="4" s="1"/>
  <c r="BO6" i="4"/>
  <c r="CN6" i="4"/>
  <c r="M9" i="6"/>
  <c r="BW6" i="4"/>
  <c r="BC6" i="4"/>
  <c r="CT6" i="4"/>
  <c r="CK6" i="4"/>
  <c r="BS6" i="4"/>
  <c r="CA6" i="4"/>
  <c r="BE6" i="4"/>
  <c r="BP6" i="4"/>
  <c r="CS6" i="4"/>
  <c r="BM6" i="4"/>
  <c r="CL6" i="4"/>
  <c r="CI6" i="4"/>
  <c r="BY6" i="4"/>
  <c r="DN8" i="3"/>
  <c r="DN9" i="3" s="1"/>
  <c r="DN10" i="3" s="1"/>
  <c r="DB8" i="3"/>
  <c r="DB9" i="3" s="1"/>
  <c r="DB10" i="3" s="1"/>
  <c r="DB11" i="3" s="1"/>
  <c r="DB12" i="3" s="1"/>
  <c r="DB13" i="3" s="1"/>
  <c r="DB14" i="3" s="1"/>
  <c r="DB15" i="3" s="1"/>
  <c r="DB16" i="3" s="1"/>
  <c r="DB17" i="3" s="1"/>
  <c r="DB18" i="3" s="1"/>
  <c r="DB19" i="3" s="1"/>
  <c r="DB20" i="3" s="1"/>
  <c r="DB21" i="3" s="1"/>
  <c r="DB22" i="3" s="1"/>
  <c r="DB23" i="3" s="1"/>
  <c r="DB24" i="3" s="1"/>
  <c r="DB25" i="3" s="1"/>
  <c r="DB26" i="3" s="1"/>
  <c r="DB27" i="3" s="1"/>
  <c r="DB28" i="3" s="1"/>
  <c r="DB29" i="3" s="1"/>
  <c r="DB30" i="3" s="1"/>
  <c r="DB31" i="3" s="1"/>
  <c r="DB32" i="3" s="1"/>
  <c r="DB33" i="3" s="1"/>
  <c r="DB34" i="3" s="1"/>
  <c r="DB35" i="3" s="1"/>
  <c r="DB36" i="3" s="1"/>
  <c r="DB37" i="3" s="1"/>
  <c r="DB38" i="3" s="1"/>
  <c r="DB39" i="3" s="1"/>
  <c r="DB40" i="3" s="1"/>
  <c r="DB41" i="3" s="1"/>
  <c r="DB42" i="3" s="1"/>
  <c r="DB43" i="3" s="1"/>
  <c r="DB44" i="3" s="1"/>
  <c r="DB45" i="3" s="1"/>
  <c r="DB46" i="3" s="1"/>
  <c r="DB47" i="3" s="1"/>
  <c r="DB48" i="3" s="1"/>
  <c r="DB49" i="3" s="1"/>
  <c r="DB50" i="3" s="1"/>
  <c r="DB51" i="3" s="1"/>
  <c r="DB52" i="3" s="1"/>
  <c r="DB53" i="3" s="1"/>
  <c r="DB54" i="3" s="1"/>
  <c r="DB55" i="3" s="1"/>
  <c r="DB56" i="3" s="1"/>
  <c r="DB57" i="3" s="1"/>
  <c r="DB58" i="3" s="1"/>
  <c r="DB59" i="3" s="1"/>
  <c r="DA8" i="3"/>
  <c r="DA9" i="3" s="1"/>
  <c r="DA10" i="3" s="1"/>
  <c r="DA11" i="3" s="1"/>
  <c r="DA12" i="3" s="1"/>
  <c r="DA13" i="3" s="1"/>
  <c r="DA14" i="3" s="1"/>
  <c r="DA15" i="3" s="1"/>
  <c r="DA16" i="3" s="1"/>
  <c r="DA17" i="3" s="1"/>
  <c r="DA18" i="3" s="1"/>
  <c r="DA19" i="3" s="1"/>
  <c r="DA20" i="3" s="1"/>
  <c r="DA21" i="3" s="1"/>
  <c r="DA22" i="3" s="1"/>
  <c r="DA23" i="3" s="1"/>
  <c r="DA24" i="3" s="1"/>
  <c r="DA25" i="3" s="1"/>
  <c r="DA26" i="3" s="1"/>
  <c r="DA27" i="3" s="1"/>
  <c r="DA28" i="3" s="1"/>
  <c r="DA29" i="3" s="1"/>
  <c r="DA30" i="3" s="1"/>
  <c r="DA31" i="3" s="1"/>
  <c r="DA32" i="3" s="1"/>
  <c r="DA33" i="3" s="1"/>
  <c r="DA34" i="3" s="1"/>
  <c r="DA35" i="3" s="1"/>
  <c r="DA36" i="3" s="1"/>
  <c r="DA37" i="3" s="1"/>
  <c r="DA38" i="3" s="1"/>
  <c r="DA39" i="3" s="1"/>
  <c r="DA40" i="3" s="1"/>
  <c r="DA41" i="3" s="1"/>
  <c r="DA42" i="3" s="1"/>
  <c r="DA43" i="3" s="1"/>
  <c r="DA44" i="3" s="1"/>
  <c r="DA45" i="3" s="1"/>
  <c r="DA46" i="3" s="1"/>
  <c r="DA47" i="3" s="1"/>
  <c r="DA48" i="3" s="1"/>
  <c r="DA49" i="3" s="1"/>
  <c r="DA50" i="3" s="1"/>
  <c r="DA51" i="3" s="1"/>
  <c r="DA52" i="3" s="1"/>
  <c r="DA53" i="3" s="1"/>
  <c r="DA54" i="3" s="1"/>
  <c r="DA55" i="3" s="1"/>
  <c r="DA56" i="3" s="1"/>
  <c r="DA57" i="3" s="1"/>
  <c r="DA58" i="3" s="1"/>
  <c r="DA59" i="3" s="1"/>
  <c r="CZ13" i="6"/>
  <c r="BI7" i="4"/>
  <c r="BY7" i="4"/>
  <c r="CI7" i="4"/>
  <c r="CU7" i="4"/>
  <c r="BM7" i="4"/>
  <c r="CA7" i="4"/>
  <c r="BO7" i="4"/>
  <c r="CC7" i="4"/>
  <c r="CK7" i="4"/>
  <c r="BP7" i="4"/>
  <c r="CL7" i="4"/>
  <c r="BQ7" i="4"/>
  <c r="CE7" i="4"/>
  <c r="CM7" i="4"/>
  <c r="BC7" i="4"/>
  <c r="BS7" i="4"/>
  <c r="CN7" i="4"/>
  <c r="BW7" i="4"/>
  <c r="CG7" i="4"/>
  <c r="CS7" i="4"/>
  <c r="CT7" i="4"/>
  <c r="BE7" i="4"/>
  <c r="BU7" i="4"/>
  <c r="DL40" i="4"/>
  <c r="EW10" i="6"/>
  <c r="BD7" i="4" s="1"/>
  <c r="DL12" i="6"/>
  <c r="EH11" i="6"/>
  <c r="DK12" i="6"/>
  <c r="EB11" i="6"/>
  <c r="DX11" i="3"/>
  <c r="EE50" i="3"/>
  <c r="AV10" i="6"/>
  <c r="CH12" i="6"/>
  <c r="CH13" i="6" s="1"/>
  <c r="DK40" i="4"/>
  <c r="M10" i="6"/>
  <c r="K11" i="6"/>
  <c r="CD11" i="6"/>
  <c r="CF10" i="6"/>
  <c r="CI12" i="6"/>
  <c r="DA15" i="6"/>
  <c r="DB18" i="6"/>
  <c r="DR14" i="6"/>
  <c r="L14" i="6"/>
  <c r="CN13" i="6"/>
  <c r="BD13" i="6"/>
  <c r="CO13" i="6"/>
  <c r="DN12" i="6"/>
  <c r="DX13" i="6"/>
  <c r="DU14" i="6"/>
  <c r="CB13" i="6"/>
  <c r="CE12" i="6"/>
  <c r="AY13" i="6"/>
  <c r="BG13" i="6"/>
  <c r="Q8" i="3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CH8" i="3"/>
  <c r="CH9" i="3" s="1"/>
  <c r="CI8" i="3"/>
  <c r="CI9" i="3" s="1"/>
  <c r="AT9" i="3"/>
  <c r="AT10" i="3" s="1"/>
  <c r="AU8" i="3"/>
  <c r="AU9" i="3" s="1"/>
  <c r="AA10" i="3"/>
  <c r="BD14" i="3"/>
  <c r="CN26" i="3"/>
  <c r="CB26" i="3"/>
  <c r="BW14" i="3"/>
  <c r="BG13" i="3"/>
  <c r="CO13" i="3"/>
  <c r="AB9" i="3"/>
  <c r="FT9" i="3"/>
  <c r="FR9" i="3"/>
  <c r="FL9" i="3"/>
  <c r="FG9" i="3"/>
  <c r="FG10" i="3" s="1"/>
  <c r="FG11" i="3" s="1"/>
  <c r="FG12" i="3" s="1"/>
  <c r="FG13" i="3" s="1"/>
  <c r="FG14" i="3" s="1"/>
  <c r="FG15" i="3" s="1"/>
  <c r="FG16" i="3" s="1"/>
  <c r="FG17" i="3" s="1"/>
  <c r="FG18" i="3" s="1"/>
  <c r="FG19" i="3" s="1"/>
  <c r="FG20" i="3" s="1"/>
  <c r="FG21" i="3" s="1"/>
  <c r="FG22" i="3" s="1"/>
  <c r="FG23" i="3" s="1"/>
  <c r="FG24" i="3" s="1"/>
  <c r="FG25" i="3" s="1"/>
  <c r="FG26" i="3" s="1"/>
  <c r="FG27" i="3" s="1"/>
  <c r="FG28" i="3" s="1"/>
  <c r="FG29" i="3" s="1"/>
  <c r="FG30" i="3" s="1"/>
  <c r="FG31" i="3" s="1"/>
  <c r="FG32" i="3" s="1"/>
  <c r="FG33" i="3" s="1"/>
  <c r="FG34" i="3" s="1"/>
  <c r="FG35" i="3" s="1"/>
  <c r="FG36" i="3" s="1"/>
  <c r="FG37" i="3" s="1"/>
  <c r="FG38" i="3" s="1"/>
  <c r="FG39" i="3" s="1"/>
  <c r="FG40" i="3" s="1"/>
  <c r="FG41" i="3" s="1"/>
  <c r="FG42" i="3" s="1"/>
  <c r="FG43" i="3" s="1"/>
  <c r="FG44" i="3" s="1"/>
  <c r="FG45" i="3" s="1"/>
  <c r="FG46" i="3" s="1"/>
  <c r="FG47" i="3" s="1"/>
  <c r="FG48" i="3" s="1"/>
  <c r="FG49" i="3" s="1"/>
  <c r="FG50" i="3" s="1"/>
  <c r="FG51" i="3" s="1"/>
  <c r="FG52" i="3" s="1"/>
  <c r="FG53" i="3" s="1"/>
  <c r="FG54" i="3" s="1"/>
  <c r="FG55" i="3" s="1"/>
  <c r="FG56" i="3" s="1"/>
  <c r="FG57" i="3" s="1"/>
  <c r="FG58" i="3" s="1"/>
  <c r="FG59" i="3" s="1"/>
  <c r="FI9" i="3"/>
  <c r="FI10" i="3" s="1"/>
  <c r="FI11" i="3" s="1"/>
  <c r="FI12" i="3" s="1"/>
  <c r="FI13" i="3" s="1"/>
  <c r="FI14" i="3" s="1"/>
  <c r="FI15" i="3" s="1"/>
  <c r="FI16" i="3" s="1"/>
  <c r="FI17" i="3" s="1"/>
  <c r="FI18" i="3" s="1"/>
  <c r="FI19" i="3" s="1"/>
  <c r="FI20" i="3" s="1"/>
  <c r="FI21" i="3" s="1"/>
  <c r="FI22" i="3" s="1"/>
  <c r="FI23" i="3" s="1"/>
  <c r="FI24" i="3" s="1"/>
  <c r="FI25" i="3" s="1"/>
  <c r="FI26" i="3" s="1"/>
  <c r="FI27" i="3" s="1"/>
  <c r="FI28" i="3" s="1"/>
  <c r="FI29" i="3" s="1"/>
  <c r="FI30" i="3" s="1"/>
  <c r="FI31" i="3" s="1"/>
  <c r="FI32" i="3" s="1"/>
  <c r="FI33" i="3" s="1"/>
  <c r="FI34" i="3" s="1"/>
  <c r="FI35" i="3" s="1"/>
  <c r="FI36" i="3" s="1"/>
  <c r="FI37" i="3" s="1"/>
  <c r="FI38" i="3" s="1"/>
  <c r="FI39" i="3" s="1"/>
  <c r="FI40" i="3" s="1"/>
  <c r="FI41" i="3" s="1"/>
  <c r="FI42" i="3" s="1"/>
  <c r="FI43" i="3" s="1"/>
  <c r="FI44" i="3" s="1"/>
  <c r="FI45" i="3" s="1"/>
  <c r="FI46" i="3" s="1"/>
  <c r="FI47" i="3" s="1"/>
  <c r="FI48" i="3" s="1"/>
  <c r="FI49" i="3" s="1"/>
  <c r="FI50" i="3" s="1"/>
  <c r="FI51" i="3" s="1"/>
  <c r="FI52" i="3" s="1"/>
  <c r="FI53" i="3" s="1"/>
  <c r="FI54" i="3" s="1"/>
  <c r="FI55" i="3" s="1"/>
  <c r="FI56" i="3" s="1"/>
  <c r="FI57" i="3" s="1"/>
  <c r="FI58" i="3" s="1"/>
  <c r="FI59" i="3" s="1"/>
  <c r="FN9" i="3"/>
  <c r="FV9" i="3"/>
  <c r="FX9" i="3"/>
  <c r="FP9" i="3"/>
  <c r="FJ9" i="3"/>
  <c r="CZ10" i="3"/>
  <c r="DU10" i="3"/>
  <c r="DR10" i="3"/>
  <c r="DQ11" i="3"/>
  <c r="DM11" i="3"/>
  <c r="T10" i="3"/>
  <c r="CC8" i="3"/>
  <c r="CC9" i="3" s="1"/>
  <c r="CC10" i="3" s="1"/>
  <c r="CY8" i="3"/>
  <c r="CY9" i="3" s="1"/>
  <c r="CX8" i="3"/>
  <c r="CX9" i="3" s="1"/>
  <c r="DK9" i="3"/>
  <c r="EB9" i="3" s="1"/>
  <c r="DL10" i="3"/>
  <c r="EH10" i="3" s="1"/>
  <c r="CG9" i="3"/>
  <c r="CG10" i="3" s="1"/>
  <c r="CG11" i="3" s="1"/>
  <c r="CG12" i="3" s="1"/>
  <c r="CG13" i="3" s="1"/>
  <c r="CG14" i="3" s="1"/>
  <c r="CG15" i="3" s="1"/>
  <c r="CG16" i="3" s="1"/>
  <c r="CG17" i="3" s="1"/>
  <c r="CG18" i="3" s="1"/>
  <c r="CG19" i="3" s="1"/>
  <c r="CG20" i="3" s="1"/>
  <c r="CG21" i="3" s="1"/>
  <c r="CG22" i="3" s="1"/>
  <c r="CG23" i="3" s="1"/>
  <c r="CG24" i="3" s="1"/>
  <c r="CG25" i="3" s="1"/>
  <c r="CG26" i="3" s="1"/>
  <c r="CG27" i="3" s="1"/>
  <c r="CG28" i="3" s="1"/>
  <c r="CG29" i="3" s="1"/>
  <c r="CG30" i="3" s="1"/>
  <c r="CG31" i="3" s="1"/>
  <c r="CG32" i="3" s="1"/>
  <c r="CG33" i="3" s="1"/>
  <c r="CG34" i="3" s="1"/>
  <c r="CG35" i="3" s="1"/>
  <c r="CG36" i="3" s="1"/>
  <c r="CG37" i="3" s="1"/>
  <c r="CG38" i="3" s="1"/>
  <c r="CG39" i="3" s="1"/>
  <c r="CG40" i="3" s="1"/>
  <c r="CG41" i="3" s="1"/>
  <c r="CG42" i="3" s="1"/>
  <c r="CG43" i="3" s="1"/>
  <c r="CG44" i="3" s="1"/>
  <c r="CG45" i="3" s="1"/>
  <c r="CG46" i="3" s="1"/>
  <c r="CG47" i="3" s="1"/>
  <c r="CG48" i="3" s="1"/>
  <c r="CG49" i="3" s="1"/>
  <c r="CG50" i="3" s="1"/>
  <c r="CG51" i="3" s="1"/>
  <c r="CG52" i="3" s="1"/>
  <c r="CG53" i="3" s="1"/>
  <c r="CG54" i="3" s="1"/>
  <c r="CG55" i="3" s="1"/>
  <c r="CG56" i="3" s="1"/>
  <c r="CG57" i="3" s="1"/>
  <c r="CG58" i="3" s="1"/>
  <c r="CG59" i="3" s="1"/>
  <c r="P10" i="3"/>
  <c r="L11" i="3"/>
  <c r="FL14" i="6" l="1"/>
  <c r="FN13" i="6"/>
  <c r="EX13" i="6"/>
  <c r="FL10" i="3"/>
  <c r="FB14" i="6"/>
  <c r="FR10" i="3"/>
  <c r="FB11" i="3"/>
  <c r="V10" i="6"/>
  <c r="AC10" i="6" s="1"/>
  <c r="FG10" i="6"/>
  <c r="BN7" i="4" s="1"/>
  <c r="FR13" i="6"/>
  <c r="FT13" i="6"/>
  <c r="FJ14" i="6"/>
  <c r="FJ10" i="3"/>
  <c r="FT10" i="3"/>
  <c r="FX10" i="3"/>
  <c r="FX13" i="6"/>
  <c r="FP10" i="3"/>
  <c r="FV10" i="3"/>
  <c r="FV14" i="6"/>
  <c r="FN10" i="3"/>
  <c r="FP13" i="6"/>
  <c r="EX11" i="3"/>
  <c r="CQ8" i="4"/>
  <c r="CO8" i="4"/>
  <c r="FG9" i="6"/>
  <c r="BN6" i="4" s="1"/>
  <c r="V9" i="6"/>
  <c r="DO9" i="6"/>
  <c r="FS9" i="6" s="1"/>
  <c r="DS9" i="6"/>
  <c r="FW9" i="6" s="1"/>
  <c r="DV9" i="6"/>
  <c r="CM9" i="6"/>
  <c r="CL9" i="6"/>
  <c r="CZ14" i="6"/>
  <c r="BO8" i="4"/>
  <c r="CC8" i="4"/>
  <c r="CK8" i="4"/>
  <c r="BP8" i="4"/>
  <c r="CL8" i="4"/>
  <c r="BQ8" i="4"/>
  <c r="CE8" i="4"/>
  <c r="CM8" i="4"/>
  <c r="BC8" i="4"/>
  <c r="BS8" i="4"/>
  <c r="CN8" i="4"/>
  <c r="BU8" i="4"/>
  <c r="CG8" i="4"/>
  <c r="CS8" i="4"/>
  <c r="BE8" i="4"/>
  <c r="BW8" i="4"/>
  <c r="CT8" i="4"/>
  <c r="CA8" i="4"/>
  <c r="CI8" i="4"/>
  <c r="CU8" i="4"/>
  <c r="BI8" i="4"/>
  <c r="BM8" i="4"/>
  <c r="BY8" i="4"/>
  <c r="DL41" i="4"/>
  <c r="EW11" i="6"/>
  <c r="BD8" i="4" s="1"/>
  <c r="DK13" i="6"/>
  <c r="EB12" i="6"/>
  <c r="DL13" i="6"/>
  <c r="EH12" i="6"/>
  <c r="DX12" i="3"/>
  <c r="EE51" i="3"/>
  <c r="CL10" i="6"/>
  <c r="CM10" i="6"/>
  <c r="DK41" i="4"/>
  <c r="AV11" i="6"/>
  <c r="M11" i="6"/>
  <c r="DS10" i="6"/>
  <c r="FW10" i="6" s="1"/>
  <c r="DO10" i="6"/>
  <c r="FS10" i="6" s="1"/>
  <c r="DV10" i="6"/>
  <c r="K12" i="6"/>
  <c r="CD12" i="6"/>
  <c r="CF11" i="6"/>
  <c r="CI13" i="6"/>
  <c r="DB19" i="6"/>
  <c r="DA16" i="6"/>
  <c r="BD14" i="6"/>
  <c r="AY14" i="6"/>
  <c r="DR15" i="6"/>
  <c r="BG14" i="6"/>
  <c r="DU15" i="6"/>
  <c r="CH14" i="6"/>
  <c r="CO14" i="6"/>
  <c r="CN14" i="6"/>
  <c r="L15" i="6"/>
  <c r="CB14" i="6"/>
  <c r="CE13" i="6"/>
  <c r="DX14" i="6"/>
  <c r="DN13" i="6"/>
  <c r="CC11" i="3"/>
  <c r="CE10" i="3"/>
  <c r="AA11" i="3"/>
  <c r="AA12" i="3" s="1"/>
  <c r="CI10" i="3"/>
  <c r="CI11" i="3" s="1"/>
  <c r="CI12" i="3" s="1"/>
  <c r="CI13" i="3" s="1"/>
  <c r="CH10" i="3"/>
  <c r="CH11" i="3" s="1"/>
  <c r="CH12" i="3" s="1"/>
  <c r="CH13" i="3" s="1"/>
  <c r="CH14" i="3" s="1"/>
  <c r="AU10" i="3"/>
  <c r="AT11" i="3"/>
  <c r="BW15" i="3"/>
  <c r="CN27" i="3"/>
  <c r="BG14" i="3"/>
  <c r="CB27" i="3"/>
  <c r="CO14" i="3"/>
  <c r="BD15" i="3"/>
  <c r="AB10" i="3"/>
  <c r="CZ11" i="3"/>
  <c r="DN11" i="3"/>
  <c r="DK10" i="3"/>
  <c r="EB10" i="3" s="1"/>
  <c r="DU11" i="3"/>
  <c r="DR11" i="3"/>
  <c r="DQ12" i="3"/>
  <c r="DM12" i="3"/>
  <c r="CY10" i="3"/>
  <c r="T11" i="3"/>
  <c r="T12" i="3" s="1"/>
  <c r="CE9" i="3"/>
  <c r="CD8" i="3"/>
  <c r="CD9" i="3" s="1"/>
  <c r="CD10" i="3" s="1"/>
  <c r="DL11" i="3"/>
  <c r="EH11" i="3" s="1"/>
  <c r="L12" i="3"/>
  <c r="CX10" i="3"/>
  <c r="P11" i="3"/>
  <c r="AF10" i="6" l="1"/>
  <c r="AG10" i="6" s="1"/>
  <c r="AS10" i="6" s="1"/>
  <c r="EX12" i="3"/>
  <c r="FV11" i="3"/>
  <c r="FT11" i="3"/>
  <c r="EX14" i="6"/>
  <c r="FR14" i="6"/>
  <c r="FR11" i="3"/>
  <c r="FP14" i="6"/>
  <c r="FP11" i="3"/>
  <c r="FJ11" i="3"/>
  <c r="FB15" i="6"/>
  <c r="FN11" i="3"/>
  <c r="FJ15" i="6"/>
  <c r="V11" i="6"/>
  <c r="AF11" i="6" s="1"/>
  <c r="FG11" i="6"/>
  <c r="BN8" i="4" s="1"/>
  <c r="FX14" i="6"/>
  <c r="FN14" i="6"/>
  <c r="FX11" i="3"/>
  <c r="FL11" i="3"/>
  <c r="FL15" i="6"/>
  <c r="FV15" i="6"/>
  <c r="FT14" i="6"/>
  <c r="FB12" i="3"/>
  <c r="CO9" i="4"/>
  <c r="CQ9" i="4"/>
  <c r="CD6" i="4"/>
  <c r="DT9" i="6"/>
  <c r="BZ6" i="4"/>
  <c r="DP9" i="6"/>
  <c r="AF9" i="6"/>
  <c r="AC9" i="6"/>
  <c r="AH9" i="6" s="1"/>
  <c r="AH10" i="6"/>
  <c r="AE10" i="6" s="1"/>
  <c r="CZ15" i="6"/>
  <c r="BC9" i="4"/>
  <c r="BS9" i="4"/>
  <c r="CN9" i="4"/>
  <c r="BU9" i="4"/>
  <c r="CG9" i="4"/>
  <c r="CS9" i="4"/>
  <c r="BE9" i="4"/>
  <c r="BW9" i="4"/>
  <c r="CT9" i="4"/>
  <c r="BI9" i="4"/>
  <c r="BY9" i="4"/>
  <c r="CI9" i="4"/>
  <c r="CU9" i="4"/>
  <c r="BM9" i="4"/>
  <c r="CA9" i="4"/>
  <c r="BO9" i="4"/>
  <c r="CC9" i="4"/>
  <c r="CK9" i="4"/>
  <c r="CE9" i="4"/>
  <c r="CL9" i="4"/>
  <c r="CM9" i="4"/>
  <c r="BP9" i="4"/>
  <c r="BQ9" i="4"/>
  <c r="DL42" i="4"/>
  <c r="EW12" i="6"/>
  <c r="BD9" i="4" s="1"/>
  <c r="DL14" i="6"/>
  <c r="EH13" i="6"/>
  <c r="DK14" i="6"/>
  <c r="EB13" i="6"/>
  <c r="DX13" i="3"/>
  <c r="EE52" i="3"/>
  <c r="CM11" i="6"/>
  <c r="CL11" i="6"/>
  <c r="DK42" i="4"/>
  <c r="DT10" i="6"/>
  <c r="CD7" i="4"/>
  <c r="K13" i="6"/>
  <c r="M12" i="6"/>
  <c r="AV12" i="6"/>
  <c r="DP10" i="6"/>
  <c r="BZ7" i="4"/>
  <c r="DO11" i="6"/>
  <c r="FS11" i="6" s="1"/>
  <c r="DV11" i="6"/>
  <c r="DS11" i="6"/>
  <c r="FW11" i="6" s="1"/>
  <c r="CD13" i="6"/>
  <c r="CF12" i="6"/>
  <c r="CI14" i="6"/>
  <c r="DA17" i="6"/>
  <c r="DB20" i="6"/>
  <c r="DR16" i="6"/>
  <c r="DX15" i="6"/>
  <c r="CN15" i="6"/>
  <c r="BD15" i="6"/>
  <c r="CB15" i="6"/>
  <c r="CE14" i="6"/>
  <c r="CH15" i="6"/>
  <c r="L16" i="6"/>
  <c r="BG15" i="6"/>
  <c r="AY15" i="6"/>
  <c r="DU16" i="6"/>
  <c r="DN14" i="6"/>
  <c r="CO15" i="6"/>
  <c r="CF10" i="3"/>
  <c r="CD11" i="3"/>
  <c r="CE11" i="3"/>
  <c r="CC12" i="3"/>
  <c r="AU11" i="3"/>
  <c r="AT12" i="3"/>
  <c r="CO15" i="3"/>
  <c r="CI14" i="3"/>
  <c r="CN28" i="3"/>
  <c r="CB28" i="3"/>
  <c r="BW16" i="3"/>
  <c r="BD16" i="3"/>
  <c r="BG15" i="3"/>
  <c r="CH15" i="3"/>
  <c r="AB11" i="3"/>
  <c r="AA13" i="3"/>
  <c r="DN12" i="3"/>
  <c r="DK11" i="3"/>
  <c r="EB11" i="3" s="1"/>
  <c r="CZ12" i="3"/>
  <c r="DU12" i="3"/>
  <c r="DR12" i="3"/>
  <c r="DQ13" i="3"/>
  <c r="DM13" i="3"/>
  <c r="CY11" i="3"/>
  <c r="CY12" i="3" s="1"/>
  <c r="T13" i="3"/>
  <c r="CF9" i="3"/>
  <c r="DL12" i="3"/>
  <c r="EH12" i="3" s="1"/>
  <c r="L13" i="3"/>
  <c r="CX11" i="3"/>
  <c r="P12" i="3"/>
  <c r="AC11" i="6" l="1"/>
  <c r="AH11" i="6" s="1"/>
  <c r="AE11" i="6" s="1"/>
  <c r="FU10" i="6"/>
  <c r="CB7" i="4" s="1"/>
  <c r="FU9" i="6"/>
  <c r="CB6" i="4" s="1"/>
  <c r="FB16" i="6"/>
  <c r="FL12" i="3"/>
  <c r="FR12" i="3"/>
  <c r="FT12" i="3"/>
  <c r="V12" i="6"/>
  <c r="AC12" i="6" s="1"/>
  <c r="FG12" i="6"/>
  <c r="BN9" i="4" s="1"/>
  <c r="FY9" i="6"/>
  <c r="CF6" i="4" s="1"/>
  <c r="FX12" i="3"/>
  <c r="FJ16" i="6"/>
  <c r="FV12" i="3"/>
  <c r="FT15" i="6"/>
  <c r="FJ12" i="3"/>
  <c r="FR15" i="6"/>
  <c r="FN12" i="3"/>
  <c r="FP12" i="3"/>
  <c r="EX15" i="6"/>
  <c r="FY10" i="6"/>
  <c r="CF7" i="4" s="1"/>
  <c r="FV16" i="6"/>
  <c r="FN15" i="6"/>
  <c r="FB13" i="3"/>
  <c r="FL16" i="6"/>
  <c r="FP15" i="6"/>
  <c r="FX15" i="6"/>
  <c r="EX13" i="3"/>
  <c r="CQ10" i="4"/>
  <c r="CO10" i="4"/>
  <c r="AG9" i="6"/>
  <c r="AD9" i="6" s="1"/>
  <c r="AO10" i="6"/>
  <c r="AE9" i="6"/>
  <c r="AD10" i="6"/>
  <c r="AG11" i="6"/>
  <c r="AI10" i="6"/>
  <c r="CZ16" i="6"/>
  <c r="BI10" i="4"/>
  <c r="BY10" i="4"/>
  <c r="CI10" i="4"/>
  <c r="CU10" i="4"/>
  <c r="BM10" i="4"/>
  <c r="CA10" i="4"/>
  <c r="BO10" i="4"/>
  <c r="CC10" i="4"/>
  <c r="CK10" i="4"/>
  <c r="BP10" i="4"/>
  <c r="CL10" i="4"/>
  <c r="BQ10" i="4"/>
  <c r="CE10" i="4"/>
  <c r="CM10" i="4"/>
  <c r="BC10" i="4"/>
  <c r="BS10" i="4"/>
  <c r="CN10" i="4"/>
  <c r="CS10" i="4"/>
  <c r="CT10" i="4"/>
  <c r="BE10" i="4"/>
  <c r="BU10" i="4"/>
  <c r="BW10" i="4"/>
  <c r="CG10" i="4"/>
  <c r="DL43" i="4"/>
  <c r="EW13" i="6"/>
  <c r="BD10" i="4" s="1"/>
  <c r="DK15" i="6"/>
  <c r="EB14" i="6"/>
  <c r="DL15" i="6"/>
  <c r="EH14" i="6"/>
  <c r="DX14" i="3"/>
  <c r="EE53" i="3"/>
  <c r="CL12" i="6"/>
  <c r="CM12" i="6"/>
  <c r="DK43" i="4"/>
  <c r="AR10" i="6"/>
  <c r="DV12" i="6"/>
  <c r="DO12" i="6"/>
  <c r="FS12" i="6" s="1"/>
  <c r="DS12" i="6"/>
  <c r="FW12" i="6" s="1"/>
  <c r="DT11" i="6"/>
  <c r="CD8" i="4"/>
  <c r="M13" i="6"/>
  <c r="AV13" i="6"/>
  <c r="K14" i="6"/>
  <c r="DP11" i="6"/>
  <c r="BZ8" i="4"/>
  <c r="CD14" i="6"/>
  <c r="CF13" i="6"/>
  <c r="CI15" i="6"/>
  <c r="DB21" i="6"/>
  <c r="DA18" i="6"/>
  <c r="BG16" i="6"/>
  <c r="CB16" i="6"/>
  <c r="CE15" i="6"/>
  <c r="DN15" i="6"/>
  <c r="BD16" i="6"/>
  <c r="CN16" i="6"/>
  <c r="AY16" i="6"/>
  <c r="CH16" i="6"/>
  <c r="DU17" i="6"/>
  <c r="L17" i="6"/>
  <c r="CO16" i="6"/>
  <c r="DX16" i="6"/>
  <c r="DR17" i="6"/>
  <c r="CC13" i="3"/>
  <c r="CE12" i="3"/>
  <c r="CD12" i="3"/>
  <c r="CF11" i="3"/>
  <c r="AU12" i="3"/>
  <c r="AT13" i="3"/>
  <c r="CI15" i="3"/>
  <c r="CN29" i="3"/>
  <c r="BD17" i="3"/>
  <c r="CO16" i="3"/>
  <c r="BG16" i="3"/>
  <c r="CB29" i="3"/>
  <c r="CH16" i="3"/>
  <c r="BW17" i="3"/>
  <c r="AB12" i="3"/>
  <c r="AA14" i="3"/>
  <c r="DK12" i="3"/>
  <c r="EB12" i="3" s="1"/>
  <c r="DN13" i="3"/>
  <c r="CZ13" i="3"/>
  <c r="DU13" i="3"/>
  <c r="DR13" i="3"/>
  <c r="DQ14" i="3"/>
  <c r="DM14" i="3"/>
  <c r="CY13" i="3"/>
  <c r="T14" i="3"/>
  <c r="DL13" i="3"/>
  <c r="EH13" i="3" s="1"/>
  <c r="L14" i="3"/>
  <c r="CX12" i="3"/>
  <c r="P13" i="3"/>
  <c r="AD11" i="6" l="1"/>
  <c r="AF12" i="6"/>
  <c r="AG12" i="6" s="1"/>
  <c r="AD12" i="6" s="1"/>
  <c r="V13" i="6"/>
  <c r="AC13" i="6" s="1"/>
  <c r="FG13" i="6"/>
  <c r="BN10" i="4" s="1"/>
  <c r="FN13" i="3"/>
  <c r="FV13" i="3"/>
  <c r="FY11" i="6"/>
  <c r="CF8" i="4" s="1"/>
  <c r="FX16" i="6"/>
  <c r="FR16" i="6"/>
  <c r="FT13" i="3"/>
  <c r="FB17" i="6"/>
  <c r="FB14" i="3"/>
  <c r="FJ17" i="6"/>
  <c r="FN16" i="6"/>
  <c r="FU11" i="6"/>
  <c r="CB8" i="4" s="1"/>
  <c r="FP16" i="6"/>
  <c r="EX16" i="6"/>
  <c r="FJ13" i="3"/>
  <c r="FX13" i="3"/>
  <c r="FR13" i="3"/>
  <c r="EX14" i="3"/>
  <c r="FL17" i="6"/>
  <c r="FV17" i="6"/>
  <c r="FT16" i="6"/>
  <c r="FL13" i="3"/>
  <c r="FP13" i="3"/>
  <c r="AS11" i="6"/>
  <c r="AO11" i="6" s="1"/>
  <c r="CO11" i="4"/>
  <c r="CQ11" i="4"/>
  <c r="AI11" i="6"/>
  <c r="AN11" i="6" s="1"/>
  <c r="AP11" i="6" s="1"/>
  <c r="AQ11" i="6" s="1"/>
  <c r="AS9" i="6"/>
  <c r="AR9" i="6"/>
  <c r="AI9" i="6"/>
  <c r="AH12" i="6"/>
  <c r="AE12" i="6" s="1"/>
  <c r="CV7" i="4"/>
  <c r="BB7" i="4" s="1"/>
  <c r="AJ10" i="6"/>
  <c r="AN10" i="6"/>
  <c r="AP10" i="6" s="1"/>
  <c r="AQ10" i="6" s="1"/>
  <c r="CZ17" i="6"/>
  <c r="BP11" i="4"/>
  <c r="CL11" i="4"/>
  <c r="BQ11" i="4"/>
  <c r="CE11" i="4"/>
  <c r="CM11" i="4"/>
  <c r="BC11" i="4"/>
  <c r="BS11" i="4"/>
  <c r="CN11" i="4"/>
  <c r="BU11" i="4"/>
  <c r="CG11" i="4"/>
  <c r="CS11" i="4"/>
  <c r="BE11" i="4"/>
  <c r="BW11" i="4"/>
  <c r="CT11" i="4"/>
  <c r="BI11" i="4"/>
  <c r="BY11" i="4"/>
  <c r="CI11" i="4"/>
  <c r="CU11" i="4"/>
  <c r="CK11" i="4"/>
  <c r="BM11" i="4"/>
  <c r="BO11" i="4"/>
  <c r="CA11" i="4"/>
  <c r="CC11" i="4"/>
  <c r="DL44" i="4"/>
  <c r="DC7" i="4"/>
  <c r="EW14" i="6"/>
  <c r="BD11" i="4" s="1"/>
  <c r="DL16" i="6"/>
  <c r="EH15" i="6"/>
  <c r="DK16" i="6"/>
  <c r="EB15" i="6"/>
  <c r="DX15" i="3"/>
  <c r="EE54" i="3"/>
  <c r="CL13" i="6"/>
  <c r="CM13" i="6"/>
  <c r="DK44" i="4"/>
  <c r="DT12" i="6"/>
  <c r="CD9" i="4"/>
  <c r="DP12" i="6"/>
  <c r="BZ9" i="4"/>
  <c r="DV13" i="6"/>
  <c r="DS13" i="6"/>
  <c r="FW13" i="6" s="1"/>
  <c r="DO13" i="6"/>
  <c r="FS13" i="6" s="1"/>
  <c r="AR11" i="6"/>
  <c r="AV14" i="6"/>
  <c r="M14" i="6"/>
  <c r="K15" i="6"/>
  <c r="CD15" i="6"/>
  <c r="CF14" i="6"/>
  <c r="CI16" i="6"/>
  <c r="DA19" i="6"/>
  <c r="DB22" i="6"/>
  <c r="CO17" i="6"/>
  <c r="CH17" i="6"/>
  <c r="DX17" i="6"/>
  <c r="BD17" i="6"/>
  <c r="DU18" i="6"/>
  <c r="DN16" i="6"/>
  <c r="CB17" i="6"/>
  <c r="CE16" i="6"/>
  <c r="BG17" i="6"/>
  <c r="DR18" i="6"/>
  <c r="L18" i="6"/>
  <c r="AY17" i="6"/>
  <c r="CN17" i="6"/>
  <c r="CF12" i="3"/>
  <c r="CD13" i="3"/>
  <c r="CE13" i="3"/>
  <c r="CC14" i="3"/>
  <c r="AU13" i="3"/>
  <c r="AT14" i="3"/>
  <c r="CH17" i="3"/>
  <c r="CB30" i="3"/>
  <c r="CI16" i="3"/>
  <c r="CN30" i="3"/>
  <c r="CO17" i="3"/>
  <c r="BW18" i="3"/>
  <c r="BG17" i="3"/>
  <c r="BD18" i="3"/>
  <c r="AB13" i="3"/>
  <c r="AA15" i="3"/>
  <c r="DK13" i="3"/>
  <c r="EB13" i="3" s="1"/>
  <c r="CZ14" i="3"/>
  <c r="DN14" i="3"/>
  <c r="DU14" i="3"/>
  <c r="DR14" i="3"/>
  <c r="DQ15" i="3"/>
  <c r="DM15" i="3"/>
  <c r="CY14" i="3"/>
  <c r="CY15" i="3" s="1"/>
  <c r="T15" i="3"/>
  <c r="DL14" i="3"/>
  <c r="EH14" i="3" s="1"/>
  <c r="L15" i="3"/>
  <c r="CX13" i="3"/>
  <c r="P14" i="3"/>
  <c r="P15" i="3" s="1"/>
  <c r="AF13" i="6" l="1"/>
  <c r="AG13" i="6" s="1"/>
  <c r="AD13" i="6" s="1"/>
  <c r="FV18" i="6"/>
  <c r="EX17" i="6"/>
  <c r="FJ18" i="6"/>
  <c r="FB18" i="6"/>
  <c r="FR14" i="3"/>
  <c r="FP14" i="3"/>
  <c r="FX14" i="3"/>
  <c r="FP17" i="6"/>
  <c r="FL18" i="6"/>
  <c r="FT14" i="3"/>
  <c r="FV14" i="3"/>
  <c r="FU12" i="6"/>
  <c r="CB9" i="4" s="1"/>
  <c r="FB15" i="3"/>
  <c r="V14" i="6"/>
  <c r="AC14" i="6" s="1"/>
  <c r="FG14" i="6"/>
  <c r="BN11" i="4" s="1"/>
  <c r="FL14" i="3"/>
  <c r="FJ14" i="3"/>
  <c r="FR17" i="6"/>
  <c r="FN14" i="3"/>
  <c r="FY12" i="6"/>
  <c r="CF9" i="4" s="1"/>
  <c r="FX17" i="6"/>
  <c r="FT17" i="6"/>
  <c r="EX15" i="3"/>
  <c r="FN17" i="6"/>
  <c r="CQ12" i="4"/>
  <c r="CO12" i="4"/>
  <c r="BO10" i="6"/>
  <c r="AJ11" i="6"/>
  <c r="AJ9" i="6"/>
  <c r="AN9" i="6"/>
  <c r="CV6" i="4"/>
  <c r="BB6" i="4" s="1"/>
  <c r="CY6" i="4" s="1"/>
  <c r="AK9" i="6"/>
  <c r="AK10" i="6" s="1"/>
  <c r="AK11" i="6" s="1"/>
  <c r="DC6" i="4"/>
  <c r="AO9" i="6"/>
  <c r="AR12" i="6"/>
  <c r="AI12" i="6"/>
  <c r="BX10" i="6"/>
  <c r="CV8" i="4"/>
  <c r="AH13" i="6"/>
  <c r="AE13" i="6" s="1"/>
  <c r="CZ18" i="6"/>
  <c r="BU12" i="4"/>
  <c r="CG12" i="4"/>
  <c r="CS12" i="4"/>
  <c r="BE12" i="4"/>
  <c r="BW12" i="4"/>
  <c r="CT12" i="4"/>
  <c r="BI12" i="4"/>
  <c r="BY12" i="4"/>
  <c r="CI12" i="4"/>
  <c r="CU12" i="4"/>
  <c r="BM12" i="4"/>
  <c r="CA12" i="4"/>
  <c r="BO12" i="4"/>
  <c r="CC12" i="4"/>
  <c r="CK12" i="4"/>
  <c r="BP12" i="4"/>
  <c r="CL12" i="4"/>
  <c r="CN12" i="4"/>
  <c r="BC12" i="4"/>
  <c r="BQ12" i="4"/>
  <c r="BS12" i="4"/>
  <c r="CE12" i="4"/>
  <c r="CM12" i="4"/>
  <c r="DL45" i="4"/>
  <c r="DC8" i="4"/>
  <c r="EW15" i="6"/>
  <c r="BD12" i="4" s="1"/>
  <c r="DK17" i="6"/>
  <c r="EB16" i="6"/>
  <c r="DL17" i="6"/>
  <c r="EH16" i="6"/>
  <c r="DX16" i="3"/>
  <c r="EE55" i="3"/>
  <c r="BZ10" i="6"/>
  <c r="CL14" i="6"/>
  <c r="CM14" i="6"/>
  <c r="DK45" i="4"/>
  <c r="AS12" i="6"/>
  <c r="DV14" i="6"/>
  <c r="DS14" i="6"/>
  <c r="FW14" i="6" s="1"/>
  <c r="DO14" i="6"/>
  <c r="FS14" i="6" s="1"/>
  <c r="K16" i="6"/>
  <c r="DP13" i="6"/>
  <c r="BZ10" i="4"/>
  <c r="DT13" i="6"/>
  <c r="CD10" i="4"/>
  <c r="M15" i="6"/>
  <c r="AV15" i="6"/>
  <c r="CD16" i="6"/>
  <c r="CF15" i="6"/>
  <c r="CI17" i="6"/>
  <c r="DB23" i="6"/>
  <c r="DA20" i="6"/>
  <c r="AY18" i="6"/>
  <c r="DU19" i="6"/>
  <c r="L19" i="6"/>
  <c r="BG18" i="6"/>
  <c r="BD18" i="6"/>
  <c r="CB18" i="6"/>
  <c r="CE17" i="6"/>
  <c r="DR19" i="6"/>
  <c r="DN17" i="6"/>
  <c r="DX18" i="6"/>
  <c r="CO18" i="6"/>
  <c r="CN18" i="6"/>
  <c r="CH18" i="6"/>
  <c r="CC15" i="3"/>
  <c r="CE14" i="3"/>
  <c r="CD14" i="3"/>
  <c r="CF13" i="3"/>
  <c r="AU14" i="3"/>
  <c r="AT15" i="3"/>
  <c r="CB31" i="3"/>
  <c r="BG18" i="3"/>
  <c r="CN31" i="3"/>
  <c r="CI17" i="3"/>
  <c r="CH18" i="3"/>
  <c r="BW19" i="3"/>
  <c r="CO18" i="3"/>
  <c r="BD19" i="3"/>
  <c r="AB14" i="3"/>
  <c r="AA16" i="3"/>
  <c r="DK14" i="3"/>
  <c r="EB14" i="3" s="1"/>
  <c r="CZ15" i="3"/>
  <c r="DN15" i="3"/>
  <c r="DU15" i="3"/>
  <c r="DU16" i="3" s="1"/>
  <c r="DR15" i="3"/>
  <c r="DQ16" i="3"/>
  <c r="DM16" i="3"/>
  <c r="T16" i="3"/>
  <c r="DL15" i="3"/>
  <c r="EH15" i="3" s="1"/>
  <c r="L16" i="3"/>
  <c r="CX14" i="3"/>
  <c r="CY16" i="3"/>
  <c r="P16" i="3"/>
  <c r="AF14" i="6" l="1"/>
  <c r="AG14" i="6" s="1"/>
  <c r="AD14" i="6" s="1"/>
  <c r="FY13" i="6"/>
  <c r="CF10" i="4" s="1"/>
  <c r="FT18" i="6"/>
  <c r="FT15" i="3"/>
  <c r="FJ19" i="6"/>
  <c r="FR18" i="6"/>
  <c r="FB16" i="3"/>
  <c r="FP15" i="3"/>
  <c r="FU13" i="6"/>
  <c r="CB10" i="4" s="1"/>
  <c r="FR15" i="3"/>
  <c r="EX18" i="6"/>
  <c r="FN18" i="6"/>
  <c r="FX18" i="6"/>
  <c r="FJ15" i="3"/>
  <c r="FL19" i="6"/>
  <c r="EX16" i="3"/>
  <c r="FL15" i="3"/>
  <c r="FP18" i="6"/>
  <c r="FB19" i="6"/>
  <c r="V15" i="6"/>
  <c r="AC15" i="6" s="1"/>
  <c r="FG15" i="6"/>
  <c r="BN12" i="4" s="1"/>
  <c r="FV19" i="6"/>
  <c r="FN15" i="3"/>
  <c r="FV15" i="3"/>
  <c r="FX15" i="3"/>
  <c r="CO13" i="4"/>
  <c r="CQ13" i="4"/>
  <c r="BO9" i="6"/>
  <c r="BP9" i="6" s="1"/>
  <c r="BP10" i="6" s="1"/>
  <c r="BQ10" i="6" s="1"/>
  <c r="BX11" i="6"/>
  <c r="BO11" i="6"/>
  <c r="AK12" i="6"/>
  <c r="AP9" i="6"/>
  <c r="BZ9" i="6"/>
  <c r="CY7" i="4"/>
  <c r="AL9" i="6"/>
  <c r="AL10" i="6" s="1"/>
  <c r="BX9" i="6"/>
  <c r="AO12" i="6"/>
  <c r="AN12" i="6"/>
  <c r="AP12" i="6" s="1"/>
  <c r="AQ12" i="6" s="1"/>
  <c r="AJ12" i="6"/>
  <c r="AI13" i="6"/>
  <c r="AH14" i="6"/>
  <c r="AE14" i="6" s="1"/>
  <c r="CV9" i="4"/>
  <c r="CZ19" i="6"/>
  <c r="BM13" i="4"/>
  <c r="CA13" i="4"/>
  <c r="BO13" i="4"/>
  <c r="CC13" i="4"/>
  <c r="CK13" i="4"/>
  <c r="BP13" i="4"/>
  <c r="CL13" i="4"/>
  <c r="BQ13" i="4"/>
  <c r="CE13" i="4"/>
  <c r="CM13" i="4"/>
  <c r="BC13" i="4"/>
  <c r="BS13" i="4"/>
  <c r="CN13" i="4"/>
  <c r="BU13" i="4"/>
  <c r="CG13" i="4"/>
  <c r="CS13" i="4"/>
  <c r="CU13" i="4"/>
  <c r="BE13" i="4"/>
  <c r="BI13" i="4"/>
  <c r="BW13" i="4"/>
  <c r="BY13" i="4"/>
  <c r="CI13" i="4"/>
  <c r="CT13" i="4"/>
  <c r="DL46" i="4"/>
  <c r="DC9" i="4"/>
  <c r="GC10" i="6"/>
  <c r="CJ7" i="4" s="1"/>
  <c r="GC11" i="6"/>
  <c r="CJ8" i="4" s="1"/>
  <c r="EW16" i="6"/>
  <c r="BD13" i="4" s="1"/>
  <c r="BZ11" i="6"/>
  <c r="DL18" i="6"/>
  <c r="EH17" i="6"/>
  <c r="DK18" i="6"/>
  <c r="EB17" i="6"/>
  <c r="DX17" i="3"/>
  <c r="EE56" i="3"/>
  <c r="CL15" i="6"/>
  <c r="CM15" i="6"/>
  <c r="BC10" i="6"/>
  <c r="DK46" i="4"/>
  <c r="BZ11" i="4"/>
  <c r="DP14" i="6"/>
  <c r="AV16" i="6"/>
  <c r="M16" i="6"/>
  <c r="DT14" i="6"/>
  <c r="CD11" i="4"/>
  <c r="AR13" i="6"/>
  <c r="AS13" i="6"/>
  <c r="DS15" i="6"/>
  <c r="FW15" i="6" s="1"/>
  <c r="DV15" i="6"/>
  <c r="DO15" i="6"/>
  <c r="FS15" i="6" s="1"/>
  <c r="K17" i="6"/>
  <c r="CD17" i="6"/>
  <c r="CF16" i="6"/>
  <c r="CI18" i="6"/>
  <c r="DA21" i="6"/>
  <c r="DB24" i="6"/>
  <c r="CH19" i="6"/>
  <c r="DR20" i="6"/>
  <c r="AY19" i="6"/>
  <c r="BG19" i="6"/>
  <c r="CN19" i="6"/>
  <c r="BD19" i="6"/>
  <c r="L20" i="6"/>
  <c r="DX19" i="6"/>
  <c r="CO19" i="6"/>
  <c r="DN18" i="6"/>
  <c r="BC11" i="6"/>
  <c r="CE18" i="6"/>
  <c r="CB19" i="6"/>
  <c r="DU20" i="6"/>
  <c r="CF14" i="3"/>
  <c r="CD15" i="3"/>
  <c r="CE15" i="3"/>
  <c r="CC16" i="3"/>
  <c r="AU15" i="3"/>
  <c r="AT16" i="3"/>
  <c r="CH19" i="3"/>
  <c r="CI18" i="3"/>
  <c r="BW20" i="3"/>
  <c r="CB32" i="3"/>
  <c r="BG19" i="3"/>
  <c r="CO19" i="3"/>
  <c r="BD20" i="3"/>
  <c r="CN32" i="3"/>
  <c r="AB15" i="3"/>
  <c r="AA17" i="3"/>
  <c r="DK15" i="3"/>
  <c r="EB15" i="3" s="1"/>
  <c r="DN16" i="3"/>
  <c r="CZ16" i="3"/>
  <c r="DU17" i="3"/>
  <c r="DR16" i="3"/>
  <c r="DQ17" i="3"/>
  <c r="DM17" i="3"/>
  <c r="T17" i="3"/>
  <c r="DL16" i="3"/>
  <c r="EH16" i="3" s="1"/>
  <c r="L17" i="3"/>
  <c r="CX15" i="3"/>
  <c r="CY17" i="3"/>
  <c r="P17" i="3"/>
  <c r="AM10" i="6" l="1"/>
  <c r="GA10" i="6"/>
  <c r="CH7" i="4" s="1"/>
  <c r="AX10" i="6"/>
  <c r="AL11" i="6"/>
  <c r="AF15" i="6"/>
  <c r="AG15" i="6" s="1"/>
  <c r="AD15" i="6" s="1"/>
  <c r="FV16" i="3"/>
  <c r="FX19" i="6"/>
  <c r="FP16" i="3"/>
  <c r="FJ20" i="6"/>
  <c r="EX17" i="3"/>
  <c r="EX19" i="6"/>
  <c r="FY14" i="6"/>
  <c r="CF11" i="4" s="1"/>
  <c r="FN16" i="3"/>
  <c r="V16" i="6"/>
  <c r="AC16" i="6" s="1"/>
  <c r="FG16" i="6"/>
  <c r="BN13" i="4" s="1"/>
  <c r="FB20" i="6"/>
  <c r="FN19" i="6"/>
  <c r="FR16" i="3"/>
  <c r="FT16" i="3"/>
  <c r="FP19" i="6"/>
  <c r="FL20" i="6"/>
  <c r="FB17" i="3"/>
  <c r="FT19" i="6"/>
  <c r="FU14" i="6"/>
  <c r="CB11" i="4" s="1"/>
  <c r="FV20" i="6"/>
  <c r="FX16" i="3"/>
  <c r="FL16" i="3"/>
  <c r="FJ16" i="3"/>
  <c r="FR19" i="6"/>
  <c r="CQ14" i="4"/>
  <c r="CO14" i="4"/>
  <c r="BO12" i="6"/>
  <c r="BQ9" i="6"/>
  <c r="BP11" i="6"/>
  <c r="BT10" i="6"/>
  <c r="GI10" i="6" s="1"/>
  <c r="CP7" i="4" s="1"/>
  <c r="BU10" i="6"/>
  <c r="GK10" i="6" s="1"/>
  <c r="CR7" i="4" s="1"/>
  <c r="BX12" i="6"/>
  <c r="BZ12" i="6"/>
  <c r="AK13" i="6"/>
  <c r="AQ9" i="6"/>
  <c r="CK9" i="6"/>
  <c r="CK10" i="6" s="1"/>
  <c r="CK11" i="6" s="1"/>
  <c r="BC9" i="6"/>
  <c r="GC9" i="6"/>
  <c r="CJ6" i="4" s="1"/>
  <c r="GA9" i="6"/>
  <c r="CH6" i="4" s="1"/>
  <c r="CJ9" i="6"/>
  <c r="CJ10" i="6" s="1"/>
  <c r="CJ11" i="6" s="1"/>
  <c r="AX9" i="6"/>
  <c r="AM9" i="6"/>
  <c r="AO13" i="6"/>
  <c r="AN13" i="6"/>
  <c r="AP13" i="6" s="1"/>
  <c r="AQ13" i="6" s="1"/>
  <c r="AJ13" i="6"/>
  <c r="AI14" i="6"/>
  <c r="AH15" i="6"/>
  <c r="AE15" i="6" s="1"/>
  <c r="CZ20" i="6"/>
  <c r="BI14" i="4"/>
  <c r="BQ14" i="4"/>
  <c r="BY14" i="4"/>
  <c r="CG14" i="4"/>
  <c r="CS14" i="4"/>
  <c r="CT14" i="4"/>
  <c r="BC14" i="4"/>
  <c r="BS14" i="4"/>
  <c r="CA14" i="4"/>
  <c r="CI14" i="4"/>
  <c r="CU14" i="4"/>
  <c r="BE14" i="4"/>
  <c r="BM14" i="4"/>
  <c r="BU14" i="4"/>
  <c r="CC14" i="4"/>
  <c r="CK14" i="4"/>
  <c r="CL14" i="4"/>
  <c r="CM14" i="4"/>
  <c r="CN14" i="4"/>
  <c r="BO14" i="4"/>
  <c r="BP14" i="4"/>
  <c r="BW14" i="4"/>
  <c r="CE14" i="4"/>
  <c r="CV10" i="4"/>
  <c r="DL47" i="4"/>
  <c r="EW17" i="6"/>
  <c r="BD14" i="4" s="1"/>
  <c r="DK19" i="6"/>
  <c r="EB18" i="6"/>
  <c r="DL19" i="6"/>
  <c r="EH18" i="6"/>
  <c r="DX18" i="3"/>
  <c r="EE57" i="3"/>
  <c r="CA10" i="6"/>
  <c r="CV10" i="6"/>
  <c r="CU10" i="6"/>
  <c r="CT10" i="6"/>
  <c r="BK10" i="6"/>
  <c r="CL16" i="6"/>
  <c r="CM16" i="6"/>
  <c r="DK47" i="4"/>
  <c r="AV17" i="6"/>
  <c r="M17" i="6"/>
  <c r="K18" i="6"/>
  <c r="AS14" i="6"/>
  <c r="AR14" i="6"/>
  <c r="DC10" i="4"/>
  <c r="DP15" i="6"/>
  <c r="BZ12" i="4"/>
  <c r="DT15" i="6"/>
  <c r="CD12" i="4"/>
  <c r="DS16" i="6"/>
  <c r="FW16" i="6" s="1"/>
  <c r="DV16" i="6"/>
  <c r="DO16" i="6"/>
  <c r="FS16" i="6" s="1"/>
  <c r="CD18" i="6"/>
  <c r="CF17" i="6"/>
  <c r="CI19" i="6"/>
  <c r="DA22" i="6"/>
  <c r="DB25" i="6"/>
  <c r="CV11" i="6"/>
  <c r="CU11" i="6"/>
  <c r="CT11" i="6"/>
  <c r="BK11" i="6"/>
  <c r="L21" i="6"/>
  <c r="CO20" i="6"/>
  <c r="DX20" i="6"/>
  <c r="CA11" i="6"/>
  <c r="EI11" i="6" s="1"/>
  <c r="CH20" i="6"/>
  <c r="CN20" i="6"/>
  <c r="BG20" i="6"/>
  <c r="CB20" i="6"/>
  <c r="CE19" i="6"/>
  <c r="DU21" i="6"/>
  <c r="AY20" i="6"/>
  <c r="BD20" i="6"/>
  <c r="DN19" i="6"/>
  <c r="DR21" i="6"/>
  <c r="CC17" i="3"/>
  <c r="CE16" i="3"/>
  <c r="CD16" i="3"/>
  <c r="CF15" i="3"/>
  <c r="AU16" i="3"/>
  <c r="AT17" i="3"/>
  <c r="CN33" i="3"/>
  <c r="CI19" i="3"/>
  <c r="CB33" i="3"/>
  <c r="CH20" i="3"/>
  <c r="BD21" i="3"/>
  <c r="BG20" i="3"/>
  <c r="CO20" i="3"/>
  <c r="BW21" i="3"/>
  <c r="AB16" i="3"/>
  <c r="AA18" i="3"/>
  <c r="DK16" i="3"/>
  <c r="EB16" i="3" s="1"/>
  <c r="CZ17" i="3"/>
  <c r="DN17" i="3"/>
  <c r="DU18" i="3"/>
  <c r="DR17" i="3"/>
  <c r="DQ18" i="3"/>
  <c r="DM18" i="3"/>
  <c r="T18" i="3"/>
  <c r="DL17" i="3"/>
  <c r="EH17" i="3" s="1"/>
  <c r="L18" i="3"/>
  <c r="CX16" i="3"/>
  <c r="CY18" i="3"/>
  <c r="P18" i="3"/>
  <c r="AF16" i="6" l="1"/>
  <c r="AM11" i="6"/>
  <c r="AX11" i="6"/>
  <c r="GA11" i="6"/>
  <c r="CH8" i="4" s="1"/>
  <c r="AL12" i="6"/>
  <c r="CJ12" i="6" s="1"/>
  <c r="CR10" i="6"/>
  <c r="CQ10" i="6"/>
  <c r="CP10" i="6"/>
  <c r="BI10" i="6"/>
  <c r="FO10" i="6" s="1"/>
  <c r="BV7" i="4" s="1"/>
  <c r="BY10" i="6"/>
  <c r="EC10" i="6" s="1"/>
  <c r="EL10" i="6" s="1"/>
  <c r="EZ10" i="6" s="1"/>
  <c r="BG7" i="4" s="1"/>
  <c r="N10" i="6"/>
  <c r="FU15" i="6"/>
  <c r="CB12" i="4" s="1"/>
  <c r="FX17" i="3"/>
  <c r="FB21" i="6"/>
  <c r="FJ21" i="6"/>
  <c r="FQ11" i="6"/>
  <c r="BX8" i="4" s="1"/>
  <c r="FT17" i="3"/>
  <c r="FR20" i="6"/>
  <c r="FV21" i="6"/>
  <c r="FR17" i="3"/>
  <c r="FB18" i="3"/>
  <c r="EX20" i="6"/>
  <c r="FP17" i="3"/>
  <c r="FQ10" i="6"/>
  <c r="BX7" i="4" s="1"/>
  <c r="FJ17" i="3"/>
  <c r="FN20" i="6"/>
  <c r="FX20" i="6"/>
  <c r="V17" i="6"/>
  <c r="AC17" i="6" s="1"/>
  <c r="FG17" i="6"/>
  <c r="BN14" i="4" s="1"/>
  <c r="FL21" i="6"/>
  <c r="FN17" i="3"/>
  <c r="FY15" i="6"/>
  <c r="CF12" i="4" s="1"/>
  <c r="FL17" i="3"/>
  <c r="FT20" i="6"/>
  <c r="FP20" i="6"/>
  <c r="EX18" i="3"/>
  <c r="FV17" i="3"/>
  <c r="CO15" i="4"/>
  <c r="CQ15" i="4"/>
  <c r="BP12" i="6"/>
  <c r="BQ12" i="6" s="1"/>
  <c r="BU12" i="6" s="1"/>
  <c r="GK12" i="6" s="1"/>
  <c r="CR9" i="4" s="1"/>
  <c r="BQ11" i="6"/>
  <c r="BU11" i="6" s="1"/>
  <c r="GK11" i="6" s="1"/>
  <c r="CR8" i="4" s="1"/>
  <c r="BU9" i="6"/>
  <c r="GK9" i="6" s="1"/>
  <c r="CR6" i="4" s="1"/>
  <c r="BT9" i="6"/>
  <c r="GI9" i="6" s="1"/>
  <c r="CP6" i="4" s="1"/>
  <c r="BO13" i="6"/>
  <c r="N9" i="6"/>
  <c r="CQ9" i="6"/>
  <c r="CP9" i="6"/>
  <c r="BI9" i="6"/>
  <c r="CR9" i="6"/>
  <c r="AK14" i="6"/>
  <c r="AO14" i="6"/>
  <c r="BY9" i="6"/>
  <c r="EC9" i="6" s="1"/>
  <c r="EL9" i="6" s="1"/>
  <c r="CV9" i="6"/>
  <c r="BK9" i="6"/>
  <c r="CU9" i="6"/>
  <c r="CT9" i="6"/>
  <c r="CA9" i="6"/>
  <c r="EI9" i="6" s="1"/>
  <c r="EO9" i="6" s="1"/>
  <c r="AN14" i="6"/>
  <c r="AP14" i="6" s="1"/>
  <c r="AQ14" i="6" s="1"/>
  <c r="AJ14" i="6"/>
  <c r="AH16" i="6"/>
  <c r="AE16" i="6" s="1"/>
  <c r="AG16" i="6"/>
  <c r="AD16" i="6" s="1"/>
  <c r="AI15" i="6"/>
  <c r="CV11" i="4"/>
  <c r="EO11" i="6"/>
  <c r="CZ21" i="6"/>
  <c r="CL15" i="4"/>
  <c r="BO15" i="4"/>
  <c r="BW15" i="4"/>
  <c r="CE15" i="4"/>
  <c r="CM15" i="4"/>
  <c r="BP15" i="4"/>
  <c r="CN15" i="4"/>
  <c r="BI15" i="4"/>
  <c r="BQ15" i="4"/>
  <c r="BY15" i="4"/>
  <c r="CG15" i="4"/>
  <c r="CS15" i="4"/>
  <c r="CT15" i="4"/>
  <c r="BC15" i="4"/>
  <c r="BS15" i="4"/>
  <c r="CA15" i="4"/>
  <c r="CI15" i="4"/>
  <c r="CU15" i="4"/>
  <c r="BU15" i="4"/>
  <c r="CC15" i="4"/>
  <c r="BE15" i="4"/>
  <c r="CK15" i="4"/>
  <c r="BM15" i="4"/>
  <c r="DL48" i="4"/>
  <c r="EW18" i="6"/>
  <c r="BD15" i="4" s="1"/>
  <c r="CA12" i="6"/>
  <c r="EI12" i="6" s="1"/>
  <c r="GC12" i="6"/>
  <c r="CJ9" i="4" s="1"/>
  <c r="DL20" i="6"/>
  <c r="EH19" i="6"/>
  <c r="DK20" i="6"/>
  <c r="EB19" i="6"/>
  <c r="EI10" i="6"/>
  <c r="DX19" i="3"/>
  <c r="EE58" i="3"/>
  <c r="CL17" i="6"/>
  <c r="CM17" i="6"/>
  <c r="CW10" i="6"/>
  <c r="DG10" i="6" s="1"/>
  <c r="DK48" i="4"/>
  <c r="CK12" i="6"/>
  <c r="BC12" i="6"/>
  <c r="DT16" i="6"/>
  <c r="CD13" i="4"/>
  <c r="BZ13" i="6"/>
  <c r="DC11" i="4"/>
  <c r="BX13" i="6"/>
  <c r="BZ13" i="4"/>
  <c r="DP16" i="6"/>
  <c r="AV18" i="6"/>
  <c r="M18" i="6"/>
  <c r="AR15" i="6"/>
  <c r="AS15" i="6"/>
  <c r="K19" i="6"/>
  <c r="DV17" i="6"/>
  <c r="DO17" i="6"/>
  <c r="FS17" i="6" s="1"/>
  <c r="DS17" i="6"/>
  <c r="FW17" i="6" s="1"/>
  <c r="CD19" i="6"/>
  <c r="CF18" i="6"/>
  <c r="CI20" i="6"/>
  <c r="DB26" i="6"/>
  <c r="DA23" i="6"/>
  <c r="BD21" i="6"/>
  <c r="CH21" i="6"/>
  <c r="DX21" i="6"/>
  <c r="DN20" i="6"/>
  <c r="BG21" i="6"/>
  <c r="CW11" i="6"/>
  <c r="DG11" i="6" s="1"/>
  <c r="DH11" i="6" s="1"/>
  <c r="EJ11" i="6" s="1"/>
  <c r="CN21" i="6"/>
  <c r="L22" i="6"/>
  <c r="AY21" i="6"/>
  <c r="DU22" i="6"/>
  <c r="CB21" i="6"/>
  <c r="CE20" i="6"/>
  <c r="CO21" i="6"/>
  <c r="DR22" i="6"/>
  <c r="CF16" i="3"/>
  <c r="CD17" i="3"/>
  <c r="CE17" i="3"/>
  <c r="CC18" i="3"/>
  <c r="AU17" i="3"/>
  <c r="AT18" i="3"/>
  <c r="CI20" i="3"/>
  <c r="CB34" i="3"/>
  <c r="BD22" i="3"/>
  <c r="CH21" i="3"/>
  <c r="CN34" i="3"/>
  <c r="BW22" i="3"/>
  <c r="BG21" i="3"/>
  <c r="CO21" i="3"/>
  <c r="AB17" i="3"/>
  <c r="AA19" i="3"/>
  <c r="DK17" i="3"/>
  <c r="EB17" i="3" s="1"/>
  <c r="DN18" i="3"/>
  <c r="CZ18" i="3"/>
  <c r="DU19" i="3"/>
  <c r="DR18" i="3"/>
  <c r="DQ19" i="3"/>
  <c r="DM19" i="3"/>
  <c r="T19" i="3"/>
  <c r="DL18" i="3"/>
  <c r="EH18" i="3" s="1"/>
  <c r="L19" i="3"/>
  <c r="L20" i="3" s="1"/>
  <c r="L21" i="3" s="1"/>
  <c r="L22" i="3" s="1"/>
  <c r="L23" i="3" s="1"/>
  <c r="L24" i="3" s="1"/>
  <c r="L25" i="3" s="1"/>
  <c r="L26" i="3" s="1"/>
  <c r="L27" i="3" s="1"/>
  <c r="CX17" i="3"/>
  <c r="CY19" i="3"/>
  <c r="P19" i="3"/>
  <c r="CS10" i="6" l="1"/>
  <c r="DC10" i="6" s="1"/>
  <c r="AM12" i="6"/>
  <c r="AX12" i="6"/>
  <c r="GA12" i="6"/>
  <c r="CH9" i="4" s="1"/>
  <c r="BB10" i="6"/>
  <c r="BF10" i="6" s="1"/>
  <c r="FM10" i="6" s="1"/>
  <c r="BT7" i="4" s="1"/>
  <c r="AW10" i="6"/>
  <c r="BA10" i="6" s="1"/>
  <c r="FK10" i="6" s="1"/>
  <c r="BR7" i="4" s="1"/>
  <c r="CP11" i="6"/>
  <c r="BY11" i="6"/>
  <c r="EC11" i="6" s="1"/>
  <c r="EL11" i="6" s="1"/>
  <c r="EZ11" i="6" s="1"/>
  <c r="BG8" i="4" s="1"/>
  <c r="N11" i="6"/>
  <c r="CR11" i="6"/>
  <c r="CQ11" i="6"/>
  <c r="BI11" i="6"/>
  <c r="FO11" i="6" s="1"/>
  <c r="BV8" i="4" s="1"/>
  <c r="AL13" i="6"/>
  <c r="AL14" i="6" s="1"/>
  <c r="AM14" i="6" s="1"/>
  <c r="AF17" i="6"/>
  <c r="AG17" i="6" s="1"/>
  <c r="AD17" i="6" s="1"/>
  <c r="FL18" i="3"/>
  <c r="FL22" i="6"/>
  <c r="EX21" i="6"/>
  <c r="FR18" i="3"/>
  <c r="FB22" i="6"/>
  <c r="FJ18" i="3"/>
  <c r="FT18" i="3"/>
  <c r="FQ9" i="6"/>
  <c r="BX6" i="4" s="1"/>
  <c r="FO9" i="6"/>
  <c r="BV6" i="4" s="1"/>
  <c r="EX19" i="3"/>
  <c r="FV22" i="6"/>
  <c r="FP21" i="6"/>
  <c r="FR21" i="6"/>
  <c r="V18" i="6"/>
  <c r="AF18" i="6" s="1"/>
  <c r="FG18" i="6"/>
  <c r="BN15" i="4" s="1"/>
  <c r="FD11" i="6"/>
  <c r="BK8" i="4" s="1"/>
  <c r="EZ9" i="6"/>
  <c r="BG6" i="4" s="1"/>
  <c r="FX21" i="6"/>
  <c r="FB19" i="3"/>
  <c r="FX18" i="3"/>
  <c r="FY16" i="6"/>
  <c r="CF13" i="4" s="1"/>
  <c r="FT21" i="6"/>
  <c r="FN21" i="6"/>
  <c r="FU16" i="6"/>
  <c r="CB13" i="4" s="1"/>
  <c r="FD9" i="6"/>
  <c r="BK6" i="4" s="1"/>
  <c r="FV18" i="3"/>
  <c r="FN18" i="3"/>
  <c r="FP18" i="3"/>
  <c r="FJ22" i="6"/>
  <c r="BT12" i="6"/>
  <c r="GI12" i="6" s="1"/>
  <c r="CP9" i="4" s="1"/>
  <c r="CQ16" i="4"/>
  <c r="CO16" i="4"/>
  <c r="BT11" i="6"/>
  <c r="GI11" i="6" s="1"/>
  <c r="CP8" i="4" s="1"/>
  <c r="BP13" i="6"/>
  <c r="BQ13" i="6" s="1"/>
  <c r="BO14" i="6"/>
  <c r="CS9" i="6"/>
  <c r="DC9" i="6" s="1"/>
  <c r="DE9" i="6" s="1"/>
  <c r="CW9" i="6"/>
  <c r="DG9" i="6" s="1"/>
  <c r="DI9" i="6" s="1"/>
  <c r="AK15" i="6"/>
  <c r="DD10" i="6"/>
  <c r="ED10" i="6" s="1"/>
  <c r="EM10" i="6" s="1"/>
  <c r="DE10" i="6"/>
  <c r="AW9" i="6"/>
  <c r="BA9" i="6" s="1"/>
  <c r="BB9" i="6"/>
  <c r="BF9" i="6" s="1"/>
  <c r="AO15" i="6"/>
  <c r="AH17" i="6"/>
  <c r="AE17" i="6" s="1"/>
  <c r="AI16" i="6"/>
  <c r="AC18" i="6"/>
  <c r="AN15" i="6"/>
  <c r="AP15" i="6" s="1"/>
  <c r="AQ15" i="6" s="1"/>
  <c r="AJ15" i="6"/>
  <c r="AL15" i="6" s="1"/>
  <c r="AM15" i="6" s="1"/>
  <c r="N12" i="6"/>
  <c r="CV12" i="4"/>
  <c r="EP11" i="6"/>
  <c r="EO10" i="6"/>
  <c r="EO12" i="6"/>
  <c r="CZ22" i="6"/>
  <c r="BC16" i="4"/>
  <c r="BS16" i="4"/>
  <c r="CA16" i="4"/>
  <c r="CI16" i="4"/>
  <c r="CU16" i="4"/>
  <c r="BE16" i="4"/>
  <c r="BM16" i="4"/>
  <c r="BU16" i="4"/>
  <c r="CC16" i="4"/>
  <c r="CK16" i="4"/>
  <c r="CL16" i="4"/>
  <c r="BO16" i="4"/>
  <c r="BW16" i="4"/>
  <c r="CE16" i="4"/>
  <c r="CM16" i="4"/>
  <c r="BP16" i="4"/>
  <c r="CN16" i="4"/>
  <c r="CT16" i="4"/>
  <c r="BQ16" i="4"/>
  <c r="BY16" i="4"/>
  <c r="CG16" i="4"/>
  <c r="BI16" i="4"/>
  <c r="CS16" i="4"/>
  <c r="DL49" i="4"/>
  <c r="GC13" i="6"/>
  <c r="CJ10" i="4" s="1"/>
  <c r="CU12" i="6"/>
  <c r="EW19" i="6"/>
  <c r="BD16" i="4" s="1"/>
  <c r="BK12" i="6"/>
  <c r="CV12" i="6"/>
  <c r="CT12" i="6"/>
  <c r="DK21" i="6"/>
  <c r="EB20" i="6"/>
  <c r="DL21" i="6"/>
  <c r="EH20" i="6"/>
  <c r="DX20" i="3"/>
  <c r="EE59" i="3"/>
  <c r="DH10" i="6"/>
  <c r="EJ10" i="6" s="1"/>
  <c r="DI10" i="6"/>
  <c r="CL18" i="6"/>
  <c r="CM18" i="6"/>
  <c r="DK49" i="4"/>
  <c r="K20" i="6"/>
  <c r="BZ14" i="6"/>
  <c r="AS16" i="6"/>
  <c r="AR16" i="6"/>
  <c r="BX14" i="6"/>
  <c r="DP17" i="6"/>
  <c r="BZ14" i="4"/>
  <c r="DC12" i="4"/>
  <c r="BC13" i="6"/>
  <c r="CK13" i="6"/>
  <c r="DV18" i="6"/>
  <c r="DS18" i="6"/>
  <c r="FW18" i="6" s="1"/>
  <c r="DO18" i="6"/>
  <c r="FS18" i="6" s="1"/>
  <c r="DT17" i="6"/>
  <c r="CD14" i="4"/>
  <c r="AV19" i="6"/>
  <c r="M19" i="6"/>
  <c r="CD20" i="6"/>
  <c r="CF19" i="6"/>
  <c r="CI21" i="6"/>
  <c r="DA24" i="6"/>
  <c r="DB27" i="6"/>
  <c r="CH22" i="6"/>
  <c r="CN22" i="6"/>
  <c r="DU23" i="6"/>
  <c r="DN21" i="6"/>
  <c r="BG22" i="6"/>
  <c r="CO22" i="6"/>
  <c r="CB22" i="6"/>
  <c r="CE21" i="6"/>
  <c r="AY22" i="6"/>
  <c r="L23" i="6"/>
  <c r="DX22" i="6"/>
  <c r="BD22" i="6"/>
  <c r="DR23" i="6"/>
  <c r="DI11" i="6"/>
  <c r="CC19" i="3"/>
  <c r="CE18" i="3"/>
  <c r="CF17" i="3"/>
  <c r="CD18" i="3"/>
  <c r="AU18" i="3"/>
  <c r="AT19" i="3"/>
  <c r="BD23" i="3"/>
  <c r="BG22" i="3"/>
  <c r="CN35" i="3"/>
  <c r="CB35" i="3"/>
  <c r="CH22" i="3"/>
  <c r="CO22" i="3"/>
  <c r="BW23" i="3"/>
  <c r="CI21" i="3"/>
  <c r="AB18" i="3"/>
  <c r="AA20" i="3"/>
  <c r="DK18" i="3"/>
  <c r="EB18" i="3" s="1"/>
  <c r="DN19" i="3"/>
  <c r="CZ19" i="3"/>
  <c r="DU20" i="3"/>
  <c r="DR19" i="3"/>
  <c r="DQ20" i="3"/>
  <c r="DM20" i="3"/>
  <c r="T20" i="3"/>
  <c r="DL19" i="3"/>
  <c r="EH19" i="3" s="1"/>
  <c r="CX18" i="3"/>
  <c r="CY20" i="3"/>
  <c r="L28" i="3"/>
  <c r="P20" i="3"/>
  <c r="AX13" i="6" l="1"/>
  <c r="CJ13" i="6"/>
  <c r="AM13" i="6"/>
  <c r="GA13" i="6"/>
  <c r="CH10" i="4" s="1"/>
  <c r="CS11" i="6"/>
  <c r="DC11" i="6" s="1"/>
  <c r="BB11" i="6"/>
  <c r="BF11" i="6" s="1"/>
  <c r="FM11" i="6" s="1"/>
  <c r="BT8" i="4" s="1"/>
  <c r="AW11" i="6"/>
  <c r="BA11" i="6" s="1"/>
  <c r="FK11" i="6" s="1"/>
  <c r="BR8" i="4" s="1"/>
  <c r="BY12" i="6"/>
  <c r="EC12" i="6" s="1"/>
  <c r="EL12" i="6" s="1"/>
  <c r="EZ12" i="6" s="1"/>
  <c r="BG9" i="4" s="1"/>
  <c r="CQ12" i="6"/>
  <c r="BI12" i="6"/>
  <c r="FO12" i="6" s="1"/>
  <c r="BV9" i="4" s="1"/>
  <c r="CP12" i="6"/>
  <c r="CR12" i="6"/>
  <c r="FQ12" i="6"/>
  <c r="BX9" i="4" s="1"/>
  <c r="FE11" i="6"/>
  <c r="BL8" i="4" s="1"/>
  <c r="FX22" i="6"/>
  <c r="FR22" i="6"/>
  <c r="FT19" i="3"/>
  <c r="EX22" i="6"/>
  <c r="FY17" i="6"/>
  <c r="CF14" i="4" s="1"/>
  <c r="FU17" i="6"/>
  <c r="CB14" i="4" s="1"/>
  <c r="FJ23" i="6"/>
  <c r="FP19" i="3"/>
  <c r="FP22" i="6"/>
  <c r="FJ19" i="3"/>
  <c r="FB23" i="6"/>
  <c r="FL23" i="6"/>
  <c r="FM9" i="6"/>
  <c r="BT6" i="4" s="1"/>
  <c r="FX19" i="3"/>
  <c r="FK9" i="6"/>
  <c r="BR6" i="4" s="1"/>
  <c r="FN22" i="6"/>
  <c r="FV23" i="6"/>
  <c r="FR19" i="3"/>
  <c r="FN19" i="3"/>
  <c r="FL19" i="3"/>
  <c r="V19" i="6"/>
  <c r="AF19" i="6" s="1"/>
  <c r="FG19" i="6"/>
  <c r="BN16" i="4" s="1"/>
  <c r="FD12" i="6"/>
  <c r="BK9" i="4" s="1"/>
  <c r="FA10" i="6"/>
  <c r="BH7" i="4" s="1"/>
  <c r="FV19" i="3"/>
  <c r="FD10" i="6"/>
  <c r="BK7" i="4" s="1"/>
  <c r="FT22" i="6"/>
  <c r="FB20" i="3"/>
  <c r="EX20" i="3"/>
  <c r="BP14" i="6"/>
  <c r="BQ14" i="6" s="1"/>
  <c r="BU14" i="6" s="1"/>
  <c r="GK14" i="6" s="1"/>
  <c r="CR11" i="4" s="1"/>
  <c r="CO17" i="4"/>
  <c r="CQ17" i="4"/>
  <c r="BO15" i="6"/>
  <c r="BU13" i="6"/>
  <c r="GK13" i="6" s="1"/>
  <c r="CR10" i="4" s="1"/>
  <c r="BT13" i="6"/>
  <c r="GI13" i="6" s="1"/>
  <c r="CP10" i="4" s="1"/>
  <c r="DH9" i="6"/>
  <c r="EJ9" i="6" s="1"/>
  <c r="EP9" i="6" s="1"/>
  <c r="FE9" i="6" s="1"/>
  <c r="DD9" i="6"/>
  <c r="ED9" i="6" s="1"/>
  <c r="EM9" i="6" s="1"/>
  <c r="FA9" i="6" s="1"/>
  <c r="BX15" i="6"/>
  <c r="AW12" i="6"/>
  <c r="BA12" i="6" s="1"/>
  <c r="BB12" i="6"/>
  <c r="BF12" i="6" s="1"/>
  <c r="AK16" i="6"/>
  <c r="AO16" i="6"/>
  <c r="AG18" i="6"/>
  <c r="AD18" i="6" s="1"/>
  <c r="AN16" i="6"/>
  <c r="AP16" i="6" s="1"/>
  <c r="AQ16" i="6" s="1"/>
  <c r="AJ16" i="6"/>
  <c r="AL16" i="6" s="1"/>
  <c r="AM16" i="6" s="1"/>
  <c r="AH18" i="6"/>
  <c r="AI17" i="6"/>
  <c r="N13" i="6"/>
  <c r="CV13" i="4"/>
  <c r="EP10" i="6"/>
  <c r="CZ23" i="6"/>
  <c r="BP17" i="4"/>
  <c r="CN17" i="4"/>
  <c r="BI17" i="4"/>
  <c r="BQ17" i="4"/>
  <c r="BY17" i="4"/>
  <c r="CG17" i="4"/>
  <c r="CS17" i="4"/>
  <c r="CT17" i="4"/>
  <c r="BC17" i="4"/>
  <c r="BS17" i="4"/>
  <c r="CA17" i="4"/>
  <c r="CI17" i="4"/>
  <c r="CU17" i="4"/>
  <c r="BE17" i="4"/>
  <c r="BM17" i="4"/>
  <c r="BU17" i="4"/>
  <c r="CC17" i="4"/>
  <c r="CK17" i="4"/>
  <c r="CE17" i="4"/>
  <c r="CL17" i="4"/>
  <c r="CM17" i="4"/>
  <c r="BO17" i="4"/>
  <c r="BW17" i="4"/>
  <c r="DL50" i="4"/>
  <c r="GC14" i="6"/>
  <c r="CJ11" i="4" s="1"/>
  <c r="GA14" i="6"/>
  <c r="CH11" i="4" s="1"/>
  <c r="EW20" i="6"/>
  <c r="BD17" i="4" s="1"/>
  <c r="CW12" i="6"/>
  <c r="DG12" i="6" s="1"/>
  <c r="DH12" i="6" s="1"/>
  <c r="EJ12" i="6" s="1"/>
  <c r="DL22" i="6"/>
  <c r="EH21" i="6"/>
  <c r="DK22" i="6"/>
  <c r="EB21" i="6"/>
  <c r="DX21" i="3"/>
  <c r="CL19" i="6"/>
  <c r="CM19" i="6"/>
  <c r="DK50" i="4"/>
  <c r="AX14" i="6"/>
  <c r="CJ14" i="6"/>
  <c r="BC14" i="6"/>
  <c r="CK14" i="6"/>
  <c r="DO19" i="6"/>
  <c r="FS19" i="6" s="1"/>
  <c r="DV19" i="6"/>
  <c r="DS19" i="6"/>
  <c r="FW19" i="6" s="1"/>
  <c r="BZ15" i="6"/>
  <c r="DP18" i="6"/>
  <c r="BZ15" i="4"/>
  <c r="CA13" i="6"/>
  <c r="EI13" i="6" s="1"/>
  <c r="CV13" i="6"/>
  <c r="BK13" i="6"/>
  <c r="CU13" i="6"/>
  <c r="CT13" i="6"/>
  <c r="BY13" i="6"/>
  <c r="EC13" i="6" s="1"/>
  <c r="EL13" i="6" s="1"/>
  <c r="BI13" i="6"/>
  <c r="CQ13" i="6"/>
  <c r="CR13" i="6"/>
  <c r="CP13" i="6"/>
  <c r="M20" i="6"/>
  <c r="AV20" i="6"/>
  <c r="CD15" i="4"/>
  <c r="DT18" i="6"/>
  <c r="DC13" i="4"/>
  <c r="K21" i="6"/>
  <c r="CD21" i="6"/>
  <c r="CF20" i="6"/>
  <c r="CI22" i="6"/>
  <c r="DB28" i="6"/>
  <c r="DA25" i="6"/>
  <c r="BD23" i="6"/>
  <c r="DU24" i="6"/>
  <c r="AY23" i="6"/>
  <c r="DN22" i="6"/>
  <c r="BG23" i="6"/>
  <c r="CH23" i="6"/>
  <c r="DX23" i="6"/>
  <c r="DR24" i="6"/>
  <c r="L24" i="6"/>
  <c r="CB23" i="6"/>
  <c r="CE22" i="6"/>
  <c r="CO23" i="6"/>
  <c r="CN23" i="6"/>
  <c r="CF18" i="3"/>
  <c r="CD19" i="3"/>
  <c r="CC20" i="3"/>
  <c r="CE19" i="3"/>
  <c r="AU19" i="3"/>
  <c r="AT20" i="3"/>
  <c r="CN36" i="3"/>
  <c r="BG23" i="3"/>
  <c r="BW24" i="3"/>
  <c r="CB36" i="3"/>
  <c r="CH23" i="3"/>
  <c r="CO23" i="3"/>
  <c r="BD24" i="3"/>
  <c r="CI22" i="3"/>
  <c r="AB19" i="3"/>
  <c r="AA21" i="3"/>
  <c r="DK19" i="3"/>
  <c r="EB19" i="3" s="1"/>
  <c r="DN20" i="3"/>
  <c r="CZ20" i="3"/>
  <c r="DU21" i="3"/>
  <c r="DR20" i="3"/>
  <c r="DQ21" i="3"/>
  <c r="DM21" i="3"/>
  <c r="T21" i="3"/>
  <c r="DL20" i="3"/>
  <c r="EH20" i="3" s="1"/>
  <c r="CX19" i="3"/>
  <c r="CY21" i="3"/>
  <c r="L29" i="3"/>
  <c r="P21" i="3"/>
  <c r="DE11" i="6" l="1"/>
  <c r="DD11" i="6"/>
  <c r="ED11" i="6" s="1"/>
  <c r="EM11" i="6" s="1"/>
  <c r="CS12" i="6"/>
  <c r="DC12" i="6" s="1"/>
  <c r="AC19" i="6"/>
  <c r="AH19" i="6" s="1"/>
  <c r="FQ13" i="6"/>
  <c r="BX10" i="4" s="1"/>
  <c r="FV20" i="3"/>
  <c r="FN23" i="6"/>
  <c r="FL24" i="6"/>
  <c r="FP23" i="6"/>
  <c r="FR23" i="6"/>
  <c r="FM12" i="6"/>
  <c r="BT9" i="4" s="1"/>
  <c r="FL20" i="3"/>
  <c r="FK12" i="6"/>
  <c r="BR9" i="4" s="1"/>
  <c r="FB21" i="3"/>
  <c r="FN20" i="3"/>
  <c r="FB24" i="6"/>
  <c r="EX23" i="6"/>
  <c r="FX23" i="6"/>
  <c r="FP20" i="3"/>
  <c r="FO13" i="6"/>
  <c r="BV10" i="4" s="1"/>
  <c r="FU18" i="6"/>
  <c r="CB15" i="4" s="1"/>
  <c r="FA11" i="6"/>
  <c r="BH8" i="4" s="1"/>
  <c r="FT23" i="6"/>
  <c r="FJ24" i="6"/>
  <c r="FY18" i="6"/>
  <c r="CF15" i="4" s="1"/>
  <c r="EZ13" i="6"/>
  <c r="BG10" i="4" s="1"/>
  <c r="FE10" i="6"/>
  <c r="BL7" i="4" s="1"/>
  <c r="EX21" i="3"/>
  <c r="FR20" i="3"/>
  <c r="FX20" i="3"/>
  <c r="V20" i="6"/>
  <c r="AC20" i="6" s="1"/>
  <c r="FG20" i="6"/>
  <c r="BN17" i="4" s="1"/>
  <c r="FV24" i="6"/>
  <c r="FJ20" i="3"/>
  <c r="FT20" i="3"/>
  <c r="CQ18" i="4"/>
  <c r="CO18" i="4"/>
  <c r="BT14" i="6"/>
  <c r="GI14" i="6" s="1"/>
  <c r="CP11" i="4" s="1"/>
  <c r="BO16" i="6"/>
  <c r="BP15" i="6"/>
  <c r="AI18" i="6"/>
  <c r="AJ18" i="6" s="1"/>
  <c r="AW13" i="6"/>
  <c r="BA13" i="6" s="1"/>
  <c r="BB13" i="6"/>
  <c r="BF13" i="6" s="1"/>
  <c r="AG19" i="6"/>
  <c r="AD19" i="6" s="1"/>
  <c r="AE18" i="6"/>
  <c r="AJ17" i="6"/>
  <c r="AL17" i="6" s="1"/>
  <c r="AM17" i="6" s="1"/>
  <c r="AN17" i="6"/>
  <c r="AP17" i="6" s="1"/>
  <c r="AQ17" i="6" s="1"/>
  <c r="N14" i="6"/>
  <c r="EP12" i="6"/>
  <c r="EO13" i="6"/>
  <c r="CZ24" i="6"/>
  <c r="BE18" i="4"/>
  <c r="BM18" i="4"/>
  <c r="BU18" i="4"/>
  <c r="CC18" i="4"/>
  <c r="CK18" i="4"/>
  <c r="CL18" i="4"/>
  <c r="BO18" i="4"/>
  <c r="BW18" i="4"/>
  <c r="CE18" i="4"/>
  <c r="CM18" i="4"/>
  <c r="BP18" i="4"/>
  <c r="CN18" i="4"/>
  <c r="BI18" i="4"/>
  <c r="BQ18" i="4"/>
  <c r="BY18" i="4"/>
  <c r="CG18" i="4"/>
  <c r="CS18" i="4"/>
  <c r="CT18" i="4"/>
  <c r="CA18" i="4"/>
  <c r="BC18" i="4"/>
  <c r="CI18" i="4"/>
  <c r="CU18" i="4"/>
  <c r="BS18" i="4"/>
  <c r="DL51" i="4"/>
  <c r="GC15" i="6"/>
  <c r="CJ12" i="4" s="1"/>
  <c r="GA15" i="6"/>
  <c r="CH12" i="4" s="1"/>
  <c r="EW21" i="6"/>
  <c r="BD18" i="4" s="1"/>
  <c r="DI12" i="6"/>
  <c r="DK23" i="6"/>
  <c r="EB22" i="6"/>
  <c r="DL23" i="6"/>
  <c r="EH22" i="6"/>
  <c r="DX22" i="3"/>
  <c r="CL20" i="6"/>
  <c r="CM20" i="6"/>
  <c r="DK51" i="4"/>
  <c r="CJ15" i="6"/>
  <c r="K22" i="6"/>
  <c r="CS13" i="6"/>
  <c r="DC13" i="6" s="1"/>
  <c r="BC15" i="6"/>
  <c r="CK15" i="6"/>
  <c r="DT19" i="6"/>
  <c r="CD16" i="4"/>
  <c r="CA14" i="6"/>
  <c r="EI14" i="6" s="1"/>
  <c r="CV14" i="6"/>
  <c r="CT14" i="6"/>
  <c r="CU14" i="6"/>
  <c r="BK14" i="6"/>
  <c r="BZ16" i="6"/>
  <c r="BX16" i="6"/>
  <c r="BZ16" i="4"/>
  <c r="DP19" i="6"/>
  <c r="BY14" i="6"/>
  <c r="EC14" i="6" s="1"/>
  <c r="EL14" i="6" s="1"/>
  <c r="BI14" i="6"/>
  <c r="CQ14" i="6"/>
  <c r="CR14" i="6"/>
  <c r="CP14" i="6"/>
  <c r="CW13" i="6"/>
  <c r="DG13" i="6" s="1"/>
  <c r="AX15" i="6"/>
  <c r="AS17" i="6"/>
  <c r="AR17" i="6"/>
  <c r="AV21" i="6"/>
  <c r="M21" i="6"/>
  <c r="DV20" i="6"/>
  <c r="DS20" i="6"/>
  <c r="FW20" i="6" s="1"/>
  <c r="DO20" i="6"/>
  <c r="FS20" i="6" s="1"/>
  <c r="AS18" i="6"/>
  <c r="AR18" i="6"/>
  <c r="CD22" i="6"/>
  <c r="CF21" i="6"/>
  <c r="CI23" i="6"/>
  <c r="DA26" i="6"/>
  <c r="DB29" i="6"/>
  <c r="CO24" i="6"/>
  <c r="L25" i="6"/>
  <c r="BG24" i="6"/>
  <c r="DU25" i="6"/>
  <c r="DX24" i="6"/>
  <c r="CN24" i="6"/>
  <c r="DR25" i="6"/>
  <c r="CB24" i="6"/>
  <c r="CE23" i="6"/>
  <c r="CH24" i="6"/>
  <c r="AY24" i="6"/>
  <c r="BD24" i="6"/>
  <c r="DN23" i="6"/>
  <c r="CC21" i="3"/>
  <c r="CE20" i="3"/>
  <c r="CD20" i="3"/>
  <c r="CF19" i="3"/>
  <c r="AU20" i="3"/>
  <c r="AT21" i="3"/>
  <c r="CH24" i="3"/>
  <c r="CB37" i="3"/>
  <c r="BG24" i="3"/>
  <c r="CI23" i="3"/>
  <c r="BD25" i="3"/>
  <c r="CO24" i="3"/>
  <c r="CN37" i="3"/>
  <c r="BW25" i="3"/>
  <c r="AB20" i="3"/>
  <c r="AA22" i="3"/>
  <c r="DK20" i="3"/>
  <c r="EB20" i="3" s="1"/>
  <c r="DN21" i="3"/>
  <c r="CZ21" i="3"/>
  <c r="DU22" i="3"/>
  <c r="DR21" i="3"/>
  <c r="DQ22" i="3"/>
  <c r="DM22" i="3"/>
  <c r="T22" i="3"/>
  <c r="DL21" i="3"/>
  <c r="EH21" i="3" s="1"/>
  <c r="CX20" i="3"/>
  <c r="CY22" i="3"/>
  <c r="L30" i="3"/>
  <c r="P22" i="3"/>
  <c r="DE12" i="6" l="1"/>
  <c r="DD12" i="6"/>
  <c r="ED12" i="6" s="1"/>
  <c r="EM12" i="6" s="1"/>
  <c r="AF20" i="6"/>
  <c r="V21" i="6"/>
  <c r="AF21" i="6" s="1"/>
  <c r="FG21" i="6"/>
  <c r="BN18" i="4" s="1"/>
  <c r="FV25" i="6"/>
  <c r="FL21" i="3"/>
  <c r="FL25" i="6"/>
  <c r="FO14" i="6"/>
  <c r="BV11" i="4" s="1"/>
  <c r="FD13" i="6"/>
  <c r="BK10" i="4" s="1"/>
  <c r="FN21" i="3"/>
  <c r="EZ14" i="6"/>
  <c r="BG11" i="4" s="1"/>
  <c r="FA12" i="6"/>
  <c r="BH9" i="4" s="1"/>
  <c r="FJ25" i="6"/>
  <c r="EX24" i="6"/>
  <c r="FB22" i="3"/>
  <c r="FE12" i="6"/>
  <c r="BL9" i="4" s="1"/>
  <c r="EX22" i="3"/>
  <c r="FN24" i="6"/>
  <c r="FM13" i="6"/>
  <c r="BT10" i="4" s="1"/>
  <c r="FT21" i="3"/>
  <c r="FX21" i="3"/>
  <c r="FT24" i="6"/>
  <c r="FB25" i="6"/>
  <c r="FR24" i="6"/>
  <c r="FY19" i="6"/>
  <c r="CF16" i="4" s="1"/>
  <c r="FK13" i="6"/>
  <c r="BR10" i="4" s="1"/>
  <c r="FP21" i="3"/>
  <c r="FV21" i="3"/>
  <c r="FU19" i="6"/>
  <c r="CB16" i="4" s="1"/>
  <c r="FJ21" i="3"/>
  <c r="FR21" i="3"/>
  <c r="FX24" i="6"/>
  <c r="FP24" i="6"/>
  <c r="FQ14" i="6"/>
  <c r="BX11" i="4" s="1"/>
  <c r="CO19" i="4"/>
  <c r="CQ19" i="4"/>
  <c r="BP16" i="6"/>
  <c r="BQ16" i="6" s="1"/>
  <c r="BQ15" i="6"/>
  <c r="BO17" i="6"/>
  <c r="AN18" i="6"/>
  <c r="AP18" i="6" s="1"/>
  <c r="AQ18" i="6" s="1"/>
  <c r="AI19" i="6"/>
  <c r="AN19" i="6" s="1"/>
  <c r="N15" i="6"/>
  <c r="N16" i="6" s="1"/>
  <c r="AW14" i="6"/>
  <c r="BA14" i="6" s="1"/>
  <c r="BB14" i="6"/>
  <c r="BF14" i="6" s="1"/>
  <c r="AK17" i="6"/>
  <c r="AK18" i="6" s="1"/>
  <c r="AO17" i="6"/>
  <c r="AO18" i="6"/>
  <c r="AG20" i="6"/>
  <c r="AD20" i="6" s="1"/>
  <c r="AE19" i="6"/>
  <c r="AC21" i="6"/>
  <c r="AL18" i="6"/>
  <c r="AM18" i="6" s="1"/>
  <c r="AH20" i="6"/>
  <c r="EO14" i="6"/>
  <c r="CZ25" i="6"/>
  <c r="CV14" i="4"/>
  <c r="CT19" i="4"/>
  <c r="BC19" i="4"/>
  <c r="BS19" i="4"/>
  <c r="CA19" i="4"/>
  <c r="CI19" i="4"/>
  <c r="CU19" i="4"/>
  <c r="BE19" i="4"/>
  <c r="BM19" i="4"/>
  <c r="BU19" i="4"/>
  <c r="CC19" i="4"/>
  <c r="CK19" i="4"/>
  <c r="CL19" i="4"/>
  <c r="BO19" i="4"/>
  <c r="BW19" i="4"/>
  <c r="CE19" i="4"/>
  <c r="CM19" i="4"/>
  <c r="BI19" i="4"/>
  <c r="CS19" i="4"/>
  <c r="BP19" i="4"/>
  <c r="BQ19" i="4"/>
  <c r="BY19" i="4"/>
  <c r="CG19" i="4"/>
  <c r="CN19" i="4"/>
  <c r="CV15" i="4"/>
  <c r="DL52" i="4"/>
  <c r="GA16" i="6"/>
  <c r="CH13" i="4" s="1"/>
  <c r="GC16" i="6"/>
  <c r="CJ13" i="4" s="1"/>
  <c r="EW22" i="6"/>
  <c r="BD19" i="4" s="1"/>
  <c r="DL24" i="6"/>
  <c r="EH23" i="6"/>
  <c r="DK24" i="6"/>
  <c r="EB23" i="6"/>
  <c r="DX23" i="3"/>
  <c r="CL21" i="6"/>
  <c r="CM21" i="6"/>
  <c r="DK52" i="4"/>
  <c r="BZ17" i="6"/>
  <c r="BX17" i="6"/>
  <c r="AX16" i="6"/>
  <c r="CJ16" i="6"/>
  <c r="CA15" i="6"/>
  <c r="EI15" i="6" s="1"/>
  <c r="CU15" i="6"/>
  <c r="CT15" i="6"/>
  <c r="BK15" i="6"/>
  <c r="CV15" i="6"/>
  <c r="DC14" i="4"/>
  <c r="CS14" i="6"/>
  <c r="DC14" i="6" s="1"/>
  <c r="DE13" i="6"/>
  <c r="DD13" i="6"/>
  <c r="ED13" i="6" s="1"/>
  <c r="DC15" i="4"/>
  <c r="M22" i="6"/>
  <c r="AV22" i="6"/>
  <c r="AR19" i="6"/>
  <c r="DP20" i="6"/>
  <c r="BZ17" i="4"/>
  <c r="DH13" i="6"/>
  <c r="EJ13" i="6" s="1"/>
  <c r="DI13" i="6"/>
  <c r="K23" i="6"/>
  <c r="DT20" i="6"/>
  <c r="CD17" i="4"/>
  <c r="CW14" i="6"/>
  <c r="DG14" i="6" s="1"/>
  <c r="AS19" i="6"/>
  <c r="DV21" i="6"/>
  <c r="DS21" i="6"/>
  <c r="FW21" i="6" s="1"/>
  <c r="DO21" i="6"/>
  <c r="FS21" i="6" s="1"/>
  <c r="CQ15" i="6"/>
  <c r="CR15" i="6"/>
  <c r="CP15" i="6"/>
  <c r="BI15" i="6"/>
  <c r="BY15" i="6"/>
  <c r="EC15" i="6" s="1"/>
  <c r="EL15" i="6" s="1"/>
  <c r="BC16" i="6"/>
  <c r="CK16" i="6"/>
  <c r="BX18" i="6"/>
  <c r="CD23" i="6"/>
  <c r="CF22" i="6"/>
  <c r="CI24" i="6"/>
  <c r="DB30" i="6"/>
  <c r="DA27" i="6"/>
  <c r="CB25" i="6"/>
  <c r="CE24" i="6"/>
  <c r="DR26" i="6"/>
  <c r="DU26" i="6"/>
  <c r="L26" i="6"/>
  <c r="AY25" i="6"/>
  <c r="CN25" i="6"/>
  <c r="CH25" i="6"/>
  <c r="CO25" i="6"/>
  <c r="BD25" i="6"/>
  <c r="DX25" i="6"/>
  <c r="DN24" i="6"/>
  <c r="BG25" i="6"/>
  <c r="CF20" i="3"/>
  <c r="CD21" i="3"/>
  <c r="CC22" i="3"/>
  <c r="CE21" i="3"/>
  <c r="AU21" i="3"/>
  <c r="AT22" i="3"/>
  <c r="BG25" i="3"/>
  <c r="CN38" i="3"/>
  <c r="CB38" i="3"/>
  <c r="BD26" i="3"/>
  <c r="CI24" i="3"/>
  <c r="CH25" i="3"/>
  <c r="BW26" i="3"/>
  <c r="CO25" i="3"/>
  <c r="AB21" i="3"/>
  <c r="AA23" i="3"/>
  <c r="DK21" i="3"/>
  <c r="EB21" i="3" s="1"/>
  <c r="DN22" i="3"/>
  <c r="CZ22" i="3"/>
  <c r="DU23" i="3"/>
  <c r="DR22" i="3"/>
  <c r="DQ23" i="3"/>
  <c r="DM23" i="3"/>
  <c r="T23" i="3"/>
  <c r="DL22" i="3"/>
  <c r="EH22" i="3" s="1"/>
  <c r="CX21" i="3"/>
  <c r="CY23" i="3"/>
  <c r="L31" i="3"/>
  <c r="P23" i="3"/>
  <c r="AP19" i="6" l="1"/>
  <c r="AQ19" i="6" s="1"/>
  <c r="FY20" i="6"/>
  <c r="CF17" i="4" s="1"/>
  <c r="V22" i="6"/>
  <c r="AF22" i="6" s="1"/>
  <c r="FG22" i="6"/>
  <c r="FM14" i="6"/>
  <c r="BT11" i="4" s="1"/>
  <c r="FR22" i="3"/>
  <c r="FP22" i="3"/>
  <c r="FB26" i="6"/>
  <c r="FK14" i="6"/>
  <c r="BR11" i="4" s="1"/>
  <c r="FT22" i="3"/>
  <c r="EX23" i="3"/>
  <c r="FL26" i="6"/>
  <c r="EX25" i="6"/>
  <c r="FN22" i="3"/>
  <c r="FJ22" i="3"/>
  <c r="FL22" i="3"/>
  <c r="FT25" i="6"/>
  <c r="FB23" i="3"/>
  <c r="FJ26" i="6"/>
  <c r="EZ15" i="6"/>
  <c r="BG12" i="4" s="1"/>
  <c r="FU20" i="6"/>
  <c r="CB17" i="4" s="1"/>
  <c r="FP25" i="6"/>
  <c r="FN25" i="6"/>
  <c r="FV26" i="6"/>
  <c r="FO15" i="6"/>
  <c r="BV12" i="4" s="1"/>
  <c r="FD14" i="6"/>
  <c r="BK11" i="4" s="1"/>
  <c r="FX25" i="6"/>
  <c r="FR25" i="6"/>
  <c r="FQ15" i="6"/>
  <c r="BX12" i="4" s="1"/>
  <c r="FV22" i="3"/>
  <c r="FX22" i="3"/>
  <c r="BP17" i="6"/>
  <c r="BQ17" i="6" s="1"/>
  <c r="CQ20" i="4"/>
  <c r="CO20" i="4"/>
  <c r="BT16" i="6"/>
  <c r="GI16" i="6" s="1"/>
  <c r="CP13" i="4" s="1"/>
  <c r="BU16" i="6"/>
  <c r="GK16" i="6" s="1"/>
  <c r="CR13" i="4" s="1"/>
  <c r="BU15" i="6"/>
  <c r="GK15" i="6" s="1"/>
  <c r="CR12" i="4" s="1"/>
  <c r="BT15" i="6"/>
  <c r="GI15" i="6" s="1"/>
  <c r="CP12" i="4" s="1"/>
  <c r="BO18" i="6"/>
  <c r="AJ19" i="6"/>
  <c r="BO19" i="6" s="1"/>
  <c r="AO19" i="6"/>
  <c r="AW16" i="6"/>
  <c r="BA16" i="6" s="1"/>
  <c r="BB16" i="6"/>
  <c r="BF16" i="6" s="1"/>
  <c r="AI20" i="6"/>
  <c r="AN20" i="6" s="1"/>
  <c r="AW15" i="6"/>
  <c r="BA15" i="6" s="1"/>
  <c r="BB15" i="6"/>
  <c r="BF15" i="6" s="1"/>
  <c r="AG21" i="6"/>
  <c r="AD21" i="6" s="1"/>
  <c r="AH21" i="6"/>
  <c r="AE21" i="6" s="1"/>
  <c r="AK19" i="6"/>
  <c r="AE20" i="6"/>
  <c r="EM13" i="6"/>
  <c r="EP13" i="6"/>
  <c r="EO15" i="6"/>
  <c r="CZ26" i="6"/>
  <c r="BO20" i="4"/>
  <c r="BW20" i="4"/>
  <c r="CE20" i="4"/>
  <c r="CM20" i="4"/>
  <c r="BP20" i="4"/>
  <c r="CN20" i="4"/>
  <c r="BI20" i="4"/>
  <c r="BQ20" i="4"/>
  <c r="BY20" i="4"/>
  <c r="CG20" i="4"/>
  <c r="CS20" i="4"/>
  <c r="CT20" i="4"/>
  <c r="BC20" i="4"/>
  <c r="BS20" i="4"/>
  <c r="CA20" i="4"/>
  <c r="CI20" i="4"/>
  <c r="CU20" i="4"/>
  <c r="BE20" i="4"/>
  <c r="CK20" i="4"/>
  <c r="CL20" i="4"/>
  <c r="BM20" i="4"/>
  <c r="BU20" i="4"/>
  <c r="CC20" i="4"/>
  <c r="CV16" i="4"/>
  <c r="DL53" i="4"/>
  <c r="GA17" i="6"/>
  <c r="CH14" i="4" s="1"/>
  <c r="EW23" i="6"/>
  <c r="BD20" i="4" s="1"/>
  <c r="DK25" i="6"/>
  <c r="EB24" i="6"/>
  <c r="DL25" i="6"/>
  <c r="EH24" i="6"/>
  <c r="DX24" i="3"/>
  <c r="BN19" i="4"/>
  <c r="CL22" i="6"/>
  <c r="CM22" i="6"/>
  <c r="DK53" i="4"/>
  <c r="DC16" i="4"/>
  <c r="CA16" i="6"/>
  <c r="EI16" i="6" s="1"/>
  <c r="CT16" i="6"/>
  <c r="CU16" i="6"/>
  <c r="BK16" i="6"/>
  <c r="CV16" i="6"/>
  <c r="CS15" i="6"/>
  <c r="DC15" i="6" s="1"/>
  <c r="BZ18" i="6"/>
  <c r="AS20" i="6"/>
  <c r="AR20" i="6"/>
  <c r="BZ18" i="4"/>
  <c r="DP21" i="6"/>
  <c r="AV23" i="6"/>
  <c r="M23" i="6"/>
  <c r="DS22" i="6"/>
  <c r="FW22" i="6" s="1"/>
  <c r="DV22" i="6"/>
  <c r="DO22" i="6"/>
  <c r="FS22" i="6" s="1"/>
  <c r="CR16" i="6"/>
  <c r="CQ16" i="6"/>
  <c r="BY16" i="6"/>
  <c r="EC16" i="6" s="1"/>
  <c r="EL16" i="6" s="1"/>
  <c r="BI16" i="6"/>
  <c r="CP16" i="6"/>
  <c r="DH14" i="6"/>
  <c r="EJ14" i="6" s="1"/>
  <c r="DI14" i="6"/>
  <c r="DT21" i="6"/>
  <c r="CD18" i="4"/>
  <c r="K24" i="6"/>
  <c r="CW15" i="6"/>
  <c r="DG15" i="6" s="1"/>
  <c r="DD14" i="6"/>
  <c r="ED14" i="6" s="1"/>
  <c r="DE14" i="6"/>
  <c r="CJ17" i="6"/>
  <c r="AX17" i="6"/>
  <c r="CD24" i="6"/>
  <c r="CF23" i="6"/>
  <c r="CI25" i="6"/>
  <c r="DA28" i="6"/>
  <c r="DB31" i="6"/>
  <c r="CO26" i="6"/>
  <c r="AY26" i="6"/>
  <c r="BG26" i="6"/>
  <c r="BD26" i="6"/>
  <c r="CH26" i="6"/>
  <c r="CN26" i="6"/>
  <c r="DU27" i="6"/>
  <c r="DR27" i="6"/>
  <c r="DN25" i="6"/>
  <c r="L27" i="6"/>
  <c r="DX26" i="6"/>
  <c r="CB26" i="6"/>
  <c r="CE25" i="6"/>
  <c r="CC23" i="3"/>
  <c r="CE22" i="3"/>
  <c r="CD22" i="3"/>
  <c r="CF21" i="3"/>
  <c r="AU22" i="3"/>
  <c r="AT23" i="3"/>
  <c r="CN39" i="3"/>
  <c r="CH26" i="3"/>
  <c r="BW27" i="3"/>
  <c r="CO26" i="3"/>
  <c r="BG26" i="3"/>
  <c r="BD27" i="3"/>
  <c r="CI25" i="3"/>
  <c r="CB39" i="3"/>
  <c r="AB22" i="3"/>
  <c r="AA24" i="3"/>
  <c r="DK22" i="3"/>
  <c r="EB22" i="3" s="1"/>
  <c r="CZ23" i="3"/>
  <c r="DN23" i="3"/>
  <c r="DU24" i="3"/>
  <c r="DR23" i="3"/>
  <c r="DQ24" i="3"/>
  <c r="DM24" i="3"/>
  <c r="T24" i="3"/>
  <c r="DL23" i="3"/>
  <c r="EH23" i="3" s="1"/>
  <c r="CX22" i="3"/>
  <c r="CY24" i="3"/>
  <c r="L32" i="3"/>
  <c r="P24" i="3"/>
  <c r="AP20" i="6" l="1"/>
  <c r="AQ20" i="6" s="1"/>
  <c r="AC22" i="6"/>
  <c r="FJ23" i="3"/>
  <c r="FL27" i="6"/>
  <c r="FR23" i="3"/>
  <c r="V23" i="6"/>
  <c r="FG23" i="6"/>
  <c r="BN20" i="4" s="1"/>
  <c r="FM16" i="6"/>
  <c r="BT13" i="4" s="1"/>
  <c r="FV23" i="3"/>
  <c r="FP26" i="6"/>
  <c r="FB24" i="3"/>
  <c r="FK16" i="6"/>
  <c r="BR13" i="4" s="1"/>
  <c r="EX24" i="3"/>
  <c r="FO16" i="6"/>
  <c r="BV13" i="4" s="1"/>
  <c r="EZ16" i="6"/>
  <c r="BG13" i="4" s="1"/>
  <c r="FU21" i="6"/>
  <c r="CB18" i="4" s="1"/>
  <c r="FN23" i="3"/>
  <c r="FB27" i="6"/>
  <c r="FQ16" i="6"/>
  <c r="BX13" i="4" s="1"/>
  <c r="FR26" i="6"/>
  <c r="FT26" i="6"/>
  <c r="FD15" i="6"/>
  <c r="BK12" i="4" s="1"/>
  <c r="FV27" i="6"/>
  <c r="FY21" i="6"/>
  <c r="CF18" i="4" s="1"/>
  <c r="FE13" i="6"/>
  <c r="BL10" i="4" s="1"/>
  <c r="FM15" i="6"/>
  <c r="BT12" i="4" s="1"/>
  <c r="FX23" i="3"/>
  <c r="FX26" i="6"/>
  <c r="FN26" i="6"/>
  <c r="FJ27" i="6"/>
  <c r="EX26" i="6"/>
  <c r="FT23" i="3"/>
  <c r="FP23" i="3"/>
  <c r="FA13" i="6"/>
  <c r="BH10" i="4" s="1"/>
  <c r="FK15" i="6"/>
  <c r="BR12" i="4" s="1"/>
  <c r="FL23" i="3"/>
  <c r="CO21" i="4"/>
  <c r="CQ21" i="4"/>
  <c r="AL19" i="6"/>
  <c r="AM19" i="6" s="1"/>
  <c r="BU17" i="6"/>
  <c r="GK17" i="6" s="1"/>
  <c r="CR14" i="4" s="1"/>
  <c r="BT17" i="6"/>
  <c r="GI17" i="6" s="1"/>
  <c r="CP14" i="4" s="1"/>
  <c r="BP18" i="6"/>
  <c r="BP19" i="6" s="1"/>
  <c r="AK20" i="6"/>
  <c r="AO20" i="6"/>
  <c r="AI21" i="6"/>
  <c r="AN21" i="6" s="1"/>
  <c r="AP21" i="6" s="1"/>
  <c r="AQ21" i="6" s="1"/>
  <c r="AJ20" i="6"/>
  <c r="AG22" i="6"/>
  <c r="AD22" i="6" s="1"/>
  <c r="AF23" i="6"/>
  <c r="AC23" i="6"/>
  <c r="AH22" i="6"/>
  <c r="AE22" i="6" s="1"/>
  <c r="EM14" i="6"/>
  <c r="EP14" i="6"/>
  <c r="EO16" i="6"/>
  <c r="CZ27" i="6"/>
  <c r="BE21" i="4"/>
  <c r="BM21" i="4"/>
  <c r="BU21" i="4"/>
  <c r="CC21" i="4"/>
  <c r="CK21" i="4"/>
  <c r="CL21" i="4"/>
  <c r="BO21" i="4"/>
  <c r="BW21" i="4"/>
  <c r="CE21" i="4"/>
  <c r="CM21" i="4"/>
  <c r="BP21" i="4"/>
  <c r="CN21" i="4"/>
  <c r="BI21" i="4"/>
  <c r="BQ21" i="4"/>
  <c r="BY21" i="4"/>
  <c r="CG21" i="4"/>
  <c r="CS21" i="4"/>
  <c r="BS21" i="4"/>
  <c r="CA21" i="4"/>
  <c r="BC21" i="4"/>
  <c r="CI21" i="4"/>
  <c r="CT21" i="4"/>
  <c r="CU21" i="4"/>
  <c r="CV17" i="4"/>
  <c r="DL54" i="4"/>
  <c r="GA18" i="6"/>
  <c r="CH15" i="4" s="1"/>
  <c r="EW24" i="6"/>
  <c r="BD21" i="4" s="1"/>
  <c r="BK17" i="6"/>
  <c r="GC17" i="6"/>
  <c r="CJ14" i="4" s="1"/>
  <c r="DL26" i="6"/>
  <c r="EH25" i="6"/>
  <c r="DK26" i="6"/>
  <c r="EB25" i="6"/>
  <c r="DX25" i="3"/>
  <c r="CL23" i="6"/>
  <c r="CM23" i="6"/>
  <c r="DK54" i="4"/>
  <c r="CK17" i="6"/>
  <c r="BC17" i="6"/>
  <c r="CW16" i="6"/>
  <c r="DG16" i="6" s="1"/>
  <c r="DH16" i="6" s="1"/>
  <c r="EJ16" i="6" s="1"/>
  <c r="AX18" i="6"/>
  <c r="CJ18" i="6"/>
  <c r="CS16" i="6"/>
  <c r="DC16" i="6" s="1"/>
  <c r="BZ19" i="6"/>
  <c r="CD19" i="4"/>
  <c r="DT22" i="6"/>
  <c r="DH15" i="6"/>
  <c r="EJ15" i="6" s="1"/>
  <c r="DI15" i="6"/>
  <c r="DS23" i="6"/>
  <c r="FW23" i="6" s="1"/>
  <c r="DV23" i="6"/>
  <c r="DO23" i="6"/>
  <c r="FS23" i="6" s="1"/>
  <c r="DD15" i="6"/>
  <c r="ED15" i="6" s="1"/>
  <c r="DE15" i="6"/>
  <c r="M24" i="6"/>
  <c r="AV24" i="6"/>
  <c r="BX19" i="6"/>
  <c r="AR21" i="6"/>
  <c r="AS21" i="6"/>
  <c r="K25" i="6"/>
  <c r="BY17" i="6"/>
  <c r="EC17" i="6" s="1"/>
  <c r="EL17" i="6" s="1"/>
  <c r="CP17" i="6"/>
  <c r="CQ17" i="6"/>
  <c r="CR17" i="6"/>
  <c r="BI17" i="6"/>
  <c r="BZ19" i="4"/>
  <c r="DP22" i="6"/>
  <c r="DC17" i="4"/>
  <c r="CD25" i="6"/>
  <c r="CF24" i="6"/>
  <c r="CI26" i="6"/>
  <c r="DB32" i="6"/>
  <c r="DA29" i="6"/>
  <c r="DR28" i="6"/>
  <c r="CN27" i="6"/>
  <c r="CB27" i="6"/>
  <c r="CE26" i="6"/>
  <c r="CO27" i="6"/>
  <c r="DX27" i="6"/>
  <c r="CH27" i="6"/>
  <c r="BG27" i="6"/>
  <c r="DN26" i="6"/>
  <c r="BD27" i="6"/>
  <c r="AY27" i="6"/>
  <c r="L28" i="6"/>
  <c r="DU28" i="6"/>
  <c r="CF22" i="3"/>
  <c r="CD23" i="3"/>
  <c r="CC24" i="3"/>
  <c r="CE23" i="3"/>
  <c r="AU23" i="3"/>
  <c r="AT24" i="3"/>
  <c r="CH27" i="3"/>
  <c r="CI26" i="3"/>
  <c r="CO27" i="3"/>
  <c r="BD28" i="3"/>
  <c r="BG27" i="3"/>
  <c r="BW28" i="3"/>
  <c r="CN40" i="3"/>
  <c r="CB40" i="3"/>
  <c r="AB23" i="3"/>
  <c r="AA25" i="3"/>
  <c r="DK23" i="3"/>
  <c r="EB23" i="3" s="1"/>
  <c r="CZ24" i="3"/>
  <c r="DN24" i="3"/>
  <c r="DU25" i="3"/>
  <c r="DR24" i="3"/>
  <c r="DQ25" i="3"/>
  <c r="DM25" i="3"/>
  <c r="T25" i="3"/>
  <c r="DL24" i="3"/>
  <c r="EH24" i="3" s="1"/>
  <c r="CX23" i="3"/>
  <c r="CY25" i="3"/>
  <c r="L33" i="3"/>
  <c r="P25" i="3"/>
  <c r="FQ17" i="6" l="1"/>
  <c r="BX14" i="4" s="1"/>
  <c r="EX27" i="6"/>
  <c r="FX27" i="6"/>
  <c r="FN24" i="3"/>
  <c r="FB25" i="3"/>
  <c r="FU22" i="6"/>
  <c r="CB19" i="4" s="1"/>
  <c r="FR27" i="6"/>
  <c r="EX25" i="3"/>
  <c r="FV28" i="6"/>
  <c r="FP27" i="6"/>
  <c r="FX24" i="3"/>
  <c r="FR24" i="3"/>
  <c r="FO17" i="6"/>
  <c r="BV14" i="4" s="1"/>
  <c r="AL20" i="6"/>
  <c r="AM20" i="6" s="1"/>
  <c r="FB28" i="6"/>
  <c r="FV24" i="3"/>
  <c r="FL28" i="6"/>
  <c r="V24" i="6"/>
  <c r="AC24" i="6" s="1"/>
  <c r="FG24" i="6"/>
  <c r="BN21" i="4" s="1"/>
  <c r="FY22" i="6"/>
  <c r="CF19" i="4" s="1"/>
  <c r="FD16" i="6"/>
  <c r="BK13" i="4" s="1"/>
  <c r="FP24" i="3"/>
  <c r="FJ28" i="6"/>
  <c r="FE14" i="6"/>
  <c r="BL11" i="4" s="1"/>
  <c r="FN27" i="6"/>
  <c r="FJ24" i="3"/>
  <c r="EZ17" i="6"/>
  <c r="BG14" i="4" s="1"/>
  <c r="FA14" i="6"/>
  <c r="BH11" i="4" s="1"/>
  <c r="FL24" i="3"/>
  <c r="FT24" i="3"/>
  <c r="FT27" i="6"/>
  <c r="CQ22" i="4"/>
  <c r="CO22" i="4"/>
  <c r="BQ18" i="6"/>
  <c r="BT18" i="6" s="1"/>
  <c r="GI18" i="6" s="1"/>
  <c r="CP15" i="4" s="1"/>
  <c r="BO20" i="6"/>
  <c r="BP20" i="6" s="1"/>
  <c r="BQ19" i="6"/>
  <c r="BX20" i="6"/>
  <c r="AJ21" i="6"/>
  <c r="AL21" i="6" s="1"/>
  <c r="AM21" i="6" s="1"/>
  <c r="AI22" i="6"/>
  <c r="AN22" i="6" s="1"/>
  <c r="AP22" i="6" s="1"/>
  <c r="AQ22" i="6" s="1"/>
  <c r="AK21" i="6"/>
  <c r="AO21" i="6"/>
  <c r="AH23" i="6"/>
  <c r="AE23" i="6" s="1"/>
  <c r="AG23" i="6"/>
  <c r="AD23" i="6" s="1"/>
  <c r="AF24" i="6"/>
  <c r="N17" i="6"/>
  <c r="EP15" i="6"/>
  <c r="EP16" i="6"/>
  <c r="EM15" i="6"/>
  <c r="CZ28" i="6"/>
  <c r="GC18" i="6"/>
  <c r="CJ15" i="4" s="1"/>
  <c r="CK18" i="6"/>
  <c r="CK19" i="6" s="1"/>
  <c r="BC18" i="6"/>
  <c r="BI22" i="4"/>
  <c r="BQ22" i="4"/>
  <c r="BY22" i="4"/>
  <c r="CG22" i="4"/>
  <c r="CS22" i="4"/>
  <c r="CT22" i="4"/>
  <c r="BC22" i="4"/>
  <c r="BS22" i="4"/>
  <c r="CA22" i="4"/>
  <c r="CI22" i="4"/>
  <c r="CU22" i="4"/>
  <c r="BE22" i="4"/>
  <c r="BM22" i="4"/>
  <c r="BU22" i="4"/>
  <c r="CC22" i="4"/>
  <c r="CK22" i="4"/>
  <c r="CL22" i="4"/>
  <c r="CN22" i="4"/>
  <c r="BO22" i="4"/>
  <c r="BP22" i="4"/>
  <c r="BW22" i="4"/>
  <c r="CE22" i="4"/>
  <c r="CM22" i="4"/>
  <c r="CV18" i="4"/>
  <c r="DL55" i="4"/>
  <c r="CA17" i="6"/>
  <c r="EI17" i="6" s="1"/>
  <c r="GA19" i="6"/>
  <c r="CH16" i="4" s="1"/>
  <c r="GC19" i="6"/>
  <c r="CJ16" i="4" s="1"/>
  <c r="EW25" i="6"/>
  <c r="BD22" i="4" s="1"/>
  <c r="CU17" i="6"/>
  <c r="CT17" i="6"/>
  <c r="CV17" i="6"/>
  <c r="DK27" i="6"/>
  <c r="EB26" i="6"/>
  <c r="DL27" i="6"/>
  <c r="EH26" i="6"/>
  <c r="DX26" i="3"/>
  <c r="CL24" i="6"/>
  <c r="CM24" i="6"/>
  <c r="DK55" i="4"/>
  <c r="DI16" i="6"/>
  <c r="CS17" i="6"/>
  <c r="DC17" i="6" s="1"/>
  <c r="DD17" i="6" s="1"/>
  <c r="ED17" i="6" s="1"/>
  <c r="DD16" i="6"/>
  <c r="ED16" i="6" s="1"/>
  <c r="DE16" i="6"/>
  <c r="AV25" i="6"/>
  <c r="M25" i="6"/>
  <c r="K26" i="6"/>
  <c r="BY18" i="6"/>
  <c r="EC18" i="6" s="1"/>
  <c r="EL18" i="6" s="1"/>
  <c r="CR18" i="6"/>
  <c r="CP18" i="6"/>
  <c r="CQ18" i="6"/>
  <c r="BI18" i="6"/>
  <c r="DC18" i="4"/>
  <c r="CA18" i="6"/>
  <c r="EI18" i="6" s="1"/>
  <c r="BK18" i="6"/>
  <c r="CT18" i="6"/>
  <c r="CV18" i="6"/>
  <c r="CU18" i="6"/>
  <c r="AR22" i="6"/>
  <c r="AS22" i="6"/>
  <c r="BZ20" i="4"/>
  <c r="DP23" i="6"/>
  <c r="DV24" i="6"/>
  <c r="DS24" i="6"/>
  <c r="FW24" i="6" s="1"/>
  <c r="DO24" i="6"/>
  <c r="FS24" i="6" s="1"/>
  <c r="BC19" i="6"/>
  <c r="CJ19" i="6"/>
  <c r="AX19" i="6"/>
  <c r="BZ20" i="6"/>
  <c r="DT23" i="6"/>
  <c r="CD20" i="4"/>
  <c r="CD26" i="6"/>
  <c r="CF25" i="6"/>
  <c r="CI27" i="6"/>
  <c r="DB33" i="6"/>
  <c r="DA30" i="6"/>
  <c r="DU29" i="6"/>
  <c r="AY28" i="6"/>
  <c r="CH28" i="6"/>
  <c r="CB28" i="6"/>
  <c r="CE27" i="6"/>
  <c r="DR29" i="6"/>
  <c r="BD28" i="6"/>
  <c r="CO28" i="6"/>
  <c r="L29" i="6"/>
  <c r="DN27" i="6"/>
  <c r="BG28" i="6"/>
  <c r="DX28" i="6"/>
  <c r="CN28" i="6"/>
  <c r="CC25" i="3"/>
  <c r="CE24" i="3"/>
  <c r="CF23" i="3"/>
  <c r="CD24" i="3"/>
  <c r="AU24" i="3"/>
  <c r="AT25" i="3"/>
  <c r="CN41" i="3"/>
  <c r="CI27" i="3"/>
  <c r="BD29" i="3"/>
  <c r="BG28" i="3"/>
  <c r="CO28" i="3"/>
  <c r="CH28" i="3"/>
  <c r="CB41" i="3"/>
  <c r="BW29" i="3"/>
  <c r="AB24" i="3"/>
  <c r="AA26" i="3"/>
  <c r="DK24" i="3"/>
  <c r="EB24" i="3" s="1"/>
  <c r="DN25" i="3"/>
  <c r="CZ25" i="3"/>
  <c r="DU26" i="3"/>
  <c r="DR25" i="3"/>
  <c r="DQ26" i="3"/>
  <c r="DM26" i="3"/>
  <c r="T26" i="3"/>
  <c r="DL25" i="3"/>
  <c r="EH25" i="3" s="1"/>
  <c r="CX24" i="3"/>
  <c r="CY26" i="3"/>
  <c r="L34" i="3"/>
  <c r="P26" i="3"/>
  <c r="FY23" i="6" l="1"/>
  <c r="CF20" i="4" s="1"/>
  <c r="FU23" i="6"/>
  <c r="CB20" i="4" s="1"/>
  <c r="V25" i="6"/>
  <c r="FG25" i="6"/>
  <c r="FP25" i="3"/>
  <c r="FV29" i="6"/>
  <c r="FL25" i="3"/>
  <c r="FN28" i="6"/>
  <c r="FX28" i="6"/>
  <c r="FO18" i="6"/>
  <c r="BV15" i="4" s="1"/>
  <c r="FV25" i="3"/>
  <c r="FR25" i="3"/>
  <c r="EX26" i="3"/>
  <c r="FA15" i="6"/>
  <c r="BH12" i="4" s="1"/>
  <c r="EX28" i="6"/>
  <c r="FE16" i="6"/>
  <c r="BL13" i="4" s="1"/>
  <c r="FE15" i="6"/>
  <c r="BL12" i="4" s="1"/>
  <c r="FT28" i="6"/>
  <c r="FX25" i="3"/>
  <c r="FB26" i="3"/>
  <c r="EZ18" i="6"/>
  <c r="BG15" i="4" s="1"/>
  <c r="FJ29" i="6"/>
  <c r="FB29" i="6"/>
  <c r="FP28" i="6"/>
  <c r="FR28" i="6"/>
  <c r="FQ18" i="6"/>
  <c r="BX15" i="4" s="1"/>
  <c r="FT25" i="3"/>
  <c r="FJ25" i="3"/>
  <c r="FL29" i="6"/>
  <c r="FN25" i="3"/>
  <c r="BU18" i="6"/>
  <c r="GK18" i="6" s="1"/>
  <c r="CR15" i="4" s="1"/>
  <c r="CO23" i="4"/>
  <c r="CQ23" i="4"/>
  <c r="BO21" i="6"/>
  <c r="BP21" i="6" s="1"/>
  <c r="BQ21" i="6" s="1"/>
  <c r="BT19" i="6"/>
  <c r="GI19" i="6" s="1"/>
  <c r="CP16" i="4" s="1"/>
  <c r="BU19" i="6"/>
  <c r="GK19" i="6" s="1"/>
  <c r="CR16" i="4" s="1"/>
  <c r="BQ20" i="6"/>
  <c r="AJ22" i="6"/>
  <c r="AL22" i="6" s="1"/>
  <c r="AM22" i="6" s="1"/>
  <c r="AK22" i="6"/>
  <c r="N18" i="6"/>
  <c r="BB17" i="6"/>
  <c r="BF17" i="6" s="1"/>
  <c r="AW17" i="6"/>
  <c r="BA17" i="6" s="1"/>
  <c r="AO22" i="6"/>
  <c r="AG24" i="6"/>
  <c r="AD24" i="6" s="1"/>
  <c r="AH24" i="6"/>
  <c r="AI23" i="6"/>
  <c r="AC25" i="6"/>
  <c r="AF25" i="6"/>
  <c r="EM16" i="6"/>
  <c r="EM17" i="6"/>
  <c r="EO18" i="6"/>
  <c r="EO17" i="6"/>
  <c r="CZ29" i="6"/>
  <c r="CV19" i="4"/>
  <c r="CL23" i="4"/>
  <c r="BO23" i="4"/>
  <c r="BW23" i="4"/>
  <c r="CE23" i="4"/>
  <c r="CM23" i="4"/>
  <c r="BP23" i="4"/>
  <c r="CN23" i="4"/>
  <c r="BI23" i="4"/>
  <c r="BQ23" i="4"/>
  <c r="BY23" i="4"/>
  <c r="CG23" i="4"/>
  <c r="CS23" i="4"/>
  <c r="CT23" i="4"/>
  <c r="BC23" i="4"/>
  <c r="BS23" i="4"/>
  <c r="CA23" i="4"/>
  <c r="CI23" i="4"/>
  <c r="CU23" i="4"/>
  <c r="CC23" i="4"/>
  <c r="BE23" i="4"/>
  <c r="CK23" i="4"/>
  <c r="BM23" i="4"/>
  <c r="BU23" i="4"/>
  <c r="DL56" i="4"/>
  <c r="GA20" i="6"/>
  <c r="CH17" i="4" s="1"/>
  <c r="CW17" i="6"/>
  <c r="DG17" i="6" s="1"/>
  <c r="DH17" i="6" s="1"/>
  <c r="EJ17" i="6" s="1"/>
  <c r="GC20" i="6"/>
  <c r="CJ17" i="4" s="1"/>
  <c r="EW26" i="6"/>
  <c r="BD23" i="4" s="1"/>
  <c r="DL28" i="6"/>
  <c r="EH27" i="6"/>
  <c r="DK28" i="6"/>
  <c r="EB27" i="6"/>
  <c r="DX27" i="3"/>
  <c r="BN22" i="4"/>
  <c r="CL25" i="6"/>
  <c r="CM25" i="6"/>
  <c r="DK56" i="4"/>
  <c r="DE17" i="6"/>
  <c r="CJ20" i="6"/>
  <c r="AX20" i="6"/>
  <c r="K27" i="6"/>
  <c r="BX21" i="6"/>
  <c r="CS18" i="6"/>
  <c r="DC18" i="6" s="1"/>
  <c r="BZ21" i="6"/>
  <c r="BK19" i="6"/>
  <c r="CV19" i="6"/>
  <c r="CU19" i="6"/>
  <c r="CT19" i="6"/>
  <c r="CA19" i="6"/>
  <c r="EI19" i="6" s="1"/>
  <c r="BC20" i="6"/>
  <c r="CK20" i="6"/>
  <c r="BZ21" i="4"/>
  <c r="DP24" i="6"/>
  <c r="DC19" i="4"/>
  <c r="DT24" i="6"/>
  <c r="CD21" i="4"/>
  <c r="AS23" i="6"/>
  <c r="AR23" i="6"/>
  <c r="DS25" i="6"/>
  <c r="FW25" i="6" s="1"/>
  <c r="DV25" i="6"/>
  <c r="DO25" i="6"/>
  <c r="FS25" i="6" s="1"/>
  <c r="BY19" i="6"/>
  <c r="EC19" i="6" s="1"/>
  <c r="EL19" i="6" s="1"/>
  <c r="CQ19" i="6"/>
  <c r="CR19" i="6"/>
  <c r="CP19" i="6"/>
  <c r="BI19" i="6"/>
  <c r="CW18" i="6"/>
  <c r="DG18" i="6" s="1"/>
  <c r="AV26" i="6"/>
  <c r="M26" i="6"/>
  <c r="CD27" i="6"/>
  <c r="CF26" i="6"/>
  <c r="CI28" i="6"/>
  <c r="DA31" i="6"/>
  <c r="DB34" i="6"/>
  <c r="CO29" i="6"/>
  <c r="CN29" i="6"/>
  <c r="BG29" i="6"/>
  <c r="L30" i="6"/>
  <c r="CB29" i="6"/>
  <c r="CE28" i="6"/>
  <c r="DN28" i="6"/>
  <c r="CH29" i="6"/>
  <c r="AY29" i="6"/>
  <c r="BD29" i="6"/>
  <c r="DX29" i="6"/>
  <c r="DR30" i="6"/>
  <c r="DU30" i="6"/>
  <c r="CD25" i="3"/>
  <c r="CF24" i="3"/>
  <c r="CC26" i="3"/>
  <c r="CE25" i="3"/>
  <c r="AU25" i="3"/>
  <c r="AT26" i="3"/>
  <c r="CI28" i="3"/>
  <c r="CB42" i="3"/>
  <c r="BG29" i="3"/>
  <c r="CH29" i="3"/>
  <c r="CO29" i="3"/>
  <c r="CN42" i="3"/>
  <c r="BW30" i="3"/>
  <c r="BD30" i="3"/>
  <c r="AB25" i="3"/>
  <c r="AA27" i="3"/>
  <c r="DK25" i="3"/>
  <c r="EB25" i="3" s="1"/>
  <c r="CZ26" i="3"/>
  <c r="DN26" i="3"/>
  <c r="DU27" i="3"/>
  <c r="DR26" i="3"/>
  <c r="DQ27" i="3"/>
  <c r="DM27" i="3"/>
  <c r="T27" i="3"/>
  <c r="DL26" i="3"/>
  <c r="EH26" i="3" s="1"/>
  <c r="CX25" i="3"/>
  <c r="CY27" i="3"/>
  <c r="L35" i="3"/>
  <c r="P27" i="3"/>
  <c r="EZ19" i="6" l="1"/>
  <c r="BG16" i="4" s="1"/>
  <c r="FD17" i="6"/>
  <c r="BK14" i="4" s="1"/>
  <c r="FR29" i="6"/>
  <c r="FJ30" i="6"/>
  <c r="FX29" i="6"/>
  <c r="V26" i="6"/>
  <c r="AF26" i="6" s="1"/>
  <c r="FG26" i="6"/>
  <c r="BN23" i="4" s="1"/>
  <c r="FU24" i="6"/>
  <c r="CB21" i="4" s="1"/>
  <c r="FQ19" i="6"/>
  <c r="BX16" i="4" s="1"/>
  <c r="FD18" i="6"/>
  <c r="BK15" i="4" s="1"/>
  <c r="FL30" i="6"/>
  <c r="FX26" i="3"/>
  <c r="EX29" i="6"/>
  <c r="FP26" i="3"/>
  <c r="FA17" i="6"/>
  <c r="BH14" i="4" s="1"/>
  <c r="FK17" i="6"/>
  <c r="BR14" i="4" s="1"/>
  <c r="FP29" i="6"/>
  <c r="FT29" i="6"/>
  <c r="FR26" i="3"/>
  <c r="FA16" i="6"/>
  <c r="BH13" i="4" s="1"/>
  <c r="FM17" i="6"/>
  <c r="BT14" i="4" s="1"/>
  <c r="FJ26" i="3"/>
  <c r="FN29" i="6"/>
  <c r="FO19" i="6"/>
  <c r="BV16" i="4" s="1"/>
  <c r="FV26" i="3"/>
  <c r="FT26" i="3"/>
  <c r="FL26" i="3"/>
  <c r="FB27" i="3"/>
  <c r="EX27" i="3"/>
  <c r="FV30" i="6"/>
  <c r="FY24" i="6"/>
  <c r="CF21" i="4" s="1"/>
  <c r="FN26" i="3"/>
  <c r="FB30" i="6"/>
  <c r="CQ24" i="4"/>
  <c r="CO24" i="4"/>
  <c r="BO22" i="6"/>
  <c r="AI24" i="6"/>
  <c r="AJ24" i="6" s="1"/>
  <c r="BT21" i="6"/>
  <c r="GI21" i="6" s="1"/>
  <c r="CP18" i="4" s="1"/>
  <c r="BU21" i="6"/>
  <c r="GK21" i="6" s="1"/>
  <c r="CR18" i="4" s="1"/>
  <c r="BU20" i="6"/>
  <c r="GK20" i="6" s="1"/>
  <c r="CR17" i="4" s="1"/>
  <c r="BT20" i="6"/>
  <c r="GI20" i="6" s="1"/>
  <c r="CP17" i="4" s="1"/>
  <c r="AK23" i="6"/>
  <c r="AO23" i="6"/>
  <c r="AE24" i="6"/>
  <c r="BB18" i="6"/>
  <c r="BF18" i="6" s="1"/>
  <c r="AW18" i="6"/>
  <c r="BA18" i="6" s="1"/>
  <c r="N19" i="6"/>
  <c r="N20" i="6" s="1"/>
  <c r="N21" i="6" s="1"/>
  <c r="AH25" i="6"/>
  <c r="AE25" i="6" s="1"/>
  <c r="AG25" i="6"/>
  <c r="AD25" i="6" s="1"/>
  <c r="AJ23" i="6"/>
  <c r="AL23" i="6" s="1"/>
  <c r="AM23" i="6" s="1"/>
  <c r="AN23" i="6"/>
  <c r="AP23" i="6" s="1"/>
  <c r="AQ23" i="6" s="1"/>
  <c r="CV20" i="4"/>
  <c r="EP17" i="6"/>
  <c r="EO19" i="6"/>
  <c r="CZ30" i="6"/>
  <c r="BC24" i="4"/>
  <c r="BS24" i="4"/>
  <c r="CA24" i="4"/>
  <c r="CI24" i="4"/>
  <c r="CU24" i="4"/>
  <c r="BE24" i="4"/>
  <c r="BM24" i="4"/>
  <c r="BU24" i="4"/>
  <c r="CL24" i="4"/>
  <c r="BO24" i="4"/>
  <c r="BW24" i="4"/>
  <c r="CE24" i="4"/>
  <c r="CM24" i="4"/>
  <c r="BP24" i="4"/>
  <c r="CS24" i="4"/>
  <c r="BY24" i="4"/>
  <c r="CT24" i="4"/>
  <c r="CC24" i="4"/>
  <c r="CG24" i="4"/>
  <c r="BI24" i="4"/>
  <c r="CK24" i="4"/>
  <c r="BQ24" i="4"/>
  <c r="CN24" i="4"/>
  <c r="DL57" i="4"/>
  <c r="DI17" i="6"/>
  <c r="GA21" i="6"/>
  <c r="CH18" i="4" s="1"/>
  <c r="GC21" i="6"/>
  <c r="CJ18" i="4" s="1"/>
  <c r="EW27" i="6"/>
  <c r="BD24" i="4" s="1"/>
  <c r="DK29" i="6"/>
  <c r="EB28" i="6"/>
  <c r="DL29" i="6"/>
  <c r="EH28" i="6"/>
  <c r="DX28" i="3"/>
  <c r="CL26" i="6"/>
  <c r="CM26" i="6"/>
  <c r="DK57" i="4"/>
  <c r="K28" i="6"/>
  <c r="CS19" i="6"/>
  <c r="DC19" i="6" s="1"/>
  <c r="CA20" i="6"/>
  <c r="EI20" i="6" s="1"/>
  <c r="CU20" i="6"/>
  <c r="CV20" i="6"/>
  <c r="BK20" i="6"/>
  <c r="CT20" i="6"/>
  <c r="DH18" i="6"/>
  <c r="EJ18" i="6" s="1"/>
  <c r="DI18" i="6"/>
  <c r="DP25" i="6"/>
  <c r="BZ22" i="4"/>
  <c r="AS24" i="6"/>
  <c r="AR24" i="6"/>
  <c r="CA21" i="6"/>
  <c r="EI21" i="6" s="1"/>
  <c r="BC21" i="6"/>
  <c r="CK21" i="6"/>
  <c r="CJ21" i="6"/>
  <c r="AX21" i="6"/>
  <c r="DC20" i="4"/>
  <c r="DS26" i="6"/>
  <c r="FW26" i="6" s="1"/>
  <c r="DO26" i="6"/>
  <c r="FS26" i="6" s="1"/>
  <c r="DV26" i="6"/>
  <c r="DT25" i="6"/>
  <c r="CD22" i="4"/>
  <c r="CW19" i="6"/>
  <c r="DG19" i="6" s="1"/>
  <c r="DH19" i="6" s="1"/>
  <c r="EJ19" i="6" s="1"/>
  <c r="BZ22" i="6"/>
  <c r="CQ20" i="6"/>
  <c r="CP20" i="6"/>
  <c r="CR20" i="6"/>
  <c r="BY20" i="6"/>
  <c r="EC20" i="6" s="1"/>
  <c r="EL20" i="6" s="1"/>
  <c r="BI20" i="6"/>
  <c r="DD18" i="6"/>
  <c r="ED18" i="6" s="1"/>
  <c r="DE18" i="6"/>
  <c r="BX22" i="6"/>
  <c r="AV27" i="6"/>
  <c r="M27" i="6"/>
  <c r="CD28" i="6"/>
  <c r="CF27" i="6"/>
  <c r="CI29" i="6"/>
  <c r="DB35" i="6"/>
  <c r="DA32" i="6"/>
  <c r="L31" i="6"/>
  <c r="DU31" i="6"/>
  <c r="CB30" i="6"/>
  <c r="CE29" i="6"/>
  <c r="AY30" i="6"/>
  <c r="BD30" i="6"/>
  <c r="BG30" i="6"/>
  <c r="CO30" i="6"/>
  <c r="CH30" i="6"/>
  <c r="DN29" i="6"/>
  <c r="DX30" i="6"/>
  <c r="DR31" i="6"/>
  <c r="CN30" i="6"/>
  <c r="CC27" i="3"/>
  <c r="CE26" i="3"/>
  <c r="CD26" i="3"/>
  <c r="CF25" i="3"/>
  <c r="AU26" i="3"/>
  <c r="AT27" i="3"/>
  <c r="CH30" i="3"/>
  <c r="CB43" i="3"/>
  <c r="CN43" i="3"/>
  <c r="BD31" i="3"/>
  <c r="CI29" i="3"/>
  <c r="BW31" i="3"/>
  <c r="CO30" i="3"/>
  <c r="BG30" i="3"/>
  <c r="AB26" i="3"/>
  <c r="AA28" i="3"/>
  <c r="DK26" i="3"/>
  <c r="EB26" i="3" s="1"/>
  <c r="CZ27" i="3"/>
  <c r="DN27" i="3"/>
  <c r="DU28" i="3"/>
  <c r="DR27" i="3"/>
  <c r="DQ28" i="3"/>
  <c r="DM28" i="3"/>
  <c r="T28" i="3"/>
  <c r="DL27" i="3"/>
  <c r="EH27" i="3" s="1"/>
  <c r="CX26" i="3"/>
  <c r="CY28" i="3"/>
  <c r="L36" i="3"/>
  <c r="P28" i="3"/>
  <c r="AL24" i="6" l="1"/>
  <c r="AM24" i="6" s="1"/>
  <c r="AC26" i="6"/>
  <c r="FV31" i="6"/>
  <c r="EX30" i="6"/>
  <c r="FJ31" i="6"/>
  <c r="FU25" i="6"/>
  <c r="CB22" i="4" s="1"/>
  <c r="FD19" i="6"/>
  <c r="BK16" i="4" s="1"/>
  <c r="FB31" i="6"/>
  <c r="FE17" i="6"/>
  <c r="BL14" i="4" s="1"/>
  <c r="FN30" i="6"/>
  <c r="FR27" i="3"/>
  <c r="FX27" i="3"/>
  <c r="FR30" i="6"/>
  <c r="FO20" i="6"/>
  <c r="BV17" i="4" s="1"/>
  <c r="FY25" i="6"/>
  <c r="CF22" i="4" s="1"/>
  <c r="FK18" i="6"/>
  <c r="BR15" i="4" s="1"/>
  <c r="FL27" i="3"/>
  <c r="EZ20" i="6"/>
  <c r="BG17" i="4" s="1"/>
  <c r="FM18" i="6"/>
  <c r="BT15" i="4" s="1"/>
  <c r="FN27" i="3"/>
  <c r="EX28" i="3"/>
  <c r="FJ27" i="3"/>
  <c r="FT30" i="6"/>
  <c r="FQ20" i="6"/>
  <c r="BX17" i="4" s="1"/>
  <c r="FT27" i="3"/>
  <c r="FP27" i="3"/>
  <c r="FL31" i="6"/>
  <c r="FP30" i="6"/>
  <c r="V27" i="6"/>
  <c r="AF27" i="6" s="1"/>
  <c r="FG27" i="6"/>
  <c r="BN24" i="4" s="1"/>
  <c r="FB28" i="3"/>
  <c r="FV27" i="3"/>
  <c r="FX30" i="6"/>
  <c r="AP57" i="4"/>
  <c r="AQ57" i="4"/>
  <c r="AR57" i="4"/>
  <c r="AS57" i="4"/>
  <c r="AT57" i="4"/>
  <c r="CO25" i="4"/>
  <c r="CQ25" i="4"/>
  <c r="AN24" i="6"/>
  <c r="AP24" i="6" s="1"/>
  <c r="AQ24" i="6" s="1"/>
  <c r="BP22" i="6"/>
  <c r="BQ22" i="6" s="1"/>
  <c r="BO23" i="6"/>
  <c r="AK24" i="6"/>
  <c r="AO24" i="6"/>
  <c r="AW21" i="6"/>
  <c r="BA21" i="6" s="1"/>
  <c r="BB21" i="6"/>
  <c r="BF21" i="6" s="1"/>
  <c r="AW20" i="6"/>
  <c r="BA20" i="6" s="1"/>
  <c r="BB20" i="6"/>
  <c r="BF20" i="6" s="1"/>
  <c r="BB19" i="6"/>
  <c r="BF19" i="6" s="1"/>
  <c r="AW19" i="6"/>
  <c r="BA19" i="6" s="1"/>
  <c r="AG26" i="6"/>
  <c r="AD26" i="6" s="1"/>
  <c r="AH26" i="6"/>
  <c r="AI25" i="6"/>
  <c r="EP19" i="6"/>
  <c r="EM18" i="6"/>
  <c r="EP18" i="6"/>
  <c r="EO21" i="6"/>
  <c r="EO20" i="6"/>
  <c r="CZ31" i="6"/>
  <c r="AV57" i="4"/>
  <c r="AW57" i="4"/>
  <c r="BP25" i="4"/>
  <c r="CN25" i="4"/>
  <c r="BI25" i="4"/>
  <c r="BQ25" i="4"/>
  <c r="BY25" i="4"/>
  <c r="CG25" i="4"/>
  <c r="CS25" i="4"/>
  <c r="CT25" i="4"/>
  <c r="BS25" i="4"/>
  <c r="CA25" i="4"/>
  <c r="CI25" i="4"/>
  <c r="CU25" i="4"/>
  <c r="BC25" i="4"/>
  <c r="BE25" i="4"/>
  <c r="BM25" i="4"/>
  <c r="BU25" i="4"/>
  <c r="CC25" i="4"/>
  <c r="CK25" i="4"/>
  <c r="CL25" i="4"/>
  <c r="BO25" i="4"/>
  <c r="BW25" i="4"/>
  <c r="CE25" i="4"/>
  <c r="CM25" i="4"/>
  <c r="CV21" i="4"/>
  <c r="DL58" i="4"/>
  <c r="CX57" i="4"/>
  <c r="CW57" i="4"/>
  <c r="H57" i="4"/>
  <c r="P57" i="4"/>
  <c r="X57" i="4"/>
  <c r="AF57" i="4"/>
  <c r="AN57" i="4"/>
  <c r="I57" i="4"/>
  <c r="Q57" i="4"/>
  <c r="Y57" i="4"/>
  <c r="AG57" i="4"/>
  <c r="AO57" i="4"/>
  <c r="J57" i="4"/>
  <c r="R57" i="4"/>
  <c r="Z57" i="4"/>
  <c r="AH57" i="4"/>
  <c r="C57" i="4"/>
  <c r="K57" i="4"/>
  <c r="S57" i="4"/>
  <c r="AA57" i="4"/>
  <c r="AI57" i="4"/>
  <c r="D57" i="4"/>
  <c r="L57" i="4"/>
  <c r="T57" i="4"/>
  <c r="AB57" i="4"/>
  <c r="AJ57" i="4"/>
  <c r="E57" i="4"/>
  <c r="DJ57" i="4" s="1"/>
  <c r="M57" i="4"/>
  <c r="U57" i="4"/>
  <c r="AC57" i="4"/>
  <c r="AK57" i="4"/>
  <c r="F57" i="4"/>
  <c r="N57" i="4"/>
  <c r="V57" i="4"/>
  <c r="AD57" i="4"/>
  <c r="AL57" i="4"/>
  <c r="G57" i="4"/>
  <c r="O57" i="4"/>
  <c r="W57" i="4"/>
  <c r="AE57" i="4"/>
  <c r="AM57" i="4"/>
  <c r="GA22" i="6"/>
  <c r="CH19" i="4" s="1"/>
  <c r="GC22" i="6"/>
  <c r="CJ19" i="4" s="1"/>
  <c r="EW28" i="6"/>
  <c r="BD25" i="4" s="1"/>
  <c r="DL30" i="6"/>
  <c r="EH29" i="6"/>
  <c r="DK30" i="6"/>
  <c r="EB29" i="6"/>
  <c r="DX29" i="3"/>
  <c r="CL27" i="6"/>
  <c r="CM27" i="6"/>
  <c r="DK58" i="4"/>
  <c r="CW20" i="6"/>
  <c r="DG20" i="6" s="1"/>
  <c r="DI20" i="6" s="1"/>
  <c r="AR25" i="6"/>
  <c r="AS25" i="6"/>
  <c r="CS20" i="6"/>
  <c r="DC20" i="6" s="1"/>
  <c r="DD20" i="6" s="1"/>
  <c r="ED20" i="6" s="1"/>
  <c r="DI19" i="6"/>
  <c r="DP26" i="6"/>
  <c r="BZ23" i="4"/>
  <c r="CQ21" i="6"/>
  <c r="CP21" i="6"/>
  <c r="CR21" i="6"/>
  <c r="BI21" i="6"/>
  <c r="DT26" i="6"/>
  <c r="CD23" i="4"/>
  <c r="DS27" i="6"/>
  <c r="FW27" i="6" s="1"/>
  <c r="DV27" i="6"/>
  <c r="DO27" i="6"/>
  <c r="FS27" i="6" s="1"/>
  <c r="BY21" i="6"/>
  <c r="EC21" i="6" s="1"/>
  <c r="EL21" i="6" s="1"/>
  <c r="BX23" i="6"/>
  <c r="BK21" i="6"/>
  <c r="CV21" i="6"/>
  <c r="CU21" i="6"/>
  <c r="CT21" i="6"/>
  <c r="DE19" i="6"/>
  <c r="DD19" i="6"/>
  <c r="ED19" i="6" s="1"/>
  <c r="CK22" i="6"/>
  <c r="BC22" i="6"/>
  <c r="BZ23" i="6"/>
  <c r="DC21" i="4"/>
  <c r="AV28" i="6"/>
  <c r="M28" i="6"/>
  <c r="N22" i="6"/>
  <c r="CJ22" i="6"/>
  <c r="AX22" i="6"/>
  <c r="K29" i="6"/>
  <c r="CD29" i="6"/>
  <c r="CF28" i="6"/>
  <c r="CI30" i="6"/>
  <c r="DA33" i="6"/>
  <c r="DB36" i="6"/>
  <c r="DR32" i="6"/>
  <c r="CH31" i="6"/>
  <c r="CB31" i="6"/>
  <c r="CE30" i="6"/>
  <c r="DX31" i="6"/>
  <c r="CO31" i="6"/>
  <c r="BD31" i="6"/>
  <c r="DU32" i="6"/>
  <c r="L32" i="6"/>
  <c r="BG31" i="6"/>
  <c r="AY31" i="6"/>
  <c r="DN30" i="6"/>
  <c r="CN31" i="6"/>
  <c r="CF26" i="3"/>
  <c r="CD27" i="3"/>
  <c r="CC28" i="3"/>
  <c r="CE27" i="3"/>
  <c r="AU27" i="3"/>
  <c r="AT28" i="3"/>
  <c r="CB44" i="3"/>
  <c r="CN44" i="3"/>
  <c r="CO31" i="3"/>
  <c r="BW32" i="3"/>
  <c r="BD32" i="3"/>
  <c r="CI30" i="3"/>
  <c r="BG31" i="3"/>
  <c r="CH31" i="3"/>
  <c r="AB27" i="3"/>
  <c r="AA29" i="3"/>
  <c r="DK27" i="3"/>
  <c r="EB27" i="3" s="1"/>
  <c r="DN28" i="3"/>
  <c r="CZ28" i="3"/>
  <c r="DU29" i="3"/>
  <c r="DR28" i="3"/>
  <c r="DQ29" i="3"/>
  <c r="DM29" i="3"/>
  <c r="T29" i="3"/>
  <c r="DL28" i="3"/>
  <c r="EH28" i="3" s="1"/>
  <c r="CX27" i="3"/>
  <c r="CY29" i="3"/>
  <c r="L37" i="3"/>
  <c r="P29" i="3"/>
  <c r="AC27" i="6" l="1"/>
  <c r="FL32" i="6"/>
  <c r="FD21" i="6"/>
  <c r="BK18" i="4" s="1"/>
  <c r="FX28" i="3"/>
  <c r="FD20" i="6"/>
  <c r="BK17" i="4" s="1"/>
  <c r="FN28" i="3"/>
  <c r="FE18" i="6"/>
  <c r="BL15" i="4" s="1"/>
  <c r="FK19" i="6"/>
  <c r="BR16" i="4" s="1"/>
  <c r="FP28" i="3"/>
  <c r="FJ28" i="3"/>
  <c r="FB32" i="6"/>
  <c r="EX31" i="6"/>
  <c r="FT31" i="6"/>
  <c r="FA18" i="6"/>
  <c r="BH15" i="4" s="1"/>
  <c r="FM19" i="6"/>
  <c r="BT16" i="4" s="1"/>
  <c r="FR28" i="3"/>
  <c r="FB29" i="3"/>
  <c r="V28" i="6"/>
  <c r="AF28" i="6" s="1"/>
  <c r="FG28" i="6"/>
  <c r="FE19" i="6"/>
  <c r="BL16" i="4" s="1"/>
  <c r="FM20" i="6"/>
  <c r="BT17" i="4" s="1"/>
  <c r="FT28" i="3"/>
  <c r="FN31" i="6"/>
  <c r="FU26" i="6"/>
  <c r="CB23" i="4" s="1"/>
  <c r="FY26" i="6"/>
  <c r="CF23" i="4" s="1"/>
  <c r="FK20" i="6"/>
  <c r="BR17" i="4" s="1"/>
  <c r="FX31" i="6"/>
  <c r="FJ32" i="6"/>
  <c r="FQ21" i="6"/>
  <c r="BX18" i="4" s="1"/>
  <c r="EZ21" i="6"/>
  <c r="BG18" i="4" s="1"/>
  <c r="FM21" i="6"/>
  <c r="BT18" i="4" s="1"/>
  <c r="FV28" i="3"/>
  <c r="FP31" i="6"/>
  <c r="EX29" i="3"/>
  <c r="FL28" i="3"/>
  <c r="FO21" i="6"/>
  <c r="BV18" i="4" s="1"/>
  <c r="FK21" i="6"/>
  <c r="BR18" i="4" s="1"/>
  <c r="FR31" i="6"/>
  <c r="FV32" i="6"/>
  <c r="AP58" i="4"/>
  <c r="AQ58" i="4"/>
  <c r="AT58" i="4"/>
  <c r="AR58" i="4"/>
  <c r="AS58" i="4"/>
  <c r="BO24" i="6"/>
  <c r="CQ26" i="4"/>
  <c r="CO26" i="4"/>
  <c r="BP23" i="6"/>
  <c r="BQ23" i="6" s="1"/>
  <c r="BU22" i="6"/>
  <c r="GK22" i="6" s="1"/>
  <c r="CR19" i="4" s="1"/>
  <c r="BT22" i="6"/>
  <c r="GI22" i="6" s="1"/>
  <c r="CP19" i="4" s="1"/>
  <c r="AS26" i="6"/>
  <c r="AI26" i="6"/>
  <c r="AJ26" i="6" s="1"/>
  <c r="AK25" i="6"/>
  <c r="BB22" i="6"/>
  <c r="BF22" i="6" s="1"/>
  <c r="AW22" i="6"/>
  <c r="BA22" i="6" s="1"/>
  <c r="AO25" i="6"/>
  <c r="AJ25" i="6"/>
  <c r="AL25" i="6" s="1"/>
  <c r="AM25" i="6" s="1"/>
  <c r="AN25" i="6"/>
  <c r="AP25" i="6" s="1"/>
  <c r="AQ25" i="6" s="1"/>
  <c r="AC28" i="6"/>
  <c r="AE26" i="6"/>
  <c r="AH27" i="6"/>
  <c r="AE27" i="6" s="1"/>
  <c r="AG27" i="6"/>
  <c r="AD27" i="6" s="1"/>
  <c r="CV22" i="4"/>
  <c r="DC22" i="4"/>
  <c r="EM20" i="6"/>
  <c r="EM19" i="6"/>
  <c r="CZ32" i="6"/>
  <c r="AV58" i="4"/>
  <c r="AW58" i="4"/>
  <c r="BE26" i="4"/>
  <c r="BM26" i="4"/>
  <c r="BU26" i="4"/>
  <c r="CC26" i="4"/>
  <c r="CK26" i="4"/>
  <c r="CL26" i="4"/>
  <c r="BO26" i="4"/>
  <c r="BW26" i="4"/>
  <c r="CE26" i="4"/>
  <c r="CM26" i="4"/>
  <c r="BP26" i="4"/>
  <c r="CN26" i="4"/>
  <c r="BI26" i="4"/>
  <c r="BQ26" i="4"/>
  <c r="BY26" i="4"/>
  <c r="CG26" i="4"/>
  <c r="CS26" i="4"/>
  <c r="CT26" i="4"/>
  <c r="BC26" i="4"/>
  <c r="BS26" i="4"/>
  <c r="CA26" i="4"/>
  <c r="CI26" i="4"/>
  <c r="CU26" i="4"/>
  <c r="CW58" i="4"/>
  <c r="CX58" i="4"/>
  <c r="DL59" i="4"/>
  <c r="E58" i="4"/>
  <c r="DJ58" i="4" s="1"/>
  <c r="M58" i="4"/>
  <c r="U58" i="4"/>
  <c r="AC58" i="4"/>
  <c r="AK58" i="4"/>
  <c r="F58" i="4"/>
  <c r="N58" i="4"/>
  <c r="V58" i="4"/>
  <c r="AD58" i="4"/>
  <c r="AL58" i="4"/>
  <c r="G58" i="4"/>
  <c r="O58" i="4"/>
  <c r="W58" i="4"/>
  <c r="AE58" i="4"/>
  <c r="AM58" i="4"/>
  <c r="H58" i="4"/>
  <c r="P58" i="4"/>
  <c r="X58" i="4"/>
  <c r="AF58" i="4"/>
  <c r="AN58" i="4"/>
  <c r="I58" i="4"/>
  <c r="Q58" i="4"/>
  <c r="Y58" i="4"/>
  <c r="AG58" i="4"/>
  <c r="AO58" i="4"/>
  <c r="J58" i="4"/>
  <c r="R58" i="4"/>
  <c r="Z58" i="4"/>
  <c r="AH58" i="4"/>
  <c r="C58" i="4"/>
  <c r="K58" i="4"/>
  <c r="S58" i="4"/>
  <c r="AA58" i="4"/>
  <c r="AI58" i="4"/>
  <c r="D58" i="4"/>
  <c r="L58" i="4"/>
  <c r="T58" i="4"/>
  <c r="AB58" i="4"/>
  <c r="AJ58" i="4"/>
  <c r="GC23" i="6"/>
  <c r="CJ20" i="4" s="1"/>
  <c r="GA23" i="6"/>
  <c r="CH20" i="4" s="1"/>
  <c r="EW29" i="6"/>
  <c r="BD26" i="4" s="1"/>
  <c r="DK31" i="6"/>
  <c r="EB30" i="6"/>
  <c r="DL31" i="6"/>
  <c r="EH30" i="6"/>
  <c r="DX30" i="3"/>
  <c r="BN25" i="4"/>
  <c r="CL28" i="6"/>
  <c r="CM28" i="6"/>
  <c r="DK59" i="4"/>
  <c r="DH20" i="6"/>
  <c r="EJ20" i="6" s="1"/>
  <c r="AR26" i="6"/>
  <c r="DE20" i="6"/>
  <c r="CW21" i="6"/>
  <c r="DG21" i="6" s="1"/>
  <c r="CQ22" i="6"/>
  <c r="CR22" i="6"/>
  <c r="BY22" i="6"/>
  <c r="EC22" i="6" s="1"/>
  <c r="EL22" i="6" s="1"/>
  <c r="BI22" i="6"/>
  <c r="CP22" i="6"/>
  <c r="DT27" i="6"/>
  <c r="CD24" i="4"/>
  <c r="BX24" i="6"/>
  <c r="BZ24" i="6"/>
  <c r="DS28" i="6"/>
  <c r="FW28" i="6" s="1"/>
  <c r="DO28" i="6"/>
  <c r="FS28" i="6" s="1"/>
  <c r="DV28" i="6"/>
  <c r="CJ23" i="6"/>
  <c r="N23" i="6"/>
  <c r="AX23" i="6"/>
  <c r="CK23" i="6"/>
  <c r="BC23" i="6"/>
  <c r="M29" i="6"/>
  <c r="AV29" i="6"/>
  <c r="BZ24" i="4"/>
  <c r="DP27" i="6"/>
  <c r="K30" i="6"/>
  <c r="CA22" i="6"/>
  <c r="EI22" i="6" s="1"/>
  <c r="CV22" i="6"/>
  <c r="CT22" i="6"/>
  <c r="CU22" i="6"/>
  <c r="BK22" i="6"/>
  <c r="CS21" i="6"/>
  <c r="DC21" i="6" s="1"/>
  <c r="CD30" i="6"/>
  <c r="CF29" i="6"/>
  <c r="CI31" i="6"/>
  <c r="DB37" i="6"/>
  <c r="DA34" i="6"/>
  <c r="BD32" i="6"/>
  <c r="DX32" i="6"/>
  <c r="CE31" i="6"/>
  <c r="CB32" i="6"/>
  <c r="BG32" i="6"/>
  <c r="CO32" i="6"/>
  <c r="CN32" i="6"/>
  <c r="CH32" i="6"/>
  <c r="AY32" i="6"/>
  <c r="L33" i="6"/>
  <c r="DU33" i="6"/>
  <c r="DN31" i="6"/>
  <c r="DR33" i="6"/>
  <c r="CC29" i="3"/>
  <c r="CE28" i="3"/>
  <c r="CD28" i="3"/>
  <c r="CF27" i="3"/>
  <c r="AU28" i="3"/>
  <c r="AT29" i="3"/>
  <c r="CB45" i="3"/>
  <c r="BG32" i="3"/>
  <c r="BW33" i="3"/>
  <c r="CO32" i="3"/>
  <c r="CH32" i="3"/>
  <c r="CI31" i="3"/>
  <c r="CN45" i="3"/>
  <c r="BD33" i="3"/>
  <c r="AB28" i="3"/>
  <c r="AA30" i="3"/>
  <c r="DK28" i="3"/>
  <c r="EB28" i="3" s="1"/>
  <c r="DN29" i="3"/>
  <c r="CZ29" i="3"/>
  <c r="DU30" i="3"/>
  <c r="DR29" i="3"/>
  <c r="DQ30" i="3"/>
  <c r="DM30" i="3"/>
  <c r="T30" i="3"/>
  <c r="DL29" i="3"/>
  <c r="EH29" i="3" s="1"/>
  <c r="CX28" i="3"/>
  <c r="CY30" i="3"/>
  <c r="L38" i="3"/>
  <c r="P30" i="3"/>
  <c r="AL26" i="6" l="1"/>
  <c r="AM26" i="6" s="1"/>
  <c r="FY27" i="6"/>
  <c r="CF24" i="4" s="1"/>
  <c r="FR32" i="6"/>
  <c r="EX30" i="3"/>
  <c r="FX32" i="6"/>
  <c r="FN32" i="6"/>
  <c r="FP29" i="3"/>
  <c r="FU27" i="6"/>
  <c r="CB24" i="4" s="1"/>
  <c r="FQ22" i="6"/>
  <c r="BX19" i="4" s="1"/>
  <c r="V29" i="6"/>
  <c r="AC29" i="6" s="1"/>
  <c r="FG29" i="6"/>
  <c r="BN26" i="4" s="1"/>
  <c r="FO22" i="6"/>
  <c r="BV19" i="4" s="1"/>
  <c r="FA19" i="6"/>
  <c r="BH16" i="4" s="1"/>
  <c r="FT29" i="3"/>
  <c r="FB33" i="6"/>
  <c r="FA20" i="6"/>
  <c r="BH17" i="4" s="1"/>
  <c r="FX29" i="3"/>
  <c r="EZ22" i="6"/>
  <c r="BG19" i="4" s="1"/>
  <c r="FB30" i="3"/>
  <c r="FT32" i="6"/>
  <c r="FP32" i="6"/>
  <c r="FK22" i="6"/>
  <c r="BR19" i="4" s="1"/>
  <c r="FV33" i="6"/>
  <c r="FL29" i="3"/>
  <c r="FV29" i="3"/>
  <c r="FR29" i="3"/>
  <c r="EX32" i="6"/>
  <c r="FJ29" i="3"/>
  <c r="FN29" i="3"/>
  <c r="FL33" i="6"/>
  <c r="FM22" i="6"/>
  <c r="BT19" i="4" s="1"/>
  <c r="FJ33" i="6"/>
  <c r="AP59" i="4"/>
  <c r="AQ59" i="4"/>
  <c r="AR59" i="4"/>
  <c r="AS59" i="4"/>
  <c r="BP24" i="6"/>
  <c r="BQ24" i="6" s="1"/>
  <c r="BU24" i="6" s="1"/>
  <c r="GK24" i="6" s="1"/>
  <c r="CR21" i="4" s="1"/>
  <c r="CO27" i="4"/>
  <c r="CQ27" i="4"/>
  <c r="BZ25" i="6"/>
  <c r="AO26" i="6"/>
  <c r="BT23" i="6"/>
  <c r="GI23" i="6" s="1"/>
  <c r="CP20" i="4" s="1"/>
  <c r="BU23" i="6"/>
  <c r="GK23" i="6" s="1"/>
  <c r="CR20" i="4" s="1"/>
  <c r="BO25" i="6"/>
  <c r="AN26" i="6"/>
  <c r="AP26" i="6" s="1"/>
  <c r="AQ26" i="6" s="1"/>
  <c r="BX25" i="6"/>
  <c r="AW23" i="6"/>
  <c r="BA23" i="6" s="1"/>
  <c r="BB23" i="6"/>
  <c r="BF23" i="6" s="1"/>
  <c r="AH28" i="6"/>
  <c r="AE28" i="6" s="1"/>
  <c r="CV23" i="4"/>
  <c r="AK26" i="6"/>
  <c r="AG28" i="6"/>
  <c r="AD28" i="6" s="1"/>
  <c r="AI27" i="6"/>
  <c r="EP20" i="6"/>
  <c r="EO22" i="6"/>
  <c r="CZ33" i="6"/>
  <c r="AV59" i="4"/>
  <c r="AW59" i="4"/>
  <c r="CT27" i="4"/>
  <c r="BC27" i="4"/>
  <c r="BS27" i="4"/>
  <c r="CA27" i="4"/>
  <c r="CI27" i="4"/>
  <c r="CU27" i="4"/>
  <c r="BE27" i="4"/>
  <c r="BM27" i="4"/>
  <c r="BU27" i="4"/>
  <c r="CC27" i="4"/>
  <c r="CK27" i="4"/>
  <c r="CL27" i="4"/>
  <c r="BO27" i="4"/>
  <c r="BW27" i="4"/>
  <c r="CE27" i="4"/>
  <c r="CM27" i="4"/>
  <c r="BP27" i="4"/>
  <c r="CN27" i="4"/>
  <c r="BY27" i="4"/>
  <c r="CG27" i="4"/>
  <c r="CS27" i="4"/>
  <c r="BI27" i="4"/>
  <c r="BQ27" i="4"/>
  <c r="CW59" i="4"/>
  <c r="CX59" i="4"/>
  <c r="DL60" i="4"/>
  <c r="J59" i="4"/>
  <c r="R59" i="4"/>
  <c r="Z59" i="4"/>
  <c r="AH59" i="4"/>
  <c r="AT59" i="4"/>
  <c r="C59" i="4"/>
  <c r="K59" i="4"/>
  <c r="S59" i="4"/>
  <c r="AA59" i="4"/>
  <c r="AI59" i="4"/>
  <c r="D59" i="4"/>
  <c r="L59" i="4"/>
  <c r="T59" i="4"/>
  <c r="AB59" i="4"/>
  <c r="AJ59" i="4"/>
  <c r="E59" i="4"/>
  <c r="DJ59" i="4" s="1"/>
  <c r="M59" i="4"/>
  <c r="U59" i="4"/>
  <c r="AC59" i="4"/>
  <c r="AK59" i="4"/>
  <c r="F59" i="4"/>
  <c r="N59" i="4"/>
  <c r="V59" i="4"/>
  <c r="AD59" i="4"/>
  <c r="AL59" i="4"/>
  <c r="G59" i="4"/>
  <c r="O59" i="4"/>
  <c r="W59" i="4"/>
  <c r="AE59" i="4"/>
  <c r="AM59" i="4"/>
  <c r="H59" i="4"/>
  <c r="P59" i="4"/>
  <c r="X59" i="4"/>
  <c r="AF59" i="4"/>
  <c r="AN59" i="4"/>
  <c r="I59" i="4"/>
  <c r="Q59" i="4"/>
  <c r="Y59" i="4"/>
  <c r="AG59" i="4"/>
  <c r="AO59" i="4"/>
  <c r="EW30" i="6"/>
  <c r="BD27" i="4" s="1"/>
  <c r="GC24" i="6"/>
  <c r="CJ21" i="4" s="1"/>
  <c r="GA24" i="6"/>
  <c r="CH21" i="4" s="1"/>
  <c r="BX26" i="6"/>
  <c r="DL32" i="6"/>
  <c r="EH31" i="6"/>
  <c r="DK32" i="6"/>
  <c r="EB31" i="6"/>
  <c r="DX31" i="3"/>
  <c r="CL29" i="6"/>
  <c r="CM29" i="6"/>
  <c r="DK60" i="4"/>
  <c r="DC23" i="4"/>
  <c r="CK24" i="6"/>
  <c r="CW22" i="6"/>
  <c r="DG22" i="6" s="1"/>
  <c r="DH22" i="6" s="1"/>
  <c r="EJ22" i="6" s="1"/>
  <c r="BZ25" i="4"/>
  <c r="DP28" i="6"/>
  <c r="AX24" i="6"/>
  <c r="CJ24" i="6"/>
  <c r="CV23" i="6"/>
  <c r="CU23" i="6"/>
  <c r="CA23" i="6"/>
  <c r="EI23" i="6" s="1"/>
  <c r="BK23" i="6"/>
  <c r="CT23" i="6"/>
  <c r="AV30" i="6"/>
  <c r="M30" i="6"/>
  <c r="K31" i="6"/>
  <c r="DD21" i="6"/>
  <c r="ED21" i="6" s="1"/>
  <c r="DE21" i="6"/>
  <c r="BY23" i="6"/>
  <c r="EC23" i="6" s="1"/>
  <c r="EL23" i="6" s="1"/>
  <c r="CQ23" i="6"/>
  <c r="CP23" i="6"/>
  <c r="CR23" i="6"/>
  <c r="BI23" i="6"/>
  <c r="CA24" i="6"/>
  <c r="EI24" i="6" s="1"/>
  <c r="BC24" i="6"/>
  <c r="CS22" i="6"/>
  <c r="DC22" i="6" s="1"/>
  <c r="CD25" i="4"/>
  <c r="DT28" i="6"/>
  <c r="DS29" i="6"/>
  <c r="FW29" i="6" s="1"/>
  <c r="DO29" i="6"/>
  <c r="FS29" i="6" s="1"/>
  <c r="DV29" i="6"/>
  <c r="DH21" i="6"/>
  <c r="EJ21" i="6" s="1"/>
  <c r="DI21" i="6"/>
  <c r="CD31" i="6"/>
  <c r="CF30" i="6"/>
  <c r="CI32" i="6"/>
  <c r="DA35" i="6"/>
  <c r="DB38" i="6"/>
  <c r="DN32" i="6"/>
  <c r="CO33" i="6"/>
  <c r="DR34" i="6"/>
  <c r="L34" i="6"/>
  <c r="BD33" i="6"/>
  <c r="DU34" i="6"/>
  <c r="AY33" i="6"/>
  <c r="CH33" i="6"/>
  <c r="BG33" i="6"/>
  <c r="CN33" i="6"/>
  <c r="DX33" i="6"/>
  <c r="CB33" i="6"/>
  <c r="CE32" i="6"/>
  <c r="CF28" i="3"/>
  <c r="CD29" i="3"/>
  <c r="CC30" i="3"/>
  <c r="CE29" i="3"/>
  <c r="AU29" i="3"/>
  <c r="AT30" i="3"/>
  <c r="BG33" i="3"/>
  <c r="CO33" i="3"/>
  <c r="CB46" i="3"/>
  <c r="CN46" i="3"/>
  <c r="BW34" i="3"/>
  <c r="CH33" i="3"/>
  <c r="CI32" i="3"/>
  <c r="BD34" i="3"/>
  <c r="AB29" i="3"/>
  <c r="AA31" i="3"/>
  <c r="DK29" i="3"/>
  <c r="EB29" i="3" s="1"/>
  <c r="CZ30" i="3"/>
  <c r="DN30" i="3"/>
  <c r="DU31" i="3"/>
  <c r="DR30" i="3"/>
  <c r="DQ31" i="3"/>
  <c r="DM31" i="3"/>
  <c r="T31" i="3"/>
  <c r="DL30" i="3"/>
  <c r="EH30" i="3" s="1"/>
  <c r="CX29" i="3"/>
  <c r="CY31" i="3"/>
  <c r="L39" i="3"/>
  <c r="P31" i="3"/>
  <c r="AF29" i="6" l="1"/>
  <c r="FL34" i="6"/>
  <c r="EX31" i="3"/>
  <c r="FV34" i="6"/>
  <c r="FB31" i="3"/>
  <c r="FO23" i="6"/>
  <c r="BV20" i="4" s="1"/>
  <c r="V30" i="6"/>
  <c r="AF30" i="6" s="1"/>
  <c r="FG30" i="6"/>
  <c r="BN27" i="4" s="1"/>
  <c r="FR30" i="3"/>
  <c r="FD22" i="6"/>
  <c r="BK19" i="4" s="1"/>
  <c r="FN30" i="3"/>
  <c r="FP30" i="3"/>
  <c r="GC26" i="6"/>
  <c r="CJ23" i="4" s="1"/>
  <c r="FE20" i="6"/>
  <c r="BL17" i="4" s="1"/>
  <c r="FM23" i="6"/>
  <c r="BT20" i="4" s="1"/>
  <c r="FJ30" i="3"/>
  <c r="FV30" i="3"/>
  <c r="FP33" i="6"/>
  <c r="FB34" i="6"/>
  <c r="FN33" i="6"/>
  <c r="FR33" i="6"/>
  <c r="FU28" i="6"/>
  <c r="CB25" i="4" s="1"/>
  <c r="FY28" i="6"/>
  <c r="CF25" i="4" s="1"/>
  <c r="FQ23" i="6"/>
  <c r="BX20" i="4" s="1"/>
  <c r="FK23" i="6"/>
  <c r="BR20" i="4" s="1"/>
  <c r="FJ34" i="6"/>
  <c r="EZ23" i="6"/>
  <c r="BG20" i="4" s="1"/>
  <c r="EX33" i="6"/>
  <c r="FT33" i="6"/>
  <c r="FX30" i="3"/>
  <c r="FX33" i="6"/>
  <c r="FL30" i="3"/>
  <c r="FT30" i="3"/>
  <c r="AP60" i="4"/>
  <c r="AQ60" i="4"/>
  <c r="AS60" i="4"/>
  <c r="AR60" i="4"/>
  <c r="BT24" i="6"/>
  <c r="GI24" i="6" s="1"/>
  <c r="CP21" i="4" s="1"/>
  <c r="CQ28" i="4"/>
  <c r="CO28" i="4"/>
  <c r="BO26" i="6"/>
  <c r="BP25" i="6"/>
  <c r="BZ26" i="6"/>
  <c r="CA26" i="6" s="1"/>
  <c r="EI26" i="6" s="1"/>
  <c r="AG29" i="6"/>
  <c r="AD29" i="6" s="1"/>
  <c r="AI28" i="6"/>
  <c r="AH29" i="6"/>
  <c r="AN27" i="6"/>
  <c r="AP27" i="6" s="1"/>
  <c r="AQ27" i="6" s="1"/>
  <c r="AJ27" i="6"/>
  <c r="AL27" i="6" s="1"/>
  <c r="AM27" i="6" s="1"/>
  <c r="BY25" i="6"/>
  <c r="EC25" i="6" s="1"/>
  <c r="EL25" i="6" s="1"/>
  <c r="BY24" i="6"/>
  <c r="EC24" i="6" s="1"/>
  <c r="EL24" i="6" s="1"/>
  <c r="N24" i="6"/>
  <c r="EP22" i="6"/>
  <c r="EP21" i="6"/>
  <c r="EM21" i="6"/>
  <c r="EO24" i="6"/>
  <c r="EO23" i="6"/>
  <c r="CZ34" i="6"/>
  <c r="AV60" i="4"/>
  <c r="AW60" i="4"/>
  <c r="BO28" i="4"/>
  <c r="BW28" i="4"/>
  <c r="CE28" i="4"/>
  <c r="CM28" i="4"/>
  <c r="BP28" i="4"/>
  <c r="CN28" i="4"/>
  <c r="BI28" i="4"/>
  <c r="BQ28" i="4"/>
  <c r="BY28" i="4"/>
  <c r="CG28" i="4"/>
  <c r="CS28" i="4"/>
  <c r="CT28" i="4"/>
  <c r="BC28" i="4"/>
  <c r="BS28" i="4"/>
  <c r="CA28" i="4"/>
  <c r="CI28" i="4"/>
  <c r="CU28" i="4"/>
  <c r="BE28" i="4"/>
  <c r="BM28" i="4"/>
  <c r="BU28" i="4"/>
  <c r="CC28" i="4"/>
  <c r="CK28" i="4"/>
  <c r="CL28" i="4"/>
  <c r="CW60" i="4"/>
  <c r="CX60" i="4"/>
  <c r="DL61" i="4"/>
  <c r="G60" i="4"/>
  <c r="O60" i="4"/>
  <c r="W60" i="4"/>
  <c r="AE60" i="4"/>
  <c r="AM60" i="4"/>
  <c r="H60" i="4"/>
  <c r="P60" i="4"/>
  <c r="X60" i="4"/>
  <c r="AF60" i="4"/>
  <c r="AN60" i="4"/>
  <c r="I60" i="4"/>
  <c r="Q60" i="4"/>
  <c r="Y60" i="4"/>
  <c r="AG60" i="4"/>
  <c r="AO60" i="4"/>
  <c r="J60" i="4"/>
  <c r="R60" i="4"/>
  <c r="Z60" i="4"/>
  <c r="AH60" i="4"/>
  <c r="AT60" i="4"/>
  <c r="C60" i="4"/>
  <c r="K60" i="4"/>
  <c r="S60" i="4"/>
  <c r="AA60" i="4"/>
  <c r="AI60" i="4"/>
  <c r="D60" i="4"/>
  <c r="L60" i="4"/>
  <c r="T60" i="4"/>
  <c r="AB60" i="4"/>
  <c r="AJ60" i="4"/>
  <c r="E60" i="4"/>
  <c r="DJ60" i="4" s="1"/>
  <c r="M60" i="4"/>
  <c r="U60" i="4"/>
  <c r="AC60" i="4"/>
  <c r="AK60" i="4"/>
  <c r="F60" i="4"/>
  <c r="N60" i="4"/>
  <c r="V60" i="4"/>
  <c r="AD60" i="4"/>
  <c r="AL60" i="4"/>
  <c r="AX25" i="6"/>
  <c r="GA25" i="6"/>
  <c r="CH22" i="4" s="1"/>
  <c r="GC25" i="6"/>
  <c r="CJ22" i="4" s="1"/>
  <c r="EW31" i="6"/>
  <c r="BD28" i="4" s="1"/>
  <c r="CA25" i="6"/>
  <c r="EI25" i="6" s="1"/>
  <c r="CJ25" i="6"/>
  <c r="CK25" i="6"/>
  <c r="CK26" i="6" s="1"/>
  <c r="BC25" i="6"/>
  <c r="DK33" i="6"/>
  <c r="EB32" i="6"/>
  <c r="DL33" i="6"/>
  <c r="EH32" i="6"/>
  <c r="DX32" i="3"/>
  <c r="CL30" i="6"/>
  <c r="CM30" i="6"/>
  <c r="DK61" i="4"/>
  <c r="BC26" i="6"/>
  <c r="DI22" i="6"/>
  <c r="CW23" i="6"/>
  <c r="DG23" i="6" s="1"/>
  <c r="BZ26" i="4"/>
  <c r="DP29" i="6"/>
  <c r="CS23" i="6"/>
  <c r="DC23" i="6" s="1"/>
  <c r="AS27" i="6"/>
  <c r="AR27" i="6"/>
  <c r="DS30" i="6"/>
  <c r="FW30" i="6" s="1"/>
  <c r="DV30" i="6"/>
  <c r="DO30" i="6"/>
  <c r="FS30" i="6" s="1"/>
  <c r="AV31" i="6"/>
  <c r="M31" i="6"/>
  <c r="CR24" i="6"/>
  <c r="CP24" i="6"/>
  <c r="BI24" i="6"/>
  <c r="CQ24" i="6"/>
  <c r="DE22" i="6"/>
  <c r="DD22" i="6"/>
  <c r="ED22" i="6" s="1"/>
  <c r="K32" i="6"/>
  <c r="DT29" i="6"/>
  <c r="CD26" i="4"/>
  <c r="CV24" i="6"/>
  <c r="CT24" i="6"/>
  <c r="CU24" i="6"/>
  <c r="BK24" i="6"/>
  <c r="CD32" i="6"/>
  <c r="CF31" i="6"/>
  <c r="CI33" i="6"/>
  <c r="DB39" i="6"/>
  <c r="DA36" i="6"/>
  <c r="BD34" i="6"/>
  <c r="L35" i="6"/>
  <c r="AY34" i="6"/>
  <c r="BG34" i="6"/>
  <c r="DU35" i="6"/>
  <c r="CR25" i="6"/>
  <c r="CP25" i="6"/>
  <c r="BI25" i="6"/>
  <c r="CQ25" i="6"/>
  <c r="DX34" i="6"/>
  <c r="CH34" i="6"/>
  <c r="DR35" i="6"/>
  <c r="CO34" i="6"/>
  <c r="CB34" i="6"/>
  <c r="CE33" i="6"/>
  <c r="CN34" i="6"/>
  <c r="DN33" i="6"/>
  <c r="CC31" i="3"/>
  <c r="CE30" i="3"/>
  <c r="CD30" i="3"/>
  <c r="CF29" i="3"/>
  <c r="AU30" i="3"/>
  <c r="AT31" i="3"/>
  <c r="CN47" i="3"/>
  <c r="CO34" i="3"/>
  <c r="BW35" i="3"/>
  <c r="CI33" i="3"/>
  <c r="CH34" i="3"/>
  <c r="BG34" i="3"/>
  <c r="BD35" i="3"/>
  <c r="CB47" i="3"/>
  <c r="AB30" i="3"/>
  <c r="AA32" i="3"/>
  <c r="DK30" i="3"/>
  <c r="EB30" i="3" s="1"/>
  <c r="DN31" i="3"/>
  <c r="CZ31" i="3"/>
  <c r="DU32" i="3"/>
  <c r="DR31" i="3"/>
  <c r="DQ32" i="3"/>
  <c r="DM32" i="3"/>
  <c r="T32" i="3"/>
  <c r="DL31" i="3"/>
  <c r="EH31" i="3" s="1"/>
  <c r="CX30" i="3"/>
  <c r="CY32" i="3"/>
  <c r="L40" i="3"/>
  <c r="P32" i="3"/>
  <c r="AC30" i="6" l="1"/>
  <c r="EZ24" i="6"/>
  <c r="BG21" i="4" s="1"/>
  <c r="FN34" i="6"/>
  <c r="FV35" i="6"/>
  <c r="FQ24" i="6"/>
  <c r="BX21" i="4" s="1"/>
  <c r="EZ25" i="6"/>
  <c r="BG22" i="4" s="1"/>
  <c r="FX31" i="3"/>
  <c r="FB35" i="6"/>
  <c r="FP31" i="3"/>
  <c r="FD23" i="6"/>
  <c r="BK20" i="4" s="1"/>
  <c r="FJ31" i="3"/>
  <c r="FN31" i="3"/>
  <c r="FD24" i="6"/>
  <c r="BK21" i="4" s="1"/>
  <c r="FT34" i="6"/>
  <c r="FJ35" i="6"/>
  <c r="FO24" i="6"/>
  <c r="BV21" i="4" s="1"/>
  <c r="FO25" i="6"/>
  <c r="BV22" i="4" s="1"/>
  <c r="FA21" i="6"/>
  <c r="BH18" i="4" s="1"/>
  <c r="FT31" i="3"/>
  <c r="FE21" i="6"/>
  <c r="BL18" i="4" s="1"/>
  <c r="FR34" i="6"/>
  <c r="FP34" i="6"/>
  <c r="FB32" i="3"/>
  <c r="EX32" i="3"/>
  <c r="FY29" i="6"/>
  <c r="CF26" i="4" s="1"/>
  <c r="V31" i="6"/>
  <c r="AC31" i="6" s="1"/>
  <c r="FG31" i="6"/>
  <c r="BN28" i="4" s="1"/>
  <c r="FU29" i="6"/>
  <c r="CB26" i="4" s="1"/>
  <c r="FE22" i="6"/>
  <c r="BL19" i="4" s="1"/>
  <c r="FL31" i="3"/>
  <c r="EX34" i="6"/>
  <c r="FR31" i="3"/>
  <c r="FL35" i="6"/>
  <c r="FX34" i="6"/>
  <c r="FV31" i="3"/>
  <c r="AP61" i="4"/>
  <c r="AQ61" i="4"/>
  <c r="AR61" i="4"/>
  <c r="AS61" i="4"/>
  <c r="BP26" i="6"/>
  <c r="BQ26" i="6" s="1"/>
  <c r="BU26" i="6" s="1"/>
  <c r="GK26" i="6" s="1"/>
  <c r="CR23" i="4" s="1"/>
  <c r="CO29" i="4"/>
  <c r="CQ29" i="4"/>
  <c r="BQ25" i="6"/>
  <c r="BO27" i="6"/>
  <c r="AI29" i="6"/>
  <c r="AN29" i="6" s="1"/>
  <c r="AK27" i="6"/>
  <c r="AW24" i="6"/>
  <c r="BA24" i="6" s="1"/>
  <c r="BB24" i="6"/>
  <c r="BF24" i="6" s="1"/>
  <c r="AO27" i="6"/>
  <c r="AE29" i="6"/>
  <c r="AN28" i="6"/>
  <c r="AP28" i="6" s="1"/>
  <c r="AQ28" i="6" s="1"/>
  <c r="AJ28" i="6"/>
  <c r="AL28" i="6" s="1"/>
  <c r="AM28" i="6" s="1"/>
  <c r="AH30" i="6"/>
  <c r="AG30" i="6"/>
  <c r="AS30" i="6" s="1"/>
  <c r="N25" i="6"/>
  <c r="CV24" i="4"/>
  <c r="EM22" i="6"/>
  <c r="EO26" i="6"/>
  <c r="EO25" i="6"/>
  <c r="CZ35" i="6"/>
  <c r="AV61" i="4"/>
  <c r="AW61" i="4"/>
  <c r="BE29" i="4"/>
  <c r="BM29" i="4"/>
  <c r="BU29" i="4"/>
  <c r="CC29" i="4"/>
  <c r="CK29" i="4"/>
  <c r="CL29" i="4"/>
  <c r="BO29" i="4"/>
  <c r="BW29" i="4"/>
  <c r="CE29" i="4"/>
  <c r="CM29" i="4"/>
  <c r="BP29" i="4"/>
  <c r="CN29" i="4"/>
  <c r="BI29" i="4"/>
  <c r="BQ29" i="4"/>
  <c r="BY29" i="4"/>
  <c r="CG29" i="4"/>
  <c r="CS29" i="4"/>
  <c r="CT29" i="4"/>
  <c r="BC29" i="4"/>
  <c r="BS29" i="4"/>
  <c r="CA29" i="4"/>
  <c r="CI29" i="4"/>
  <c r="CU29" i="4"/>
  <c r="CW61" i="4"/>
  <c r="CX61" i="4"/>
  <c r="DL62" i="4"/>
  <c r="D61" i="4"/>
  <c r="L61" i="4"/>
  <c r="T61" i="4"/>
  <c r="AB61" i="4"/>
  <c r="AJ61" i="4"/>
  <c r="E61" i="4"/>
  <c r="DJ61" i="4" s="1"/>
  <c r="M61" i="4"/>
  <c r="U61" i="4"/>
  <c r="AC61" i="4"/>
  <c r="AK61" i="4"/>
  <c r="F61" i="4"/>
  <c r="N61" i="4"/>
  <c r="V61" i="4"/>
  <c r="AD61" i="4"/>
  <c r="AL61" i="4"/>
  <c r="G61" i="4"/>
  <c r="O61" i="4"/>
  <c r="W61" i="4"/>
  <c r="AE61" i="4"/>
  <c r="AM61" i="4"/>
  <c r="H61" i="4"/>
  <c r="P61" i="4"/>
  <c r="X61" i="4"/>
  <c r="AF61" i="4"/>
  <c r="AN61" i="4"/>
  <c r="I61" i="4"/>
  <c r="Q61" i="4"/>
  <c r="Y61" i="4"/>
  <c r="AG61" i="4"/>
  <c r="AO61" i="4"/>
  <c r="J61" i="4"/>
  <c r="R61" i="4"/>
  <c r="Z61" i="4"/>
  <c r="AH61" i="4"/>
  <c r="AT61" i="4"/>
  <c r="K61" i="4"/>
  <c r="S61" i="4"/>
  <c r="AA61" i="4"/>
  <c r="AI61" i="4"/>
  <c r="C61" i="4"/>
  <c r="CJ26" i="6"/>
  <c r="BK26" i="6"/>
  <c r="CT26" i="6"/>
  <c r="CV26" i="6"/>
  <c r="CU26" i="6"/>
  <c r="AX26" i="6"/>
  <c r="GA26" i="6"/>
  <c r="CH23" i="4" s="1"/>
  <c r="BK25" i="6"/>
  <c r="EW32" i="6"/>
  <c r="BD29" i="4" s="1"/>
  <c r="CT25" i="6"/>
  <c r="CU25" i="6"/>
  <c r="CV25" i="6"/>
  <c r="DL34" i="6"/>
  <c r="EH33" i="6"/>
  <c r="DK34" i="6"/>
  <c r="EB33" i="6"/>
  <c r="DX33" i="3"/>
  <c r="CL31" i="6"/>
  <c r="CM31" i="6"/>
  <c r="DK62" i="4"/>
  <c r="CW24" i="6"/>
  <c r="DG24" i="6" s="1"/>
  <c r="DH23" i="6"/>
  <c r="EJ23" i="6" s="1"/>
  <c r="DI23" i="6"/>
  <c r="AR29" i="6"/>
  <c r="AS29" i="6"/>
  <c r="M32" i="6"/>
  <c r="AV32" i="6"/>
  <c r="K33" i="6"/>
  <c r="CS24" i="6"/>
  <c r="DC24" i="6" s="1"/>
  <c r="DC24" i="4"/>
  <c r="BZ27" i="4"/>
  <c r="DP30" i="6"/>
  <c r="AS28" i="6"/>
  <c r="AR28" i="6"/>
  <c r="DS31" i="6"/>
  <c r="FW31" i="6" s="1"/>
  <c r="DV31" i="6"/>
  <c r="DO31" i="6"/>
  <c r="FS31" i="6" s="1"/>
  <c r="DT30" i="6"/>
  <c r="CD27" i="4"/>
  <c r="DD23" i="6"/>
  <c r="ED23" i="6" s="1"/>
  <c r="DE23" i="6"/>
  <c r="CS25" i="6"/>
  <c r="DC25" i="6" s="1"/>
  <c r="DE25" i="6" s="1"/>
  <c r="CD33" i="6"/>
  <c r="CF32" i="6"/>
  <c r="CI34" i="6"/>
  <c r="DA37" i="6"/>
  <c r="DB40" i="6"/>
  <c r="CH35" i="6"/>
  <c r="DX35" i="6"/>
  <c r="L36" i="6"/>
  <c r="CO35" i="6"/>
  <c r="CN35" i="6"/>
  <c r="CB35" i="6"/>
  <c r="CE34" i="6"/>
  <c r="DU36" i="6"/>
  <c r="DR36" i="6"/>
  <c r="AY35" i="6"/>
  <c r="DN34" i="6"/>
  <c r="BG35" i="6"/>
  <c r="BD35" i="6"/>
  <c r="CD31" i="3"/>
  <c r="CF30" i="3"/>
  <c r="CC32" i="3"/>
  <c r="CE31" i="3"/>
  <c r="AU31" i="3"/>
  <c r="AT32" i="3"/>
  <c r="CO35" i="3"/>
  <c r="CH35" i="3"/>
  <c r="BG35" i="3"/>
  <c r="CI34" i="3"/>
  <c r="BD36" i="3"/>
  <c r="CN48" i="3"/>
  <c r="CB48" i="3"/>
  <c r="BW36" i="3"/>
  <c r="AB31" i="3"/>
  <c r="AA33" i="3"/>
  <c r="DK31" i="3"/>
  <c r="EB31" i="3" s="1"/>
  <c r="DN32" i="3"/>
  <c r="CZ32" i="3"/>
  <c r="DU33" i="3"/>
  <c r="DR32" i="3"/>
  <c r="DQ33" i="3"/>
  <c r="DM33" i="3"/>
  <c r="T33" i="3"/>
  <c r="DL32" i="3"/>
  <c r="EH32" i="3" s="1"/>
  <c r="CX31" i="3"/>
  <c r="CY33" i="3"/>
  <c r="L41" i="3"/>
  <c r="P33" i="3"/>
  <c r="FY30" i="6" l="1"/>
  <c r="CF27" i="4" s="1"/>
  <c r="FX35" i="6"/>
  <c r="FB33" i="3"/>
  <c r="FN32" i="3"/>
  <c r="FM24" i="6"/>
  <c r="BT21" i="4" s="1"/>
  <c r="FK24" i="6"/>
  <c r="BR21" i="4" s="1"/>
  <c r="FL36" i="6"/>
  <c r="FL32" i="3"/>
  <c r="FT32" i="3"/>
  <c r="FJ36" i="6"/>
  <c r="FJ32" i="3"/>
  <c r="FB36" i="6"/>
  <c r="FV36" i="6"/>
  <c r="V32" i="6"/>
  <c r="AC32" i="6" s="1"/>
  <c r="FG32" i="6"/>
  <c r="BN29" i="4" s="1"/>
  <c r="FD25" i="6"/>
  <c r="BK22" i="4" s="1"/>
  <c r="FR32" i="3"/>
  <c r="EX33" i="3"/>
  <c r="FP35" i="6"/>
  <c r="FT35" i="6"/>
  <c r="FX32" i="3"/>
  <c r="FN35" i="6"/>
  <c r="FQ26" i="6"/>
  <c r="BX23" i="4" s="1"/>
  <c r="FD26" i="6"/>
  <c r="BK23" i="4" s="1"/>
  <c r="AF31" i="6"/>
  <c r="AG31" i="6" s="1"/>
  <c r="AD31" i="6" s="1"/>
  <c r="FU30" i="6"/>
  <c r="CB27" i="4" s="1"/>
  <c r="FA22" i="6"/>
  <c r="BH19" i="4" s="1"/>
  <c r="FV32" i="3"/>
  <c r="EX35" i="6"/>
  <c r="FP32" i="3"/>
  <c r="FQ25" i="6"/>
  <c r="BX22" i="4" s="1"/>
  <c r="FR35" i="6"/>
  <c r="AP62" i="4"/>
  <c r="AQ62" i="4"/>
  <c r="AR62" i="4"/>
  <c r="AS62" i="4"/>
  <c r="BT26" i="6"/>
  <c r="GI26" i="6" s="1"/>
  <c r="CP23" i="4" s="1"/>
  <c r="CQ30" i="4"/>
  <c r="CO30" i="4"/>
  <c r="BP27" i="6"/>
  <c r="BQ27" i="6" s="1"/>
  <c r="BO28" i="6"/>
  <c r="BT25" i="6"/>
  <c r="GI25" i="6" s="1"/>
  <c r="CP22" i="4" s="1"/>
  <c r="BU25" i="6"/>
  <c r="GK25" i="6" s="1"/>
  <c r="CR22" i="4" s="1"/>
  <c r="AJ29" i="6"/>
  <c r="AL29" i="6" s="1"/>
  <c r="AM29" i="6" s="1"/>
  <c r="AD30" i="6"/>
  <c r="AI30" i="6"/>
  <c r="AN30" i="6" s="1"/>
  <c r="AK28" i="6"/>
  <c r="AK29" i="6" s="1"/>
  <c r="AO28" i="6"/>
  <c r="AO29" i="6" s="1"/>
  <c r="AO30" i="6" s="1"/>
  <c r="AW25" i="6"/>
  <c r="BA25" i="6" s="1"/>
  <c r="BB25" i="6"/>
  <c r="BF25" i="6" s="1"/>
  <c r="AE30" i="6"/>
  <c r="AP29" i="6"/>
  <c r="AQ29" i="6" s="1"/>
  <c r="AH31" i="6"/>
  <c r="CQ26" i="6"/>
  <c r="N26" i="6"/>
  <c r="EP23" i="6"/>
  <c r="EM23" i="6"/>
  <c r="CZ36" i="6"/>
  <c r="AV62" i="4"/>
  <c r="AW62" i="4"/>
  <c r="CV25" i="4"/>
  <c r="CV26" i="4"/>
  <c r="BI30" i="4"/>
  <c r="BQ30" i="4"/>
  <c r="BY30" i="4"/>
  <c r="CG30" i="4"/>
  <c r="CS30" i="4"/>
  <c r="CT30" i="4"/>
  <c r="BC30" i="4"/>
  <c r="BS30" i="4"/>
  <c r="CA30" i="4"/>
  <c r="CI30" i="4"/>
  <c r="CU30" i="4"/>
  <c r="BE30" i="4"/>
  <c r="BM30" i="4"/>
  <c r="BU30" i="4"/>
  <c r="CC30" i="4"/>
  <c r="CK30" i="4"/>
  <c r="CL30" i="4"/>
  <c r="BO30" i="4"/>
  <c r="BW30" i="4"/>
  <c r="CE30" i="4"/>
  <c r="CM30" i="4"/>
  <c r="CN30" i="4"/>
  <c r="BP30" i="4"/>
  <c r="CW62" i="4"/>
  <c r="CX62" i="4"/>
  <c r="DL63" i="4"/>
  <c r="I62" i="4"/>
  <c r="Q62" i="4"/>
  <c r="Y62" i="4"/>
  <c r="AG62" i="4"/>
  <c r="AO62" i="4"/>
  <c r="J62" i="4"/>
  <c r="R62" i="4"/>
  <c r="Z62" i="4"/>
  <c r="AH62" i="4"/>
  <c r="AT62" i="4"/>
  <c r="C62" i="4"/>
  <c r="K62" i="4"/>
  <c r="S62" i="4"/>
  <c r="AA62" i="4"/>
  <c r="AI62" i="4"/>
  <c r="D62" i="4"/>
  <c r="L62" i="4"/>
  <c r="T62" i="4"/>
  <c r="AB62" i="4"/>
  <c r="AJ62" i="4"/>
  <c r="E62" i="4"/>
  <c r="DJ62" i="4" s="1"/>
  <c r="M62" i="4"/>
  <c r="U62" i="4"/>
  <c r="AC62" i="4"/>
  <c r="AK62" i="4"/>
  <c r="F62" i="4"/>
  <c r="N62" i="4"/>
  <c r="V62" i="4"/>
  <c r="AD62" i="4"/>
  <c r="AL62" i="4"/>
  <c r="G62" i="4"/>
  <c r="O62" i="4"/>
  <c r="W62" i="4"/>
  <c r="AE62" i="4"/>
  <c r="AM62" i="4"/>
  <c r="P62" i="4"/>
  <c r="X62" i="4"/>
  <c r="AF62" i="4"/>
  <c r="AN62" i="4"/>
  <c r="H62" i="4"/>
  <c r="CW26" i="6"/>
  <c r="DG26" i="6" s="1"/>
  <c r="DH26" i="6" s="1"/>
  <c r="EJ26" i="6" s="1"/>
  <c r="CW25" i="6"/>
  <c r="DG25" i="6" s="1"/>
  <c r="DH25" i="6" s="1"/>
  <c r="EJ25" i="6" s="1"/>
  <c r="CR26" i="6"/>
  <c r="BI26" i="6"/>
  <c r="CP26" i="6"/>
  <c r="EW33" i="6"/>
  <c r="BD30" i="4" s="1"/>
  <c r="BY26" i="6"/>
  <c r="EC26" i="6" s="1"/>
  <c r="EL26" i="6" s="1"/>
  <c r="BX28" i="6"/>
  <c r="DK35" i="6"/>
  <c r="EB34" i="6"/>
  <c r="DL35" i="6"/>
  <c r="EH34" i="6"/>
  <c r="DX34" i="3"/>
  <c r="CL32" i="6"/>
  <c r="CM32" i="6"/>
  <c r="DK63" i="4"/>
  <c r="AR30" i="6"/>
  <c r="DH24" i="6"/>
  <c r="EJ24" i="6" s="1"/>
  <c r="DI24" i="6"/>
  <c r="CD28" i="4"/>
  <c r="DT31" i="6"/>
  <c r="BZ27" i="6"/>
  <c r="DC25" i="4"/>
  <c r="DD24" i="6"/>
  <c r="ED24" i="6" s="1"/>
  <c r="DE24" i="6"/>
  <c r="AV33" i="6"/>
  <c r="M33" i="6"/>
  <c r="BX27" i="6"/>
  <c r="DP31" i="6"/>
  <c r="BZ28" i="4"/>
  <c r="BZ28" i="6"/>
  <c r="K34" i="6"/>
  <c r="DV32" i="6"/>
  <c r="DS32" i="6"/>
  <c r="FW32" i="6" s="1"/>
  <c r="DO32" i="6"/>
  <c r="FS32" i="6" s="1"/>
  <c r="DC26" i="4"/>
  <c r="DD25" i="6"/>
  <c r="ED25" i="6" s="1"/>
  <c r="CD34" i="6"/>
  <c r="CF33" i="6"/>
  <c r="CI35" i="6"/>
  <c r="DB41" i="6"/>
  <c r="DA38" i="6"/>
  <c r="CO36" i="6"/>
  <c r="DX36" i="6"/>
  <c r="AY36" i="6"/>
  <c r="BG36" i="6"/>
  <c r="CB36" i="6"/>
  <c r="CE35" i="6"/>
  <c r="CH36" i="6"/>
  <c r="BD36" i="6"/>
  <c r="DN35" i="6"/>
  <c r="CN36" i="6"/>
  <c r="DU37" i="6"/>
  <c r="DR37" i="6"/>
  <c r="L37" i="6"/>
  <c r="CC33" i="3"/>
  <c r="CE32" i="3"/>
  <c r="CD32" i="3"/>
  <c r="CF31" i="3"/>
  <c r="AU32" i="3"/>
  <c r="AT33" i="3"/>
  <c r="BW37" i="3"/>
  <c r="CH36" i="3"/>
  <c r="CB49" i="3"/>
  <c r="CO36" i="3"/>
  <c r="BD37" i="3"/>
  <c r="CN49" i="3"/>
  <c r="CI35" i="3"/>
  <c r="BG36" i="3"/>
  <c r="AB32" i="3"/>
  <c r="AA34" i="3"/>
  <c r="DK32" i="3"/>
  <c r="EB32" i="3" s="1"/>
  <c r="CZ33" i="3"/>
  <c r="DN33" i="3"/>
  <c r="DU34" i="3"/>
  <c r="DR33" i="3"/>
  <c r="DQ34" i="3"/>
  <c r="DM34" i="3"/>
  <c r="T34" i="3"/>
  <c r="DL33" i="3"/>
  <c r="EH33" i="3" s="1"/>
  <c r="CX32" i="3"/>
  <c r="CY34" i="3"/>
  <c r="L42" i="3"/>
  <c r="P34" i="3"/>
  <c r="AF32" i="6" l="1"/>
  <c r="AG32" i="6" s="1"/>
  <c r="AD32" i="6" s="1"/>
  <c r="FU31" i="6"/>
  <c r="CB28" i="4" s="1"/>
  <c r="EZ26" i="6"/>
  <c r="BG23" i="4" s="1"/>
  <c r="FN36" i="6"/>
  <c r="EX34" i="3"/>
  <c r="FJ33" i="3"/>
  <c r="FY31" i="6"/>
  <c r="CF28" i="4" s="1"/>
  <c r="FM25" i="6"/>
  <c r="BT22" i="4" s="1"/>
  <c r="EX36" i="6"/>
  <c r="FL37" i="6"/>
  <c r="FB34" i="3"/>
  <c r="V33" i="6"/>
  <c r="AF33" i="6" s="1"/>
  <c r="FG33" i="6"/>
  <c r="BN30" i="4" s="1"/>
  <c r="FK25" i="6"/>
  <c r="BR22" i="4" s="1"/>
  <c r="FX33" i="3"/>
  <c r="FO26" i="6"/>
  <c r="BV23" i="4" s="1"/>
  <c r="FR36" i="6"/>
  <c r="FV37" i="6"/>
  <c r="FJ37" i="6"/>
  <c r="FT33" i="3"/>
  <c r="FX36" i="6"/>
  <c r="FV33" i="3"/>
  <c r="FT36" i="6"/>
  <c r="FR33" i="3"/>
  <c r="FB37" i="6"/>
  <c r="FP36" i="6"/>
  <c r="FL33" i="3"/>
  <c r="FA23" i="6"/>
  <c r="BH20" i="4" s="1"/>
  <c r="FE23" i="6"/>
  <c r="BL20" i="4" s="1"/>
  <c r="FP33" i="3"/>
  <c r="FN33" i="3"/>
  <c r="AP63" i="4"/>
  <c r="AQ63" i="4"/>
  <c r="AR63" i="4"/>
  <c r="AS63" i="4"/>
  <c r="CO31" i="4"/>
  <c r="CQ31" i="4"/>
  <c r="BO29" i="6"/>
  <c r="BT27" i="6"/>
  <c r="GI27" i="6" s="1"/>
  <c r="CP24" i="4" s="1"/>
  <c r="BU27" i="6"/>
  <c r="GK27" i="6" s="1"/>
  <c r="CR24" i="4" s="1"/>
  <c r="BP28" i="6"/>
  <c r="AJ30" i="6"/>
  <c r="AL30" i="6" s="1"/>
  <c r="AM30" i="6" s="1"/>
  <c r="BB26" i="6"/>
  <c r="BF26" i="6" s="1"/>
  <c r="AW26" i="6"/>
  <c r="BA26" i="6" s="1"/>
  <c r="AK30" i="6"/>
  <c r="AP30" i="6"/>
  <c r="AQ30" i="6" s="1"/>
  <c r="AI31" i="6"/>
  <c r="AH32" i="6"/>
  <c r="AE31" i="6"/>
  <c r="EM24" i="6"/>
  <c r="EP24" i="6"/>
  <c r="EM25" i="6"/>
  <c r="EP25" i="6"/>
  <c r="EP26" i="6"/>
  <c r="CZ37" i="6"/>
  <c r="AV63" i="4"/>
  <c r="AW63" i="4"/>
  <c r="DC27" i="4"/>
  <c r="CV27" i="4"/>
  <c r="CL31" i="4"/>
  <c r="BO31" i="4"/>
  <c r="BW31" i="4"/>
  <c r="CE31" i="4"/>
  <c r="CM31" i="4"/>
  <c r="BP31" i="4"/>
  <c r="CN31" i="4"/>
  <c r="BI31" i="4"/>
  <c r="BQ31" i="4"/>
  <c r="BY31" i="4"/>
  <c r="CG31" i="4"/>
  <c r="CS31" i="4"/>
  <c r="CT31" i="4"/>
  <c r="BC31" i="4"/>
  <c r="BS31" i="4"/>
  <c r="CA31" i="4"/>
  <c r="CI31" i="4"/>
  <c r="CU31" i="4"/>
  <c r="BE31" i="4"/>
  <c r="BM31" i="4"/>
  <c r="BU31" i="4"/>
  <c r="CC31" i="4"/>
  <c r="CK31" i="4"/>
  <c r="CW63" i="4"/>
  <c r="CX63" i="4"/>
  <c r="DL64" i="4"/>
  <c r="DI26" i="6"/>
  <c r="F63" i="4"/>
  <c r="N63" i="4"/>
  <c r="V63" i="4"/>
  <c r="AD63" i="4"/>
  <c r="AL63" i="4"/>
  <c r="G63" i="4"/>
  <c r="O63" i="4"/>
  <c r="W63" i="4"/>
  <c r="AE63" i="4"/>
  <c r="AM63" i="4"/>
  <c r="H63" i="4"/>
  <c r="P63" i="4"/>
  <c r="X63" i="4"/>
  <c r="AF63" i="4"/>
  <c r="AN63" i="4"/>
  <c r="I63" i="4"/>
  <c r="Q63" i="4"/>
  <c r="Y63" i="4"/>
  <c r="AG63" i="4"/>
  <c r="AO63" i="4"/>
  <c r="J63" i="4"/>
  <c r="R63" i="4"/>
  <c r="Z63" i="4"/>
  <c r="AH63" i="4"/>
  <c r="AT63" i="4"/>
  <c r="C63" i="4"/>
  <c r="K63" i="4"/>
  <c r="S63" i="4"/>
  <c r="AA63" i="4"/>
  <c r="AI63" i="4"/>
  <c r="D63" i="4"/>
  <c r="L63" i="4"/>
  <c r="T63" i="4"/>
  <c r="AB63" i="4"/>
  <c r="AJ63" i="4"/>
  <c r="U63" i="4"/>
  <c r="AC63" i="4"/>
  <c r="AK63" i="4"/>
  <c r="E63" i="4"/>
  <c r="DJ63" i="4" s="1"/>
  <c r="M63" i="4"/>
  <c r="AX28" i="6"/>
  <c r="BZ30" i="6"/>
  <c r="CS26" i="6"/>
  <c r="DC26" i="6" s="1"/>
  <c r="DE26" i="6" s="1"/>
  <c r="DI25" i="6"/>
  <c r="GA27" i="6"/>
  <c r="CH24" i="4" s="1"/>
  <c r="EW34" i="6"/>
  <c r="BD31" i="4" s="1"/>
  <c r="GC27" i="6"/>
  <c r="CJ24" i="4" s="1"/>
  <c r="DL36" i="6"/>
  <c r="EH35" i="6"/>
  <c r="DK36" i="6"/>
  <c r="EB35" i="6"/>
  <c r="DX35" i="3"/>
  <c r="CL33" i="6"/>
  <c r="CM33" i="6"/>
  <c r="DK64" i="4"/>
  <c r="AS31" i="6"/>
  <c r="AR31" i="6"/>
  <c r="CD29" i="4"/>
  <c r="DT32" i="6"/>
  <c r="BZ29" i="6"/>
  <c r="BX29" i="6"/>
  <c r="AV34" i="6"/>
  <c r="M34" i="6"/>
  <c r="AX27" i="6"/>
  <c r="CJ27" i="6"/>
  <c r="K35" i="6"/>
  <c r="BC27" i="6"/>
  <c r="CK27" i="6"/>
  <c r="DP32" i="6"/>
  <c r="BZ29" i="4"/>
  <c r="DV33" i="6"/>
  <c r="DS33" i="6"/>
  <c r="FW33" i="6" s="1"/>
  <c r="DO33" i="6"/>
  <c r="FS33" i="6" s="1"/>
  <c r="CD35" i="6"/>
  <c r="CF34" i="6"/>
  <c r="CI36" i="6"/>
  <c r="DA39" i="6"/>
  <c r="DB42" i="6"/>
  <c r="DN36" i="6"/>
  <c r="DU38" i="6"/>
  <c r="CE36" i="6"/>
  <c r="CB37" i="6"/>
  <c r="AY37" i="6"/>
  <c r="CN37" i="6"/>
  <c r="BD37" i="6"/>
  <c r="CH37" i="6"/>
  <c r="CO37" i="6"/>
  <c r="DR38" i="6"/>
  <c r="BG37" i="6"/>
  <c r="L38" i="6"/>
  <c r="DX37" i="6"/>
  <c r="CD33" i="3"/>
  <c r="CF32" i="3"/>
  <c r="CC34" i="3"/>
  <c r="CE33" i="3"/>
  <c r="AU33" i="3"/>
  <c r="AT34" i="3"/>
  <c r="CI36" i="3"/>
  <c r="CO37" i="3"/>
  <c r="BD38" i="3"/>
  <c r="CB50" i="3"/>
  <c r="BW38" i="3"/>
  <c r="BG37" i="3"/>
  <c r="CH37" i="3"/>
  <c r="CN50" i="3"/>
  <c r="AB33" i="3"/>
  <c r="AA35" i="3"/>
  <c r="DK33" i="3"/>
  <c r="EB33" i="3" s="1"/>
  <c r="DN34" i="3"/>
  <c r="CZ34" i="3"/>
  <c r="DU35" i="3"/>
  <c r="DR34" i="3"/>
  <c r="DQ35" i="3"/>
  <c r="DM35" i="3"/>
  <c r="T35" i="3"/>
  <c r="DL34" i="3"/>
  <c r="EH34" i="3" s="1"/>
  <c r="CX33" i="3"/>
  <c r="CY35" i="3"/>
  <c r="L43" i="3"/>
  <c r="P35" i="3"/>
  <c r="AC33" i="6" l="1"/>
  <c r="FY32" i="6"/>
  <c r="CF29" i="4" s="1"/>
  <c r="FA24" i="6"/>
  <c r="BH21" i="4" s="1"/>
  <c r="FP37" i="6"/>
  <c r="FX34" i="3"/>
  <c r="FB35" i="3"/>
  <c r="FK26" i="6"/>
  <c r="BR23" i="4" s="1"/>
  <c r="FP34" i="3"/>
  <c r="FT37" i="6"/>
  <c r="FJ38" i="6"/>
  <c r="FM26" i="6"/>
  <c r="BT23" i="4" s="1"/>
  <c r="FB38" i="6"/>
  <c r="FN37" i="6"/>
  <c r="FV34" i="3"/>
  <c r="FV38" i="6"/>
  <c r="FL38" i="6"/>
  <c r="V34" i="6"/>
  <c r="AF34" i="6" s="1"/>
  <c r="FG34" i="6"/>
  <c r="FE26" i="6"/>
  <c r="BL23" i="4" s="1"/>
  <c r="FX37" i="6"/>
  <c r="FJ34" i="3"/>
  <c r="FE25" i="6"/>
  <c r="BL22" i="4" s="1"/>
  <c r="FR37" i="6"/>
  <c r="FU32" i="6"/>
  <c r="CB29" i="4" s="1"/>
  <c r="FA25" i="6"/>
  <c r="BH22" i="4" s="1"/>
  <c r="FN34" i="3"/>
  <c r="FR34" i="3"/>
  <c r="FE24" i="6"/>
  <c r="BL21" i="4" s="1"/>
  <c r="FL34" i="3"/>
  <c r="FT34" i="3"/>
  <c r="EX37" i="6"/>
  <c r="EX35" i="3"/>
  <c r="AP64" i="4"/>
  <c r="AS64" i="4"/>
  <c r="AQ64" i="4"/>
  <c r="AR64" i="4"/>
  <c r="CQ32" i="4"/>
  <c r="CO32" i="4"/>
  <c r="BP29" i="6"/>
  <c r="BQ29" i="6" s="1"/>
  <c r="GA30" i="6"/>
  <c r="CH27" i="4" s="1"/>
  <c r="BO30" i="6"/>
  <c r="BX30" i="6"/>
  <c r="BQ28" i="6"/>
  <c r="AK31" i="6"/>
  <c r="AO31" i="6"/>
  <c r="AI32" i="6"/>
  <c r="AN32" i="6" s="1"/>
  <c r="AE32" i="6"/>
  <c r="AN31" i="6"/>
  <c r="AP31" i="6" s="1"/>
  <c r="AQ31" i="6" s="1"/>
  <c r="AJ31" i="6"/>
  <c r="AL31" i="6" s="1"/>
  <c r="AM31" i="6" s="1"/>
  <c r="AH33" i="6"/>
  <c r="AG33" i="6"/>
  <c r="AD33" i="6" s="1"/>
  <c r="N27" i="6"/>
  <c r="CV28" i="4"/>
  <c r="CZ38" i="6"/>
  <c r="AV64" i="4"/>
  <c r="AW64" i="4"/>
  <c r="BC32" i="4"/>
  <c r="BS32" i="4"/>
  <c r="CA32" i="4"/>
  <c r="CI32" i="4"/>
  <c r="CU32" i="4"/>
  <c r="BE32" i="4"/>
  <c r="BM32" i="4"/>
  <c r="BU32" i="4"/>
  <c r="CC32" i="4"/>
  <c r="CK32" i="4"/>
  <c r="CL32" i="4"/>
  <c r="BO32" i="4"/>
  <c r="BW32" i="4"/>
  <c r="CE32" i="4"/>
  <c r="CM32" i="4"/>
  <c r="BP32" i="4"/>
  <c r="CN32" i="4"/>
  <c r="BI32" i="4"/>
  <c r="BQ32" i="4"/>
  <c r="BY32" i="4"/>
  <c r="CG32" i="4"/>
  <c r="CS32" i="4"/>
  <c r="CT32" i="4"/>
  <c r="CX64" i="4"/>
  <c r="CW64" i="4"/>
  <c r="DL65" i="4"/>
  <c r="C64" i="4"/>
  <c r="K64" i="4"/>
  <c r="S64" i="4"/>
  <c r="AA64" i="4"/>
  <c r="AI64" i="4"/>
  <c r="D64" i="4"/>
  <c r="L64" i="4"/>
  <c r="T64" i="4"/>
  <c r="AB64" i="4"/>
  <c r="AJ64" i="4"/>
  <c r="E64" i="4"/>
  <c r="DJ64" i="4" s="1"/>
  <c r="M64" i="4"/>
  <c r="U64" i="4"/>
  <c r="AC64" i="4"/>
  <c r="AK64" i="4"/>
  <c r="F64" i="4"/>
  <c r="N64" i="4"/>
  <c r="V64" i="4"/>
  <c r="AD64" i="4"/>
  <c r="AL64" i="4"/>
  <c r="G64" i="4"/>
  <c r="O64" i="4"/>
  <c r="W64" i="4"/>
  <c r="AE64" i="4"/>
  <c r="AM64" i="4"/>
  <c r="H64" i="4"/>
  <c r="P64" i="4"/>
  <c r="X64" i="4"/>
  <c r="AF64" i="4"/>
  <c r="AN64" i="4"/>
  <c r="I64" i="4"/>
  <c r="Q64" i="4"/>
  <c r="Y64" i="4"/>
  <c r="AG64" i="4"/>
  <c r="AO64" i="4"/>
  <c r="AH64" i="4"/>
  <c r="AT64" i="4"/>
  <c r="J64" i="4"/>
  <c r="R64" i="4"/>
  <c r="Z64" i="4"/>
  <c r="GA28" i="6"/>
  <c r="CH25" i="4" s="1"/>
  <c r="DD26" i="6"/>
  <c r="ED26" i="6" s="1"/>
  <c r="GC28" i="6"/>
  <c r="CJ25" i="4" s="1"/>
  <c r="GA29" i="6"/>
  <c r="CH26" i="4" s="1"/>
  <c r="GC29" i="6"/>
  <c r="CJ26" i="4" s="1"/>
  <c r="EW35" i="6"/>
  <c r="BD32" i="4" s="1"/>
  <c r="CV28" i="6"/>
  <c r="BC28" i="6"/>
  <c r="AX30" i="6"/>
  <c r="DK37" i="6"/>
  <c r="EB36" i="6"/>
  <c r="DL37" i="6"/>
  <c r="EH36" i="6"/>
  <c r="DX36" i="3"/>
  <c r="BN31" i="4"/>
  <c r="CL34" i="6"/>
  <c r="CM34" i="6"/>
  <c r="DK65" i="4"/>
  <c r="DP33" i="6"/>
  <c r="BZ30" i="4"/>
  <c r="K36" i="6"/>
  <c r="BY27" i="6"/>
  <c r="EC27" i="6" s="1"/>
  <c r="EL27" i="6" s="1"/>
  <c r="CP27" i="6"/>
  <c r="CQ27" i="6"/>
  <c r="CR27" i="6"/>
  <c r="BI27" i="6"/>
  <c r="BC29" i="6"/>
  <c r="DT33" i="6"/>
  <c r="CD30" i="4"/>
  <c r="DV34" i="6"/>
  <c r="DS34" i="6"/>
  <c r="FW34" i="6" s="1"/>
  <c r="DO34" i="6"/>
  <c r="FS34" i="6" s="1"/>
  <c r="CK28" i="6"/>
  <c r="AR32" i="6"/>
  <c r="DC28" i="4"/>
  <c r="AS32" i="6"/>
  <c r="CA27" i="6"/>
  <c r="EI27" i="6" s="1"/>
  <c r="CT27" i="6"/>
  <c r="CV27" i="6"/>
  <c r="CU27" i="6"/>
  <c r="BK27" i="6"/>
  <c r="CJ28" i="6"/>
  <c r="AX29" i="6"/>
  <c r="M35" i="6"/>
  <c r="AV35" i="6"/>
  <c r="CD36" i="6"/>
  <c r="CF35" i="6"/>
  <c r="CI37" i="6"/>
  <c r="DA40" i="6"/>
  <c r="DB43" i="6"/>
  <c r="DN37" i="6"/>
  <c r="DX38" i="6"/>
  <c r="CO38" i="6"/>
  <c r="DU39" i="6"/>
  <c r="CN38" i="6"/>
  <c r="AY38" i="6"/>
  <c r="DR39" i="6"/>
  <c r="CB38" i="6"/>
  <c r="CE37" i="6"/>
  <c r="CH38" i="6"/>
  <c r="L39" i="6"/>
  <c r="BG38" i="6"/>
  <c r="BD38" i="6"/>
  <c r="CC35" i="3"/>
  <c r="CE34" i="3"/>
  <c r="CF33" i="3"/>
  <c r="CD34" i="3"/>
  <c r="AU34" i="3"/>
  <c r="AT35" i="3"/>
  <c r="CH38" i="3"/>
  <c r="CB51" i="3"/>
  <c r="CO38" i="3"/>
  <c r="CN51" i="3"/>
  <c r="BW39" i="3"/>
  <c r="CI37" i="3"/>
  <c r="BG38" i="3"/>
  <c r="BD39" i="3"/>
  <c r="AB34" i="3"/>
  <c r="AA36" i="3"/>
  <c r="DK34" i="3"/>
  <c r="EB34" i="3" s="1"/>
  <c r="DN35" i="3"/>
  <c r="CZ35" i="3"/>
  <c r="DU36" i="3"/>
  <c r="DR35" i="3"/>
  <c r="DQ36" i="3"/>
  <c r="DM36" i="3"/>
  <c r="T36" i="3"/>
  <c r="DL35" i="3"/>
  <c r="EH35" i="3" s="1"/>
  <c r="CX34" i="3"/>
  <c r="CY36" i="3"/>
  <c r="L44" i="3"/>
  <c r="P36" i="3"/>
  <c r="AC34" i="6" l="1"/>
  <c r="AH34" i="6" s="1"/>
  <c r="AE34" i="6" s="1"/>
  <c r="FX35" i="3"/>
  <c r="FX38" i="6"/>
  <c r="FV39" i="6"/>
  <c r="FB39" i="6"/>
  <c r="FP35" i="3"/>
  <c r="EZ27" i="6"/>
  <c r="BG24" i="4" s="1"/>
  <c r="FR35" i="3"/>
  <c r="EX38" i="6"/>
  <c r="FR38" i="6"/>
  <c r="FV35" i="3"/>
  <c r="FP38" i="6"/>
  <c r="V35" i="6"/>
  <c r="AF35" i="6" s="1"/>
  <c r="FG35" i="6"/>
  <c r="BN32" i="4" s="1"/>
  <c r="FY33" i="6"/>
  <c r="CF30" i="4" s="1"/>
  <c r="FN35" i="3"/>
  <c r="FB36" i="3"/>
  <c r="FU33" i="6"/>
  <c r="CB30" i="4" s="1"/>
  <c r="EX36" i="3"/>
  <c r="FT35" i="3"/>
  <c r="FN38" i="6"/>
  <c r="FJ39" i="6"/>
  <c r="FO27" i="6"/>
  <c r="BV24" i="4" s="1"/>
  <c r="FJ35" i="3"/>
  <c r="FQ27" i="6"/>
  <c r="BX24" i="4" s="1"/>
  <c r="FL35" i="3"/>
  <c r="FL39" i="6"/>
  <c r="FT38" i="6"/>
  <c r="AP65" i="4"/>
  <c r="AQ65" i="4"/>
  <c r="AR65" i="4"/>
  <c r="AS65" i="4"/>
  <c r="BP30" i="6"/>
  <c r="BQ30" i="6" s="1"/>
  <c r="BT30" i="6" s="1"/>
  <c r="GI30" i="6" s="1"/>
  <c r="CP27" i="4" s="1"/>
  <c r="CO33" i="4"/>
  <c r="CQ33" i="4"/>
  <c r="AS33" i="6"/>
  <c r="BU28" i="6"/>
  <c r="GK28" i="6" s="1"/>
  <c r="CR25" i="4" s="1"/>
  <c r="BT28" i="6"/>
  <c r="GI28" i="6" s="1"/>
  <c r="CP25" i="4" s="1"/>
  <c r="BU29" i="6"/>
  <c r="GK29" i="6" s="1"/>
  <c r="CR26" i="4" s="1"/>
  <c r="BT29" i="6"/>
  <c r="GI29" i="6" s="1"/>
  <c r="CP26" i="4" s="1"/>
  <c r="BO31" i="6"/>
  <c r="AP32" i="6"/>
  <c r="AQ32" i="6" s="1"/>
  <c r="AI33" i="6"/>
  <c r="AJ33" i="6" s="1"/>
  <c r="AL33" i="6" s="1"/>
  <c r="AM33" i="6" s="1"/>
  <c r="AO32" i="6"/>
  <c r="AJ32" i="6"/>
  <c r="AL32" i="6" s="1"/>
  <c r="AM32" i="6" s="1"/>
  <c r="AW27" i="6"/>
  <c r="BA27" i="6" s="1"/>
  <c r="BB27" i="6"/>
  <c r="BF27" i="6" s="1"/>
  <c r="AK32" i="6"/>
  <c r="AE33" i="6"/>
  <c r="AG34" i="6"/>
  <c r="BY28" i="6"/>
  <c r="EC28" i="6" s="1"/>
  <c r="EL28" i="6" s="1"/>
  <c r="N28" i="6"/>
  <c r="CP30" i="6"/>
  <c r="BI28" i="6"/>
  <c r="CR28" i="6"/>
  <c r="CP28" i="6"/>
  <c r="CQ28" i="6"/>
  <c r="EM26" i="6"/>
  <c r="EO27" i="6"/>
  <c r="CZ39" i="6"/>
  <c r="AV65" i="4"/>
  <c r="AW65" i="4"/>
  <c r="BP33" i="4"/>
  <c r="CN33" i="4"/>
  <c r="BI33" i="4"/>
  <c r="BQ33" i="4"/>
  <c r="BY33" i="4"/>
  <c r="CG33" i="4"/>
  <c r="CS33" i="4"/>
  <c r="CT33" i="4"/>
  <c r="BC33" i="4"/>
  <c r="BS33" i="4"/>
  <c r="CA33" i="4"/>
  <c r="CI33" i="4"/>
  <c r="CU33" i="4"/>
  <c r="BE33" i="4"/>
  <c r="BM33" i="4"/>
  <c r="BU33" i="4"/>
  <c r="CC33" i="4"/>
  <c r="CK33" i="4"/>
  <c r="CL33" i="4"/>
  <c r="BW33" i="4"/>
  <c r="CE33" i="4"/>
  <c r="CM33" i="4"/>
  <c r="BO33" i="4"/>
  <c r="CV29" i="4"/>
  <c r="CX65" i="4"/>
  <c r="CW65" i="4"/>
  <c r="DL66" i="4"/>
  <c r="H65" i="4"/>
  <c r="P65" i="4"/>
  <c r="X65" i="4"/>
  <c r="AF65" i="4"/>
  <c r="AN65" i="4"/>
  <c r="I65" i="4"/>
  <c r="Q65" i="4"/>
  <c r="Y65" i="4"/>
  <c r="AG65" i="4"/>
  <c r="AO65" i="4"/>
  <c r="J65" i="4"/>
  <c r="R65" i="4"/>
  <c r="Z65" i="4"/>
  <c r="AH65" i="4"/>
  <c r="AT65" i="4"/>
  <c r="C65" i="4"/>
  <c r="K65" i="4"/>
  <c r="S65" i="4"/>
  <c r="AA65" i="4"/>
  <c r="AI65" i="4"/>
  <c r="D65" i="4"/>
  <c r="L65" i="4"/>
  <c r="T65" i="4"/>
  <c r="AB65" i="4"/>
  <c r="AJ65" i="4"/>
  <c r="E65" i="4"/>
  <c r="DJ65" i="4" s="1"/>
  <c r="M65" i="4"/>
  <c r="U65" i="4"/>
  <c r="AC65" i="4"/>
  <c r="AK65" i="4"/>
  <c r="F65" i="4"/>
  <c r="N65" i="4"/>
  <c r="V65" i="4"/>
  <c r="AD65" i="4"/>
  <c r="AL65" i="4"/>
  <c r="AM65" i="4"/>
  <c r="G65" i="4"/>
  <c r="O65" i="4"/>
  <c r="W65" i="4"/>
  <c r="AE65" i="4"/>
  <c r="CQ30" i="6"/>
  <c r="CR30" i="6"/>
  <c r="BY30" i="6"/>
  <c r="EC30" i="6" s="1"/>
  <c r="EL30" i="6" s="1"/>
  <c r="GC30" i="6"/>
  <c r="CJ27" i="4" s="1"/>
  <c r="BK28" i="6"/>
  <c r="CU28" i="6"/>
  <c r="EW36" i="6"/>
  <c r="BD33" i="4" s="1"/>
  <c r="CT28" i="6"/>
  <c r="CA28" i="6"/>
  <c r="EI28" i="6" s="1"/>
  <c r="BI30" i="6"/>
  <c r="DL38" i="6"/>
  <c r="EH37" i="6"/>
  <c r="DK38" i="6"/>
  <c r="EB37" i="6"/>
  <c r="DX37" i="3"/>
  <c r="CL35" i="6"/>
  <c r="CM35" i="6"/>
  <c r="DK66" i="4"/>
  <c r="AR33" i="6"/>
  <c r="DC29" i="4"/>
  <c r="CW27" i="6"/>
  <c r="DG27" i="6" s="1"/>
  <c r="CR29" i="6"/>
  <c r="BI29" i="6"/>
  <c r="CP29" i="6"/>
  <c r="BY29" i="6"/>
  <c r="EC29" i="6" s="1"/>
  <c r="EL29" i="6" s="1"/>
  <c r="CQ29" i="6"/>
  <c r="DP34" i="6"/>
  <c r="BZ31" i="4"/>
  <c r="CK29" i="6"/>
  <c r="CK30" i="6" s="1"/>
  <c r="BZ31" i="6"/>
  <c r="M36" i="6"/>
  <c r="AV36" i="6"/>
  <c r="DV35" i="6"/>
  <c r="DS35" i="6"/>
  <c r="FW35" i="6" s="1"/>
  <c r="DO35" i="6"/>
  <c r="FS35" i="6" s="1"/>
  <c r="CJ29" i="6"/>
  <c r="CJ30" i="6" s="1"/>
  <c r="CD31" i="4"/>
  <c r="DT34" i="6"/>
  <c r="CA29" i="6"/>
  <c r="EI29" i="6" s="1"/>
  <c r="CV29" i="6"/>
  <c r="BK29" i="6"/>
  <c r="CT29" i="6"/>
  <c r="CU29" i="6"/>
  <c r="K37" i="6"/>
  <c r="BC30" i="6"/>
  <c r="BX31" i="6"/>
  <c r="CS27" i="6"/>
  <c r="DC27" i="6" s="1"/>
  <c r="CD37" i="6"/>
  <c r="CF36" i="6"/>
  <c r="CI38" i="6"/>
  <c r="DB44" i="6"/>
  <c r="DA41" i="6"/>
  <c r="BD39" i="6"/>
  <c r="DX39" i="6"/>
  <c r="AY39" i="6"/>
  <c r="CN39" i="6"/>
  <c r="DR40" i="6"/>
  <c r="CO39" i="6"/>
  <c r="CB39" i="6"/>
  <c r="CE38" i="6"/>
  <c r="CH39" i="6"/>
  <c r="DU40" i="6"/>
  <c r="DN38" i="6"/>
  <c r="BG39" i="6"/>
  <c r="L40" i="6"/>
  <c r="CD35" i="3"/>
  <c r="CF34" i="3"/>
  <c r="CC36" i="3"/>
  <c r="CE35" i="3"/>
  <c r="AU35" i="3"/>
  <c r="AT36" i="3"/>
  <c r="BW40" i="3"/>
  <c r="CB52" i="3"/>
  <c r="CI38" i="3"/>
  <c r="CH39" i="3"/>
  <c r="CO39" i="3"/>
  <c r="BG39" i="3"/>
  <c r="BD40" i="3"/>
  <c r="CN52" i="3"/>
  <c r="AB35" i="3"/>
  <c r="AA37" i="3"/>
  <c r="DK35" i="3"/>
  <c r="EB35" i="3" s="1"/>
  <c r="CZ36" i="3"/>
  <c r="DN36" i="3"/>
  <c r="DU37" i="3"/>
  <c r="DR36" i="3"/>
  <c r="DQ37" i="3"/>
  <c r="DM37" i="3"/>
  <c r="T37" i="3"/>
  <c r="DL36" i="3"/>
  <c r="EH36" i="3" s="1"/>
  <c r="CX35" i="3"/>
  <c r="CY37" i="3"/>
  <c r="L45" i="3"/>
  <c r="P37" i="3"/>
  <c r="AC35" i="6" l="1"/>
  <c r="AD34" i="6"/>
  <c r="FU34" i="6"/>
  <c r="CB31" i="4" s="1"/>
  <c r="FN36" i="3"/>
  <c r="FR36" i="3"/>
  <c r="EZ30" i="6"/>
  <c r="BG27" i="4" s="1"/>
  <c r="FM27" i="6"/>
  <c r="BT24" i="4" s="1"/>
  <c r="FL36" i="3"/>
  <c r="FJ40" i="6"/>
  <c r="FV36" i="3"/>
  <c r="FQ29" i="6"/>
  <c r="BX26" i="4" s="1"/>
  <c r="EZ29" i="6"/>
  <c r="BG26" i="4" s="1"/>
  <c r="FO30" i="6"/>
  <c r="BV27" i="4" s="1"/>
  <c r="FD27" i="6"/>
  <c r="BK24" i="4" s="1"/>
  <c r="EZ28" i="6"/>
  <c r="BG25" i="4" s="1"/>
  <c r="FK27" i="6"/>
  <c r="BR24" i="4" s="1"/>
  <c r="FA26" i="6"/>
  <c r="BH23" i="4" s="1"/>
  <c r="FN39" i="6"/>
  <c r="FR39" i="6"/>
  <c r="FV40" i="6"/>
  <c r="FJ36" i="3"/>
  <c r="FP36" i="3"/>
  <c r="FX39" i="6"/>
  <c r="FO29" i="6"/>
  <c r="BV26" i="4" s="1"/>
  <c r="FY34" i="6"/>
  <c r="CF31" i="4" s="1"/>
  <c r="FT39" i="6"/>
  <c r="FT36" i="3"/>
  <c r="EX39" i="6"/>
  <c r="V36" i="6"/>
  <c r="AF36" i="6" s="1"/>
  <c r="FG36" i="6"/>
  <c r="BN33" i="4" s="1"/>
  <c r="FL40" i="6"/>
  <c r="FB40" i="6"/>
  <c r="FQ28" i="6"/>
  <c r="BX25" i="4" s="1"/>
  <c r="FO28" i="6"/>
  <c r="BV25" i="4" s="1"/>
  <c r="EX37" i="3"/>
  <c r="FB37" i="3"/>
  <c r="FP39" i="6"/>
  <c r="FX36" i="3"/>
  <c r="AO33" i="6"/>
  <c r="AP66" i="4"/>
  <c r="AQ66" i="4"/>
  <c r="AS66" i="4"/>
  <c r="AR66" i="4"/>
  <c r="BU30" i="6"/>
  <c r="GK30" i="6" s="1"/>
  <c r="CR27" i="4" s="1"/>
  <c r="BP31" i="6"/>
  <c r="BQ31" i="6" s="1"/>
  <c r="CQ34" i="4"/>
  <c r="CO34" i="4"/>
  <c r="BO32" i="6"/>
  <c r="AN33" i="6"/>
  <c r="BO33" i="6" s="1"/>
  <c r="N29" i="6"/>
  <c r="AW28" i="6"/>
  <c r="BA28" i="6" s="1"/>
  <c r="BB28" i="6"/>
  <c r="BF28" i="6" s="1"/>
  <c r="AH35" i="6"/>
  <c r="AE35" i="6" s="1"/>
  <c r="CV30" i="4"/>
  <c r="AK33" i="6"/>
  <c r="AG35" i="6"/>
  <c r="AD35" i="6" s="1"/>
  <c r="AI34" i="6"/>
  <c r="CS28" i="6"/>
  <c r="DC28" i="6" s="1"/>
  <c r="DE28" i="6" s="1"/>
  <c r="EO28" i="6"/>
  <c r="EO29" i="6"/>
  <c r="CZ40" i="6"/>
  <c r="AV66" i="4"/>
  <c r="AW66" i="4"/>
  <c r="BE34" i="4"/>
  <c r="BM34" i="4"/>
  <c r="BU34" i="4"/>
  <c r="CC34" i="4"/>
  <c r="CK34" i="4"/>
  <c r="CL34" i="4"/>
  <c r="BO34" i="4"/>
  <c r="BW34" i="4"/>
  <c r="CE34" i="4"/>
  <c r="CM34" i="4"/>
  <c r="BP34" i="4"/>
  <c r="CN34" i="4"/>
  <c r="BI34" i="4"/>
  <c r="BQ34" i="4"/>
  <c r="BY34" i="4"/>
  <c r="CG34" i="4"/>
  <c r="CS34" i="4"/>
  <c r="CT34" i="4"/>
  <c r="BC34" i="4"/>
  <c r="BS34" i="4"/>
  <c r="CA34" i="4"/>
  <c r="CI34" i="4"/>
  <c r="CU34" i="4"/>
  <c r="CW66" i="4"/>
  <c r="CX66" i="4"/>
  <c r="DL67" i="4"/>
  <c r="E66" i="4"/>
  <c r="DJ66" i="4" s="1"/>
  <c r="M66" i="4"/>
  <c r="U66" i="4"/>
  <c r="AC66" i="4"/>
  <c r="AK66" i="4"/>
  <c r="F66" i="4"/>
  <c r="N66" i="4"/>
  <c r="V66" i="4"/>
  <c r="AD66" i="4"/>
  <c r="AL66" i="4"/>
  <c r="G66" i="4"/>
  <c r="O66" i="4"/>
  <c r="W66" i="4"/>
  <c r="AE66" i="4"/>
  <c r="AM66" i="4"/>
  <c r="H66" i="4"/>
  <c r="P66" i="4"/>
  <c r="X66" i="4"/>
  <c r="AF66" i="4"/>
  <c r="AN66" i="4"/>
  <c r="I66" i="4"/>
  <c r="Q66" i="4"/>
  <c r="Y66" i="4"/>
  <c r="AG66" i="4"/>
  <c r="AO66" i="4"/>
  <c r="J66" i="4"/>
  <c r="R66" i="4"/>
  <c r="Z66" i="4"/>
  <c r="AH66" i="4"/>
  <c r="AT66" i="4"/>
  <c r="C66" i="4"/>
  <c r="K66" i="4"/>
  <c r="S66" i="4"/>
  <c r="AA66" i="4"/>
  <c r="AI66" i="4"/>
  <c r="D66" i="4"/>
  <c r="L66" i="4"/>
  <c r="T66" i="4"/>
  <c r="AB66" i="4"/>
  <c r="AJ66" i="4"/>
  <c r="CS30" i="6"/>
  <c r="DC30" i="6" s="1"/>
  <c r="DD30" i="6" s="1"/>
  <c r="ED30" i="6" s="1"/>
  <c r="CW28" i="6"/>
  <c r="DG28" i="6" s="1"/>
  <c r="DH28" i="6" s="1"/>
  <c r="EJ28" i="6" s="1"/>
  <c r="DC30" i="4"/>
  <c r="GC31" i="6"/>
  <c r="CJ28" i="4" s="1"/>
  <c r="GA31" i="6"/>
  <c r="CH28" i="4" s="1"/>
  <c r="EW37" i="6"/>
  <c r="BD34" i="4" s="1"/>
  <c r="DK39" i="6"/>
  <c r="EB38" i="6"/>
  <c r="DL39" i="6"/>
  <c r="EH38" i="6"/>
  <c r="DX38" i="3"/>
  <c r="CL36" i="6"/>
  <c r="CM36" i="6"/>
  <c r="DK67" i="4"/>
  <c r="BX33" i="6"/>
  <c r="CW29" i="6"/>
  <c r="DG29" i="6" s="1"/>
  <c r="CS29" i="6"/>
  <c r="DC29" i="6" s="1"/>
  <c r="BX32" i="6"/>
  <c r="AX31" i="6"/>
  <c r="BZ32" i="4"/>
  <c r="DP35" i="6"/>
  <c r="M37" i="6"/>
  <c r="AV37" i="6"/>
  <c r="DT35" i="6"/>
  <c r="CD32" i="4"/>
  <c r="DE27" i="6"/>
  <c r="DD27" i="6"/>
  <c r="ED27" i="6" s="1"/>
  <c r="CA30" i="6"/>
  <c r="EI30" i="6" s="1"/>
  <c r="BK30" i="6"/>
  <c r="CV30" i="6"/>
  <c r="CT30" i="6"/>
  <c r="CU30" i="6"/>
  <c r="K38" i="6"/>
  <c r="DS36" i="6"/>
  <c r="FW36" i="6" s="1"/>
  <c r="DO36" i="6"/>
  <c r="FS36" i="6" s="1"/>
  <c r="DV36" i="6"/>
  <c r="CK31" i="6"/>
  <c r="BC31" i="6"/>
  <c r="CJ31" i="6"/>
  <c r="AR34" i="6"/>
  <c r="AS34" i="6"/>
  <c r="BZ32" i="6"/>
  <c r="DH27" i="6"/>
  <c r="EJ27" i="6" s="1"/>
  <c r="DI27" i="6"/>
  <c r="CD38" i="6"/>
  <c r="CF37" i="6"/>
  <c r="CI39" i="6"/>
  <c r="DB45" i="6"/>
  <c r="DA42" i="6"/>
  <c r="AY40" i="6"/>
  <c r="L41" i="6"/>
  <c r="BD40" i="6"/>
  <c r="BG40" i="6"/>
  <c r="DR41" i="6"/>
  <c r="CO40" i="6"/>
  <c r="DN39" i="6"/>
  <c r="CB40" i="6"/>
  <c r="CE39" i="6"/>
  <c r="CN40" i="6"/>
  <c r="DU41" i="6"/>
  <c r="CH40" i="6"/>
  <c r="DX40" i="6"/>
  <c r="CC37" i="3"/>
  <c r="CE36" i="3"/>
  <c r="CF35" i="3"/>
  <c r="CD36" i="3"/>
  <c r="AU36" i="3"/>
  <c r="AT37" i="3"/>
  <c r="CN53" i="3"/>
  <c r="CH40" i="3"/>
  <c r="CB53" i="3"/>
  <c r="BG40" i="3"/>
  <c r="CI39" i="3"/>
  <c r="BD41" i="3"/>
  <c r="CO40" i="3"/>
  <c r="BW41" i="3"/>
  <c r="AB36" i="3"/>
  <c r="AA38" i="3"/>
  <c r="DK36" i="3"/>
  <c r="EB36" i="3" s="1"/>
  <c r="CZ37" i="3"/>
  <c r="DN37" i="3"/>
  <c r="DU38" i="3"/>
  <c r="DR37" i="3"/>
  <c r="DQ38" i="3"/>
  <c r="DM38" i="3"/>
  <c r="T38" i="3"/>
  <c r="DL37" i="3"/>
  <c r="EH37" i="3" s="1"/>
  <c r="CX36" i="3"/>
  <c r="CY38" i="3"/>
  <c r="L46" i="3"/>
  <c r="P38" i="3"/>
  <c r="FT40" i="6" l="1"/>
  <c r="FN40" i="6"/>
  <c r="FD29" i="6"/>
  <c r="BK26" i="4" s="1"/>
  <c r="FR37" i="3"/>
  <c r="FB38" i="3"/>
  <c r="FD28" i="6"/>
  <c r="BK25" i="4" s="1"/>
  <c r="FX37" i="3"/>
  <c r="FJ37" i="3"/>
  <c r="FJ41" i="6"/>
  <c r="FY35" i="6"/>
  <c r="CF32" i="4" s="1"/>
  <c r="FM28" i="6"/>
  <c r="BT25" i="4" s="1"/>
  <c r="EX40" i="6"/>
  <c r="FL37" i="3"/>
  <c r="FV37" i="3"/>
  <c r="FK28" i="6"/>
  <c r="BR25" i="4" s="1"/>
  <c r="FP40" i="6"/>
  <c r="EX38" i="3"/>
  <c r="FB41" i="6"/>
  <c r="FV41" i="6"/>
  <c r="FN37" i="3"/>
  <c r="V37" i="6"/>
  <c r="AF37" i="6" s="1"/>
  <c r="FG37" i="6"/>
  <c r="BN34" i="4" s="1"/>
  <c r="AC36" i="6"/>
  <c r="AH36" i="6" s="1"/>
  <c r="AE36" i="6" s="1"/>
  <c r="FT37" i="3"/>
  <c r="FP37" i="3"/>
  <c r="FQ30" i="6"/>
  <c r="BX27" i="4" s="1"/>
  <c r="FU35" i="6"/>
  <c r="CB32" i="4" s="1"/>
  <c r="FL41" i="6"/>
  <c r="FX40" i="6"/>
  <c r="FR40" i="6"/>
  <c r="AP67" i="4"/>
  <c r="AQ67" i="4"/>
  <c r="AR67" i="4"/>
  <c r="AS67" i="4"/>
  <c r="BP32" i="6"/>
  <c r="BQ32" i="6" s="1"/>
  <c r="CO35" i="4"/>
  <c r="CQ35" i="4"/>
  <c r="DD28" i="6"/>
  <c r="ED28" i="6" s="1"/>
  <c r="EM28" i="6" s="1"/>
  <c r="BU31" i="6"/>
  <c r="GK31" i="6" s="1"/>
  <c r="CR28" i="4" s="1"/>
  <c r="BT31" i="6"/>
  <c r="GI31" i="6" s="1"/>
  <c r="CP28" i="4" s="1"/>
  <c r="AP33" i="6"/>
  <c r="AQ33" i="6" s="1"/>
  <c r="BZ33" i="6"/>
  <c r="AO34" i="6"/>
  <c r="AK34" i="6"/>
  <c r="AW29" i="6"/>
  <c r="BA29" i="6" s="1"/>
  <c r="BB29" i="6"/>
  <c r="BF29" i="6" s="1"/>
  <c r="N30" i="6"/>
  <c r="N31" i="6" s="1"/>
  <c r="AC37" i="6"/>
  <c r="AG36" i="6"/>
  <c r="AN34" i="6"/>
  <c r="AJ34" i="6"/>
  <c r="AL34" i="6" s="1"/>
  <c r="AM34" i="6" s="1"/>
  <c r="AI35" i="6"/>
  <c r="EM27" i="6"/>
  <c r="EP27" i="6"/>
  <c r="EM30" i="6"/>
  <c r="EP28" i="6"/>
  <c r="EO30" i="6"/>
  <c r="CZ41" i="6"/>
  <c r="AV67" i="4"/>
  <c r="AW67" i="4"/>
  <c r="CT35" i="4"/>
  <c r="BC35" i="4"/>
  <c r="BS35" i="4"/>
  <c r="CA35" i="4"/>
  <c r="CI35" i="4"/>
  <c r="CU35" i="4"/>
  <c r="BE35" i="4"/>
  <c r="BM35" i="4"/>
  <c r="BU35" i="4"/>
  <c r="CC35" i="4"/>
  <c r="CK35" i="4"/>
  <c r="CL35" i="4"/>
  <c r="BO35" i="4"/>
  <c r="BW35" i="4"/>
  <c r="CE35" i="4"/>
  <c r="CM35" i="4"/>
  <c r="BP35" i="4"/>
  <c r="CN35" i="4"/>
  <c r="BI35" i="4"/>
  <c r="BQ35" i="4"/>
  <c r="BY35" i="4"/>
  <c r="CG35" i="4"/>
  <c r="CS35" i="4"/>
  <c r="CV31" i="4"/>
  <c r="CW67" i="4"/>
  <c r="CX67" i="4"/>
  <c r="DL68" i="4"/>
  <c r="J67" i="4"/>
  <c r="R67" i="4"/>
  <c r="Z67" i="4"/>
  <c r="AH67" i="4"/>
  <c r="AT67" i="4"/>
  <c r="C67" i="4"/>
  <c r="K67" i="4"/>
  <c r="S67" i="4"/>
  <c r="AA67" i="4"/>
  <c r="AI67" i="4"/>
  <c r="D67" i="4"/>
  <c r="L67" i="4"/>
  <c r="T67" i="4"/>
  <c r="AB67" i="4"/>
  <c r="AJ67" i="4"/>
  <c r="E67" i="4"/>
  <c r="DJ67" i="4" s="1"/>
  <c r="M67" i="4"/>
  <c r="U67" i="4"/>
  <c r="AC67" i="4"/>
  <c r="AK67" i="4"/>
  <c r="F67" i="4"/>
  <c r="N67" i="4"/>
  <c r="V67" i="4"/>
  <c r="AD67" i="4"/>
  <c r="AL67" i="4"/>
  <c r="G67" i="4"/>
  <c r="O67" i="4"/>
  <c r="W67" i="4"/>
  <c r="AE67" i="4"/>
  <c r="AM67" i="4"/>
  <c r="H67" i="4"/>
  <c r="P67" i="4"/>
  <c r="X67" i="4"/>
  <c r="AF67" i="4"/>
  <c r="AN67" i="4"/>
  <c r="I67" i="4"/>
  <c r="Q67" i="4"/>
  <c r="Y67" i="4"/>
  <c r="AG67" i="4"/>
  <c r="AO67" i="4"/>
  <c r="DI28" i="6"/>
  <c r="GC32" i="6"/>
  <c r="CJ29" i="4" s="1"/>
  <c r="GA32" i="6"/>
  <c r="CH29" i="4" s="1"/>
  <c r="EW38" i="6"/>
  <c r="BD35" i="4" s="1"/>
  <c r="DL40" i="6"/>
  <c r="EH39" i="6"/>
  <c r="DK40" i="6"/>
  <c r="EB39" i="6"/>
  <c r="DX39" i="3"/>
  <c r="CL37" i="6"/>
  <c r="CM37" i="6"/>
  <c r="DK68" i="4"/>
  <c r="DE30" i="6"/>
  <c r="DH29" i="6"/>
  <c r="EJ29" i="6" s="1"/>
  <c r="DI29" i="6"/>
  <c r="CK32" i="6"/>
  <c r="BC32" i="6"/>
  <c r="DP36" i="6"/>
  <c r="BZ33" i="4"/>
  <c r="K39" i="6"/>
  <c r="M38" i="6"/>
  <c r="AV38" i="6"/>
  <c r="CJ32" i="6"/>
  <c r="AX32" i="6"/>
  <c r="DT36" i="6"/>
  <c r="CD33" i="4"/>
  <c r="AR35" i="6"/>
  <c r="AS35" i="6"/>
  <c r="DC31" i="4"/>
  <c r="CA31" i="6"/>
  <c r="EI31" i="6" s="1"/>
  <c r="CV31" i="6"/>
  <c r="BK31" i="6"/>
  <c r="CU31" i="6"/>
  <c r="CT31" i="6"/>
  <c r="CW30" i="6"/>
  <c r="DG30" i="6" s="1"/>
  <c r="DS37" i="6"/>
  <c r="FW37" i="6" s="1"/>
  <c r="DV37" i="6"/>
  <c r="DO37" i="6"/>
  <c r="FS37" i="6" s="1"/>
  <c r="BY31" i="6"/>
  <c r="EC31" i="6" s="1"/>
  <c r="EL31" i="6" s="1"/>
  <c r="BI31" i="6"/>
  <c r="CR31" i="6"/>
  <c r="CP31" i="6"/>
  <c r="CQ31" i="6"/>
  <c r="DE29" i="6"/>
  <c r="DD29" i="6"/>
  <c r="ED29" i="6" s="1"/>
  <c r="CD39" i="6"/>
  <c r="CF38" i="6"/>
  <c r="CI40" i="6"/>
  <c r="DA43" i="6"/>
  <c r="DB46" i="6"/>
  <c r="CB41" i="6"/>
  <c r="CE40" i="6"/>
  <c r="BD41" i="6"/>
  <c r="CH41" i="6"/>
  <c r="DN40" i="6"/>
  <c r="BG41" i="6"/>
  <c r="L42" i="6"/>
  <c r="CN41" i="6"/>
  <c r="CO41" i="6"/>
  <c r="DR42" i="6"/>
  <c r="DX41" i="6"/>
  <c r="AY41" i="6"/>
  <c r="DU42" i="6"/>
  <c r="CD37" i="3"/>
  <c r="CF36" i="3"/>
  <c r="CC38" i="3"/>
  <c r="CE37" i="3"/>
  <c r="AU37" i="3"/>
  <c r="AT38" i="3"/>
  <c r="BW42" i="3"/>
  <c r="CB54" i="3"/>
  <c r="CI40" i="3"/>
  <c r="CH41" i="3"/>
  <c r="BG41" i="3"/>
  <c r="CO41" i="3"/>
  <c r="BD42" i="3"/>
  <c r="CN54" i="3"/>
  <c r="AB37" i="3"/>
  <c r="AA39" i="3"/>
  <c r="DK37" i="3"/>
  <c r="EB37" i="3" s="1"/>
  <c r="DN38" i="3"/>
  <c r="CZ38" i="3"/>
  <c r="DU39" i="3"/>
  <c r="DR38" i="3"/>
  <c r="DQ39" i="3"/>
  <c r="DM39" i="3"/>
  <c r="T39" i="3"/>
  <c r="DL38" i="3"/>
  <c r="EH38" i="3" s="1"/>
  <c r="CX37" i="3"/>
  <c r="CY39" i="3"/>
  <c r="L47" i="3"/>
  <c r="P39" i="3"/>
  <c r="AD36" i="6" l="1"/>
  <c r="FR41" i="6"/>
  <c r="FR38" i="3"/>
  <c r="FU36" i="6"/>
  <c r="CB33" i="4" s="1"/>
  <c r="FX41" i="6"/>
  <c r="FN38" i="3"/>
  <c r="FV38" i="3"/>
  <c r="FX38" i="3"/>
  <c r="FP38" i="3"/>
  <c r="FL38" i="3"/>
  <c r="FD30" i="6"/>
  <c r="BK27" i="4" s="1"/>
  <c r="FO31" i="6"/>
  <c r="BV28" i="4" s="1"/>
  <c r="FQ31" i="6"/>
  <c r="BX28" i="4" s="1"/>
  <c r="FE28" i="6"/>
  <c r="BL25" i="4" s="1"/>
  <c r="FL42" i="6"/>
  <c r="FV42" i="6"/>
  <c r="EX39" i="3"/>
  <c r="EZ31" i="6"/>
  <c r="BG28" i="4" s="1"/>
  <c r="FA30" i="6"/>
  <c r="BH27" i="4" s="1"/>
  <c r="FT38" i="3"/>
  <c r="FP41" i="6"/>
  <c r="EX41" i="6"/>
  <c r="FN41" i="6"/>
  <c r="FE27" i="6"/>
  <c r="BL24" i="4" s="1"/>
  <c r="FB42" i="6"/>
  <c r="FJ42" i="6"/>
  <c r="FM29" i="6"/>
  <c r="BT26" i="4" s="1"/>
  <c r="FK29" i="6"/>
  <c r="BR26" i="4" s="1"/>
  <c r="FY36" i="6"/>
  <c r="CF33" i="4" s="1"/>
  <c r="V38" i="6"/>
  <c r="AC38" i="6" s="1"/>
  <c r="FG38" i="6"/>
  <c r="BN35" i="4" s="1"/>
  <c r="FA27" i="6"/>
  <c r="BH24" i="4" s="1"/>
  <c r="FJ38" i="3"/>
  <c r="FB39" i="3"/>
  <c r="FA28" i="6"/>
  <c r="BH25" i="4" s="1"/>
  <c r="FT41" i="6"/>
  <c r="BP33" i="6"/>
  <c r="BQ33" i="6" s="1"/>
  <c r="AP68" i="4"/>
  <c r="AQ68" i="4"/>
  <c r="AR68" i="4"/>
  <c r="AS68" i="4"/>
  <c r="CQ36" i="4"/>
  <c r="CO36" i="4"/>
  <c r="BU32" i="6"/>
  <c r="GK32" i="6" s="1"/>
  <c r="CR29" i="4" s="1"/>
  <c r="BT32" i="6"/>
  <c r="GI32" i="6" s="1"/>
  <c r="CP29" i="4" s="1"/>
  <c r="BO34" i="6"/>
  <c r="AS36" i="6"/>
  <c r="AP34" i="6"/>
  <c r="AQ34" i="6" s="1"/>
  <c r="AW31" i="6"/>
  <c r="BA31" i="6" s="1"/>
  <c r="BB31" i="6"/>
  <c r="BF31" i="6" s="1"/>
  <c r="AO35" i="6"/>
  <c r="AK35" i="6"/>
  <c r="BB30" i="6"/>
  <c r="BF30" i="6" s="1"/>
  <c r="AW30" i="6"/>
  <c r="BA30" i="6" s="1"/>
  <c r="AI36" i="6"/>
  <c r="AG37" i="6"/>
  <c r="AD37" i="6" s="1"/>
  <c r="AJ35" i="6"/>
  <c r="AL35" i="6" s="1"/>
  <c r="AM35" i="6" s="1"/>
  <c r="AN35" i="6"/>
  <c r="AH37" i="6"/>
  <c r="AE37" i="6" s="1"/>
  <c r="N32" i="6"/>
  <c r="EM29" i="6"/>
  <c r="EP29" i="6"/>
  <c r="EO31" i="6"/>
  <c r="CZ42" i="6"/>
  <c r="AV68" i="4"/>
  <c r="AW68" i="4"/>
  <c r="BO36" i="4"/>
  <c r="BW36" i="4"/>
  <c r="CE36" i="4"/>
  <c r="BP36" i="4"/>
  <c r="BI36" i="4"/>
  <c r="BQ36" i="4"/>
  <c r="BC36" i="4"/>
  <c r="BS36" i="4"/>
  <c r="CA36" i="4"/>
  <c r="CI36" i="4"/>
  <c r="BE36" i="4"/>
  <c r="BM36" i="4"/>
  <c r="BU36" i="4"/>
  <c r="CC36" i="4"/>
  <c r="CK36" i="4"/>
  <c r="BY36" i="4"/>
  <c r="CL36" i="4"/>
  <c r="CM36" i="4"/>
  <c r="CN36" i="4"/>
  <c r="CS36" i="4"/>
  <c r="CG36" i="4"/>
  <c r="CT36" i="4"/>
  <c r="CU36" i="4"/>
  <c r="CV32" i="4"/>
  <c r="CW68" i="4"/>
  <c r="CX68" i="4"/>
  <c r="DL69" i="4"/>
  <c r="G68" i="4"/>
  <c r="O68" i="4"/>
  <c r="W68" i="4"/>
  <c r="AE68" i="4"/>
  <c r="AM68" i="4"/>
  <c r="H68" i="4"/>
  <c r="P68" i="4"/>
  <c r="X68" i="4"/>
  <c r="AF68" i="4"/>
  <c r="AN68" i="4"/>
  <c r="I68" i="4"/>
  <c r="Q68" i="4"/>
  <c r="Y68" i="4"/>
  <c r="AG68" i="4"/>
  <c r="AO68" i="4"/>
  <c r="J68" i="4"/>
  <c r="R68" i="4"/>
  <c r="Z68" i="4"/>
  <c r="AH68" i="4"/>
  <c r="AT68" i="4"/>
  <c r="C68" i="4"/>
  <c r="K68" i="4"/>
  <c r="S68" i="4"/>
  <c r="AA68" i="4"/>
  <c r="AI68" i="4"/>
  <c r="D68" i="4"/>
  <c r="L68" i="4"/>
  <c r="T68" i="4"/>
  <c r="AB68" i="4"/>
  <c r="AJ68" i="4"/>
  <c r="E68" i="4"/>
  <c r="DJ68" i="4" s="1"/>
  <c r="M68" i="4"/>
  <c r="U68" i="4"/>
  <c r="AC68" i="4"/>
  <c r="AK68" i="4"/>
  <c r="F68" i="4"/>
  <c r="N68" i="4"/>
  <c r="V68" i="4"/>
  <c r="AD68" i="4"/>
  <c r="AL68" i="4"/>
  <c r="GC33" i="6"/>
  <c r="CJ30" i="4" s="1"/>
  <c r="GA33" i="6"/>
  <c r="CH30" i="4" s="1"/>
  <c r="EW39" i="6"/>
  <c r="BD36" i="4" s="1"/>
  <c r="DK41" i="6"/>
  <c r="EB40" i="6"/>
  <c r="DL41" i="6"/>
  <c r="EH40" i="6"/>
  <c r="DX40" i="3"/>
  <c r="CL38" i="6"/>
  <c r="CM38" i="6"/>
  <c r="CJ33" i="6"/>
  <c r="DK69" i="4"/>
  <c r="AX33" i="6"/>
  <c r="AR36" i="6"/>
  <c r="CW31" i="6"/>
  <c r="DG31" i="6" s="1"/>
  <c r="DH31" i="6" s="1"/>
  <c r="EJ31" i="6" s="1"/>
  <c r="DT37" i="6"/>
  <c r="CD34" i="4"/>
  <c r="BZ34" i="6"/>
  <c r="M39" i="6"/>
  <c r="AV39" i="6"/>
  <c r="CS31" i="6"/>
  <c r="DC31" i="6" s="1"/>
  <c r="BX34" i="6"/>
  <c r="K40" i="6"/>
  <c r="DC32" i="4"/>
  <c r="CQ32" i="6"/>
  <c r="BI32" i="6"/>
  <c r="BY32" i="6"/>
  <c r="EC32" i="6" s="1"/>
  <c r="EL32" i="6" s="1"/>
  <c r="CR32" i="6"/>
  <c r="CP32" i="6"/>
  <c r="DO38" i="6"/>
  <c r="FS38" i="6" s="1"/>
  <c r="DS38" i="6"/>
  <c r="FW38" i="6" s="1"/>
  <c r="DV38" i="6"/>
  <c r="CA32" i="6"/>
  <c r="EI32" i="6" s="1"/>
  <c r="CV32" i="6"/>
  <c r="CU32" i="6"/>
  <c r="BK32" i="6"/>
  <c r="CT32" i="6"/>
  <c r="BC33" i="6"/>
  <c r="CK33" i="6"/>
  <c r="BZ34" i="4"/>
  <c r="DP37" i="6"/>
  <c r="DH30" i="6"/>
  <c r="EJ30" i="6" s="1"/>
  <c r="DI30" i="6"/>
  <c r="CD40" i="6"/>
  <c r="CF39" i="6"/>
  <c r="CI41" i="6"/>
  <c r="DB47" i="6"/>
  <c r="DA44" i="6"/>
  <c r="CH42" i="6"/>
  <c r="DU43" i="6"/>
  <c r="AY42" i="6"/>
  <c r="BD42" i="6"/>
  <c r="CB42" i="6"/>
  <c r="CE41" i="6"/>
  <c r="DR43" i="6"/>
  <c r="L43" i="6"/>
  <c r="DX42" i="6"/>
  <c r="BG42" i="6"/>
  <c r="CO42" i="6"/>
  <c r="CN42" i="6"/>
  <c r="DN41" i="6"/>
  <c r="CC39" i="3"/>
  <c r="CE38" i="3"/>
  <c r="CD38" i="3"/>
  <c r="CF37" i="3"/>
  <c r="AU38" i="3"/>
  <c r="AT39" i="3"/>
  <c r="CI41" i="3"/>
  <c r="CN55" i="3"/>
  <c r="CO42" i="3"/>
  <c r="BD43" i="3"/>
  <c r="CB55" i="3"/>
  <c r="BG42" i="3"/>
  <c r="BW43" i="3"/>
  <c r="CH42" i="3"/>
  <c r="AB38" i="3"/>
  <c r="AA40" i="3"/>
  <c r="DK38" i="3"/>
  <c r="EB38" i="3" s="1"/>
  <c r="CZ39" i="3"/>
  <c r="DN39" i="3"/>
  <c r="DU40" i="3"/>
  <c r="DR39" i="3"/>
  <c r="DQ40" i="3"/>
  <c r="DM40" i="3"/>
  <c r="T40" i="3"/>
  <c r="DL39" i="3"/>
  <c r="EH39" i="3" s="1"/>
  <c r="CX38" i="3"/>
  <c r="CY40" i="3"/>
  <c r="L48" i="3"/>
  <c r="P40" i="3"/>
  <c r="FK30" i="6" l="1"/>
  <c r="BR27" i="4" s="1"/>
  <c r="FM30" i="6"/>
  <c r="BT27" i="4" s="1"/>
  <c r="FB40" i="3"/>
  <c r="FJ43" i="6"/>
  <c r="FN42" i="6"/>
  <c r="FT39" i="3"/>
  <c r="FP39" i="3"/>
  <c r="EX42" i="6"/>
  <c r="FX39" i="3"/>
  <c r="FX42" i="6"/>
  <c r="FQ32" i="6"/>
  <c r="BX29" i="4" s="1"/>
  <c r="EZ32" i="6"/>
  <c r="BG29" i="4" s="1"/>
  <c r="V39" i="6"/>
  <c r="AC39" i="6" s="1"/>
  <c r="FG39" i="6"/>
  <c r="BN36" i="4" s="1"/>
  <c r="FV43" i="6"/>
  <c r="FO32" i="6"/>
  <c r="BV29" i="4" s="1"/>
  <c r="FM31" i="6"/>
  <c r="BT28" i="4" s="1"/>
  <c r="FT42" i="6"/>
  <c r="FB43" i="6"/>
  <c r="FK31" i="6"/>
  <c r="BR28" i="4" s="1"/>
  <c r="FJ39" i="3"/>
  <c r="FL43" i="6"/>
  <c r="FV39" i="3"/>
  <c r="FR39" i="3"/>
  <c r="FU37" i="6"/>
  <c r="CB34" i="4" s="1"/>
  <c r="FD31" i="6"/>
  <c r="BK28" i="4" s="1"/>
  <c r="FY37" i="6"/>
  <c r="CF34" i="4" s="1"/>
  <c r="FE29" i="6"/>
  <c r="BL26" i="4" s="1"/>
  <c r="AF38" i="6"/>
  <c r="AG38" i="6" s="1"/>
  <c r="AD38" i="6" s="1"/>
  <c r="EX40" i="3"/>
  <c r="FN39" i="3"/>
  <c r="FA29" i="6"/>
  <c r="BH26" i="4" s="1"/>
  <c r="FP42" i="6"/>
  <c r="FL39" i="3"/>
  <c r="FR42" i="6"/>
  <c r="AP69" i="4"/>
  <c r="AQ69" i="4"/>
  <c r="AR69" i="4"/>
  <c r="AS69" i="4"/>
  <c r="CO37" i="4"/>
  <c r="CQ37" i="4"/>
  <c r="AO36" i="6"/>
  <c r="BT33" i="6"/>
  <c r="GI33" i="6" s="1"/>
  <c r="CP30" i="4" s="1"/>
  <c r="BU33" i="6"/>
  <c r="GK33" i="6" s="1"/>
  <c r="CR30" i="4" s="1"/>
  <c r="BO35" i="6"/>
  <c r="BP34" i="6"/>
  <c r="AS37" i="6"/>
  <c r="AP35" i="6"/>
  <c r="AQ35" i="6" s="1"/>
  <c r="AW32" i="6"/>
  <c r="BA32" i="6" s="1"/>
  <c r="BB32" i="6"/>
  <c r="BF32" i="6" s="1"/>
  <c r="BZ35" i="6"/>
  <c r="CV33" i="4"/>
  <c r="AK36" i="6"/>
  <c r="AJ36" i="6"/>
  <c r="AL36" i="6" s="1"/>
  <c r="AM36" i="6" s="1"/>
  <c r="AN36" i="6"/>
  <c r="AF39" i="6"/>
  <c r="AI37" i="6"/>
  <c r="AH38" i="6"/>
  <c r="N33" i="6"/>
  <c r="EP31" i="6"/>
  <c r="EP30" i="6"/>
  <c r="EO32" i="6"/>
  <c r="CZ43" i="6"/>
  <c r="AV69" i="4"/>
  <c r="AW69" i="4"/>
  <c r="CT37" i="4"/>
  <c r="BC37" i="4"/>
  <c r="BS37" i="4"/>
  <c r="CA37" i="4"/>
  <c r="CI37" i="4"/>
  <c r="CU37" i="4"/>
  <c r="BE37" i="4"/>
  <c r="BM37" i="4"/>
  <c r="BU37" i="4"/>
  <c r="CC37" i="4"/>
  <c r="CK37" i="4"/>
  <c r="CL37" i="4"/>
  <c r="BO37" i="4"/>
  <c r="BW37" i="4"/>
  <c r="CE37" i="4"/>
  <c r="CM37" i="4"/>
  <c r="BP37" i="4"/>
  <c r="CN37" i="4"/>
  <c r="BI37" i="4"/>
  <c r="BQ37" i="4"/>
  <c r="BY37" i="4"/>
  <c r="CG37" i="4"/>
  <c r="CS37" i="4"/>
  <c r="CW69" i="4"/>
  <c r="CX69" i="4"/>
  <c r="DL70" i="4"/>
  <c r="D69" i="4"/>
  <c r="L69" i="4"/>
  <c r="T69" i="4"/>
  <c r="AB69" i="4"/>
  <c r="AJ69" i="4"/>
  <c r="E69" i="4"/>
  <c r="DJ69" i="4" s="1"/>
  <c r="M69" i="4"/>
  <c r="U69" i="4"/>
  <c r="AC69" i="4"/>
  <c r="AK69" i="4"/>
  <c r="F69" i="4"/>
  <c r="N69" i="4"/>
  <c r="V69" i="4"/>
  <c r="AD69" i="4"/>
  <c r="AL69" i="4"/>
  <c r="G69" i="4"/>
  <c r="O69" i="4"/>
  <c r="W69" i="4"/>
  <c r="AE69" i="4"/>
  <c r="AM69" i="4"/>
  <c r="H69" i="4"/>
  <c r="P69" i="4"/>
  <c r="X69" i="4"/>
  <c r="AF69" i="4"/>
  <c r="AN69" i="4"/>
  <c r="I69" i="4"/>
  <c r="Q69" i="4"/>
  <c r="Y69" i="4"/>
  <c r="AG69" i="4"/>
  <c r="AO69" i="4"/>
  <c r="J69" i="4"/>
  <c r="R69" i="4"/>
  <c r="Z69" i="4"/>
  <c r="AH69" i="4"/>
  <c r="AT69" i="4"/>
  <c r="C69" i="4"/>
  <c r="K69" i="4"/>
  <c r="S69" i="4"/>
  <c r="AA69" i="4"/>
  <c r="AI69" i="4"/>
  <c r="DC33" i="4"/>
  <c r="GA34" i="6"/>
  <c r="CH31" i="4" s="1"/>
  <c r="GC34" i="6"/>
  <c r="CJ31" i="4" s="1"/>
  <c r="EW40" i="6"/>
  <c r="BD37" i="4" s="1"/>
  <c r="DL42" i="6"/>
  <c r="EH41" i="6"/>
  <c r="DK42" i="6"/>
  <c r="EB41" i="6"/>
  <c r="DX41" i="3"/>
  <c r="CL39" i="6"/>
  <c r="CM39" i="6"/>
  <c r="DK70" i="4"/>
  <c r="BY33" i="6"/>
  <c r="CR33" i="6"/>
  <c r="CP33" i="6"/>
  <c r="CQ33" i="6"/>
  <c r="BI33" i="6"/>
  <c r="AR37" i="6"/>
  <c r="DI31" i="6"/>
  <c r="DT38" i="6"/>
  <c r="CD35" i="4"/>
  <c r="AX34" i="6"/>
  <c r="CW32" i="6"/>
  <c r="DG32" i="6" s="1"/>
  <c r="DP38" i="6"/>
  <c r="BZ35" i="4"/>
  <c r="BX35" i="6"/>
  <c r="DV39" i="6"/>
  <c r="DO39" i="6"/>
  <c r="FS39" i="6" s="1"/>
  <c r="DS39" i="6"/>
  <c r="FW39" i="6" s="1"/>
  <c r="CA33" i="6"/>
  <c r="EI33" i="6" s="1"/>
  <c r="BK33" i="6"/>
  <c r="CU33" i="6"/>
  <c r="CT33" i="6"/>
  <c r="CV33" i="6"/>
  <c r="CS32" i="6"/>
  <c r="DC32" i="6" s="1"/>
  <c r="CJ34" i="6"/>
  <c r="AV40" i="6"/>
  <c r="M40" i="6"/>
  <c r="DE31" i="6"/>
  <c r="DD31" i="6"/>
  <c r="ED31" i="6" s="1"/>
  <c r="CK34" i="6"/>
  <c r="BC34" i="6"/>
  <c r="K41" i="6"/>
  <c r="CD41" i="6"/>
  <c r="CF40" i="6"/>
  <c r="CI42" i="6"/>
  <c r="DB48" i="6"/>
  <c r="DA45" i="6"/>
  <c r="L44" i="6"/>
  <c r="CO43" i="6"/>
  <c r="CB43" i="6"/>
  <c r="CE42" i="6"/>
  <c r="AY43" i="6"/>
  <c r="BG43" i="6"/>
  <c r="DR44" i="6"/>
  <c r="BD43" i="6"/>
  <c r="DU44" i="6"/>
  <c r="DN42" i="6"/>
  <c r="DX43" i="6"/>
  <c r="CN43" i="6"/>
  <c r="CH43" i="6"/>
  <c r="CF38" i="3"/>
  <c r="CD39" i="3"/>
  <c r="CC40" i="3"/>
  <c r="CE39" i="3"/>
  <c r="AU39" i="3"/>
  <c r="AT40" i="3"/>
  <c r="CB56" i="3"/>
  <c r="CN56" i="3"/>
  <c r="BW44" i="3"/>
  <c r="BG43" i="3"/>
  <c r="BD44" i="3"/>
  <c r="CI42" i="3"/>
  <c r="CH43" i="3"/>
  <c r="CO43" i="3"/>
  <c r="AB39" i="3"/>
  <c r="AA41" i="3"/>
  <c r="DK39" i="3"/>
  <c r="EB39" i="3" s="1"/>
  <c r="DN40" i="3"/>
  <c r="CZ40" i="3"/>
  <c r="DU41" i="3"/>
  <c r="DR40" i="3"/>
  <c r="DQ41" i="3"/>
  <c r="DM41" i="3"/>
  <c r="T41" i="3"/>
  <c r="DL40" i="3"/>
  <c r="EH40" i="3" s="1"/>
  <c r="CX39" i="3"/>
  <c r="CY41" i="3"/>
  <c r="L49" i="3"/>
  <c r="P41" i="3"/>
  <c r="FL44" i="6" l="1"/>
  <c r="FP43" i="6"/>
  <c r="FV44" i="6"/>
  <c r="FP40" i="3"/>
  <c r="FU38" i="6"/>
  <c r="CB35" i="4" s="1"/>
  <c r="FB41" i="3"/>
  <c r="V40" i="6"/>
  <c r="AF40" i="6" s="1"/>
  <c r="FG40" i="6"/>
  <c r="BN37" i="4" s="1"/>
  <c r="FJ40" i="3"/>
  <c r="FT43" i="6"/>
  <c r="FQ33" i="6"/>
  <c r="BX30" i="4" s="1"/>
  <c r="FX40" i="3"/>
  <c r="FT40" i="3"/>
  <c r="FR40" i="3"/>
  <c r="FE31" i="6"/>
  <c r="BL28" i="4" s="1"/>
  <c r="FB44" i="6"/>
  <c r="FM32" i="6"/>
  <c r="BT29" i="4" s="1"/>
  <c r="FK32" i="6"/>
  <c r="BR29" i="4" s="1"/>
  <c r="EX43" i="6"/>
  <c r="FN43" i="6"/>
  <c r="FX43" i="6"/>
  <c r="FD32" i="6"/>
  <c r="BK29" i="4" s="1"/>
  <c r="FR43" i="6"/>
  <c r="FN40" i="3"/>
  <c r="FJ44" i="6"/>
  <c r="FY38" i="6"/>
  <c r="CF35" i="4" s="1"/>
  <c r="FO33" i="6"/>
  <c r="BV30" i="4" s="1"/>
  <c r="FE30" i="6"/>
  <c r="BL27" i="4" s="1"/>
  <c r="FL40" i="3"/>
  <c r="EX41" i="3"/>
  <c r="FV40" i="3"/>
  <c r="AP70" i="4"/>
  <c r="AS70" i="4"/>
  <c r="AQ70" i="4"/>
  <c r="AR70" i="4"/>
  <c r="AO37" i="6"/>
  <c r="CQ38" i="4"/>
  <c r="CO38" i="4"/>
  <c r="BP35" i="6"/>
  <c r="BQ35" i="6" s="1"/>
  <c r="BO36" i="6"/>
  <c r="BQ34" i="6"/>
  <c r="BB33" i="6"/>
  <c r="BF33" i="6" s="1"/>
  <c r="AW33" i="6"/>
  <c r="BA33" i="6" s="1"/>
  <c r="AI38" i="6"/>
  <c r="AE38" i="6"/>
  <c r="CV34" i="4"/>
  <c r="AK37" i="6"/>
  <c r="AS38" i="6"/>
  <c r="AJ37" i="6"/>
  <c r="AL37" i="6" s="1"/>
  <c r="AM37" i="6" s="1"/>
  <c r="AN37" i="6"/>
  <c r="AH39" i="6"/>
  <c r="AP36" i="6"/>
  <c r="AQ36" i="6" s="1"/>
  <c r="BZ36" i="6"/>
  <c r="AG39" i="6"/>
  <c r="AD39" i="6" s="1"/>
  <c r="BY34" i="6"/>
  <c r="EC34" i="6" s="1"/>
  <c r="EL34" i="6" s="1"/>
  <c r="N34" i="6"/>
  <c r="N35" i="6" s="1"/>
  <c r="EM31" i="6"/>
  <c r="EO33" i="6"/>
  <c r="CZ44" i="6"/>
  <c r="AV70" i="4"/>
  <c r="AW70" i="4"/>
  <c r="BO38" i="4"/>
  <c r="BW38" i="4"/>
  <c r="CE38" i="4"/>
  <c r="CM38" i="4"/>
  <c r="BP38" i="4"/>
  <c r="CN38" i="4"/>
  <c r="BI38" i="4"/>
  <c r="BQ38" i="4"/>
  <c r="BY38" i="4"/>
  <c r="CG38" i="4"/>
  <c r="CS38" i="4"/>
  <c r="CT38" i="4"/>
  <c r="BC38" i="4"/>
  <c r="BS38" i="4"/>
  <c r="CA38" i="4"/>
  <c r="CI38" i="4"/>
  <c r="CU38" i="4"/>
  <c r="BE38" i="4"/>
  <c r="BM38" i="4"/>
  <c r="BU38" i="4"/>
  <c r="CC38" i="4"/>
  <c r="CK38" i="4"/>
  <c r="CL38" i="4"/>
  <c r="CW70" i="4"/>
  <c r="CX70" i="4"/>
  <c r="DL71" i="4"/>
  <c r="I70" i="4"/>
  <c r="Q70" i="4"/>
  <c r="Y70" i="4"/>
  <c r="AG70" i="4"/>
  <c r="AO70" i="4"/>
  <c r="J70" i="4"/>
  <c r="R70" i="4"/>
  <c r="Z70" i="4"/>
  <c r="AH70" i="4"/>
  <c r="AT70" i="4"/>
  <c r="C70" i="4"/>
  <c r="K70" i="4"/>
  <c r="S70" i="4"/>
  <c r="AA70" i="4"/>
  <c r="AI70" i="4"/>
  <c r="D70" i="4"/>
  <c r="L70" i="4"/>
  <c r="T70" i="4"/>
  <c r="AB70" i="4"/>
  <c r="AJ70" i="4"/>
  <c r="E70" i="4"/>
  <c r="DJ70" i="4" s="1"/>
  <c r="M70" i="4"/>
  <c r="U70" i="4"/>
  <c r="AC70" i="4"/>
  <c r="AK70" i="4"/>
  <c r="F70" i="4"/>
  <c r="N70" i="4"/>
  <c r="V70" i="4"/>
  <c r="AD70" i="4"/>
  <c r="AL70" i="4"/>
  <c r="G70" i="4"/>
  <c r="O70" i="4"/>
  <c r="W70" i="4"/>
  <c r="AE70" i="4"/>
  <c r="AM70" i="4"/>
  <c r="H70" i="4"/>
  <c r="P70" i="4"/>
  <c r="X70" i="4"/>
  <c r="AF70" i="4"/>
  <c r="AN70" i="4"/>
  <c r="GA35" i="6"/>
  <c r="CH32" i="4" s="1"/>
  <c r="GC35" i="6"/>
  <c r="CJ32" i="4" s="1"/>
  <c r="EW41" i="6"/>
  <c r="BD38" i="4" s="1"/>
  <c r="DK43" i="6"/>
  <c r="EB42" i="6"/>
  <c r="EC33" i="6"/>
  <c r="EL33" i="6" s="1"/>
  <c r="DL43" i="6"/>
  <c r="EH42" i="6"/>
  <c r="DX42" i="3"/>
  <c r="CL40" i="6"/>
  <c r="CM40" i="6"/>
  <c r="DK71" i="4"/>
  <c r="DC34" i="4"/>
  <c r="CS33" i="6"/>
  <c r="DC33" i="6" s="1"/>
  <c r="AR38" i="6"/>
  <c r="BX36" i="6"/>
  <c r="CV34" i="6"/>
  <c r="CU34" i="6"/>
  <c r="BK34" i="6"/>
  <c r="CA34" i="6"/>
  <c r="EI34" i="6" s="1"/>
  <c r="CT34" i="6"/>
  <c r="CW33" i="6"/>
  <c r="DG33" i="6" s="1"/>
  <c r="DS40" i="6"/>
  <c r="FW40" i="6" s="1"/>
  <c r="DV40" i="6"/>
  <c r="DO40" i="6"/>
  <c r="FS40" i="6" s="1"/>
  <c r="BC35" i="6"/>
  <c r="DT39" i="6"/>
  <c r="CD36" i="4"/>
  <c r="BI34" i="6"/>
  <c r="CP34" i="6"/>
  <c r="CR34" i="6"/>
  <c r="CQ34" i="6"/>
  <c r="DP39" i="6"/>
  <c r="BZ36" i="4"/>
  <c r="DH32" i="6"/>
  <c r="EJ32" i="6" s="1"/>
  <c r="DI32" i="6"/>
  <c r="AV41" i="6"/>
  <c r="M41" i="6"/>
  <c r="K42" i="6"/>
  <c r="CK35" i="6"/>
  <c r="DE32" i="6"/>
  <c r="DD32" i="6"/>
  <c r="ED32" i="6" s="1"/>
  <c r="AX35" i="6"/>
  <c r="CJ35" i="6"/>
  <c r="CD42" i="6"/>
  <c r="CF41" i="6"/>
  <c r="CI43" i="6"/>
  <c r="DA46" i="6"/>
  <c r="DB49" i="6"/>
  <c r="DU45" i="6"/>
  <c r="AY44" i="6"/>
  <c r="CN44" i="6"/>
  <c r="L45" i="6"/>
  <c r="CH44" i="6"/>
  <c r="BD44" i="6"/>
  <c r="BG44" i="6"/>
  <c r="CO44" i="6"/>
  <c r="DX44" i="6"/>
  <c r="CE43" i="6"/>
  <c r="CB44" i="6"/>
  <c r="DN43" i="6"/>
  <c r="DR45" i="6"/>
  <c r="CC41" i="3"/>
  <c r="CE40" i="3"/>
  <c r="CF39" i="3"/>
  <c r="CD40" i="3"/>
  <c r="AU40" i="3"/>
  <c r="AT41" i="3"/>
  <c r="CO44" i="3"/>
  <c r="BG44" i="3"/>
  <c r="CN57" i="3"/>
  <c r="CB57" i="3"/>
  <c r="BW45" i="3"/>
  <c r="CI43" i="3"/>
  <c r="BD45" i="3"/>
  <c r="CH44" i="3"/>
  <c r="AB40" i="3"/>
  <c r="AA42" i="3"/>
  <c r="DK40" i="3"/>
  <c r="EB40" i="3" s="1"/>
  <c r="DN41" i="3"/>
  <c r="CZ41" i="3"/>
  <c r="DU42" i="3"/>
  <c r="DR41" i="3"/>
  <c r="DQ42" i="3"/>
  <c r="DM42" i="3"/>
  <c r="T42" i="3"/>
  <c r="DL41" i="3"/>
  <c r="EH41" i="3" s="1"/>
  <c r="CX40" i="3"/>
  <c r="CY42" i="3"/>
  <c r="L50" i="3"/>
  <c r="P42" i="3"/>
  <c r="AP37" i="6" l="1"/>
  <c r="AQ37" i="6" s="1"/>
  <c r="AC40" i="6"/>
  <c r="EX42" i="3"/>
  <c r="FB45" i="6"/>
  <c r="V41" i="6"/>
  <c r="FG41" i="6"/>
  <c r="BN38" i="4" s="1"/>
  <c r="EX44" i="6"/>
  <c r="FX41" i="3"/>
  <c r="FP41" i="3"/>
  <c r="FO34" i="6"/>
  <c r="BV31" i="4" s="1"/>
  <c r="EZ33" i="6"/>
  <c r="BG30" i="4" s="1"/>
  <c r="FX44" i="6"/>
  <c r="FV45" i="6"/>
  <c r="FL41" i="3"/>
  <c r="FJ45" i="6"/>
  <c r="FB42" i="3"/>
  <c r="FY39" i="6"/>
  <c r="CF36" i="4" s="1"/>
  <c r="FQ34" i="6"/>
  <c r="BX31" i="4" s="1"/>
  <c r="FN41" i="3"/>
  <c r="FR41" i="3"/>
  <c r="FT44" i="6"/>
  <c r="FD33" i="6"/>
  <c r="BK30" i="4" s="1"/>
  <c r="FV41" i="3"/>
  <c r="FN44" i="6"/>
  <c r="FP44" i="6"/>
  <c r="EZ34" i="6"/>
  <c r="BG31" i="4" s="1"/>
  <c r="FA31" i="6"/>
  <c r="BH28" i="4" s="1"/>
  <c r="FK33" i="6"/>
  <c r="BR30" i="4" s="1"/>
  <c r="FR44" i="6"/>
  <c r="FJ41" i="3"/>
  <c r="FU39" i="6"/>
  <c r="CB36" i="4" s="1"/>
  <c r="FM33" i="6"/>
  <c r="BT30" i="4" s="1"/>
  <c r="FT41" i="3"/>
  <c r="FL45" i="6"/>
  <c r="AP71" i="4"/>
  <c r="AQ71" i="4"/>
  <c r="AR71" i="4"/>
  <c r="AS71" i="4"/>
  <c r="BP36" i="6"/>
  <c r="BQ36" i="6" s="1"/>
  <c r="CO39" i="4"/>
  <c r="CQ39" i="4"/>
  <c r="GC36" i="6"/>
  <c r="CJ33" i="4" s="1"/>
  <c r="BZ37" i="6"/>
  <c r="BU34" i="6"/>
  <c r="GK34" i="6" s="1"/>
  <c r="CR31" i="4" s="1"/>
  <c r="BT34" i="6"/>
  <c r="GI34" i="6" s="1"/>
  <c r="CP31" i="4" s="1"/>
  <c r="BT35" i="6"/>
  <c r="GI35" i="6" s="1"/>
  <c r="CP32" i="4" s="1"/>
  <c r="BU35" i="6"/>
  <c r="GK35" i="6" s="1"/>
  <c r="CR32" i="4" s="1"/>
  <c r="BO37" i="6"/>
  <c r="BB34" i="6"/>
  <c r="BF34" i="6" s="1"/>
  <c r="AW34" i="6"/>
  <c r="BA34" i="6" s="1"/>
  <c r="AO38" i="6"/>
  <c r="BB35" i="6"/>
  <c r="BF35" i="6" s="1"/>
  <c r="AW35" i="6"/>
  <c r="BA35" i="6" s="1"/>
  <c r="CV35" i="4"/>
  <c r="AK38" i="6"/>
  <c r="AI39" i="6"/>
  <c r="AF41" i="6"/>
  <c r="AC41" i="6"/>
  <c r="AE39" i="6"/>
  <c r="BX37" i="6"/>
  <c r="AH40" i="6"/>
  <c r="AE40" i="6" s="1"/>
  <c r="AG40" i="6"/>
  <c r="AD40" i="6" s="1"/>
  <c r="AJ38" i="6"/>
  <c r="AL38" i="6" s="1"/>
  <c r="AM38" i="6" s="1"/>
  <c r="AN38" i="6"/>
  <c r="AP38" i="6" s="1"/>
  <c r="AQ38" i="6" s="1"/>
  <c r="EM32" i="6"/>
  <c r="EP32" i="6"/>
  <c r="EO34" i="6"/>
  <c r="CZ45" i="6"/>
  <c r="AV71" i="4"/>
  <c r="AW71" i="4"/>
  <c r="BE39" i="4"/>
  <c r="BM39" i="4"/>
  <c r="BU39" i="4"/>
  <c r="CC39" i="4"/>
  <c r="CK39" i="4"/>
  <c r="CL39" i="4"/>
  <c r="BO39" i="4"/>
  <c r="BW39" i="4"/>
  <c r="CE39" i="4"/>
  <c r="CM39" i="4"/>
  <c r="BP39" i="4"/>
  <c r="CN39" i="4"/>
  <c r="BI39" i="4"/>
  <c r="BQ39" i="4"/>
  <c r="BY39" i="4"/>
  <c r="CG39" i="4"/>
  <c r="CS39" i="4"/>
  <c r="CT39" i="4"/>
  <c r="CI39" i="4"/>
  <c r="CU39" i="4"/>
  <c r="BC39" i="4"/>
  <c r="BS39" i="4"/>
  <c r="CA39" i="4"/>
  <c r="CW71" i="4"/>
  <c r="CX71" i="4"/>
  <c r="DL72" i="4"/>
  <c r="F71" i="4"/>
  <c r="N71" i="4"/>
  <c r="V71" i="4"/>
  <c r="AD71" i="4"/>
  <c r="AL71" i="4"/>
  <c r="G71" i="4"/>
  <c r="O71" i="4"/>
  <c r="W71" i="4"/>
  <c r="AE71" i="4"/>
  <c r="AM71" i="4"/>
  <c r="H71" i="4"/>
  <c r="P71" i="4"/>
  <c r="X71" i="4"/>
  <c r="AF71" i="4"/>
  <c r="AN71" i="4"/>
  <c r="I71" i="4"/>
  <c r="Q71" i="4"/>
  <c r="Y71" i="4"/>
  <c r="AG71" i="4"/>
  <c r="AO71" i="4"/>
  <c r="J71" i="4"/>
  <c r="R71" i="4"/>
  <c r="Z71" i="4"/>
  <c r="AH71" i="4"/>
  <c r="AT71" i="4"/>
  <c r="C71" i="4"/>
  <c r="K71" i="4"/>
  <c r="S71" i="4"/>
  <c r="AA71" i="4"/>
  <c r="AI71" i="4"/>
  <c r="D71" i="4"/>
  <c r="L71" i="4"/>
  <c r="T71" i="4"/>
  <c r="AB71" i="4"/>
  <c r="AJ71" i="4"/>
  <c r="M71" i="4"/>
  <c r="U71" i="4"/>
  <c r="AC71" i="4"/>
  <c r="AK71" i="4"/>
  <c r="E71" i="4"/>
  <c r="DJ71" i="4" s="1"/>
  <c r="GA36" i="6"/>
  <c r="CH33" i="4" s="1"/>
  <c r="DC35" i="4"/>
  <c r="GA37" i="6"/>
  <c r="CH34" i="4" s="1"/>
  <c r="EW42" i="6"/>
  <c r="BD39" i="4" s="1"/>
  <c r="DL44" i="6"/>
  <c r="EH43" i="6"/>
  <c r="DK44" i="6"/>
  <c r="EB43" i="6"/>
  <c r="DX43" i="3"/>
  <c r="CL41" i="6"/>
  <c r="CM41" i="6"/>
  <c r="DK72" i="4"/>
  <c r="DD33" i="6"/>
  <c r="ED33" i="6" s="1"/>
  <c r="DE33" i="6"/>
  <c r="CJ36" i="6"/>
  <c r="CJ37" i="6" s="1"/>
  <c r="AX36" i="6"/>
  <c r="AS39" i="6"/>
  <c r="DO41" i="6"/>
  <c r="FS41" i="6" s="1"/>
  <c r="DS41" i="6"/>
  <c r="FW41" i="6" s="1"/>
  <c r="DV41" i="6"/>
  <c r="CS34" i="6"/>
  <c r="DC34" i="6" s="1"/>
  <c r="CA35" i="6"/>
  <c r="EI35" i="6" s="1"/>
  <c r="CV35" i="6"/>
  <c r="BK35" i="6"/>
  <c r="CU35" i="6"/>
  <c r="CT35" i="6"/>
  <c r="DT40" i="6"/>
  <c r="CD37" i="4"/>
  <c r="BZ37" i="4"/>
  <c r="DP40" i="6"/>
  <c r="M42" i="6"/>
  <c r="AV42" i="6"/>
  <c r="DH33" i="6"/>
  <c r="EJ33" i="6" s="1"/>
  <c r="DI33" i="6"/>
  <c r="K43" i="6"/>
  <c r="AR39" i="6"/>
  <c r="BY35" i="6"/>
  <c r="EC35" i="6" s="1"/>
  <c r="EL35" i="6" s="1"/>
  <c r="CR35" i="6"/>
  <c r="CQ35" i="6"/>
  <c r="BI35" i="6"/>
  <c r="CP35" i="6"/>
  <c r="BC36" i="6"/>
  <c r="CK36" i="6"/>
  <c r="CW34" i="6"/>
  <c r="DG34" i="6" s="1"/>
  <c r="CD43" i="6"/>
  <c r="CF42" i="6"/>
  <c r="CI44" i="6"/>
  <c r="DB50" i="6"/>
  <c r="DA47" i="6"/>
  <c r="L46" i="6"/>
  <c r="CE44" i="6"/>
  <c r="CB45" i="6"/>
  <c r="BD45" i="6"/>
  <c r="AX37" i="6"/>
  <c r="DU46" i="6"/>
  <c r="DR46" i="6"/>
  <c r="DX45" i="6"/>
  <c r="CH45" i="6"/>
  <c r="DN44" i="6"/>
  <c r="CN45" i="6"/>
  <c r="AY45" i="6"/>
  <c r="CO45" i="6"/>
  <c r="BG45" i="6"/>
  <c r="CD41" i="3"/>
  <c r="CF40" i="3"/>
  <c r="CC42" i="3"/>
  <c r="CE41" i="3"/>
  <c r="AU41" i="3"/>
  <c r="AT42" i="3"/>
  <c r="CH45" i="3"/>
  <c r="CB58" i="3"/>
  <c r="BG45" i="3"/>
  <c r="BW46" i="3"/>
  <c r="BD46" i="3"/>
  <c r="CO45" i="3"/>
  <c r="CN58" i="3"/>
  <c r="CI44" i="3"/>
  <c r="AB41" i="3"/>
  <c r="AA43" i="3"/>
  <c r="DK41" i="3"/>
  <c r="EB41" i="3" s="1"/>
  <c r="CZ42" i="3"/>
  <c r="DN42" i="3"/>
  <c r="DU43" i="3"/>
  <c r="DR42" i="3"/>
  <c r="DQ43" i="3"/>
  <c r="DM43" i="3"/>
  <c r="T43" i="3"/>
  <c r="DL42" i="3"/>
  <c r="EH42" i="3" s="1"/>
  <c r="CX41" i="3"/>
  <c r="CY43" i="3"/>
  <c r="L51" i="3"/>
  <c r="P43" i="3"/>
  <c r="FK34" i="6" l="1"/>
  <c r="BR31" i="4" s="1"/>
  <c r="FX45" i="6"/>
  <c r="FO35" i="6"/>
  <c r="BV32" i="4" s="1"/>
  <c r="FQ35" i="6"/>
  <c r="BX32" i="4" s="1"/>
  <c r="FA32" i="6"/>
  <c r="BH29" i="4" s="1"/>
  <c r="FM34" i="6"/>
  <c r="BT31" i="4" s="1"/>
  <c r="FV42" i="3"/>
  <c r="FX42" i="3"/>
  <c r="FE32" i="6"/>
  <c r="BL29" i="4" s="1"/>
  <c r="FL46" i="6"/>
  <c r="FJ42" i="3"/>
  <c r="FJ46" i="6"/>
  <c r="EX45" i="6"/>
  <c r="FU40" i="6"/>
  <c r="CB37" i="4" s="1"/>
  <c r="FB46" i="6"/>
  <c r="EZ35" i="6"/>
  <c r="BG32" i="4" s="1"/>
  <c r="FP45" i="6"/>
  <c r="EX43" i="3"/>
  <c r="FK35" i="6"/>
  <c r="BR32" i="4" s="1"/>
  <c r="FT42" i="3"/>
  <c r="FR45" i="6"/>
  <c r="FT45" i="6"/>
  <c r="FL42" i="3"/>
  <c r="V42" i="6"/>
  <c r="AC42" i="6" s="1"/>
  <c r="FG42" i="6"/>
  <c r="FY40" i="6"/>
  <c r="CF37" i="4" s="1"/>
  <c r="FM35" i="6"/>
  <c r="BT32" i="4" s="1"/>
  <c r="FN45" i="6"/>
  <c r="FR42" i="3"/>
  <c r="FN42" i="3"/>
  <c r="FD34" i="6"/>
  <c r="BK31" i="4" s="1"/>
  <c r="FB43" i="3"/>
  <c r="FV46" i="6"/>
  <c r="FP42" i="3"/>
  <c r="AP72" i="4"/>
  <c r="AQ72" i="4"/>
  <c r="AS72" i="4"/>
  <c r="AR72" i="4"/>
  <c r="AR40" i="6"/>
  <c r="AK40" i="6" s="1"/>
  <c r="BP37" i="6"/>
  <c r="BQ37" i="6" s="1"/>
  <c r="CQ40" i="4"/>
  <c r="CO40" i="4"/>
  <c r="BO38" i="6"/>
  <c r="BT36" i="6"/>
  <c r="GI36" i="6" s="1"/>
  <c r="CP33" i="4" s="1"/>
  <c r="BU36" i="6"/>
  <c r="GK36" i="6" s="1"/>
  <c r="CR33" i="4" s="1"/>
  <c r="BX38" i="6"/>
  <c r="AO39" i="6"/>
  <c r="AH41" i="6"/>
  <c r="BZ38" i="6"/>
  <c r="CA38" i="6" s="1"/>
  <c r="EI38" i="6" s="1"/>
  <c r="AG41" i="6"/>
  <c r="AD41" i="6" s="1"/>
  <c r="CV36" i="4"/>
  <c r="AK39" i="6"/>
  <c r="AJ39" i="6"/>
  <c r="AL39" i="6" s="1"/>
  <c r="AM39" i="6" s="1"/>
  <c r="AN39" i="6"/>
  <c r="AP39" i="6" s="1"/>
  <c r="AQ39" i="6" s="1"/>
  <c r="AI40" i="6"/>
  <c r="N36" i="6"/>
  <c r="BY37" i="6"/>
  <c r="EC37" i="6" s="1"/>
  <c r="EL37" i="6" s="1"/>
  <c r="EP33" i="6"/>
  <c r="EM33" i="6"/>
  <c r="EO35" i="6"/>
  <c r="CZ46" i="6"/>
  <c r="AV72" i="4"/>
  <c r="AW72" i="4"/>
  <c r="BI40" i="4"/>
  <c r="BQ40" i="4"/>
  <c r="BY40" i="4"/>
  <c r="CG40" i="4"/>
  <c r="CS40" i="4"/>
  <c r="CT40" i="4"/>
  <c r="BC40" i="4"/>
  <c r="BS40" i="4"/>
  <c r="CA40" i="4"/>
  <c r="CI40" i="4"/>
  <c r="CU40" i="4"/>
  <c r="BE40" i="4"/>
  <c r="BM40" i="4"/>
  <c r="BU40" i="4"/>
  <c r="CC40" i="4"/>
  <c r="CK40" i="4"/>
  <c r="CL40" i="4"/>
  <c r="BO40" i="4"/>
  <c r="BW40" i="4"/>
  <c r="CE40" i="4"/>
  <c r="CM40" i="4"/>
  <c r="BP40" i="4"/>
  <c r="CN40" i="4"/>
  <c r="CX72" i="4"/>
  <c r="CW72" i="4"/>
  <c r="DL73" i="4"/>
  <c r="C72" i="4"/>
  <c r="K72" i="4"/>
  <c r="S72" i="4"/>
  <c r="AA72" i="4"/>
  <c r="AI72" i="4"/>
  <c r="D72" i="4"/>
  <c r="L72" i="4"/>
  <c r="T72" i="4"/>
  <c r="AB72" i="4"/>
  <c r="AJ72" i="4"/>
  <c r="E72" i="4"/>
  <c r="DJ72" i="4" s="1"/>
  <c r="M72" i="4"/>
  <c r="U72" i="4"/>
  <c r="AC72" i="4"/>
  <c r="AK72" i="4"/>
  <c r="F72" i="4"/>
  <c r="N72" i="4"/>
  <c r="V72" i="4"/>
  <c r="AD72" i="4"/>
  <c r="AL72" i="4"/>
  <c r="G72" i="4"/>
  <c r="O72" i="4"/>
  <c r="W72" i="4"/>
  <c r="AE72" i="4"/>
  <c r="AM72" i="4"/>
  <c r="H72" i="4"/>
  <c r="P72" i="4"/>
  <c r="X72" i="4"/>
  <c r="AF72" i="4"/>
  <c r="AN72" i="4"/>
  <c r="I72" i="4"/>
  <c r="Q72" i="4"/>
  <c r="Y72" i="4"/>
  <c r="AG72" i="4"/>
  <c r="AO72" i="4"/>
  <c r="Z72" i="4"/>
  <c r="AH72" i="4"/>
  <c r="AT72" i="4"/>
  <c r="J72" i="4"/>
  <c r="R72" i="4"/>
  <c r="GC37" i="6"/>
  <c r="CJ34" i="4" s="1"/>
  <c r="GA38" i="6"/>
  <c r="CH35" i="4" s="1"/>
  <c r="EW43" i="6"/>
  <c r="BD40" i="4" s="1"/>
  <c r="CA37" i="6"/>
  <c r="EI37" i="6" s="1"/>
  <c r="CK37" i="6"/>
  <c r="BC37" i="6"/>
  <c r="DK45" i="6"/>
  <c r="EB44" i="6"/>
  <c r="DL45" i="6"/>
  <c r="EH44" i="6"/>
  <c r="DX44" i="3"/>
  <c r="BN39" i="4"/>
  <c r="CL42" i="6"/>
  <c r="CM42" i="6"/>
  <c r="DK73" i="4"/>
  <c r="AS40" i="6"/>
  <c r="CR36" i="6"/>
  <c r="BY36" i="6"/>
  <c r="BI36" i="6"/>
  <c r="CP36" i="6"/>
  <c r="CQ36" i="6"/>
  <c r="CS35" i="6"/>
  <c r="DC35" i="6" s="1"/>
  <c r="DE35" i="6" s="1"/>
  <c r="K44" i="6"/>
  <c r="DH34" i="6"/>
  <c r="EJ34" i="6" s="1"/>
  <c r="DI34" i="6"/>
  <c r="DE34" i="6"/>
  <c r="DD34" i="6"/>
  <c r="ED34" i="6" s="1"/>
  <c r="DC36" i="4"/>
  <c r="CA36" i="6"/>
  <c r="EI36" i="6" s="1"/>
  <c r="CV36" i="6"/>
  <c r="CT36" i="6"/>
  <c r="BK36" i="6"/>
  <c r="CU36" i="6"/>
  <c r="CD38" i="4"/>
  <c r="DT41" i="6"/>
  <c r="DO42" i="6"/>
  <c r="FS42" i="6" s="1"/>
  <c r="DV42" i="6"/>
  <c r="DS42" i="6"/>
  <c r="FW42" i="6" s="1"/>
  <c r="DP41" i="6"/>
  <c r="BZ38" i="4"/>
  <c r="CW35" i="6"/>
  <c r="DG35" i="6" s="1"/>
  <c r="AV43" i="6"/>
  <c r="M43" i="6"/>
  <c r="CD44" i="6"/>
  <c r="CF43" i="6"/>
  <c r="CI45" i="6"/>
  <c r="DA48" i="6"/>
  <c r="DB51" i="6"/>
  <c r="BG46" i="6"/>
  <c r="CJ38" i="6"/>
  <c r="AX38" i="6"/>
  <c r="CO46" i="6"/>
  <c r="DR47" i="6"/>
  <c r="CR37" i="6"/>
  <c r="CQ37" i="6"/>
  <c r="CP37" i="6"/>
  <c r="BI37" i="6"/>
  <c r="CB46" i="6"/>
  <c r="CE45" i="6"/>
  <c r="DN45" i="6"/>
  <c r="AY46" i="6"/>
  <c r="CH46" i="6"/>
  <c r="DX46" i="6"/>
  <c r="BD46" i="6"/>
  <c r="CN46" i="6"/>
  <c r="DU47" i="6"/>
  <c r="L47" i="6"/>
  <c r="CC43" i="3"/>
  <c r="CE42" i="3"/>
  <c r="CD42" i="3"/>
  <c r="CF41" i="3"/>
  <c r="AU42" i="3"/>
  <c r="AT43" i="3"/>
  <c r="CB59" i="3"/>
  <c r="BG46" i="3"/>
  <c r="CH46" i="3"/>
  <c r="BD47" i="3"/>
  <c r="BW47" i="3"/>
  <c r="CO46" i="3"/>
  <c r="CI45" i="3"/>
  <c r="CN59" i="3"/>
  <c r="AB42" i="3"/>
  <c r="AA44" i="3"/>
  <c r="DK42" i="3"/>
  <c r="EB42" i="3" s="1"/>
  <c r="CZ43" i="3"/>
  <c r="DN43" i="3"/>
  <c r="DU44" i="3"/>
  <c r="DR43" i="3"/>
  <c r="DQ44" i="3"/>
  <c r="DM44" i="3"/>
  <c r="T44" i="3"/>
  <c r="DL43" i="3"/>
  <c r="EH43" i="3" s="1"/>
  <c r="CX42" i="3"/>
  <c r="CY44" i="3"/>
  <c r="L52" i="3"/>
  <c r="P44" i="3"/>
  <c r="AF42" i="6" l="1"/>
  <c r="FY41" i="6"/>
  <c r="CF38" i="4" s="1"/>
  <c r="FA33" i="6"/>
  <c r="BH30" i="4" s="1"/>
  <c r="FB47" i="6"/>
  <c r="FJ47" i="6"/>
  <c r="FX43" i="3"/>
  <c r="FD35" i="6"/>
  <c r="BK32" i="4" s="1"/>
  <c r="FR46" i="6"/>
  <c r="FO37" i="6"/>
  <c r="BV34" i="4" s="1"/>
  <c r="FE33" i="6"/>
  <c r="BL30" i="4" s="1"/>
  <c r="FR43" i="3"/>
  <c r="FV43" i="3"/>
  <c r="FO36" i="6"/>
  <c r="BV33" i="4" s="1"/>
  <c r="FQ36" i="6"/>
  <c r="BX33" i="4" s="1"/>
  <c r="EZ37" i="6"/>
  <c r="BG34" i="4" s="1"/>
  <c r="FT43" i="3"/>
  <c r="FP46" i="6"/>
  <c r="FJ43" i="3"/>
  <c r="V43" i="6"/>
  <c r="AF43" i="6" s="1"/>
  <c r="FG43" i="6"/>
  <c r="FN43" i="3"/>
  <c r="FU41" i="6"/>
  <c r="CB38" i="4" s="1"/>
  <c r="FN46" i="6"/>
  <c r="FV47" i="6"/>
  <c r="EX44" i="3"/>
  <c r="FB44" i="3"/>
  <c r="FL43" i="3"/>
  <c r="EX46" i="6"/>
  <c r="FL47" i="6"/>
  <c r="FX46" i="6"/>
  <c r="FT46" i="6"/>
  <c r="FP43" i="3"/>
  <c r="AP73" i="4"/>
  <c r="AQ73" i="4"/>
  <c r="AR73" i="4"/>
  <c r="AS73" i="4"/>
  <c r="BP38" i="6"/>
  <c r="BQ38" i="6" s="1"/>
  <c r="CO41" i="4"/>
  <c r="CQ41" i="4"/>
  <c r="BO39" i="6"/>
  <c r="BT37" i="6"/>
  <c r="GI37" i="6" s="1"/>
  <c r="CP34" i="4" s="1"/>
  <c r="BU37" i="6"/>
  <c r="GK37" i="6" s="1"/>
  <c r="CR34" i="4" s="1"/>
  <c r="BB36" i="6"/>
  <c r="BF36" i="6" s="1"/>
  <c r="AW36" i="6"/>
  <c r="BA36" i="6" s="1"/>
  <c r="AN40" i="6"/>
  <c r="AP40" i="6" s="1"/>
  <c r="AQ40" i="6" s="1"/>
  <c r="AJ40" i="6"/>
  <c r="AH42" i="6"/>
  <c r="AE42" i="6" s="1"/>
  <c r="AG42" i="6"/>
  <c r="AD42" i="6" s="1"/>
  <c r="AI41" i="6"/>
  <c r="DC37" i="4"/>
  <c r="AO40" i="6"/>
  <c r="AE41" i="6"/>
  <c r="N37" i="6"/>
  <c r="EP34" i="6"/>
  <c r="EM34" i="6"/>
  <c r="EO37" i="6"/>
  <c r="EO38" i="6"/>
  <c r="EO36" i="6"/>
  <c r="CZ47" i="6"/>
  <c r="AV73" i="4"/>
  <c r="AW73" i="4"/>
  <c r="CL41" i="4"/>
  <c r="BO41" i="4"/>
  <c r="BW41" i="4"/>
  <c r="CE41" i="4"/>
  <c r="CM41" i="4"/>
  <c r="BP41" i="4"/>
  <c r="CN41" i="4"/>
  <c r="BI41" i="4"/>
  <c r="BQ41" i="4"/>
  <c r="BY41" i="4"/>
  <c r="CG41" i="4"/>
  <c r="CS41" i="4"/>
  <c r="CT41" i="4"/>
  <c r="BC41" i="4"/>
  <c r="BS41" i="4"/>
  <c r="CA41" i="4"/>
  <c r="CI41" i="4"/>
  <c r="CU41" i="4"/>
  <c r="BM41" i="4"/>
  <c r="BU41" i="4"/>
  <c r="CC41" i="4"/>
  <c r="CK41" i="4"/>
  <c r="BE41" i="4"/>
  <c r="CV37" i="4"/>
  <c r="CX73" i="4"/>
  <c r="CW73" i="4"/>
  <c r="DL74" i="4"/>
  <c r="H73" i="4"/>
  <c r="P73" i="4"/>
  <c r="I73" i="4"/>
  <c r="Q73" i="4"/>
  <c r="J73" i="4"/>
  <c r="R73" i="4"/>
  <c r="C73" i="4"/>
  <c r="K73" i="4"/>
  <c r="S73" i="4"/>
  <c r="D73" i="4"/>
  <c r="L73" i="4"/>
  <c r="T73" i="4"/>
  <c r="E73" i="4"/>
  <c r="DJ73" i="4" s="1"/>
  <c r="M73" i="4"/>
  <c r="U73" i="4"/>
  <c r="F73" i="4"/>
  <c r="N73" i="4"/>
  <c r="W73" i="4"/>
  <c r="AE73" i="4"/>
  <c r="AM73" i="4"/>
  <c r="X73" i="4"/>
  <c r="AF73" i="4"/>
  <c r="AN73" i="4"/>
  <c r="Y73" i="4"/>
  <c r="AG73" i="4"/>
  <c r="AO73" i="4"/>
  <c r="Z73" i="4"/>
  <c r="AH73" i="4"/>
  <c r="AT73" i="4"/>
  <c r="AA73" i="4"/>
  <c r="AI73" i="4"/>
  <c r="G73" i="4"/>
  <c r="AB73" i="4"/>
  <c r="AJ73" i="4"/>
  <c r="O73" i="4"/>
  <c r="AC73" i="4"/>
  <c r="AK73" i="4"/>
  <c r="V73" i="4"/>
  <c r="AD73" i="4"/>
  <c r="AL73" i="4"/>
  <c r="BC38" i="6"/>
  <c r="CK38" i="6"/>
  <c r="GC38" i="6"/>
  <c r="CJ35" i="4" s="1"/>
  <c r="EW44" i="6"/>
  <c r="BD41" i="4" s="1"/>
  <c r="BK37" i="6"/>
  <c r="CU37" i="6"/>
  <c r="CT37" i="6"/>
  <c r="CV37" i="6"/>
  <c r="DL46" i="6"/>
  <c r="EH45" i="6"/>
  <c r="DK46" i="6"/>
  <c r="EB45" i="6"/>
  <c r="EC36" i="6"/>
  <c r="EL36" i="6" s="1"/>
  <c r="DX45" i="3"/>
  <c r="BN40" i="4"/>
  <c r="CL43" i="6"/>
  <c r="CM43" i="6"/>
  <c r="DK74" i="4"/>
  <c r="CS36" i="6"/>
  <c r="DC36" i="6" s="1"/>
  <c r="BZ39" i="6"/>
  <c r="BX39" i="6"/>
  <c r="CW36" i="6"/>
  <c r="DG36" i="6" s="1"/>
  <c r="DH36" i="6" s="1"/>
  <c r="EJ36" i="6" s="1"/>
  <c r="DD35" i="6"/>
  <c r="ED35" i="6" s="1"/>
  <c r="DS43" i="6"/>
  <c r="FW43" i="6" s="1"/>
  <c r="DO43" i="6"/>
  <c r="FS43" i="6" s="1"/>
  <c r="DV43" i="6"/>
  <c r="M44" i="6"/>
  <c r="AV44" i="6"/>
  <c r="BZ39" i="4"/>
  <c r="DP42" i="6"/>
  <c r="K45" i="6"/>
  <c r="DH35" i="6"/>
  <c r="EJ35" i="6" s="1"/>
  <c r="DI35" i="6"/>
  <c r="DT42" i="6"/>
  <c r="CD39" i="4"/>
  <c r="CD45" i="6"/>
  <c r="CF44" i="6"/>
  <c r="CI46" i="6"/>
  <c r="DA49" i="6"/>
  <c r="DB52" i="6"/>
  <c r="DX47" i="6"/>
  <c r="CR38" i="6"/>
  <c r="CP38" i="6"/>
  <c r="CQ38" i="6"/>
  <c r="BI38" i="6"/>
  <c r="CS37" i="6"/>
  <c r="DC37" i="6" s="1"/>
  <c r="CO47" i="6"/>
  <c r="CN47" i="6"/>
  <c r="BD47" i="6"/>
  <c r="CB47" i="6"/>
  <c r="CE46" i="6"/>
  <c r="BG47" i="6"/>
  <c r="DU48" i="6"/>
  <c r="L48" i="6"/>
  <c r="AY47" i="6"/>
  <c r="BY38" i="6"/>
  <c r="EC38" i="6" s="1"/>
  <c r="EL38" i="6" s="1"/>
  <c r="DR48" i="6"/>
  <c r="CH47" i="6"/>
  <c r="DN46" i="6"/>
  <c r="CV38" i="6"/>
  <c r="BK38" i="6"/>
  <c r="CU38" i="6"/>
  <c r="CT38" i="6"/>
  <c r="CD43" i="3"/>
  <c r="CF42" i="3"/>
  <c r="CC44" i="3"/>
  <c r="CE43" i="3"/>
  <c r="AU43" i="3"/>
  <c r="AT44" i="3"/>
  <c r="CI46" i="3"/>
  <c r="BG47" i="3"/>
  <c r="BW48" i="3"/>
  <c r="BD48" i="3"/>
  <c r="CO47" i="3"/>
  <c r="CH47" i="3"/>
  <c r="AB43" i="3"/>
  <c r="AA45" i="3"/>
  <c r="DK43" i="3"/>
  <c r="EB43" i="3" s="1"/>
  <c r="DN44" i="3"/>
  <c r="CZ44" i="3"/>
  <c r="DU45" i="3"/>
  <c r="DR44" i="3"/>
  <c r="DQ45" i="3"/>
  <c r="DM45" i="3"/>
  <c r="T45" i="3"/>
  <c r="DL44" i="3"/>
  <c r="EH44" i="3" s="1"/>
  <c r="CX43" i="3"/>
  <c r="CY45" i="3"/>
  <c r="L53" i="3"/>
  <c r="P45" i="3"/>
  <c r="AC43" i="6" l="1"/>
  <c r="AH43" i="6" s="1"/>
  <c r="FD37" i="6"/>
  <c r="BK34" i="4" s="1"/>
  <c r="FX47" i="6"/>
  <c r="FL44" i="3"/>
  <c r="FT44" i="3"/>
  <c r="FV44" i="3"/>
  <c r="FU42" i="6"/>
  <c r="CB39" i="4" s="1"/>
  <c r="FA34" i="6"/>
  <c r="BH31" i="4" s="1"/>
  <c r="FN44" i="3"/>
  <c r="FR47" i="6"/>
  <c r="FE34" i="6"/>
  <c r="BL31" i="4" s="1"/>
  <c r="FL48" i="6"/>
  <c r="FB45" i="3"/>
  <c r="FR44" i="3"/>
  <c r="FQ37" i="6"/>
  <c r="BX34" i="4" s="1"/>
  <c r="FV48" i="6"/>
  <c r="FB48" i="6"/>
  <c r="FQ38" i="6"/>
  <c r="BX35" i="4" s="1"/>
  <c r="EZ36" i="6"/>
  <c r="BG33" i="4" s="1"/>
  <c r="V44" i="6"/>
  <c r="AF44" i="6" s="1"/>
  <c r="FG44" i="6"/>
  <c r="BN41" i="4" s="1"/>
  <c r="FP44" i="3"/>
  <c r="FJ44" i="3"/>
  <c r="FO38" i="6"/>
  <c r="BV35" i="4" s="1"/>
  <c r="FY42" i="6"/>
  <c r="CF39" i="4" s="1"/>
  <c r="EX47" i="6"/>
  <c r="FN47" i="6"/>
  <c r="FX44" i="3"/>
  <c r="FD36" i="6"/>
  <c r="BK33" i="4" s="1"/>
  <c r="FK36" i="6"/>
  <c r="BR33" i="4" s="1"/>
  <c r="FP47" i="6"/>
  <c r="FJ48" i="6"/>
  <c r="EZ38" i="6"/>
  <c r="BG35" i="4" s="1"/>
  <c r="FD38" i="6"/>
  <c r="BK35" i="4" s="1"/>
  <c r="FM36" i="6"/>
  <c r="BT33" i="4" s="1"/>
  <c r="FT47" i="6"/>
  <c r="EX45" i="3"/>
  <c r="AP74" i="4"/>
  <c r="AQ74" i="4"/>
  <c r="AR74" i="4"/>
  <c r="AS74" i="4"/>
  <c r="BP39" i="6"/>
  <c r="BQ39" i="6" s="1"/>
  <c r="CQ42" i="4"/>
  <c r="CO42" i="4"/>
  <c r="BZ40" i="6"/>
  <c r="AL40" i="6"/>
  <c r="AM40" i="6" s="1"/>
  <c r="BO40" i="6"/>
  <c r="BU38" i="6"/>
  <c r="GK38" i="6" s="1"/>
  <c r="CR35" i="4" s="1"/>
  <c r="BT38" i="6"/>
  <c r="GI38" i="6" s="1"/>
  <c r="CP35" i="4" s="1"/>
  <c r="BX40" i="6"/>
  <c r="N38" i="6"/>
  <c r="BB37" i="6"/>
  <c r="BF37" i="6" s="1"/>
  <c r="AW37" i="6"/>
  <c r="BA37" i="6" s="1"/>
  <c r="AI42" i="6"/>
  <c r="AG43" i="6"/>
  <c r="AD43" i="6" s="1"/>
  <c r="AN41" i="6"/>
  <c r="AP41" i="6" s="1"/>
  <c r="AQ41" i="6" s="1"/>
  <c r="AJ41" i="6"/>
  <c r="AL41" i="6" s="1"/>
  <c r="AM41" i="6" s="1"/>
  <c r="EM35" i="6"/>
  <c r="EP35" i="6"/>
  <c r="EP36" i="6"/>
  <c r="CZ48" i="6"/>
  <c r="AV74" i="4"/>
  <c r="AW74" i="4"/>
  <c r="BC42" i="4"/>
  <c r="BS42" i="4"/>
  <c r="CA42" i="4"/>
  <c r="CI42" i="4"/>
  <c r="CU42" i="4"/>
  <c r="BE42" i="4"/>
  <c r="BM42" i="4"/>
  <c r="BU42" i="4"/>
  <c r="CC42" i="4"/>
  <c r="CK42" i="4"/>
  <c r="CL42" i="4"/>
  <c r="BO42" i="4"/>
  <c r="BW42" i="4"/>
  <c r="CE42" i="4"/>
  <c r="CM42" i="4"/>
  <c r="BP42" i="4"/>
  <c r="CN42" i="4"/>
  <c r="BI42" i="4"/>
  <c r="BQ42" i="4"/>
  <c r="BY42" i="4"/>
  <c r="CG42" i="4"/>
  <c r="CS42" i="4"/>
  <c r="CT42" i="4"/>
  <c r="CW74" i="4"/>
  <c r="CX74" i="4"/>
  <c r="DL75" i="4"/>
  <c r="D74" i="4"/>
  <c r="L74" i="4"/>
  <c r="T74" i="4"/>
  <c r="AB74" i="4"/>
  <c r="AJ74" i="4"/>
  <c r="E74" i="4"/>
  <c r="DJ74" i="4" s="1"/>
  <c r="M74" i="4"/>
  <c r="U74" i="4"/>
  <c r="AC74" i="4"/>
  <c r="AK74" i="4"/>
  <c r="F74" i="4"/>
  <c r="N74" i="4"/>
  <c r="V74" i="4"/>
  <c r="AD74" i="4"/>
  <c r="AL74" i="4"/>
  <c r="G74" i="4"/>
  <c r="O74" i="4"/>
  <c r="W74" i="4"/>
  <c r="AE74" i="4"/>
  <c r="AM74" i="4"/>
  <c r="H74" i="4"/>
  <c r="P74" i="4"/>
  <c r="X74" i="4"/>
  <c r="AF74" i="4"/>
  <c r="AN74" i="4"/>
  <c r="I74" i="4"/>
  <c r="Q74" i="4"/>
  <c r="Y74" i="4"/>
  <c r="AG74" i="4"/>
  <c r="AO74" i="4"/>
  <c r="J74" i="4"/>
  <c r="R74" i="4"/>
  <c r="Z74" i="4"/>
  <c r="AH74" i="4"/>
  <c r="AT74" i="4"/>
  <c r="C74" i="4"/>
  <c r="K74" i="4"/>
  <c r="S74" i="4"/>
  <c r="AA74" i="4"/>
  <c r="AI74" i="4"/>
  <c r="CW37" i="6"/>
  <c r="DG37" i="6" s="1"/>
  <c r="DH37" i="6" s="1"/>
  <c r="EJ37" i="6" s="1"/>
  <c r="GA39" i="6"/>
  <c r="CH36" i="4" s="1"/>
  <c r="CJ39" i="6"/>
  <c r="GC39" i="6"/>
  <c r="CJ36" i="4" s="1"/>
  <c r="EW45" i="6"/>
  <c r="BD42" i="4" s="1"/>
  <c r="DK47" i="6"/>
  <c r="EB46" i="6"/>
  <c r="DL47" i="6"/>
  <c r="EH46" i="6"/>
  <c r="DX46" i="3"/>
  <c r="CL44" i="6"/>
  <c r="CM44" i="6"/>
  <c r="DK75" i="4"/>
  <c r="CK39" i="6"/>
  <c r="DE36" i="6"/>
  <c r="DD36" i="6"/>
  <c r="ED36" i="6" s="1"/>
  <c r="DI36" i="6"/>
  <c r="AS42" i="6"/>
  <c r="AR42" i="6"/>
  <c r="AX39" i="6"/>
  <c r="BC39" i="6"/>
  <c r="AS41" i="6"/>
  <c r="AR41" i="6"/>
  <c r="BZ40" i="4"/>
  <c r="DP43" i="6"/>
  <c r="AV45" i="6"/>
  <c r="M45" i="6"/>
  <c r="DV44" i="6"/>
  <c r="DS44" i="6"/>
  <c r="FW44" i="6" s="1"/>
  <c r="DO44" i="6"/>
  <c r="FS44" i="6" s="1"/>
  <c r="K46" i="6"/>
  <c r="DT43" i="6"/>
  <c r="CD40" i="4"/>
  <c r="CD46" i="6"/>
  <c r="CF45" i="6"/>
  <c r="DD37" i="6"/>
  <c r="ED37" i="6" s="1"/>
  <c r="DE37" i="6"/>
  <c r="CI47" i="6"/>
  <c r="DB53" i="6"/>
  <c r="DA50" i="6"/>
  <c r="CB48" i="6"/>
  <c r="CE47" i="6"/>
  <c r="CS38" i="6"/>
  <c r="DC38" i="6" s="1"/>
  <c r="DE38" i="6" s="1"/>
  <c r="AY48" i="6"/>
  <c r="CN48" i="6"/>
  <c r="DX48" i="6"/>
  <c r="DU49" i="6"/>
  <c r="CW38" i="6"/>
  <c r="DG38" i="6" s="1"/>
  <c r="DH38" i="6" s="1"/>
  <c r="EJ38" i="6" s="1"/>
  <c r="DN47" i="6"/>
  <c r="CH48" i="6"/>
  <c r="DR49" i="6"/>
  <c r="BD48" i="6"/>
  <c r="CO48" i="6"/>
  <c r="L49" i="6"/>
  <c r="BG48" i="6"/>
  <c r="CC45" i="3"/>
  <c r="CE44" i="3"/>
  <c r="CF43" i="3"/>
  <c r="CD44" i="3"/>
  <c r="AU44" i="3"/>
  <c r="AT45" i="3"/>
  <c r="BG48" i="3"/>
  <c r="BW49" i="3"/>
  <c r="BD49" i="3"/>
  <c r="CI47" i="3"/>
  <c r="CO48" i="3"/>
  <c r="CH48" i="3"/>
  <c r="AB44" i="3"/>
  <c r="AA46" i="3"/>
  <c r="DK44" i="3"/>
  <c r="EB44" i="3" s="1"/>
  <c r="CZ45" i="3"/>
  <c r="DN45" i="3"/>
  <c r="DU46" i="3"/>
  <c r="DR45" i="3"/>
  <c r="DQ46" i="3"/>
  <c r="DM46" i="3"/>
  <c r="T46" i="3"/>
  <c r="DL45" i="3"/>
  <c r="EH45" i="3" s="1"/>
  <c r="CX44" i="3"/>
  <c r="CY46" i="3"/>
  <c r="L54" i="3"/>
  <c r="P46" i="3"/>
  <c r="GA40" i="6" l="1"/>
  <c r="CH37" i="4" s="1"/>
  <c r="AC44" i="6"/>
  <c r="FA35" i="6"/>
  <c r="BH32" i="4" s="1"/>
  <c r="FK37" i="6"/>
  <c r="BR34" i="4" s="1"/>
  <c r="FV49" i="6"/>
  <c r="FN45" i="3"/>
  <c r="FM37" i="6"/>
  <c r="BT34" i="4" s="1"/>
  <c r="FP48" i="6"/>
  <c r="FN48" i="6"/>
  <c r="FB46" i="3"/>
  <c r="FT45" i="3"/>
  <c r="FJ45" i="3"/>
  <c r="FL45" i="3"/>
  <c r="FL49" i="6"/>
  <c r="V45" i="6"/>
  <c r="AC45" i="6" s="1"/>
  <c r="FG45" i="6"/>
  <c r="BN42" i="4" s="1"/>
  <c r="EX46" i="3"/>
  <c r="FP45" i="3"/>
  <c r="FR45" i="3"/>
  <c r="EX48" i="6"/>
  <c r="FB49" i="6"/>
  <c r="FX48" i="6"/>
  <c r="FU43" i="6"/>
  <c r="CB40" i="4" s="1"/>
  <c r="FE36" i="6"/>
  <c r="BL33" i="4" s="1"/>
  <c r="FT48" i="6"/>
  <c r="FX45" i="3"/>
  <c r="FR48" i="6"/>
  <c r="FV45" i="3"/>
  <c r="FY43" i="6"/>
  <c r="CF40" i="4" s="1"/>
  <c r="FE35" i="6"/>
  <c r="BL32" i="4" s="1"/>
  <c r="FJ49" i="6"/>
  <c r="AP75" i="4"/>
  <c r="AQ75" i="4"/>
  <c r="AR75" i="4"/>
  <c r="AS75" i="4"/>
  <c r="CJ40" i="6"/>
  <c r="CO43" i="4"/>
  <c r="CQ43" i="4"/>
  <c r="AX40" i="6"/>
  <c r="BZ41" i="6"/>
  <c r="BO41" i="6"/>
  <c r="BT39" i="6"/>
  <c r="GI39" i="6" s="1"/>
  <c r="CP36" i="4" s="1"/>
  <c r="BU39" i="6"/>
  <c r="GK39" i="6" s="1"/>
  <c r="CR36" i="4" s="1"/>
  <c r="BP40" i="6"/>
  <c r="BQ40" i="6" s="1"/>
  <c r="AI43" i="6"/>
  <c r="AN43" i="6" s="1"/>
  <c r="AK42" i="6"/>
  <c r="BB38" i="6"/>
  <c r="BF38" i="6" s="1"/>
  <c r="AW38" i="6"/>
  <c r="BA38" i="6" s="1"/>
  <c r="AK41" i="6"/>
  <c r="AO41" i="6"/>
  <c r="AO42" i="6" s="1"/>
  <c r="AH44" i="6"/>
  <c r="AE44" i="6" s="1"/>
  <c r="AG44" i="6"/>
  <c r="AD44" i="6" s="1"/>
  <c r="AE43" i="6"/>
  <c r="AN42" i="6"/>
  <c r="AP42" i="6" s="1"/>
  <c r="AQ42" i="6" s="1"/>
  <c r="AJ42" i="6"/>
  <c r="N39" i="6"/>
  <c r="CV39" i="4"/>
  <c r="EM36" i="6"/>
  <c r="EP37" i="6"/>
  <c r="EP38" i="6"/>
  <c r="EM37" i="6"/>
  <c r="CZ49" i="6"/>
  <c r="AV75" i="4"/>
  <c r="AW75" i="4"/>
  <c r="CV38" i="4"/>
  <c r="BP43" i="4"/>
  <c r="CN43" i="4"/>
  <c r="BI43" i="4"/>
  <c r="BQ43" i="4"/>
  <c r="BY43" i="4"/>
  <c r="CG43" i="4"/>
  <c r="CS43" i="4"/>
  <c r="CT43" i="4"/>
  <c r="BC43" i="4"/>
  <c r="BS43" i="4"/>
  <c r="CA43" i="4"/>
  <c r="CI43" i="4"/>
  <c r="CU43" i="4"/>
  <c r="BE43" i="4"/>
  <c r="BM43" i="4"/>
  <c r="BU43" i="4"/>
  <c r="CC43" i="4"/>
  <c r="CK43" i="4"/>
  <c r="CL43" i="4"/>
  <c r="BO43" i="4"/>
  <c r="BW43" i="4"/>
  <c r="CE43" i="4"/>
  <c r="CM43" i="4"/>
  <c r="CW75" i="4"/>
  <c r="CX75" i="4"/>
  <c r="DL76" i="4"/>
  <c r="DI37" i="6"/>
  <c r="I75" i="4"/>
  <c r="Q75" i="4"/>
  <c r="Y75" i="4"/>
  <c r="AG75" i="4"/>
  <c r="AO75" i="4"/>
  <c r="J75" i="4"/>
  <c r="R75" i="4"/>
  <c r="Z75" i="4"/>
  <c r="AH75" i="4"/>
  <c r="AT75" i="4"/>
  <c r="C75" i="4"/>
  <c r="K75" i="4"/>
  <c r="S75" i="4"/>
  <c r="AA75" i="4"/>
  <c r="AI75" i="4"/>
  <c r="D75" i="4"/>
  <c r="L75" i="4"/>
  <c r="T75" i="4"/>
  <c r="AB75" i="4"/>
  <c r="AJ75" i="4"/>
  <c r="E75" i="4"/>
  <c r="DJ75" i="4" s="1"/>
  <c r="M75" i="4"/>
  <c r="U75" i="4"/>
  <c r="AC75" i="4"/>
  <c r="AK75" i="4"/>
  <c r="F75" i="4"/>
  <c r="N75" i="4"/>
  <c r="V75" i="4"/>
  <c r="AD75" i="4"/>
  <c r="AL75" i="4"/>
  <c r="G75" i="4"/>
  <c r="O75" i="4"/>
  <c r="W75" i="4"/>
  <c r="AE75" i="4"/>
  <c r="AM75" i="4"/>
  <c r="H75" i="4"/>
  <c r="P75" i="4"/>
  <c r="X75" i="4"/>
  <c r="AF75" i="4"/>
  <c r="AN75" i="4"/>
  <c r="AU57" i="4"/>
  <c r="BC40" i="6"/>
  <c r="GC40" i="6"/>
  <c r="CJ37" i="4" s="1"/>
  <c r="CK40" i="6"/>
  <c r="EW46" i="6"/>
  <c r="BD43" i="4" s="1"/>
  <c r="DL48" i="6"/>
  <c r="EH47" i="6"/>
  <c r="DK48" i="6"/>
  <c r="EB47" i="6"/>
  <c r="DX47" i="3"/>
  <c r="CL45" i="6"/>
  <c r="CM45" i="6"/>
  <c r="DK76" i="4"/>
  <c r="DC39" i="4"/>
  <c r="AS43" i="6"/>
  <c r="BX41" i="6"/>
  <c r="AR43" i="6"/>
  <c r="CV39" i="6"/>
  <c r="CA39" i="6"/>
  <c r="EI39" i="6" s="1"/>
  <c r="BK39" i="6"/>
  <c r="CT39" i="6"/>
  <c r="CU39" i="6"/>
  <c r="BY39" i="6"/>
  <c r="EC39" i="6" s="1"/>
  <c r="EL39" i="6" s="1"/>
  <c r="CQ39" i="6"/>
  <c r="CP39" i="6"/>
  <c r="BI39" i="6"/>
  <c r="CR39" i="6"/>
  <c r="BZ41" i="4"/>
  <c r="DP44" i="6"/>
  <c r="DT44" i="6"/>
  <c r="CD41" i="4"/>
  <c r="DV45" i="6"/>
  <c r="DS45" i="6"/>
  <c r="FW45" i="6" s="1"/>
  <c r="DO45" i="6"/>
  <c r="FS45" i="6" s="1"/>
  <c r="M46" i="6"/>
  <c r="AV46" i="6"/>
  <c r="DC38" i="4"/>
  <c r="K47" i="6"/>
  <c r="DD38" i="6"/>
  <c r="ED38" i="6" s="1"/>
  <c r="CD47" i="6"/>
  <c r="CF46" i="6"/>
  <c r="CI48" i="6"/>
  <c r="DA51" i="6"/>
  <c r="DB54" i="6"/>
  <c r="CV40" i="6"/>
  <c r="CU40" i="6"/>
  <c r="CT40" i="6"/>
  <c r="BK40" i="6"/>
  <c r="CR40" i="6"/>
  <c r="CP40" i="6"/>
  <c r="CQ40" i="6"/>
  <c r="BI40" i="6"/>
  <c r="CO49" i="6"/>
  <c r="DR50" i="6"/>
  <c r="DI38" i="6"/>
  <c r="CB49" i="6"/>
  <c r="CE48" i="6"/>
  <c r="BY40" i="6"/>
  <c r="EC40" i="6" s="1"/>
  <c r="EL40" i="6" s="1"/>
  <c r="DU50" i="6"/>
  <c r="CN49" i="6"/>
  <c r="BG49" i="6"/>
  <c r="CH49" i="6"/>
  <c r="BD49" i="6"/>
  <c r="CA40" i="6"/>
  <c r="EI40" i="6" s="1"/>
  <c r="L50" i="6"/>
  <c r="DX49" i="6"/>
  <c r="DN48" i="6"/>
  <c r="AY49" i="6"/>
  <c r="CD45" i="3"/>
  <c r="CF44" i="3"/>
  <c r="CC46" i="3"/>
  <c r="CE45" i="3"/>
  <c r="AU45" i="3"/>
  <c r="AT46" i="3"/>
  <c r="CI48" i="3"/>
  <c r="CH49" i="3"/>
  <c r="BD50" i="3"/>
  <c r="BG49" i="3"/>
  <c r="CO49" i="3"/>
  <c r="BW50" i="3"/>
  <c r="AB45" i="3"/>
  <c r="AA47" i="3"/>
  <c r="DK45" i="3"/>
  <c r="EB45" i="3" s="1"/>
  <c r="CZ46" i="3"/>
  <c r="DN46" i="3"/>
  <c r="DU47" i="3"/>
  <c r="DR46" i="3"/>
  <c r="DQ47" i="3"/>
  <c r="DM47" i="3"/>
  <c r="T47" i="3"/>
  <c r="DL46" i="3"/>
  <c r="EH46" i="3" s="1"/>
  <c r="CX45" i="3"/>
  <c r="CY47" i="3"/>
  <c r="L55" i="3"/>
  <c r="P47" i="3"/>
  <c r="AP43" i="6" l="1"/>
  <c r="AQ43" i="6" s="1"/>
  <c r="AF45" i="6"/>
  <c r="FV46" i="3"/>
  <c r="FO40" i="6"/>
  <c r="BV37" i="4" s="1"/>
  <c r="FA36" i="6"/>
  <c r="BH33" i="4" s="1"/>
  <c r="FR49" i="6"/>
  <c r="FL46" i="3"/>
  <c r="FN46" i="3"/>
  <c r="FY44" i="6"/>
  <c r="CF41" i="4" s="1"/>
  <c r="FQ39" i="6"/>
  <c r="BX36" i="4" s="1"/>
  <c r="FJ50" i="6"/>
  <c r="EX49" i="6"/>
  <c r="EZ40" i="6"/>
  <c r="BG37" i="4" s="1"/>
  <c r="FO39" i="6"/>
  <c r="BV36" i="4" s="1"/>
  <c r="FX49" i="6"/>
  <c r="EX47" i="3"/>
  <c r="FJ46" i="3"/>
  <c r="FN49" i="6"/>
  <c r="FV50" i="6"/>
  <c r="FX46" i="3"/>
  <c r="V46" i="6"/>
  <c r="AF46" i="6" s="1"/>
  <c r="FG46" i="6"/>
  <c r="FQ40" i="6"/>
  <c r="BX37" i="4" s="1"/>
  <c r="FK38" i="6"/>
  <c r="BR35" i="4" s="1"/>
  <c r="FB50" i="6"/>
  <c r="FT46" i="3"/>
  <c r="FP49" i="6"/>
  <c r="EZ39" i="6"/>
  <c r="BG36" i="4" s="1"/>
  <c r="FA37" i="6"/>
  <c r="BH34" i="4" s="1"/>
  <c r="FM38" i="6"/>
  <c r="BT35" i="4" s="1"/>
  <c r="FT49" i="6"/>
  <c r="FR46" i="3"/>
  <c r="FE38" i="6"/>
  <c r="BL35" i="4" s="1"/>
  <c r="FU44" i="6"/>
  <c r="CB41" i="4" s="1"/>
  <c r="FE37" i="6"/>
  <c r="BL34" i="4" s="1"/>
  <c r="FP46" i="3"/>
  <c r="FL50" i="6"/>
  <c r="FB47" i="3"/>
  <c r="AP76" i="4"/>
  <c r="AS76" i="4"/>
  <c r="AQ76" i="4"/>
  <c r="AR76" i="4"/>
  <c r="CQ44" i="4"/>
  <c r="CO44" i="4"/>
  <c r="BP41" i="6"/>
  <c r="BQ41" i="6" s="1"/>
  <c r="BO42" i="6"/>
  <c r="BU40" i="6"/>
  <c r="GK40" i="6" s="1"/>
  <c r="CR37" i="4" s="1"/>
  <c r="BT40" i="6"/>
  <c r="GI40" i="6" s="1"/>
  <c r="CP37" i="4" s="1"/>
  <c r="BZ42" i="6"/>
  <c r="AJ43" i="6"/>
  <c r="AL43" i="6" s="1"/>
  <c r="AM43" i="6" s="1"/>
  <c r="N40" i="6"/>
  <c r="BB39" i="6"/>
  <c r="BF39" i="6" s="1"/>
  <c r="AW39" i="6"/>
  <c r="BA39" i="6" s="1"/>
  <c r="AO43" i="6"/>
  <c r="AK43" i="6"/>
  <c r="AG45" i="6"/>
  <c r="AD45" i="6" s="1"/>
  <c r="AH45" i="6"/>
  <c r="AL42" i="6"/>
  <c r="AM42" i="6" s="1"/>
  <c r="BX42" i="6"/>
  <c r="AI44" i="6"/>
  <c r="EM38" i="6"/>
  <c r="EO39" i="6"/>
  <c r="EO40" i="6"/>
  <c r="CZ50" i="6"/>
  <c r="AV76" i="4"/>
  <c r="AW76" i="4"/>
  <c r="BE44" i="4"/>
  <c r="BM44" i="4"/>
  <c r="BU44" i="4"/>
  <c r="CC44" i="4"/>
  <c r="CK44" i="4"/>
  <c r="CL44" i="4"/>
  <c r="BO44" i="4"/>
  <c r="BW44" i="4"/>
  <c r="CE44" i="4"/>
  <c r="CM44" i="4"/>
  <c r="BP44" i="4"/>
  <c r="CN44" i="4"/>
  <c r="BI44" i="4"/>
  <c r="BQ44" i="4"/>
  <c r="BY44" i="4"/>
  <c r="CG44" i="4"/>
  <c r="CS44" i="4"/>
  <c r="CT44" i="4"/>
  <c r="BC44" i="4"/>
  <c r="BS44" i="4"/>
  <c r="CA44" i="4"/>
  <c r="CI44" i="4"/>
  <c r="CU44" i="4"/>
  <c r="CV40" i="4"/>
  <c r="CW76" i="4"/>
  <c r="CX76" i="4"/>
  <c r="DL77" i="4"/>
  <c r="F76" i="4"/>
  <c r="N76" i="4"/>
  <c r="V76" i="4"/>
  <c r="AD76" i="4"/>
  <c r="AL76" i="4"/>
  <c r="G76" i="4"/>
  <c r="O76" i="4"/>
  <c r="W76" i="4"/>
  <c r="AE76" i="4"/>
  <c r="AM76" i="4"/>
  <c r="H76" i="4"/>
  <c r="P76" i="4"/>
  <c r="X76" i="4"/>
  <c r="AF76" i="4"/>
  <c r="AN76" i="4"/>
  <c r="I76" i="4"/>
  <c r="Q76" i="4"/>
  <c r="Y76" i="4"/>
  <c r="AG76" i="4"/>
  <c r="AO76" i="4"/>
  <c r="J76" i="4"/>
  <c r="R76" i="4"/>
  <c r="Z76" i="4"/>
  <c r="AH76" i="4"/>
  <c r="AT76" i="4"/>
  <c r="C76" i="4"/>
  <c r="K76" i="4"/>
  <c r="S76" i="4"/>
  <c r="AA76" i="4"/>
  <c r="AI76" i="4"/>
  <c r="D76" i="4"/>
  <c r="L76" i="4"/>
  <c r="T76" i="4"/>
  <c r="AB76" i="4"/>
  <c r="AJ76" i="4"/>
  <c r="E76" i="4"/>
  <c r="DJ76" i="4" s="1"/>
  <c r="M76" i="4"/>
  <c r="U76" i="4"/>
  <c r="AC76" i="4"/>
  <c r="AK76" i="4"/>
  <c r="AU58" i="4"/>
  <c r="BC41" i="6"/>
  <c r="GC41" i="6"/>
  <c r="CJ38" i="4" s="1"/>
  <c r="BZ43" i="6"/>
  <c r="EW47" i="6"/>
  <c r="BD44" i="4" s="1"/>
  <c r="DK49" i="6"/>
  <c r="EB48" i="6"/>
  <c r="DL49" i="6"/>
  <c r="EH48" i="6"/>
  <c r="DX48" i="3"/>
  <c r="BN43" i="4"/>
  <c r="CL46" i="6"/>
  <c r="CM46" i="6"/>
  <c r="DK77" i="4"/>
  <c r="CA41" i="6"/>
  <c r="EI41" i="6" s="1"/>
  <c r="CK41" i="6"/>
  <c r="DC40" i="4"/>
  <c r="CS39" i="6"/>
  <c r="DC39" i="6" s="1"/>
  <c r="DD39" i="6" s="1"/>
  <c r="ED39" i="6" s="1"/>
  <c r="CW39" i="6"/>
  <c r="DG39" i="6" s="1"/>
  <c r="K48" i="6"/>
  <c r="AV47" i="6"/>
  <c r="M47" i="6"/>
  <c r="DS46" i="6"/>
  <c r="FW46" i="6" s="1"/>
  <c r="DO46" i="6"/>
  <c r="FS46" i="6" s="1"/>
  <c r="DV46" i="6"/>
  <c r="DP45" i="6"/>
  <c r="BZ42" i="4"/>
  <c r="AR44" i="6"/>
  <c r="AS44" i="6"/>
  <c r="DT45" i="6"/>
  <c r="CD42" i="4"/>
  <c r="CD48" i="6"/>
  <c r="CF47" i="6"/>
  <c r="CI49" i="6"/>
  <c r="DB55" i="6"/>
  <c r="DA52" i="6"/>
  <c r="BG50" i="6"/>
  <c r="DX50" i="6"/>
  <c r="L51" i="6"/>
  <c r="CN50" i="6"/>
  <c r="DU51" i="6"/>
  <c r="DR51" i="6"/>
  <c r="CW40" i="6"/>
  <c r="DG40" i="6" s="1"/>
  <c r="DH40" i="6" s="1"/>
  <c r="EJ40" i="6" s="1"/>
  <c r="DN49" i="6"/>
  <c r="BD50" i="6"/>
  <c r="CS40" i="6"/>
  <c r="DC40" i="6" s="1"/>
  <c r="AY50" i="6"/>
  <c r="CB50" i="6"/>
  <c r="CE49" i="6"/>
  <c r="CO50" i="6"/>
  <c r="CH50" i="6"/>
  <c r="CC47" i="3"/>
  <c r="CE46" i="3"/>
  <c r="CF45" i="3"/>
  <c r="CD46" i="3"/>
  <c r="AU46" i="3"/>
  <c r="AT47" i="3"/>
  <c r="CH50" i="3"/>
  <c r="BG50" i="3"/>
  <c r="CO50" i="3"/>
  <c r="CI49" i="3"/>
  <c r="BD51" i="3"/>
  <c r="BW51" i="3"/>
  <c r="AB46" i="3"/>
  <c r="AA48" i="3"/>
  <c r="DK46" i="3"/>
  <c r="EB46" i="3" s="1"/>
  <c r="DN47" i="3"/>
  <c r="CZ47" i="3"/>
  <c r="DU48" i="3"/>
  <c r="DR47" i="3"/>
  <c r="DQ48" i="3"/>
  <c r="DM48" i="3"/>
  <c r="T48" i="3"/>
  <c r="DL47" i="3"/>
  <c r="EH47" i="3" s="1"/>
  <c r="CX46" i="3"/>
  <c r="CY48" i="3"/>
  <c r="L56" i="3"/>
  <c r="P48" i="3"/>
  <c r="AC46" i="6" l="1"/>
  <c r="AH46" i="6" s="1"/>
  <c r="AE46" i="6" s="1"/>
  <c r="FP47" i="3"/>
  <c r="FR47" i="3"/>
  <c r="FX47" i="3"/>
  <c r="FR50" i="6"/>
  <c r="FK39" i="6"/>
  <c r="BR36" i="4" s="1"/>
  <c r="EX48" i="3"/>
  <c r="V47" i="6"/>
  <c r="AF47" i="6" s="1"/>
  <c r="FG47" i="6"/>
  <c r="FM39" i="6"/>
  <c r="BT36" i="4" s="1"/>
  <c r="FB48" i="3"/>
  <c r="FT50" i="6"/>
  <c r="FV51" i="6"/>
  <c r="FY45" i="6"/>
  <c r="CF42" i="4" s="1"/>
  <c r="FU45" i="6"/>
  <c r="CB42" i="4" s="1"/>
  <c r="FP50" i="6"/>
  <c r="EX50" i="6"/>
  <c r="FT47" i="3"/>
  <c r="FX50" i="6"/>
  <c r="FN47" i="3"/>
  <c r="FD40" i="6"/>
  <c r="BK37" i="4" s="1"/>
  <c r="FN50" i="6"/>
  <c r="FD39" i="6"/>
  <c r="BK36" i="4" s="1"/>
  <c r="FJ47" i="3"/>
  <c r="FA38" i="6"/>
  <c r="BH35" i="4" s="1"/>
  <c r="FL51" i="6"/>
  <c r="FB51" i="6"/>
  <c r="FJ51" i="6"/>
  <c r="FL47" i="3"/>
  <c r="FV47" i="3"/>
  <c r="AP77" i="4"/>
  <c r="AQ77" i="4"/>
  <c r="AR77" i="4"/>
  <c r="AS77" i="4"/>
  <c r="CO45" i="4"/>
  <c r="CQ45" i="4"/>
  <c r="BP42" i="6"/>
  <c r="BQ42" i="6" s="1"/>
  <c r="BU42" i="6" s="1"/>
  <c r="GK42" i="6" s="1"/>
  <c r="CR39" i="4" s="1"/>
  <c r="BO43" i="6"/>
  <c r="BT41" i="6"/>
  <c r="GI41" i="6" s="1"/>
  <c r="CP38" i="4" s="1"/>
  <c r="BU41" i="6"/>
  <c r="GK41" i="6" s="1"/>
  <c r="CR38" i="4" s="1"/>
  <c r="GA42" i="6"/>
  <c r="CH39" i="4" s="1"/>
  <c r="AR45" i="6"/>
  <c r="AI45" i="6"/>
  <c r="AJ45" i="6" s="1"/>
  <c r="AL45" i="6" s="1"/>
  <c r="AM45" i="6" s="1"/>
  <c r="BX43" i="6"/>
  <c r="AO44" i="6"/>
  <c r="AK44" i="6"/>
  <c r="AE45" i="6"/>
  <c r="AW40" i="6"/>
  <c r="BA40" i="6" s="1"/>
  <c r="BB40" i="6"/>
  <c r="BF40" i="6" s="1"/>
  <c r="AG46" i="6"/>
  <c r="AD46" i="6" s="1"/>
  <c r="AX42" i="6"/>
  <c r="AJ44" i="6"/>
  <c r="AL44" i="6" s="1"/>
  <c r="AM44" i="6" s="1"/>
  <c r="AN44" i="6"/>
  <c r="AP44" i="6" s="1"/>
  <c r="AQ44" i="6" s="1"/>
  <c r="BY42" i="6"/>
  <c r="EC42" i="6" s="1"/>
  <c r="EL42" i="6" s="1"/>
  <c r="EM39" i="6"/>
  <c r="EP40" i="6"/>
  <c r="EO41" i="6"/>
  <c r="CZ51" i="6"/>
  <c r="AV77" i="4"/>
  <c r="AW77" i="4"/>
  <c r="CV41" i="4"/>
  <c r="CT45" i="4"/>
  <c r="BC45" i="4"/>
  <c r="BS45" i="4"/>
  <c r="CA45" i="4"/>
  <c r="CI45" i="4"/>
  <c r="CU45" i="4"/>
  <c r="BE45" i="4"/>
  <c r="BM45" i="4"/>
  <c r="BU45" i="4"/>
  <c r="CC45" i="4"/>
  <c r="CK45" i="4"/>
  <c r="CL45" i="4"/>
  <c r="BO45" i="4"/>
  <c r="BW45" i="4"/>
  <c r="CE45" i="4"/>
  <c r="CM45" i="4"/>
  <c r="BP45" i="4"/>
  <c r="CN45" i="4"/>
  <c r="CG45" i="4"/>
  <c r="CS45" i="4"/>
  <c r="BY45" i="4"/>
  <c r="BI45" i="4"/>
  <c r="BQ45" i="4"/>
  <c r="CW77" i="4"/>
  <c r="CX77" i="4"/>
  <c r="DL78" i="4"/>
  <c r="C77" i="4"/>
  <c r="K77" i="4"/>
  <c r="S77" i="4"/>
  <c r="AA77" i="4"/>
  <c r="AI77" i="4"/>
  <c r="D77" i="4"/>
  <c r="L77" i="4"/>
  <c r="T77" i="4"/>
  <c r="AB77" i="4"/>
  <c r="AJ77" i="4"/>
  <c r="E77" i="4"/>
  <c r="DJ77" i="4" s="1"/>
  <c r="M77" i="4"/>
  <c r="U77" i="4"/>
  <c r="AC77" i="4"/>
  <c r="AK77" i="4"/>
  <c r="F77" i="4"/>
  <c r="N77" i="4"/>
  <c r="V77" i="4"/>
  <c r="AD77" i="4"/>
  <c r="AL77" i="4"/>
  <c r="G77" i="4"/>
  <c r="O77" i="4"/>
  <c r="W77" i="4"/>
  <c r="AE77" i="4"/>
  <c r="AM77" i="4"/>
  <c r="H77" i="4"/>
  <c r="P77" i="4"/>
  <c r="X77" i="4"/>
  <c r="AF77" i="4"/>
  <c r="AN77" i="4"/>
  <c r="I77" i="4"/>
  <c r="Q77" i="4"/>
  <c r="Y77" i="4"/>
  <c r="AG77" i="4"/>
  <c r="AO77" i="4"/>
  <c r="R77" i="4"/>
  <c r="Z77" i="4"/>
  <c r="AH77" i="4"/>
  <c r="AT77" i="4"/>
  <c r="J77" i="4"/>
  <c r="AU59" i="4"/>
  <c r="CP42" i="6"/>
  <c r="BI42" i="6"/>
  <c r="CR42" i="6"/>
  <c r="GA43" i="6"/>
  <c r="CH40" i="4" s="1"/>
  <c r="CQ42" i="6"/>
  <c r="CA42" i="6"/>
  <c r="EI42" i="6" s="1"/>
  <c r="GC42" i="6"/>
  <c r="CJ39" i="4" s="1"/>
  <c r="CJ41" i="6"/>
  <c r="CJ42" i="6" s="1"/>
  <c r="CJ43" i="6" s="1"/>
  <c r="GA41" i="6"/>
  <c r="CH38" i="4" s="1"/>
  <c r="DL50" i="6"/>
  <c r="EH49" i="6"/>
  <c r="DK50" i="6"/>
  <c r="EB49" i="6"/>
  <c r="EW48" i="6"/>
  <c r="BD45" i="4" s="1"/>
  <c r="DX49" i="3"/>
  <c r="BN44" i="4"/>
  <c r="CL47" i="6"/>
  <c r="CM47" i="6"/>
  <c r="DK78" i="4"/>
  <c r="CV41" i="6"/>
  <c r="AX41" i="6"/>
  <c r="CU41" i="6"/>
  <c r="CT41" i="6"/>
  <c r="BK41" i="6"/>
  <c r="BC42" i="6"/>
  <c r="CK42" i="6"/>
  <c r="AS45" i="6"/>
  <c r="DE39" i="6"/>
  <c r="DH39" i="6"/>
  <c r="EJ39" i="6" s="1"/>
  <c r="DI39" i="6"/>
  <c r="DC41" i="4"/>
  <c r="BZ43" i="4"/>
  <c r="DP46" i="6"/>
  <c r="DS47" i="6"/>
  <c r="FW47" i="6" s="1"/>
  <c r="DO47" i="6"/>
  <c r="FS47" i="6" s="1"/>
  <c r="DV47" i="6"/>
  <c r="K49" i="6"/>
  <c r="AV48" i="6"/>
  <c r="M48" i="6"/>
  <c r="CD43" i="4"/>
  <c r="DT46" i="6"/>
  <c r="DE40" i="6"/>
  <c r="DD40" i="6"/>
  <c r="ED40" i="6" s="1"/>
  <c r="CD49" i="6"/>
  <c r="CF48" i="6"/>
  <c r="CI50" i="6"/>
  <c r="DB56" i="6"/>
  <c r="DA53" i="6"/>
  <c r="AY51" i="6"/>
  <c r="DN50" i="6"/>
  <c r="CH51" i="6"/>
  <c r="DR52" i="6"/>
  <c r="DI40" i="6"/>
  <c r="DX51" i="6"/>
  <c r="CO51" i="6"/>
  <c r="BD51" i="6"/>
  <c r="DU52" i="6"/>
  <c r="AX43" i="6"/>
  <c r="CN51" i="6"/>
  <c r="CB51" i="6"/>
  <c r="CE50" i="6"/>
  <c r="L52" i="6"/>
  <c r="BG51" i="6"/>
  <c r="CD47" i="3"/>
  <c r="CF46" i="3"/>
  <c r="CC48" i="3"/>
  <c r="CE47" i="3"/>
  <c r="AU47" i="3"/>
  <c r="AT48" i="3"/>
  <c r="BG51" i="3"/>
  <c r="BD52" i="3"/>
  <c r="CI50" i="3"/>
  <c r="CO51" i="3"/>
  <c r="BW52" i="3"/>
  <c r="CH51" i="3"/>
  <c r="AB47" i="3"/>
  <c r="AA49" i="3"/>
  <c r="DK47" i="3"/>
  <c r="EB47" i="3" s="1"/>
  <c r="DN48" i="3"/>
  <c r="CZ48" i="3"/>
  <c r="DU49" i="3"/>
  <c r="DR48" i="3"/>
  <c r="DQ49" i="3"/>
  <c r="DM49" i="3"/>
  <c r="T49" i="3"/>
  <c r="DL48" i="3"/>
  <c r="EH48" i="3" s="1"/>
  <c r="CX47" i="3"/>
  <c r="CY49" i="3"/>
  <c r="L57" i="3"/>
  <c r="P49" i="3"/>
  <c r="AC47" i="6" l="1"/>
  <c r="AH47" i="6" s="1"/>
  <c r="FU46" i="6"/>
  <c r="CB43" i="4" s="1"/>
  <c r="FV48" i="3"/>
  <c r="FQ41" i="6"/>
  <c r="BX38" i="4" s="1"/>
  <c r="FE40" i="6"/>
  <c r="BL37" i="4" s="1"/>
  <c r="FT51" i="6"/>
  <c r="FR51" i="6"/>
  <c r="BK38" i="4"/>
  <c r="FD41" i="6"/>
  <c r="V48" i="6"/>
  <c r="AF48" i="6" s="1"/>
  <c r="FG48" i="6"/>
  <c r="FA39" i="6"/>
  <c r="BH36" i="4" s="1"/>
  <c r="FL48" i="3"/>
  <c r="FL52" i="6"/>
  <c r="FN51" i="6"/>
  <c r="FT48" i="3"/>
  <c r="FX48" i="3"/>
  <c r="FY46" i="6"/>
  <c r="CF43" i="4" s="1"/>
  <c r="EZ42" i="6"/>
  <c r="BG39" i="4" s="1"/>
  <c r="FM40" i="6"/>
  <c r="BT37" i="4" s="1"/>
  <c r="FB49" i="3"/>
  <c r="FP51" i="6"/>
  <c r="FK40" i="6"/>
  <c r="BR37" i="4" s="1"/>
  <c r="EX51" i="6"/>
  <c r="FR48" i="3"/>
  <c r="FJ52" i="6"/>
  <c r="EX49" i="3"/>
  <c r="FX51" i="6"/>
  <c r="FB52" i="6"/>
  <c r="FJ48" i="3"/>
  <c r="FN48" i="3"/>
  <c r="FV52" i="6"/>
  <c r="FO42" i="6"/>
  <c r="BV39" i="4" s="1"/>
  <c r="FP48" i="3"/>
  <c r="AP78" i="4"/>
  <c r="AQ78" i="4"/>
  <c r="AS78" i="4"/>
  <c r="AR78" i="4"/>
  <c r="CQ46" i="4"/>
  <c r="CO46" i="4"/>
  <c r="BP43" i="6"/>
  <c r="BQ43" i="6" s="1"/>
  <c r="BU43" i="6" s="1"/>
  <c r="GK43" i="6" s="1"/>
  <c r="CR40" i="4" s="1"/>
  <c r="BT42" i="6"/>
  <c r="GI42" i="6" s="1"/>
  <c r="CP39" i="4" s="1"/>
  <c r="BO44" i="6"/>
  <c r="AK45" i="6"/>
  <c r="AN45" i="6"/>
  <c r="AP45" i="6" s="1"/>
  <c r="AQ45" i="6" s="1"/>
  <c r="BZ44" i="6"/>
  <c r="AG47" i="6"/>
  <c r="AD47" i="6" s="1"/>
  <c r="DC42" i="4"/>
  <c r="AO45" i="6"/>
  <c r="AI46" i="6"/>
  <c r="BI41" i="6"/>
  <c r="N41" i="6"/>
  <c r="N42" i="6" s="1"/>
  <c r="BY43" i="6"/>
  <c r="EC43" i="6" s="1"/>
  <c r="EL43" i="6" s="1"/>
  <c r="EP39" i="6"/>
  <c r="EM40" i="6"/>
  <c r="EO42" i="6"/>
  <c r="CZ52" i="6"/>
  <c r="AV78" i="4"/>
  <c r="AW78" i="4"/>
  <c r="BO46" i="4"/>
  <c r="BW46" i="4"/>
  <c r="CE46" i="4"/>
  <c r="CM46" i="4"/>
  <c r="BP46" i="4"/>
  <c r="CN46" i="4"/>
  <c r="BI46" i="4"/>
  <c r="BQ46" i="4"/>
  <c r="BY46" i="4"/>
  <c r="CG46" i="4"/>
  <c r="CS46" i="4"/>
  <c r="CT46" i="4"/>
  <c r="BC46" i="4"/>
  <c r="BS46" i="4"/>
  <c r="CA46" i="4"/>
  <c r="CI46" i="4"/>
  <c r="CU46" i="4"/>
  <c r="BE46" i="4"/>
  <c r="BM46" i="4"/>
  <c r="BU46" i="4"/>
  <c r="CC46" i="4"/>
  <c r="CK46" i="4"/>
  <c r="CL46" i="4"/>
  <c r="CV42" i="4"/>
  <c r="CW78" i="4"/>
  <c r="CX78" i="4"/>
  <c r="DL79" i="4"/>
  <c r="H78" i="4"/>
  <c r="P78" i="4"/>
  <c r="X78" i="4"/>
  <c r="AF78" i="4"/>
  <c r="AN78" i="4"/>
  <c r="I78" i="4"/>
  <c r="Q78" i="4"/>
  <c r="Y78" i="4"/>
  <c r="AG78" i="4"/>
  <c r="AO78" i="4"/>
  <c r="J78" i="4"/>
  <c r="R78" i="4"/>
  <c r="Z78" i="4"/>
  <c r="AH78" i="4"/>
  <c r="AT78" i="4"/>
  <c r="C78" i="4"/>
  <c r="K78" i="4"/>
  <c r="S78" i="4"/>
  <c r="AA78" i="4"/>
  <c r="AI78" i="4"/>
  <c r="D78" i="4"/>
  <c r="L78" i="4"/>
  <c r="T78" i="4"/>
  <c r="AB78" i="4"/>
  <c r="AJ78" i="4"/>
  <c r="E78" i="4"/>
  <c r="DJ78" i="4" s="1"/>
  <c r="M78" i="4"/>
  <c r="U78" i="4"/>
  <c r="AC78" i="4"/>
  <c r="AK78" i="4"/>
  <c r="F78" i="4"/>
  <c r="N78" i="4"/>
  <c r="V78" i="4"/>
  <c r="AD78" i="4"/>
  <c r="AL78" i="4"/>
  <c r="W78" i="4"/>
  <c r="AE78" i="4"/>
  <c r="AM78" i="4"/>
  <c r="G78" i="4"/>
  <c r="O78" i="4"/>
  <c r="AU60" i="4"/>
  <c r="BK42" i="6"/>
  <c r="CS42" i="6"/>
  <c r="DC42" i="6" s="1"/>
  <c r="DD42" i="6" s="1"/>
  <c r="ED42" i="6" s="1"/>
  <c r="CT42" i="6"/>
  <c r="GC43" i="6"/>
  <c r="CJ40" i="4" s="1"/>
  <c r="GA45" i="6"/>
  <c r="CH42" i="4" s="1"/>
  <c r="CU42" i="6"/>
  <c r="BY41" i="6"/>
  <c r="EC41" i="6" s="1"/>
  <c r="EL41" i="6" s="1"/>
  <c r="CP41" i="6"/>
  <c r="CV42" i="6"/>
  <c r="CA43" i="6"/>
  <c r="EI43" i="6" s="1"/>
  <c r="CK43" i="6"/>
  <c r="BC43" i="6"/>
  <c r="DK51" i="6"/>
  <c r="EB50" i="6"/>
  <c r="EW49" i="6"/>
  <c r="BD46" i="4" s="1"/>
  <c r="DL51" i="6"/>
  <c r="EH50" i="6"/>
  <c r="DX50" i="3"/>
  <c r="CQ41" i="6"/>
  <c r="CR41" i="6"/>
  <c r="BN45" i="4"/>
  <c r="CL48" i="6"/>
  <c r="CM48" i="6"/>
  <c r="DK79" i="4"/>
  <c r="CW41" i="6"/>
  <c r="DG41" i="6" s="1"/>
  <c r="DH41" i="6" s="1"/>
  <c r="EJ41" i="6" s="1"/>
  <c r="BX45" i="6"/>
  <c r="AS46" i="6"/>
  <c r="AR46" i="6"/>
  <c r="DV48" i="6"/>
  <c r="DO48" i="6"/>
  <c r="FS48" i="6" s="1"/>
  <c r="DS48" i="6"/>
  <c r="FW48" i="6" s="1"/>
  <c r="AV49" i="6"/>
  <c r="M49" i="6"/>
  <c r="BZ44" i="4"/>
  <c r="DP47" i="6"/>
  <c r="BX44" i="6"/>
  <c r="K50" i="6"/>
  <c r="CD44" i="4"/>
  <c r="DT47" i="6"/>
  <c r="CD50" i="6"/>
  <c r="CF49" i="6"/>
  <c r="CI51" i="6"/>
  <c r="DA54" i="6"/>
  <c r="DB57" i="6"/>
  <c r="CN52" i="6"/>
  <c r="BD52" i="6"/>
  <c r="AY52" i="6"/>
  <c r="DX52" i="6"/>
  <c r="DR53" i="6"/>
  <c r="DU53" i="6"/>
  <c r="CH52" i="6"/>
  <c r="BG52" i="6"/>
  <c r="AX45" i="6"/>
  <c r="CO52" i="6"/>
  <c r="DN51" i="6"/>
  <c r="CR43" i="6"/>
  <c r="CQ43" i="6"/>
  <c r="BI43" i="6"/>
  <c r="CP43" i="6"/>
  <c r="L53" i="6"/>
  <c r="CB52" i="6"/>
  <c r="CE51" i="6"/>
  <c r="CC49" i="3"/>
  <c r="CE48" i="3"/>
  <c r="CD48" i="3"/>
  <c r="CF47" i="3"/>
  <c r="AU48" i="3"/>
  <c r="AT49" i="3"/>
  <c r="BW53" i="3"/>
  <c r="BG52" i="3"/>
  <c r="CO52" i="3"/>
  <c r="BD53" i="3"/>
  <c r="CH52" i="3"/>
  <c r="CI51" i="3"/>
  <c r="AB48" i="3"/>
  <c r="AA50" i="3"/>
  <c r="DK48" i="3"/>
  <c r="EB48" i="3" s="1"/>
  <c r="CZ49" i="3"/>
  <c r="DN49" i="3"/>
  <c r="DU50" i="3"/>
  <c r="DR49" i="3"/>
  <c r="DQ50" i="3"/>
  <c r="DM50" i="3"/>
  <c r="T50" i="3"/>
  <c r="DL49" i="3"/>
  <c r="EH49" i="3" s="1"/>
  <c r="CX48" i="3"/>
  <c r="CY50" i="3"/>
  <c r="L58" i="3"/>
  <c r="P50" i="3"/>
  <c r="AC48" i="6" l="1"/>
  <c r="FN49" i="3"/>
  <c r="FX52" i="6"/>
  <c r="FR49" i="3"/>
  <c r="FP52" i="6"/>
  <c r="FN52" i="6"/>
  <c r="FP49" i="3"/>
  <c r="FJ49" i="3"/>
  <c r="EX50" i="3"/>
  <c r="FB50" i="3"/>
  <c r="FU47" i="6"/>
  <c r="CB44" i="4" s="1"/>
  <c r="FO41" i="6"/>
  <c r="BV38" i="4" s="1"/>
  <c r="EX52" i="6"/>
  <c r="FL53" i="6"/>
  <c r="FX49" i="3"/>
  <c r="FR52" i="6"/>
  <c r="FV49" i="3"/>
  <c r="EZ43" i="6"/>
  <c r="BG40" i="4" s="1"/>
  <c r="FO43" i="6"/>
  <c r="BV40" i="4" s="1"/>
  <c r="FY47" i="6"/>
  <c r="CF44" i="4" s="1"/>
  <c r="V49" i="6"/>
  <c r="AF49" i="6" s="1"/>
  <c r="FG49" i="6"/>
  <c r="FQ42" i="6"/>
  <c r="BX39" i="4" s="1"/>
  <c r="FD42" i="6"/>
  <c r="BK39" i="4" s="1"/>
  <c r="FL49" i="3"/>
  <c r="FA40" i="6"/>
  <c r="BH37" i="4" s="1"/>
  <c r="FV53" i="6"/>
  <c r="FB53" i="6"/>
  <c r="FT52" i="6"/>
  <c r="EZ41" i="6"/>
  <c r="BG38" i="4" s="1"/>
  <c r="FE39" i="6"/>
  <c r="BL36" i="4" s="1"/>
  <c r="FJ53" i="6"/>
  <c r="FT49" i="3"/>
  <c r="AP79" i="4"/>
  <c r="AQ79" i="4"/>
  <c r="AR79" i="4"/>
  <c r="AS79" i="4"/>
  <c r="CO47" i="4"/>
  <c r="CQ47" i="4"/>
  <c r="BT43" i="6"/>
  <c r="GI43" i="6" s="1"/>
  <c r="CP40" i="4" s="1"/>
  <c r="BP44" i="6"/>
  <c r="BQ44" i="6" s="1"/>
  <c r="BT44" i="6" s="1"/>
  <c r="GI44" i="6" s="1"/>
  <c r="CP41" i="4" s="1"/>
  <c r="BZ45" i="6"/>
  <c r="AR47" i="6"/>
  <c r="AK47" i="6" s="1"/>
  <c r="BO45" i="6"/>
  <c r="AI47" i="6"/>
  <c r="AJ47" i="6" s="1"/>
  <c r="AL47" i="6" s="1"/>
  <c r="AM47" i="6" s="1"/>
  <c r="AK46" i="6"/>
  <c r="AW42" i="6"/>
  <c r="BA42" i="6" s="1"/>
  <c r="BB42" i="6"/>
  <c r="BF42" i="6" s="1"/>
  <c r="AW41" i="6"/>
  <c r="BA41" i="6" s="1"/>
  <c r="BB41" i="6"/>
  <c r="BF41" i="6" s="1"/>
  <c r="AO46" i="6"/>
  <c r="AH48" i="6"/>
  <c r="AG48" i="6"/>
  <c r="AE47" i="6"/>
  <c r="AJ46" i="6"/>
  <c r="AL46" i="6" s="1"/>
  <c r="AM46" i="6" s="1"/>
  <c r="AN46" i="6"/>
  <c r="AP46" i="6" s="1"/>
  <c r="AQ46" i="6" s="1"/>
  <c r="N43" i="6"/>
  <c r="EP41" i="6"/>
  <c r="EM42" i="6"/>
  <c r="EO43" i="6"/>
  <c r="CZ53" i="6"/>
  <c r="AV79" i="4"/>
  <c r="AW79" i="4"/>
  <c r="BE47" i="4"/>
  <c r="BM47" i="4"/>
  <c r="BU47" i="4"/>
  <c r="CC47" i="4"/>
  <c r="CK47" i="4"/>
  <c r="CL47" i="4"/>
  <c r="BO47" i="4"/>
  <c r="BW47" i="4"/>
  <c r="CE47" i="4"/>
  <c r="CM47" i="4"/>
  <c r="BP47" i="4"/>
  <c r="CN47" i="4"/>
  <c r="BI47" i="4"/>
  <c r="BQ47" i="4"/>
  <c r="BY47" i="4"/>
  <c r="CG47" i="4"/>
  <c r="CS47" i="4"/>
  <c r="CT47" i="4"/>
  <c r="BS47" i="4"/>
  <c r="CA47" i="4"/>
  <c r="CI47" i="4"/>
  <c r="BC47" i="4"/>
  <c r="CU47" i="4"/>
  <c r="CV43" i="4"/>
  <c r="CW79" i="4"/>
  <c r="CX79" i="4"/>
  <c r="DL80" i="4"/>
  <c r="E79" i="4"/>
  <c r="DJ79" i="4" s="1"/>
  <c r="M79" i="4"/>
  <c r="U79" i="4"/>
  <c r="AC79" i="4"/>
  <c r="AK79" i="4"/>
  <c r="F79" i="4"/>
  <c r="N79" i="4"/>
  <c r="V79" i="4"/>
  <c r="AD79" i="4"/>
  <c r="AL79" i="4"/>
  <c r="G79" i="4"/>
  <c r="O79" i="4"/>
  <c r="W79" i="4"/>
  <c r="AE79" i="4"/>
  <c r="AM79" i="4"/>
  <c r="H79" i="4"/>
  <c r="P79" i="4"/>
  <c r="X79" i="4"/>
  <c r="AF79" i="4"/>
  <c r="AN79" i="4"/>
  <c r="I79" i="4"/>
  <c r="Q79" i="4"/>
  <c r="Y79" i="4"/>
  <c r="AG79" i="4"/>
  <c r="AO79" i="4"/>
  <c r="J79" i="4"/>
  <c r="R79" i="4"/>
  <c r="Z79" i="4"/>
  <c r="AH79" i="4"/>
  <c r="AT79" i="4"/>
  <c r="C79" i="4"/>
  <c r="K79" i="4"/>
  <c r="S79" i="4"/>
  <c r="AA79" i="4"/>
  <c r="AI79" i="4"/>
  <c r="AB79" i="4"/>
  <c r="AJ79" i="4"/>
  <c r="D79" i="4"/>
  <c r="L79" i="4"/>
  <c r="T79" i="4"/>
  <c r="AU61" i="4"/>
  <c r="CW42" i="6"/>
  <c r="DG42" i="6" s="1"/>
  <c r="DH42" i="6" s="1"/>
  <c r="EJ42" i="6" s="1"/>
  <c r="DE42" i="6"/>
  <c r="CT43" i="6"/>
  <c r="CU43" i="6"/>
  <c r="BK43" i="6"/>
  <c r="CV43" i="6"/>
  <c r="CK44" i="6"/>
  <c r="GC44" i="6"/>
  <c r="CJ41" i="4" s="1"/>
  <c r="CJ44" i="6"/>
  <c r="CJ45" i="6" s="1"/>
  <c r="GA44" i="6"/>
  <c r="CH41" i="4" s="1"/>
  <c r="CS41" i="6"/>
  <c r="DC41" i="6" s="1"/>
  <c r="DE41" i="6" s="1"/>
  <c r="DL52" i="6"/>
  <c r="EH51" i="6"/>
  <c r="EW50" i="6"/>
  <c r="BD47" i="4" s="1"/>
  <c r="DK52" i="6"/>
  <c r="EB51" i="6"/>
  <c r="DX51" i="3"/>
  <c r="BY45" i="6"/>
  <c r="EC45" i="6" s="1"/>
  <c r="EL45" i="6" s="1"/>
  <c r="BN46" i="4"/>
  <c r="CL49" i="6"/>
  <c r="CM49" i="6"/>
  <c r="DK80" i="4"/>
  <c r="DI41" i="6"/>
  <c r="AS47" i="6"/>
  <c r="K51" i="6"/>
  <c r="AV50" i="6"/>
  <c r="M50" i="6"/>
  <c r="AX44" i="6"/>
  <c r="DC43" i="4"/>
  <c r="DS49" i="6"/>
  <c r="FW49" i="6" s="1"/>
  <c r="DV49" i="6"/>
  <c r="DO49" i="6"/>
  <c r="FS49" i="6" s="1"/>
  <c r="BC44" i="6"/>
  <c r="CD45" i="4"/>
  <c r="DT48" i="6"/>
  <c r="BZ45" i="4"/>
  <c r="DP48" i="6"/>
  <c r="CD51" i="6"/>
  <c r="CF50" i="6"/>
  <c r="CI52" i="6"/>
  <c r="DA55" i="6"/>
  <c r="DB58" i="6"/>
  <c r="CN53" i="6"/>
  <c r="CS43" i="6"/>
  <c r="DC43" i="6" s="1"/>
  <c r="DR54" i="6"/>
  <c r="CE52" i="6"/>
  <c r="CB53" i="6"/>
  <c r="AY53" i="6"/>
  <c r="CR45" i="6"/>
  <c r="CQ45" i="6"/>
  <c r="BI45" i="6"/>
  <c r="CP45" i="6"/>
  <c r="L54" i="6"/>
  <c r="BG53" i="6"/>
  <c r="DU54" i="6"/>
  <c r="DN52" i="6"/>
  <c r="BD53" i="6"/>
  <c r="CO53" i="6"/>
  <c r="CH53" i="6"/>
  <c r="DX53" i="6"/>
  <c r="CD49" i="3"/>
  <c r="CF48" i="3"/>
  <c r="CC50" i="3"/>
  <c r="CE49" i="3"/>
  <c r="AU49" i="3"/>
  <c r="AT50" i="3"/>
  <c r="BG53" i="3"/>
  <c r="BD54" i="3"/>
  <c r="CI52" i="3"/>
  <c r="CH53" i="3"/>
  <c r="CO53" i="3"/>
  <c r="BW54" i="3"/>
  <c r="AB49" i="3"/>
  <c r="AA51" i="3"/>
  <c r="DK49" i="3"/>
  <c r="EB49" i="3" s="1"/>
  <c r="DN50" i="3"/>
  <c r="CZ50" i="3"/>
  <c r="DU51" i="3"/>
  <c r="DR50" i="3"/>
  <c r="DQ51" i="3"/>
  <c r="DM51" i="3"/>
  <c r="T51" i="3"/>
  <c r="DL50" i="3"/>
  <c r="EH50" i="3" s="1"/>
  <c r="CX49" i="3"/>
  <c r="CY51" i="3"/>
  <c r="L59" i="3"/>
  <c r="P51" i="3"/>
  <c r="AC49" i="6" l="1"/>
  <c r="AD48" i="6"/>
  <c r="EZ45" i="6"/>
  <c r="BG42" i="4" s="1"/>
  <c r="FM42" i="6"/>
  <c r="BT39" i="4" s="1"/>
  <c r="FK41" i="6"/>
  <c r="BR38" i="4" s="1"/>
  <c r="FV54" i="6"/>
  <c r="FK42" i="6"/>
  <c r="BR39" i="4" s="1"/>
  <c r="FV50" i="3"/>
  <c r="FJ50" i="3"/>
  <c r="FR50" i="3"/>
  <c r="FD43" i="6"/>
  <c r="BK40" i="4" s="1"/>
  <c r="FT50" i="3"/>
  <c r="FT53" i="6"/>
  <c r="FP53" i="6"/>
  <c r="FA42" i="6"/>
  <c r="BH39" i="4" s="1"/>
  <c r="FJ54" i="6"/>
  <c r="FB54" i="6"/>
  <c r="FL50" i="3"/>
  <c r="EX53" i="6"/>
  <c r="FX53" i="6"/>
  <c r="FU48" i="6"/>
  <c r="CB45" i="4" s="1"/>
  <c r="FE41" i="6"/>
  <c r="BL38" i="4" s="1"/>
  <c r="FR53" i="6"/>
  <c r="FB51" i="3"/>
  <c r="FP50" i="3"/>
  <c r="FQ43" i="6"/>
  <c r="BX40" i="4" s="1"/>
  <c r="EX51" i="3"/>
  <c r="FN53" i="6"/>
  <c r="FN50" i="3"/>
  <c r="FL54" i="6"/>
  <c r="FO45" i="6"/>
  <c r="BV42" i="4" s="1"/>
  <c r="FY48" i="6"/>
  <c r="CF45" i="4" s="1"/>
  <c r="V50" i="6"/>
  <c r="AF50" i="6" s="1"/>
  <c r="FG50" i="6"/>
  <c r="FM41" i="6"/>
  <c r="BT38" i="4" s="1"/>
  <c r="FX50" i="3"/>
  <c r="AP80" i="4"/>
  <c r="AQ80" i="4"/>
  <c r="AR80" i="4"/>
  <c r="AS80" i="4"/>
  <c r="CQ48" i="4"/>
  <c r="CO48" i="4"/>
  <c r="BU44" i="6"/>
  <c r="GK44" i="6" s="1"/>
  <c r="CR41" i="4" s="1"/>
  <c r="BO46" i="6"/>
  <c r="BP45" i="6"/>
  <c r="AN47" i="6"/>
  <c r="AP47" i="6" s="1"/>
  <c r="AQ47" i="6" s="1"/>
  <c r="AW43" i="6"/>
  <c r="BA43" i="6" s="1"/>
  <c r="BB43" i="6"/>
  <c r="BF43" i="6" s="1"/>
  <c r="AO47" i="6"/>
  <c r="AH49" i="6"/>
  <c r="AI48" i="6"/>
  <c r="AG49" i="6"/>
  <c r="AD49" i="6" s="1"/>
  <c r="AE48" i="6"/>
  <c r="N44" i="6"/>
  <c r="EP42" i="6"/>
  <c r="CZ54" i="6"/>
  <c r="AV80" i="4"/>
  <c r="AW80" i="4"/>
  <c r="BI48" i="4"/>
  <c r="BQ48" i="4"/>
  <c r="BY48" i="4"/>
  <c r="CG48" i="4"/>
  <c r="CS48" i="4"/>
  <c r="CT48" i="4"/>
  <c r="BC48" i="4"/>
  <c r="BS48" i="4"/>
  <c r="CA48" i="4"/>
  <c r="CI48" i="4"/>
  <c r="CU48" i="4"/>
  <c r="BE48" i="4"/>
  <c r="BM48" i="4"/>
  <c r="BU48" i="4"/>
  <c r="CC48" i="4"/>
  <c r="CK48" i="4"/>
  <c r="CL48" i="4"/>
  <c r="BO48" i="4"/>
  <c r="BW48" i="4"/>
  <c r="CE48" i="4"/>
  <c r="CM48" i="4"/>
  <c r="CN48" i="4"/>
  <c r="BP48" i="4"/>
  <c r="CV44" i="4"/>
  <c r="CX80" i="4"/>
  <c r="CW80" i="4"/>
  <c r="DL81" i="4"/>
  <c r="DI42" i="6"/>
  <c r="J80" i="4"/>
  <c r="R80" i="4"/>
  <c r="Z80" i="4"/>
  <c r="AH80" i="4"/>
  <c r="AT80" i="4"/>
  <c r="C80" i="4"/>
  <c r="K80" i="4"/>
  <c r="S80" i="4"/>
  <c r="AA80" i="4"/>
  <c r="AI80" i="4"/>
  <c r="D80" i="4"/>
  <c r="L80" i="4"/>
  <c r="T80" i="4"/>
  <c r="AB80" i="4"/>
  <c r="AJ80" i="4"/>
  <c r="E80" i="4"/>
  <c r="DJ80" i="4" s="1"/>
  <c r="M80" i="4"/>
  <c r="U80" i="4"/>
  <c r="AC80" i="4"/>
  <c r="AK80" i="4"/>
  <c r="F80" i="4"/>
  <c r="N80" i="4"/>
  <c r="V80" i="4"/>
  <c r="AD80" i="4"/>
  <c r="AL80" i="4"/>
  <c r="G80" i="4"/>
  <c r="O80" i="4"/>
  <c r="W80" i="4"/>
  <c r="AE80" i="4"/>
  <c r="AM80" i="4"/>
  <c r="H80" i="4"/>
  <c r="P80" i="4"/>
  <c r="X80" i="4"/>
  <c r="AF80" i="4"/>
  <c r="AN80" i="4"/>
  <c r="AO80" i="4"/>
  <c r="I80" i="4"/>
  <c r="Q80" i="4"/>
  <c r="Y80" i="4"/>
  <c r="AG80" i="4"/>
  <c r="AU62" i="4"/>
  <c r="CW43" i="6"/>
  <c r="DG43" i="6" s="1"/>
  <c r="DH43" i="6" s="1"/>
  <c r="EJ43" i="6" s="1"/>
  <c r="DD41" i="6"/>
  <c r="ED41" i="6" s="1"/>
  <c r="GC45" i="6"/>
  <c r="CJ42" i="4" s="1"/>
  <c r="EW51" i="6"/>
  <c r="BD48" i="4" s="1"/>
  <c r="DK53" i="6"/>
  <c r="EB52" i="6"/>
  <c r="DL53" i="6"/>
  <c r="EH52" i="6"/>
  <c r="DX52" i="3"/>
  <c r="BN47" i="4"/>
  <c r="CL50" i="6"/>
  <c r="CM50" i="6"/>
  <c r="DK81" i="4"/>
  <c r="DC44" i="4"/>
  <c r="CK45" i="6"/>
  <c r="BC45" i="6"/>
  <c r="BZ46" i="6"/>
  <c r="AR48" i="6"/>
  <c r="AS48" i="6"/>
  <c r="BX46" i="6"/>
  <c r="DP49" i="6"/>
  <c r="BZ46" i="4"/>
  <c r="DV50" i="6"/>
  <c r="DO50" i="6"/>
  <c r="FS50" i="6" s="1"/>
  <c r="DS50" i="6"/>
  <c r="FW50" i="6" s="1"/>
  <c r="M51" i="6"/>
  <c r="AV51" i="6"/>
  <c r="CA44" i="6"/>
  <c r="EI44" i="6" s="1"/>
  <c r="CT44" i="6"/>
  <c r="CU44" i="6"/>
  <c r="BK44" i="6"/>
  <c r="CV44" i="6"/>
  <c r="K52" i="6"/>
  <c r="CR44" i="6"/>
  <c r="BI44" i="6"/>
  <c r="CP44" i="6"/>
  <c r="CQ44" i="6"/>
  <c r="BY44" i="6"/>
  <c r="EC44" i="6" s="1"/>
  <c r="EL44" i="6" s="1"/>
  <c r="CD46" i="4"/>
  <c r="DT49" i="6"/>
  <c r="DE43" i="6"/>
  <c r="DD43" i="6"/>
  <c r="ED43" i="6" s="1"/>
  <c r="CD52" i="6"/>
  <c r="CF51" i="6"/>
  <c r="CI53" i="6"/>
  <c r="DB59" i="6"/>
  <c r="DA56" i="6"/>
  <c r="CS45" i="6"/>
  <c r="DC45" i="6" s="1"/>
  <c r="DD45" i="6" s="1"/>
  <c r="ED45" i="6" s="1"/>
  <c r="CH54" i="6"/>
  <c r="DN53" i="6"/>
  <c r="AY54" i="6"/>
  <c r="BD54" i="6"/>
  <c r="DU55" i="6"/>
  <c r="DR55" i="6"/>
  <c r="BX47" i="6"/>
  <c r="CO54" i="6"/>
  <c r="BG54" i="6"/>
  <c r="L55" i="6"/>
  <c r="DX54" i="6"/>
  <c r="CE53" i="6"/>
  <c r="CB54" i="6"/>
  <c r="CN54" i="6"/>
  <c r="CC51" i="3"/>
  <c r="CE50" i="3"/>
  <c r="CD50" i="3"/>
  <c r="CF49" i="3"/>
  <c r="AU50" i="3"/>
  <c r="AT51" i="3"/>
  <c r="CO54" i="3"/>
  <c r="CH54" i="3"/>
  <c r="BG54" i="3"/>
  <c r="BD55" i="3"/>
  <c r="BW55" i="3"/>
  <c r="CI53" i="3"/>
  <c r="AB50" i="3"/>
  <c r="AA52" i="3"/>
  <c r="DK50" i="3"/>
  <c r="EB50" i="3" s="1"/>
  <c r="CZ51" i="3"/>
  <c r="DN51" i="3"/>
  <c r="DU52" i="3"/>
  <c r="DR51" i="3"/>
  <c r="DQ52" i="3"/>
  <c r="DM52" i="3"/>
  <c r="T52" i="3"/>
  <c r="DL51" i="3"/>
  <c r="EH51" i="3" s="1"/>
  <c r="CX50" i="3"/>
  <c r="CY52" i="3"/>
  <c r="P52" i="3"/>
  <c r="EZ44" i="6" l="1"/>
  <c r="BG41" i="4" s="1"/>
  <c r="FK43" i="6"/>
  <c r="BR40" i="4" s="1"/>
  <c r="FL55" i="6"/>
  <c r="FB52" i="3"/>
  <c r="FX54" i="6"/>
  <c r="EX52" i="3"/>
  <c r="FN51" i="3"/>
  <c r="FR54" i="6"/>
  <c r="FT54" i="6"/>
  <c r="FJ51" i="3"/>
  <c r="FB55" i="6"/>
  <c r="FP54" i="6"/>
  <c r="FO44" i="6"/>
  <c r="BV41" i="4" s="1"/>
  <c r="AC50" i="6"/>
  <c r="AH50" i="6" s="1"/>
  <c r="AE50" i="6" s="1"/>
  <c r="FP51" i="3"/>
  <c r="EX54" i="6"/>
  <c r="FQ44" i="6"/>
  <c r="BX41" i="4" s="1"/>
  <c r="FR51" i="3"/>
  <c r="V51" i="6"/>
  <c r="AF51" i="6" s="1"/>
  <c r="FG51" i="6"/>
  <c r="FN54" i="6"/>
  <c r="FJ55" i="6"/>
  <c r="FT51" i="3"/>
  <c r="FV51" i="3"/>
  <c r="FM43" i="6"/>
  <c r="BT40" i="4" s="1"/>
  <c r="FU49" i="6"/>
  <c r="CB46" i="4" s="1"/>
  <c r="FL51" i="3"/>
  <c r="FV55" i="6"/>
  <c r="FY49" i="6"/>
  <c r="CF46" i="4" s="1"/>
  <c r="FE42" i="6"/>
  <c r="BL39" i="4" s="1"/>
  <c r="FX51" i="3"/>
  <c r="AP81" i="4"/>
  <c r="AQ81" i="4"/>
  <c r="AR81" i="4"/>
  <c r="AS81" i="4"/>
  <c r="CO49" i="4"/>
  <c r="CQ49" i="4"/>
  <c r="BP46" i="6"/>
  <c r="BQ46" i="6" s="1"/>
  <c r="BO47" i="6"/>
  <c r="BQ45" i="6"/>
  <c r="BB44" i="6"/>
  <c r="BF44" i="6" s="1"/>
  <c r="AW44" i="6"/>
  <c r="BA44" i="6" s="1"/>
  <c r="AO48" i="6"/>
  <c r="AK48" i="6"/>
  <c r="AN48" i="6"/>
  <c r="AP48" i="6" s="1"/>
  <c r="AQ48" i="6" s="1"/>
  <c r="AJ48" i="6"/>
  <c r="AL48" i="6" s="1"/>
  <c r="AM48" i="6" s="1"/>
  <c r="AG50" i="6"/>
  <c r="AI49" i="6"/>
  <c r="AE49" i="6"/>
  <c r="CA45" i="6"/>
  <c r="EI45" i="6" s="1"/>
  <c r="EO45" i="6" s="1"/>
  <c r="N45" i="6"/>
  <c r="EM43" i="6"/>
  <c r="EM45" i="6"/>
  <c r="EM41" i="6"/>
  <c r="EP43" i="6"/>
  <c r="EO44" i="6"/>
  <c r="CZ55" i="6"/>
  <c r="AV81" i="4"/>
  <c r="AW81" i="4"/>
  <c r="CV45" i="4"/>
  <c r="CL49" i="4"/>
  <c r="BO49" i="4"/>
  <c r="BW49" i="4"/>
  <c r="CE49" i="4"/>
  <c r="CM49" i="4"/>
  <c r="BP49" i="4"/>
  <c r="BI49" i="4"/>
  <c r="BQ49" i="4"/>
  <c r="BY49" i="4"/>
  <c r="CT49" i="4"/>
  <c r="BC49" i="4"/>
  <c r="BS49" i="4"/>
  <c r="CA49" i="4"/>
  <c r="CI49" i="4"/>
  <c r="CU49" i="4"/>
  <c r="CK49" i="4"/>
  <c r="CN49" i="4"/>
  <c r="BE49" i="4"/>
  <c r="CS49" i="4"/>
  <c r="BM49" i="4"/>
  <c r="BU49" i="4"/>
  <c r="CG49" i="4"/>
  <c r="CC49" i="4"/>
  <c r="CX81" i="4"/>
  <c r="CW81" i="4"/>
  <c r="DL82" i="4"/>
  <c r="DI43" i="6"/>
  <c r="G81" i="4"/>
  <c r="O81" i="4"/>
  <c r="W81" i="4"/>
  <c r="AE81" i="4"/>
  <c r="AM81" i="4"/>
  <c r="H81" i="4"/>
  <c r="P81" i="4"/>
  <c r="X81" i="4"/>
  <c r="AF81" i="4"/>
  <c r="AN81" i="4"/>
  <c r="I81" i="4"/>
  <c r="Q81" i="4"/>
  <c r="Y81" i="4"/>
  <c r="AG81" i="4"/>
  <c r="AO81" i="4"/>
  <c r="J81" i="4"/>
  <c r="R81" i="4"/>
  <c r="Z81" i="4"/>
  <c r="AH81" i="4"/>
  <c r="AT81" i="4"/>
  <c r="C81" i="4"/>
  <c r="K81" i="4"/>
  <c r="S81" i="4"/>
  <c r="AA81" i="4"/>
  <c r="AI81" i="4"/>
  <c r="D81" i="4"/>
  <c r="L81" i="4"/>
  <c r="T81" i="4"/>
  <c r="AB81" i="4"/>
  <c r="AJ81" i="4"/>
  <c r="E81" i="4"/>
  <c r="DJ81" i="4" s="1"/>
  <c r="M81" i="4"/>
  <c r="U81" i="4"/>
  <c r="AC81" i="4"/>
  <c r="AK81" i="4"/>
  <c r="F81" i="4"/>
  <c r="N81" i="4"/>
  <c r="V81" i="4"/>
  <c r="AD81" i="4"/>
  <c r="AL81" i="4"/>
  <c r="AU63" i="4"/>
  <c r="CU45" i="6"/>
  <c r="BZ47" i="6"/>
  <c r="GC47" i="6"/>
  <c r="CJ44" i="4" s="1"/>
  <c r="GA46" i="6"/>
  <c r="CH43" i="4" s="1"/>
  <c r="GA47" i="6"/>
  <c r="CH44" i="4" s="1"/>
  <c r="GC46" i="6"/>
  <c r="CJ43" i="4" s="1"/>
  <c r="CT45" i="6"/>
  <c r="CV45" i="6"/>
  <c r="BK45" i="6"/>
  <c r="DK54" i="6"/>
  <c r="EB53" i="6"/>
  <c r="EW52" i="6"/>
  <c r="BD49" i="4" s="1"/>
  <c r="DL54" i="6"/>
  <c r="EH53" i="6"/>
  <c r="DX53" i="3"/>
  <c r="BN48" i="4"/>
  <c r="CL51" i="6"/>
  <c r="CM51" i="6"/>
  <c r="DK82" i="4"/>
  <c r="CK46" i="6"/>
  <c r="CK47" i="6" s="1"/>
  <c r="CW44" i="6"/>
  <c r="DG44" i="6" s="1"/>
  <c r="DH44" i="6" s="1"/>
  <c r="EJ44" i="6" s="1"/>
  <c r="AV52" i="6"/>
  <c r="M52" i="6"/>
  <c r="BZ47" i="4"/>
  <c r="DP50" i="6"/>
  <c r="N46" i="6"/>
  <c r="AX46" i="6"/>
  <c r="K53" i="6"/>
  <c r="AR49" i="6"/>
  <c r="AS49" i="6"/>
  <c r="CS44" i="6"/>
  <c r="DC44" i="6" s="1"/>
  <c r="BC46" i="6"/>
  <c r="DC45" i="4"/>
  <c r="CJ46" i="6"/>
  <c r="CJ47" i="6" s="1"/>
  <c r="DS51" i="6"/>
  <c r="FW51" i="6" s="1"/>
  <c r="DV51" i="6"/>
  <c r="DO51" i="6"/>
  <c r="FS51" i="6" s="1"/>
  <c r="DT50" i="6"/>
  <c r="CD47" i="4"/>
  <c r="DE45" i="6"/>
  <c r="CD53" i="6"/>
  <c r="CF52" i="6"/>
  <c r="CI54" i="6"/>
  <c r="DA57" i="6"/>
  <c r="CB55" i="6"/>
  <c r="CE54" i="6"/>
  <c r="BD55" i="6"/>
  <c r="L56" i="6"/>
  <c r="BC47" i="6"/>
  <c r="CO55" i="6"/>
  <c r="DN54" i="6"/>
  <c r="BG55" i="6"/>
  <c r="CN55" i="6"/>
  <c r="DR56" i="6"/>
  <c r="DX55" i="6"/>
  <c r="CH55" i="6"/>
  <c r="AX47" i="6"/>
  <c r="DU56" i="6"/>
  <c r="AY55" i="6"/>
  <c r="CD51" i="3"/>
  <c r="CF50" i="3"/>
  <c r="CC52" i="3"/>
  <c r="CE51" i="3"/>
  <c r="AU51" i="3"/>
  <c r="AT52" i="3"/>
  <c r="CH55" i="3"/>
  <c r="BW56" i="3"/>
  <c r="BD56" i="3"/>
  <c r="CO55" i="3"/>
  <c r="CI54" i="3"/>
  <c r="BG55" i="3"/>
  <c r="AB51" i="3"/>
  <c r="AA53" i="3"/>
  <c r="DK51" i="3"/>
  <c r="EB51" i="3" s="1"/>
  <c r="DN52" i="3"/>
  <c r="CZ52" i="3"/>
  <c r="DU53" i="3"/>
  <c r="DR52" i="3"/>
  <c r="DQ53" i="3"/>
  <c r="DM53" i="3"/>
  <c r="T53" i="3"/>
  <c r="DL52" i="3"/>
  <c r="EH52" i="3" s="1"/>
  <c r="CX51" i="3"/>
  <c r="CY53" i="3"/>
  <c r="P53" i="3"/>
  <c r="AD50" i="6" l="1"/>
  <c r="AC51" i="6"/>
  <c r="AH51" i="6" s="1"/>
  <c r="AE51" i="6" s="1"/>
  <c r="V52" i="6"/>
  <c r="AF52" i="6" s="1"/>
  <c r="FG52" i="6"/>
  <c r="FE43" i="6"/>
  <c r="BL40" i="4" s="1"/>
  <c r="FY50" i="6"/>
  <c r="CF47" i="4" s="1"/>
  <c r="FA41" i="6"/>
  <c r="BH38" i="4" s="1"/>
  <c r="FM44" i="6"/>
  <c r="BT41" i="4" s="1"/>
  <c r="FN55" i="6"/>
  <c r="EX55" i="6"/>
  <c r="FA45" i="6"/>
  <c r="BH42" i="4" s="1"/>
  <c r="EX53" i="3"/>
  <c r="FL56" i="6"/>
  <c r="FJ52" i="3"/>
  <c r="FA43" i="6"/>
  <c r="BH40" i="4" s="1"/>
  <c r="FV52" i="3"/>
  <c r="FP55" i="6"/>
  <c r="FT55" i="6"/>
  <c r="FV56" i="6"/>
  <c r="FB56" i="6"/>
  <c r="FD45" i="6"/>
  <c r="BK42" i="4" s="1"/>
  <c r="FL52" i="3"/>
  <c r="FT52" i="3"/>
  <c r="FR55" i="6"/>
  <c r="FX55" i="6"/>
  <c r="FK44" i="6"/>
  <c r="BR41" i="4" s="1"/>
  <c r="FU50" i="6"/>
  <c r="CB47" i="4" s="1"/>
  <c r="FQ45" i="6"/>
  <c r="BX42" i="4" s="1"/>
  <c r="FX52" i="3"/>
  <c r="FR52" i="3"/>
  <c r="FP52" i="3"/>
  <c r="FD44" i="6"/>
  <c r="BK41" i="4" s="1"/>
  <c r="FJ56" i="6"/>
  <c r="FN52" i="3"/>
  <c r="FB53" i="3"/>
  <c r="BP47" i="6"/>
  <c r="BQ47" i="6" s="1"/>
  <c r="AP82" i="4"/>
  <c r="AS82" i="4"/>
  <c r="AQ82" i="4"/>
  <c r="AR82" i="4"/>
  <c r="CQ50" i="4"/>
  <c r="CO50" i="4"/>
  <c r="BU46" i="6"/>
  <c r="GK46" i="6" s="1"/>
  <c r="CR43" i="4" s="1"/>
  <c r="BT46" i="6"/>
  <c r="GI46" i="6" s="1"/>
  <c r="CP43" i="4" s="1"/>
  <c r="BU45" i="6"/>
  <c r="GK45" i="6" s="1"/>
  <c r="CR42" i="4" s="1"/>
  <c r="BT45" i="6"/>
  <c r="GI45" i="6" s="1"/>
  <c r="CP42" i="4" s="1"/>
  <c r="BO48" i="6"/>
  <c r="AO49" i="6"/>
  <c r="AK49" i="6"/>
  <c r="AW45" i="6"/>
  <c r="BA45" i="6" s="1"/>
  <c r="BB45" i="6"/>
  <c r="BF45" i="6" s="1"/>
  <c r="AW46" i="6"/>
  <c r="BA46" i="6" s="1"/>
  <c r="BB46" i="6"/>
  <c r="BF46" i="6" s="1"/>
  <c r="AI50" i="6"/>
  <c r="AG51" i="6"/>
  <c r="AD51" i="6" s="1"/>
  <c r="AN49" i="6"/>
  <c r="AP49" i="6" s="1"/>
  <c r="AQ49" i="6" s="1"/>
  <c r="AJ49" i="6"/>
  <c r="AL49" i="6" s="1"/>
  <c r="AM49" i="6" s="1"/>
  <c r="BY47" i="6"/>
  <c r="EC47" i="6" s="1"/>
  <c r="EL47" i="6" s="1"/>
  <c r="N47" i="6"/>
  <c r="EP44" i="6"/>
  <c r="CZ56" i="6"/>
  <c r="AV82" i="4"/>
  <c r="AW82" i="4"/>
  <c r="CV46" i="4"/>
  <c r="BC50" i="4"/>
  <c r="BS50" i="4"/>
  <c r="CA50" i="4"/>
  <c r="CI50" i="4"/>
  <c r="CU50" i="4"/>
  <c r="BO50" i="4"/>
  <c r="BW50" i="4"/>
  <c r="CE50" i="4"/>
  <c r="CM50" i="4"/>
  <c r="BI50" i="4"/>
  <c r="BQ50" i="4"/>
  <c r="BM50" i="4"/>
  <c r="CK50" i="4"/>
  <c r="CL50" i="4"/>
  <c r="BP50" i="4"/>
  <c r="CC50" i="4"/>
  <c r="CN50" i="4"/>
  <c r="CS50" i="4"/>
  <c r="BE50" i="4"/>
  <c r="BU50" i="4"/>
  <c r="CT50" i="4"/>
  <c r="CG50" i="4"/>
  <c r="BY50" i="4"/>
  <c r="CW82" i="4"/>
  <c r="CX82" i="4"/>
  <c r="DL83" i="4"/>
  <c r="D82" i="4"/>
  <c r="L82" i="4"/>
  <c r="T82" i="4"/>
  <c r="AB82" i="4"/>
  <c r="AJ82" i="4"/>
  <c r="E82" i="4"/>
  <c r="DJ82" i="4" s="1"/>
  <c r="M82" i="4"/>
  <c r="U82" i="4"/>
  <c r="AC82" i="4"/>
  <c r="AK82" i="4"/>
  <c r="F82" i="4"/>
  <c r="N82" i="4"/>
  <c r="V82" i="4"/>
  <c r="AD82" i="4"/>
  <c r="AL82" i="4"/>
  <c r="G82" i="4"/>
  <c r="O82" i="4"/>
  <c r="W82" i="4"/>
  <c r="AE82" i="4"/>
  <c r="AM82" i="4"/>
  <c r="H82" i="4"/>
  <c r="P82" i="4"/>
  <c r="X82" i="4"/>
  <c r="AF82" i="4"/>
  <c r="AN82" i="4"/>
  <c r="I82" i="4"/>
  <c r="Q82" i="4"/>
  <c r="Y82" i="4"/>
  <c r="AG82" i="4"/>
  <c r="AO82" i="4"/>
  <c r="J82" i="4"/>
  <c r="R82" i="4"/>
  <c r="Z82" i="4"/>
  <c r="AH82" i="4"/>
  <c r="AT82" i="4"/>
  <c r="C82" i="4"/>
  <c r="K82" i="4"/>
  <c r="S82" i="4"/>
  <c r="AA82" i="4"/>
  <c r="AI82" i="4"/>
  <c r="AU64" i="4"/>
  <c r="CA47" i="6"/>
  <c r="EI47" i="6" s="1"/>
  <c r="CW45" i="6"/>
  <c r="DG45" i="6" s="1"/>
  <c r="DI45" i="6" s="1"/>
  <c r="DL55" i="6"/>
  <c r="EH54" i="6"/>
  <c r="EW53" i="6"/>
  <c r="BD50" i="4" s="1"/>
  <c r="DK55" i="6"/>
  <c r="EB54" i="6"/>
  <c r="DX54" i="3"/>
  <c r="BN49" i="4"/>
  <c r="CL52" i="6"/>
  <c r="CM52" i="6"/>
  <c r="DK83" i="4"/>
  <c r="DI44" i="6"/>
  <c r="DD44" i="6"/>
  <c r="ED44" i="6" s="1"/>
  <c r="DE44" i="6"/>
  <c r="CD48" i="4"/>
  <c r="DT51" i="6"/>
  <c r="DO52" i="6"/>
  <c r="FS52" i="6" s="1"/>
  <c r="DS52" i="6"/>
  <c r="FW52" i="6" s="1"/>
  <c r="DV52" i="6"/>
  <c r="K54" i="6"/>
  <c r="BX48" i="6"/>
  <c r="DC46" i="4"/>
  <c r="BZ48" i="4"/>
  <c r="DP51" i="6"/>
  <c r="BZ48" i="6"/>
  <c r="M53" i="6"/>
  <c r="AV53" i="6"/>
  <c r="CA46" i="6"/>
  <c r="EI46" i="6" s="1"/>
  <c r="CU46" i="6"/>
  <c r="BK46" i="6"/>
  <c r="CT46" i="6"/>
  <c r="CV46" i="6"/>
  <c r="BY46" i="6"/>
  <c r="EC46" i="6" s="1"/>
  <c r="EL46" i="6" s="1"/>
  <c r="CR46" i="6"/>
  <c r="CP46" i="6"/>
  <c r="BI46" i="6"/>
  <c r="CQ46" i="6"/>
  <c r="CD54" i="6"/>
  <c r="CF53" i="6"/>
  <c r="CI55" i="6"/>
  <c r="DA58" i="6"/>
  <c r="CO56" i="6"/>
  <c r="CH56" i="6"/>
  <c r="CB56" i="6"/>
  <c r="CE55" i="6"/>
  <c r="DU57" i="6"/>
  <c r="CV47" i="6"/>
  <c r="CT47" i="6"/>
  <c r="CU47" i="6"/>
  <c r="BK47" i="6"/>
  <c r="BD56" i="6"/>
  <c r="DX56" i="6"/>
  <c r="DR57" i="6"/>
  <c r="AY56" i="6"/>
  <c r="DN55" i="6"/>
  <c r="L57" i="6"/>
  <c r="BG56" i="6"/>
  <c r="CR47" i="6"/>
  <c r="BI47" i="6"/>
  <c r="CQ47" i="6"/>
  <c r="CP47" i="6"/>
  <c r="CN56" i="6"/>
  <c r="CC53" i="3"/>
  <c r="CE52" i="3"/>
  <c r="CD52" i="3"/>
  <c r="CF51" i="3"/>
  <c r="AU52" i="3"/>
  <c r="AT53" i="3"/>
  <c r="CI55" i="3"/>
  <c r="BW57" i="3"/>
  <c r="BG56" i="3"/>
  <c r="CH56" i="3"/>
  <c r="BD57" i="3"/>
  <c r="CO56" i="3"/>
  <c r="AB52" i="3"/>
  <c r="AA54" i="3"/>
  <c r="DK52" i="3"/>
  <c r="EB52" i="3" s="1"/>
  <c r="CZ53" i="3"/>
  <c r="DN53" i="3"/>
  <c r="DU54" i="3"/>
  <c r="DR53" i="3"/>
  <c r="DQ54" i="3"/>
  <c r="DM54" i="3"/>
  <c r="T54" i="3"/>
  <c r="DL53" i="3"/>
  <c r="EH53" i="3" s="1"/>
  <c r="CX52" i="3"/>
  <c r="CY54" i="3"/>
  <c r="P54" i="3"/>
  <c r="AC52" i="6" l="1"/>
  <c r="FU51" i="6"/>
  <c r="CB48" i="4" s="1"/>
  <c r="FL57" i="6"/>
  <c r="FY51" i="6"/>
  <c r="CF48" i="4" s="1"/>
  <c r="FE44" i="6"/>
  <c r="BL41" i="4" s="1"/>
  <c r="FP53" i="3"/>
  <c r="FB57" i="6"/>
  <c r="EX54" i="3"/>
  <c r="EX56" i="6"/>
  <c r="FB54" i="3"/>
  <c r="FT53" i="3"/>
  <c r="FV53" i="3"/>
  <c r="FR56" i="6"/>
  <c r="FQ46" i="6"/>
  <c r="BX43" i="4" s="1"/>
  <c r="FO46" i="6"/>
  <c r="BV43" i="4" s="1"/>
  <c r="EZ47" i="6"/>
  <c r="BG44" i="4" s="1"/>
  <c r="FM46" i="6"/>
  <c r="BT43" i="4" s="1"/>
  <c r="FN53" i="3"/>
  <c r="FL53" i="3"/>
  <c r="FO47" i="6"/>
  <c r="BV44" i="4" s="1"/>
  <c r="FK46" i="6"/>
  <c r="BR43" i="4" s="1"/>
  <c r="FR53" i="3"/>
  <c r="FV57" i="6"/>
  <c r="FN56" i="6"/>
  <c r="FQ47" i="6"/>
  <c r="BX44" i="4" s="1"/>
  <c r="V53" i="6"/>
  <c r="AF53" i="6" s="1"/>
  <c r="FG53" i="6"/>
  <c r="FM45" i="6"/>
  <c r="BT42" i="4" s="1"/>
  <c r="FT56" i="6"/>
  <c r="FP56" i="6"/>
  <c r="EZ46" i="6"/>
  <c r="BG43" i="4" s="1"/>
  <c r="FK45" i="6"/>
  <c r="BR42" i="4" s="1"/>
  <c r="FJ57" i="6"/>
  <c r="FX53" i="3"/>
  <c r="FX56" i="6"/>
  <c r="FJ53" i="3"/>
  <c r="AP83" i="4"/>
  <c r="AQ83" i="4"/>
  <c r="AR83" i="4"/>
  <c r="AS83" i="4"/>
  <c r="CO51" i="4"/>
  <c r="CQ51" i="4"/>
  <c r="BU47" i="6"/>
  <c r="GK47" i="6" s="1"/>
  <c r="CR44" i="4" s="1"/>
  <c r="BT47" i="6"/>
  <c r="GI47" i="6" s="1"/>
  <c r="CP44" i="4" s="1"/>
  <c r="BP48" i="6"/>
  <c r="BQ48" i="6" s="1"/>
  <c r="BO49" i="6"/>
  <c r="AW47" i="6"/>
  <c r="BA47" i="6" s="1"/>
  <c r="BB47" i="6"/>
  <c r="BF47" i="6" s="1"/>
  <c r="AC53" i="6"/>
  <c r="AI51" i="6"/>
  <c r="AH52" i="6"/>
  <c r="AE52" i="6" s="1"/>
  <c r="AG52" i="6"/>
  <c r="AR52" i="6" s="1"/>
  <c r="AN50" i="6"/>
  <c r="AP50" i="6" s="1"/>
  <c r="AQ50" i="6" s="1"/>
  <c r="AJ50" i="6"/>
  <c r="AL50" i="6" s="1"/>
  <c r="AM50" i="6" s="1"/>
  <c r="EM44" i="6"/>
  <c r="EO47" i="6"/>
  <c r="EO46" i="6"/>
  <c r="CZ57" i="6"/>
  <c r="AV83" i="4"/>
  <c r="AW83" i="4"/>
  <c r="BP51" i="4"/>
  <c r="CN51" i="4"/>
  <c r="BE51" i="4"/>
  <c r="BO51" i="4"/>
  <c r="CK51" i="4"/>
  <c r="BQ51" i="4"/>
  <c r="CA51" i="4"/>
  <c r="CL51" i="4"/>
  <c r="CC51" i="4"/>
  <c r="CM51" i="4"/>
  <c r="BY51" i="4"/>
  <c r="BI51" i="4"/>
  <c r="BS51" i="4"/>
  <c r="CS51" i="4"/>
  <c r="CI51" i="4"/>
  <c r="BU51" i="4"/>
  <c r="CE51" i="4"/>
  <c r="CT51" i="4"/>
  <c r="CG51" i="4"/>
  <c r="CU51" i="4"/>
  <c r="BM51" i="4"/>
  <c r="BW51" i="4"/>
  <c r="BC51" i="4"/>
  <c r="CW83" i="4"/>
  <c r="CX83" i="4"/>
  <c r="DL84" i="4"/>
  <c r="I83" i="4"/>
  <c r="Q83" i="4"/>
  <c r="Y83" i="4"/>
  <c r="AG83" i="4"/>
  <c r="AO83" i="4"/>
  <c r="J83" i="4"/>
  <c r="R83" i="4"/>
  <c r="Z83" i="4"/>
  <c r="AH83" i="4"/>
  <c r="AT83" i="4"/>
  <c r="C83" i="4"/>
  <c r="K83" i="4"/>
  <c r="S83" i="4"/>
  <c r="AA83" i="4"/>
  <c r="AI83" i="4"/>
  <c r="D83" i="4"/>
  <c r="L83" i="4"/>
  <c r="T83" i="4"/>
  <c r="AB83" i="4"/>
  <c r="AJ83" i="4"/>
  <c r="E83" i="4"/>
  <c r="DJ83" i="4" s="1"/>
  <c r="M83" i="4"/>
  <c r="U83" i="4"/>
  <c r="AC83" i="4"/>
  <c r="AK83" i="4"/>
  <c r="F83" i="4"/>
  <c r="N83" i="4"/>
  <c r="V83" i="4"/>
  <c r="AD83" i="4"/>
  <c r="AL83" i="4"/>
  <c r="G83" i="4"/>
  <c r="O83" i="4"/>
  <c r="W83" i="4"/>
  <c r="AE83" i="4"/>
  <c r="AM83" i="4"/>
  <c r="H83" i="4"/>
  <c r="P83" i="4"/>
  <c r="X83" i="4"/>
  <c r="AF83" i="4"/>
  <c r="AN83" i="4"/>
  <c r="AU65" i="4"/>
  <c r="DH45" i="6"/>
  <c r="EJ45" i="6" s="1"/>
  <c r="CK48" i="6"/>
  <c r="GC48" i="6"/>
  <c r="CJ45" i="4" s="1"/>
  <c r="CJ48" i="6"/>
  <c r="GA48" i="6"/>
  <c r="CH45" i="4" s="1"/>
  <c r="DK56" i="6"/>
  <c r="EB55" i="6"/>
  <c r="EW54" i="6"/>
  <c r="BD51" i="4" s="1"/>
  <c r="DL56" i="6"/>
  <c r="EH55" i="6"/>
  <c r="DX55" i="3"/>
  <c r="BN50" i="4"/>
  <c r="CL53" i="6"/>
  <c r="CM53" i="6"/>
  <c r="DK84" i="4"/>
  <c r="CS46" i="6"/>
  <c r="DC46" i="6" s="1"/>
  <c r="DE46" i="6" s="1"/>
  <c r="AS50" i="6"/>
  <c r="AR50" i="6"/>
  <c r="AS51" i="6"/>
  <c r="AR51" i="6"/>
  <c r="CD49" i="4"/>
  <c r="DT52" i="6"/>
  <c r="BZ49" i="6"/>
  <c r="BZ49" i="4"/>
  <c r="DP52" i="6"/>
  <c r="BX49" i="6"/>
  <c r="DV53" i="6"/>
  <c r="DO53" i="6"/>
  <c r="FS53" i="6" s="1"/>
  <c r="DS53" i="6"/>
  <c r="FW53" i="6" s="1"/>
  <c r="AX48" i="6"/>
  <c r="BC48" i="6"/>
  <c r="CW46" i="6"/>
  <c r="DG46" i="6" s="1"/>
  <c r="M54" i="6"/>
  <c r="AV54" i="6"/>
  <c r="K55" i="6"/>
  <c r="CD55" i="6"/>
  <c r="CF54" i="6"/>
  <c r="CI56" i="6"/>
  <c r="DA59" i="6"/>
  <c r="CB57" i="6"/>
  <c r="CE56" i="6"/>
  <c r="DX57" i="6"/>
  <c r="CO57" i="6"/>
  <c r="CN57" i="6"/>
  <c r="CS47" i="6"/>
  <c r="DC47" i="6" s="1"/>
  <c r="CW47" i="6"/>
  <c r="DG47" i="6" s="1"/>
  <c r="DH47" i="6" s="1"/>
  <c r="EJ47" i="6" s="1"/>
  <c r="DU58" i="6"/>
  <c r="L58" i="6"/>
  <c r="AY57" i="6"/>
  <c r="BD57" i="6"/>
  <c r="DR58" i="6"/>
  <c r="CH57" i="6"/>
  <c r="BG57" i="6"/>
  <c r="DN56" i="6"/>
  <c r="CD53" i="3"/>
  <c r="CF52" i="3"/>
  <c r="CC54" i="3"/>
  <c r="CE53" i="3"/>
  <c r="AU53" i="3"/>
  <c r="AT54" i="3"/>
  <c r="CH57" i="3"/>
  <c r="BG57" i="3"/>
  <c r="CI56" i="3"/>
  <c r="BW58" i="3"/>
  <c r="BD58" i="3"/>
  <c r="CO57" i="3"/>
  <c r="AB53" i="3"/>
  <c r="AA55" i="3"/>
  <c r="DK53" i="3"/>
  <c r="EB53" i="3" s="1"/>
  <c r="DN54" i="3"/>
  <c r="CZ54" i="3"/>
  <c r="DU55" i="3"/>
  <c r="DR54" i="3"/>
  <c r="DQ55" i="3"/>
  <c r="DM55" i="3"/>
  <c r="T55" i="3"/>
  <c r="DL54" i="3"/>
  <c r="EH54" i="3" s="1"/>
  <c r="CX53" i="3"/>
  <c r="CY55" i="3"/>
  <c r="P55" i="3"/>
  <c r="FJ58" i="6" l="1"/>
  <c r="FN57" i="6"/>
  <c r="FP57" i="6"/>
  <c r="FT57" i="6"/>
  <c r="FV54" i="3"/>
  <c r="EX57" i="6"/>
  <c r="FY52" i="6"/>
  <c r="CF49" i="4" s="1"/>
  <c r="FX54" i="3"/>
  <c r="V54" i="6"/>
  <c r="AC54" i="6" s="1"/>
  <c r="FG54" i="6"/>
  <c r="FD46" i="6"/>
  <c r="BK43" i="4" s="1"/>
  <c r="FL54" i="3"/>
  <c r="FT54" i="3"/>
  <c r="FB58" i="6"/>
  <c r="FU52" i="6"/>
  <c r="CB49" i="4" s="1"/>
  <c r="FD47" i="6"/>
  <c r="BK44" i="4" s="1"/>
  <c r="FJ54" i="3"/>
  <c r="FV58" i="6"/>
  <c r="FL58" i="6"/>
  <c r="FR57" i="6"/>
  <c r="FA44" i="6"/>
  <c r="BH41" i="4" s="1"/>
  <c r="FM47" i="6"/>
  <c r="BT44" i="4" s="1"/>
  <c r="FX57" i="6"/>
  <c r="FR54" i="3"/>
  <c r="FB55" i="3"/>
  <c r="FK47" i="6"/>
  <c r="BR44" i="4" s="1"/>
  <c r="FN54" i="3"/>
  <c r="EX55" i="3"/>
  <c r="FP54" i="3"/>
  <c r="AP84" i="4"/>
  <c r="AQ84" i="4"/>
  <c r="AR84" i="4"/>
  <c r="AS84" i="4"/>
  <c r="CQ52" i="4"/>
  <c r="CO52" i="4"/>
  <c r="BO50" i="6"/>
  <c r="BP49" i="6"/>
  <c r="BT48" i="6"/>
  <c r="GI48" i="6" s="1"/>
  <c r="CP45" i="4" s="1"/>
  <c r="BU48" i="6"/>
  <c r="GK48" i="6" s="1"/>
  <c r="CR45" i="4" s="1"/>
  <c r="AD52" i="6"/>
  <c r="AO50" i="6"/>
  <c r="AO51" i="6" s="1"/>
  <c r="AK50" i="6"/>
  <c r="AK51" i="6"/>
  <c r="AK52" i="6"/>
  <c r="AI52" i="6"/>
  <c r="AN51" i="6"/>
  <c r="AP51" i="6" s="1"/>
  <c r="AQ51" i="6" s="1"/>
  <c r="AJ51" i="6"/>
  <c r="AL51" i="6" s="1"/>
  <c r="AM51" i="6" s="1"/>
  <c r="AG53" i="6"/>
  <c r="AD53" i="6" s="1"/>
  <c r="AH53" i="6"/>
  <c r="N48" i="6"/>
  <c r="EP45" i="6"/>
  <c r="EP47" i="6"/>
  <c r="CZ58" i="6"/>
  <c r="AV84" i="4"/>
  <c r="AW84" i="4"/>
  <c r="CV47" i="4"/>
  <c r="CV48" i="4"/>
  <c r="BE52" i="4"/>
  <c r="BM52" i="4"/>
  <c r="BU52" i="4"/>
  <c r="CC52" i="4"/>
  <c r="CK52" i="4"/>
  <c r="CL52" i="4"/>
  <c r="BO52" i="4"/>
  <c r="BW52" i="4"/>
  <c r="CE52" i="4"/>
  <c r="CM52" i="4"/>
  <c r="BP52" i="4"/>
  <c r="CN52" i="4"/>
  <c r="BI52" i="4"/>
  <c r="BQ52" i="4"/>
  <c r="BY52" i="4"/>
  <c r="CG52" i="4"/>
  <c r="CS52" i="4"/>
  <c r="BC52" i="4"/>
  <c r="CT52" i="4"/>
  <c r="BS52" i="4"/>
  <c r="CA52" i="4"/>
  <c r="CI52" i="4"/>
  <c r="CU52" i="4"/>
  <c r="CW84" i="4"/>
  <c r="CX84" i="4"/>
  <c r="DL85" i="4"/>
  <c r="F84" i="4"/>
  <c r="N84" i="4"/>
  <c r="V84" i="4"/>
  <c r="AD84" i="4"/>
  <c r="AL84" i="4"/>
  <c r="G84" i="4"/>
  <c r="O84" i="4"/>
  <c r="W84" i="4"/>
  <c r="AE84" i="4"/>
  <c r="H84" i="4"/>
  <c r="P84" i="4"/>
  <c r="X84" i="4"/>
  <c r="AF84" i="4"/>
  <c r="AN84" i="4"/>
  <c r="I84" i="4"/>
  <c r="J84" i="4"/>
  <c r="R84" i="4"/>
  <c r="Z84" i="4"/>
  <c r="AH84" i="4"/>
  <c r="AT84" i="4"/>
  <c r="C84" i="4"/>
  <c r="K84" i="4"/>
  <c r="S84" i="4"/>
  <c r="AA84" i="4"/>
  <c r="AI84" i="4"/>
  <c r="AU84" i="4"/>
  <c r="D84" i="4"/>
  <c r="L84" i="4"/>
  <c r="T84" i="4"/>
  <c r="AB84" i="4"/>
  <c r="AJ84" i="4"/>
  <c r="AK84" i="4"/>
  <c r="E84" i="4"/>
  <c r="DJ84" i="4" s="1"/>
  <c r="AM84" i="4"/>
  <c r="M84" i="4"/>
  <c r="AO84" i="4"/>
  <c r="Q84" i="4"/>
  <c r="U84" i="4"/>
  <c r="Y84" i="4"/>
  <c r="AC84" i="4"/>
  <c r="AG84" i="4"/>
  <c r="AU66" i="4"/>
  <c r="GC49" i="6"/>
  <c r="CJ46" i="4" s="1"/>
  <c r="CJ49" i="6"/>
  <c r="GA49" i="6"/>
  <c r="CH46" i="4" s="1"/>
  <c r="DL57" i="6"/>
  <c r="EH56" i="6"/>
  <c r="EW55" i="6"/>
  <c r="BD52" i="4" s="1"/>
  <c r="DK57" i="6"/>
  <c r="EB56" i="6"/>
  <c r="DX56" i="3"/>
  <c r="AS52" i="6"/>
  <c r="BN51" i="4"/>
  <c r="CL54" i="6"/>
  <c r="CM54" i="6"/>
  <c r="DK85" i="4"/>
  <c r="DD46" i="6"/>
  <c r="ED46" i="6" s="1"/>
  <c r="DS54" i="6"/>
  <c r="FW54" i="6" s="1"/>
  <c r="DO54" i="6"/>
  <c r="FS54" i="6" s="1"/>
  <c r="DV54" i="6"/>
  <c r="CD50" i="4"/>
  <c r="DT53" i="6"/>
  <c r="DC48" i="4"/>
  <c r="BZ50" i="4"/>
  <c r="DP53" i="6"/>
  <c r="AV55" i="6"/>
  <c r="M55" i="6"/>
  <c r="K56" i="6"/>
  <c r="AX49" i="6"/>
  <c r="CA49" i="6"/>
  <c r="EI49" i="6" s="1"/>
  <c r="BC49" i="6"/>
  <c r="DH46" i="6"/>
  <c r="EJ46" i="6" s="1"/>
  <c r="DI46" i="6"/>
  <c r="BY48" i="6"/>
  <c r="EC48" i="6" s="1"/>
  <c r="EL48" i="6" s="1"/>
  <c r="BI48" i="6"/>
  <c r="CR48" i="6"/>
  <c r="CQ48" i="6"/>
  <c r="CP48" i="6"/>
  <c r="DC47" i="4"/>
  <c r="CA48" i="6"/>
  <c r="EI48" i="6" s="1"/>
  <c r="CV48" i="6"/>
  <c r="CU48" i="6"/>
  <c r="CT48" i="6"/>
  <c r="BK48" i="6"/>
  <c r="CK49" i="6"/>
  <c r="CD56" i="6"/>
  <c r="CF55" i="6"/>
  <c r="DE47" i="6"/>
  <c r="DD47" i="6"/>
  <c r="ED47" i="6" s="1"/>
  <c r="CI57" i="6"/>
  <c r="DI47" i="6"/>
  <c r="L59" i="6"/>
  <c r="BG58" i="6"/>
  <c r="BD58" i="6"/>
  <c r="CE57" i="6"/>
  <c r="CB58" i="6"/>
  <c r="DN57" i="6"/>
  <c r="CO58" i="6"/>
  <c r="CH58" i="6"/>
  <c r="CN58" i="6"/>
  <c r="DR59" i="6"/>
  <c r="AY58" i="6"/>
  <c r="DU59" i="6"/>
  <c r="DX58" i="6"/>
  <c r="CC55" i="3"/>
  <c r="CE54" i="3"/>
  <c r="CF53" i="3"/>
  <c r="CD54" i="3"/>
  <c r="AU54" i="3"/>
  <c r="AT55" i="3"/>
  <c r="BG58" i="3"/>
  <c r="BD59" i="3"/>
  <c r="BW59" i="3"/>
  <c r="CH58" i="3"/>
  <c r="CO58" i="3"/>
  <c r="CI57" i="3"/>
  <c r="AB54" i="3"/>
  <c r="AA56" i="3"/>
  <c r="DK54" i="3"/>
  <c r="EB54" i="3" s="1"/>
  <c r="CZ55" i="3"/>
  <c r="DN55" i="3"/>
  <c r="DU56" i="3"/>
  <c r="DR55" i="3"/>
  <c r="DQ56" i="3"/>
  <c r="DM56" i="3"/>
  <c r="T56" i="3"/>
  <c r="DL55" i="3"/>
  <c r="EH55" i="3" s="1"/>
  <c r="CX54" i="3"/>
  <c r="CY56" i="3"/>
  <c r="P56" i="3"/>
  <c r="AF54" i="6" l="1"/>
  <c r="FX58" i="6"/>
  <c r="FV59" i="6"/>
  <c r="FB59" i="6"/>
  <c r="FP55" i="3"/>
  <c r="FB56" i="3"/>
  <c r="FP58" i="6"/>
  <c r="BX45" i="4"/>
  <c r="FQ48" i="6"/>
  <c r="FO48" i="6"/>
  <c r="BV45" i="4" s="1"/>
  <c r="FU53" i="6"/>
  <c r="CB50" i="4" s="1"/>
  <c r="FE47" i="6"/>
  <c r="BL44" i="4" s="1"/>
  <c r="FT58" i="6"/>
  <c r="V55" i="6"/>
  <c r="AC55" i="6" s="1"/>
  <c r="FG55" i="6"/>
  <c r="FE45" i="6"/>
  <c r="BL42" i="4" s="1"/>
  <c r="EX56" i="3"/>
  <c r="FJ55" i="3"/>
  <c r="EX58" i="6"/>
  <c r="FN58" i="6"/>
  <c r="FL55" i="3"/>
  <c r="FR55" i="3"/>
  <c r="FR58" i="6"/>
  <c r="FV55" i="3"/>
  <c r="FL59" i="6"/>
  <c r="EZ48" i="6"/>
  <c r="BG45" i="4" s="1"/>
  <c r="FY53" i="6"/>
  <c r="CF50" i="4" s="1"/>
  <c r="FN55" i="3"/>
  <c r="FT55" i="3"/>
  <c r="FX55" i="3"/>
  <c r="FJ59" i="6"/>
  <c r="AP85" i="4"/>
  <c r="AQ85" i="4"/>
  <c r="AR85" i="4"/>
  <c r="AS85" i="4"/>
  <c r="CO53" i="4"/>
  <c r="CQ53" i="4"/>
  <c r="BP50" i="6"/>
  <c r="BQ50" i="6" s="1"/>
  <c r="BO51" i="6"/>
  <c r="BQ49" i="6"/>
  <c r="BB48" i="6"/>
  <c r="BF48" i="6" s="1"/>
  <c r="AW48" i="6"/>
  <c r="BA48" i="6" s="1"/>
  <c r="AI53" i="6"/>
  <c r="AJ53" i="6" s="1"/>
  <c r="AL53" i="6" s="1"/>
  <c r="AM53" i="6" s="1"/>
  <c r="AO52" i="6"/>
  <c r="AG54" i="6"/>
  <c r="AD54" i="6" s="1"/>
  <c r="AH54" i="6"/>
  <c r="AE53" i="6"/>
  <c r="AJ52" i="6"/>
  <c r="AN52" i="6"/>
  <c r="AP52" i="6" s="1"/>
  <c r="AQ52" i="6" s="1"/>
  <c r="BY49" i="6"/>
  <c r="EC49" i="6" s="1"/>
  <c r="EL49" i="6" s="1"/>
  <c r="N49" i="6"/>
  <c r="EM46" i="6"/>
  <c r="EP46" i="6"/>
  <c r="EM47" i="6"/>
  <c r="EO49" i="6"/>
  <c r="EO48" i="6"/>
  <c r="CZ59" i="6"/>
  <c r="AV85" i="4"/>
  <c r="AW85" i="4"/>
  <c r="CT53" i="4"/>
  <c r="BC53" i="4"/>
  <c r="BS53" i="4"/>
  <c r="CA53" i="4"/>
  <c r="CI53" i="4"/>
  <c r="CU53" i="4"/>
  <c r="CS53" i="4"/>
  <c r="BE53" i="4"/>
  <c r="BM53" i="4"/>
  <c r="BU53" i="4"/>
  <c r="CC53" i="4"/>
  <c r="CK53" i="4"/>
  <c r="CG53" i="4"/>
  <c r="CL53" i="4"/>
  <c r="BI53" i="4"/>
  <c r="BO53" i="4"/>
  <c r="BW53" i="4"/>
  <c r="CE53" i="4"/>
  <c r="CM53" i="4"/>
  <c r="BQ53" i="4"/>
  <c r="BP53" i="4"/>
  <c r="CN53" i="4"/>
  <c r="BY53" i="4"/>
  <c r="CV49" i="4"/>
  <c r="CW85" i="4"/>
  <c r="CX85" i="4"/>
  <c r="DL86" i="4"/>
  <c r="C85" i="4"/>
  <c r="K85" i="4"/>
  <c r="S85" i="4"/>
  <c r="AA85" i="4"/>
  <c r="AI85" i="4"/>
  <c r="AU85" i="4"/>
  <c r="E85" i="4"/>
  <c r="DJ85" i="4" s="1"/>
  <c r="M85" i="4"/>
  <c r="U85" i="4"/>
  <c r="AC85" i="4"/>
  <c r="AK85" i="4"/>
  <c r="G85" i="4"/>
  <c r="O85" i="4"/>
  <c r="W85" i="4"/>
  <c r="AE85" i="4"/>
  <c r="AM85" i="4"/>
  <c r="H85" i="4"/>
  <c r="P85" i="4"/>
  <c r="X85" i="4"/>
  <c r="AF85" i="4"/>
  <c r="AN85" i="4"/>
  <c r="I85" i="4"/>
  <c r="Q85" i="4"/>
  <c r="Y85" i="4"/>
  <c r="AG85" i="4"/>
  <c r="AO85" i="4"/>
  <c r="L85" i="4"/>
  <c r="AH85" i="4"/>
  <c r="N85" i="4"/>
  <c r="AJ85" i="4"/>
  <c r="R85" i="4"/>
  <c r="AL85" i="4"/>
  <c r="T85" i="4"/>
  <c r="AT85" i="4"/>
  <c r="V85" i="4"/>
  <c r="D85" i="4"/>
  <c r="Z85" i="4"/>
  <c r="F85" i="4"/>
  <c r="AB85" i="4"/>
  <c r="J85" i="4"/>
  <c r="AD85" i="4"/>
  <c r="AU67" i="4"/>
  <c r="DC49" i="4"/>
  <c r="DK58" i="6"/>
  <c r="EB57" i="6"/>
  <c r="EW56" i="6"/>
  <c r="BD53" i="4" s="1"/>
  <c r="DL58" i="6"/>
  <c r="EH57" i="6"/>
  <c r="DX57" i="3"/>
  <c r="BN52" i="4"/>
  <c r="CL55" i="6"/>
  <c r="CM55" i="6"/>
  <c r="DK86" i="4"/>
  <c r="AR53" i="6"/>
  <c r="AS53" i="6"/>
  <c r="BI49" i="6"/>
  <c r="CQ49" i="6"/>
  <c r="CR49" i="6"/>
  <c r="CP49" i="6"/>
  <c r="DS55" i="6"/>
  <c r="FW55" i="6" s="1"/>
  <c r="DV55" i="6"/>
  <c r="DO55" i="6"/>
  <c r="FS55" i="6" s="1"/>
  <c r="M56" i="6"/>
  <c r="AV56" i="6"/>
  <c r="BX50" i="6"/>
  <c r="BZ51" i="6"/>
  <c r="BZ51" i="4"/>
  <c r="DP54" i="6"/>
  <c r="BZ50" i="6"/>
  <c r="BX51" i="6"/>
  <c r="K57" i="6"/>
  <c r="CW48" i="6"/>
  <c r="DG48" i="6" s="1"/>
  <c r="CD51" i="4"/>
  <c r="DT54" i="6"/>
  <c r="CS48" i="6"/>
  <c r="DC48" i="6" s="1"/>
  <c r="CV49" i="6"/>
  <c r="CT49" i="6"/>
  <c r="BK49" i="6"/>
  <c r="CU49" i="6"/>
  <c r="CD57" i="6"/>
  <c r="CF56" i="6"/>
  <c r="CI58" i="6"/>
  <c r="CN59" i="6"/>
  <c r="DN58" i="6"/>
  <c r="AY59" i="6"/>
  <c r="CH59" i="6"/>
  <c r="CE58" i="6"/>
  <c r="CB59" i="6"/>
  <c r="BD59" i="6"/>
  <c r="DX59" i="6"/>
  <c r="CO59" i="6"/>
  <c r="BG59" i="6"/>
  <c r="CD55" i="3"/>
  <c r="CF54" i="3"/>
  <c r="CC56" i="3"/>
  <c r="CE55" i="3"/>
  <c r="AU55" i="3"/>
  <c r="AT56" i="3"/>
  <c r="CO59" i="3"/>
  <c r="CH59" i="3"/>
  <c r="BG59" i="3"/>
  <c r="CI58" i="3"/>
  <c r="AB55" i="3"/>
  <c r="AA57" i="3"/>
  <c r="DK55" i="3"/>
  <c r="EB55" i="3" s="1"/>
  <c r="DN56" i="3"/>
  <c r="CZ56" i="3"/>
  <c r="DU57" i="3"/>
  <c r="DR56" i="3"/>
  <c r="DQ57" i="3"/>
  <c r="DM57" i="3"/>
  <c r="T57" i="3"/>
  <c r="DL56" i="3"/>
  <c r="EH56" i="3" s="1"/>
  <c r="CX55" i="3"/>
  <c r="CY57" i="3"/>
  <c r="P57" i="3"/>
  <c r="AF55" i="6" l="1"/>
  <c r="BP51" i="6"/>
  <c r="EZ49" i="6"/>
  <c r="BG46" i="4" s="1"/>
  <c r="FR59" i="6"/>
  <c r="EX59" i="6"/>
  <c r="FP59" i="6"/>
  <c r="FY54" i="6"/>
  <c r="CF51" i="4" s="1"/>
  <c r="FD48" i="6"/>
  <c r="BK45" i="4" s="1"/>
  <c r="FK48" i="6"/>
  <c r="BR45" i="4" s="1"/>
  <c r="FD49" i="6"/>
  <c r="BK46" i="4" s="1"/>
  <c r="FM48" i="6"/>
  <c r="BT45" i="4" s="1"/>
  <c r="FX56" i="3"/>
  <c r="FR56" i="3"/>
  <c r="FU54" i="6"/>
  <c r="CB51" i="4" s="1"/>
  <c r="FA47" i="6"/>
  <c r="BH44" i="4" s="1"/>
  <c r="FT56" i="3"/>
  <c r="FL56" i="3"/>
  <c r="FJ56" i="3"/>
  <c r="FB57" i="3"/>
  <c r="FO49" i="6"/>
  <c r="BV46" i="4" s="1"/>
  <c r="V56" i="6"/>
  <c r="AF56" i="6" s="1"/>
  <c r="FG56" i="6"/>
  <c r="BN53" i="4" s="1"/>
  <c r="FE46" i="6"/>
  <c r="BL43" i="4" s="1"/>
  <c r="FA46" i="6"/>
  <c r="BH43" i="4" s="1"/>
  <c r="FN59" i="6"/>
  <c r="FX59" i="6"/>
  <c r="FQ49" i="6"/>
  <c r="BX46" i="4" s="1"/>
  <c r="FN56" i="3"/>
  <c r="FV56" i="3"/>
  <c r="EX57" i="3"/>
  <c r="FT59" i="6"/>
  <c r="FP56" i="3"/>
  <c r="AP86" i="4"/>
  <c r="AQ86" i="4"/>
  <c r="AS86" i="4"/>
  <c r="AR86" i="4"/>
  <c r="CR54" i="4"/>
  <c r="CQ54" i="4"/>
  <c r="CO54" i="4"/>
  <c r="CP54" i="4"/>
  <c r="BQ51" i="6"/>
  <c r="BT51" i="6" s="1"/>
  <c r="GI51" i="6" s="1"/>
  <c r="CP48" i="4" s="1"/>
  <c r="AL52" i="6"/>
  <c r="AX52" i="6" s="1"/>
  <c r="BO52" i="6"/>
  <c r="BP52" i="6" s="1"/>
  <c r="BU50" i="6"/>
  <c r="GK50" i="6" s="1"/>
  <c r="CR47" i="4" s="1"/>
  <c r="BT50" i="6"/>
  <c r="GI50" i="6" s="1"/>
  <c r="CP47" i="4" s="1"/>
  <c r="BT49" i="6"/>
  <c r="GI49" i="6" s="1"/>
  <c r="CP46" i="4" s="1"/>
  <c r="BU49" i="6"/>
  <c r="GK49" i="6" s="1"/>
  <c r="CR46" i="4" s="1"/>
  <c r="AN53" i="6"/>
  <c r="AP53" i="6" s="1"/>
  <c r="AQ53" i="6" s="1"/>
  <c r="AO53" i="6"/>
  <c r="AK53" i="6"/>
  <c r="BZ52" i="6"/>
  <c r="BB49" i="6"/>
  <c r="BF49" i="6" s="1"/>
  <c r="AW49" i="6"/>
  <c r="BA49" i="6" s="1"/>
  <c r="AI54" i="6"/>
  <c r="AJ54" i="6" s="1"/>
  <c r="AL54" i="6" s="1"/>
  <c r="AM54" i="6" s="1"/>
  <c r="AH55" i="6"/>
  <c r="AE54" i="6"/>
  <c r="AG55" i="6"/>
  <c r="AD55" i="6" s="1"/>
  <c r="GC52" i="6"/>
  <c r="CJ49" i="4" s="1"/>
  <c r="AV86" i="4"/>
  <c r="AW86" i="4"/>
  <c r="CV50" i="4"/>
  <c r="BG54" i="4"/>
  <c r="BO54" i="4"/>
  <c r="BW54" i="4"/>
  <c r="CE54" i="4"/>
  <c r="CM54" i="4"/>
  <c r="CL54" i="4"/>
  <c r="BH54" i="4"/>
  <c r="BP54" i="4"/>
  <c r="BX54" i="4"/>
  <c r="CF54" i="4"/>
  <c r="CN54" i="4"/>
  <c r="BF54" i="4"/>
  <c r="BI54" i="4"/>
  <c r="BQ54" i="4"/>
  <c r="BY54" i="4"/>
  <c r="CG54" i="4"/>
  <c r="CS54" i="4"/>
  <c r="BB54" i="4"/>
  <c r="BJ54" i="4"/>
  <c r="BR54" i="4"/>
  <c r="BZ54" i="4"/>
  <c r="CH54" i="4"/>
  <c r="CT54" i="4"/>
  <c r="BV54" i="4"/>
  <c r="BC54" i="4"/>
  <c r="BK54" i="4"/>
  <c r="BS54" i="4"/>
  <c r="CA54" i="4"/>
  <c r="CI54" i="4"/>
  <c r="CU54" i="4"/>
  <c r="CD54" i="4"/>
  <c r="BD54" i="4"/>
  <c r="BL54" i="4"/>
  <c r="BT54" i="4"/>
  <c r="CB54" i="4"/>
  <c r="CJ54" i="4"/>
  <c r="BN54" i="4"/>
  <c r="BE54" i="4"/>
  <c r="BM54" i="4"/>
  <c r="BU54" i="4"/>
  <c r="CC54" i="4"/>
  <c r="CK54" i="4"/>
  <c r="CW86" i="4"/>
  <c r="CX86" i="4"/>
  <c r="DL87" i="4"/>
  <c r="H86" i="4"/>
  <c r="P86" i="4"/>
  <c r="X86" i="4"/>
  <c r="AF86" i="4"/>
  <c r="AN86" i="4"/>
  <c r="J86" i="4"/>
  <c r="R86" i="4"/>
  <c r="Z86" i="4"/>
  <c r="AH86" i="4"/>
  <c r="AT86" i="4"/>
  <c r="D86" i="4"/>
  <c r="L86" i="4"/>
  <c r="T86" i="4"/>
  <c r="AB86" i="4"/>
  <c r="AJ86" i="4"/>
  <c r="E86" i="4"/>
  <c r="DJ86" i="4" s="1"/>
  <c r="M86" i="4"/>
  <c r="U86" i="4"/>
  <c r="AC86" i="4"/>
  <c r="AK86" i="4"/>
  <c r="F86" i="4"/>
  <c r="N86" i="4"/>
  <c r="V86" i="4"/>
  <c r="AD86" i="4"/>
  <c r="AL86" i="4"/>
  <c r="I86" i="4"/>
  <c r="AE86" i="4"/>
  <c r="K86" i="4"/>
  <c r="AG86" i="4"/>
  <c r="O86" i="4"/>
  <c r="AI86" i="4"/>
  <c r="Q86" i="4"/>
  <c r="AM86" i="4"/>
  <c r="S86" i="4"/>
  <c r="AO86" i="4"/>
  <c r="W86" i="4"/>
  <c r="AU86" i="4"/>
  <c r="C86" i="4"/>
  <c r="Y86" i="4"/>
  <c r="G86" i="4"/>
  <c r="AA86" i="4"/>
  <c r="AU68" i="4"/>
  <c r="GC50" i="6"/>
  <c r="CJ47" i="4" s="1"/>
  <c r="GC51" i="6"/>
  <c r="CJ48" i="4" s="1"/>
  <c r="GA51" i="6"/>
  <c r="CH48" i="4" s="1"/>
  <c r="GA50" i="6"/>
  <c r="CH47" i="4" s="1"/>
  <c r="CU52" i="6"/>
  <c r="DL59" i="6"/>
  <c r="EH59" i="6" s="1"/>
  <c r="EH58" i="6"/>
  <c r="EW57" i="6"/>
  <c r="BC52" i="6"/>
  <c r="DK59" i="6"/>
  <c r="EB59" i="6" s="1"/>
  <c r="EB58" i="6"/>
  <c r="DX58" i="3"/>
  <c r="CL56" i="6"/>
  <c r="CM56" i="6"/>
  <c r="DK87" i="4"/>
  <c r="BX52" i="6"/>
  <c r="DC50" i="4"/>
  <c r="K59" i="6"/>
  <c r="K58" i="6"/>
  <c r="DT55" i="6"/>
  <c r="CD52" i="4"/>
  <c r="BC51" i="6"/>
  <c r="AX51" i="6"/>
  <c r="CS49" i="6"/>
  <c r="DC49" i="6" s="1"/>
  <c r="AX50" i="6"/>
  <c r="CJ50" i="6"/>
  <c r="CJ51" i="6" s="1"/>
  <c r="CA50" i="6"/>
  <c r="EI50" i="6" s="1"/>
  <c r="BC50" i="6"/>
  <c r="CK50" i="6"/>
  <c r="AS54" i="6"/>
  <c r="AR54" i="6"/>
  <c r="CW49" i="6"/>
  <c r="DG49" i="6" s="1"/>
  <c r="DH48" i="6"/>
  <c r="EJ48" i="6" s="1"/>
  <c r="DI48" i="6"/>
  <c r="DS56" i="6"/>
  <c r="FW56" i="6" s="1"/>
  <c r="DO56" i="6"/>
  <c r="FS56" i="6" s="1"/>
  <c r="DV56" i="6"/>
  <c r="BZ52" i="4"/>
  <c r="DP55" i="6"/>
  <c r="DE48" i="6"/>
  <c r="DD48" i="6"/>
  <c r="ED48" i="6" s="1"/>
  <c r="M57" i="6"/>
  <c r="AV57" i="6"/>
  <c r="CD58" i="6"/>
  <c r="CF57" i="6"/>
  <c r="CI59" i="6"/>
  <c r="CE59" i="6"/>
  <c r="BX53" i="6"/>
  <c r="DN59" i="6"/>
  <c r="CC57" i="3"/>
  <c r="CE56" i="3"/>
  <c r="CF55" i="3"/>
  <c r="CD56" i="3"/>
  <c r="AU56" i="3"/>
  <c r="AT57" i="3"/>
  <c r="CI59" i="3"/>
  <c r="AB56" i="3"/>
  <c r="AA58" i="3"/>
  <c r="DK56" i="3"/>
  <c r="EB56" i="3" s="1"/>
  <c r="CZ57" i="3"/>
  <c r="DN57" i="3"/>
  <c r="DU58" i="3"/>
  <c r="DR57" i="3"/>
  <c r="DQ58" i="3"/>
  <c r="DM58" i="3"/>
  <c r="T58" i="3"/>
  <c r="DL57" i="3"/>
  <c r="EH57" i="3" s="1"/>
  <c r="CX56" i="3"/>
  <c r="CY58" i="3"/>
  <c r="P58" i="3"/>
  <c r="AC56" i="6" l="1"/>
  <c r="V57" i="6"/>
  <c r="AF57" i="6" s="1"/>
  <c r="FG57" i="6"/>
  <c r="FP57" i="3"/>
  <c r="FV57" i="3"/>
  <c r="FX57" i="3"/>
  <c r="FU55" i="6"/>
  <c r="CB52" i="4" s="1"/>
  <c r="FJ57" i="3"/>
  <c r="FN57" i="3"/>
  <c r="FL57" i="3"/>
  <c r="FK49" i="6"/>
  <c r="BR46" i="4" s="1"/>
  <c r="FM49" i="6"/>
  <c r="BT46" i="4" s="1"/>
  <c r="FB58" i="3"/>
  <c r="EX58" i="3"/>
  <c r="FY55" i="6"/>
  <c r="CF52" i="4" s="1"/>
  <c r="FT57" i="3"/>
  <c r="FR57" i="3"/>
  <c r="AP87" i="4"/>
  <c r="AQ87" i="4"/>
  <c r="AR87" i="4"/>
  <c r="AS87" i="4"/>
  <c r="CJ52" i="6"/>
  <c r="CJ53" i="6" s="1"/>
  <c r="BU51" i="6"/>
  <c r="GK51" i="6" s="1"/>
  <c r="CR48" i="4" s="1"/>
  <c r="CO55" i="4"/>
  <c r="CP55" i="4"/>
  <c r="CQ55" i="4"/>
  <c r="CR55" i="4"/>
  <c r="CR56" i="4"/>
  <c r="CQ56" i="4"/>
  <c r="CO56" i="4"/>
  <c r="CP56" i="4"/>
  <c r="BO53" i="6"/>
  <c r="BP53" i="6" s="1"/>
  <c r="BZ53" i="6"/>
  <c r="BQ52" i="6"/>
  <c r="AM52" i="6"/>
  <c r="CR52" i="6" s="1"/>
  <c r="GA52" i="6"/>
  <c r="CH49" i="4" s="1"/>
  <c r="AS55" i="6"/>
  <c r="AN54" i="6"/>
  <c r="AP54" i="6" s="1"/>
  <c r="AQ54" i="6" s="1"/>
  <c r="AK54" i="6"/>
  <c r="AO54" i="6"/>
  <c r="AI55" i="6"/>
  <c r="AJ55" i="6" s="1"/>
  <c r="AL55" i="6" s="1"/>
  <c r="AM55" i="6" s="1"/>
  <c r="AC57" i="6"/>
  <c r="AH56" i="6"/>
  <c r="AE56" i="6" s="1"/>
  <c r="AG56" i="6"/>
  <c r="AS56" i="6" s="1"/>
  <c r="AE55" i="6"/>
  <c r="N50" i="6"/>
  <c r="N51" i="6" s="1"/>
  <c r="BB51" i="6" s="1"/>
  <c r="BF51" i="6" s="1"/>
  <c r="GC53" i="6"/>
  <c r="CJ50" i="4" s="1"/>
  <c r="EP48" i="6"/>
  <c r="EM48" i="6"/>
  <c r="EO50" i="6"/>
  <c r="AV87" i="4"/>
  <c r="AW87" i="4"/>
  <c r="CV51" i="4"/>
  <c r="BD55" i="4"/>
  <c r="BL55" i="4"/>
  <c r="BT55" i="4"/>
  <c r="CB55" i="4"/>
  <c r="CJ55" i="4"/>
  <c r="CU55" i="4"/>
  <c r="BE55" i="4"/>
  <c r="BM55" i="4"/>
  <c r="BU55" i="4"/>
  <c r="CC55" i="4"/>
  <c r="CK55" i="4"/>
  <c r="BS55" i="4"/>
  <c r="BF55" i="4"/>
  <c r="BN55" i="4"/>
  <c r="BV55" i="4"/>
  <c r="CD55" i="4"/>
  <c r="CL55" i="4"/>
  <c r="BG55" i="4"/>
  <c r="BO55" i="4"/>
  <c r="BW55" i="4"/>
  <c r="CE55" i="4"/>
  <c r="CM55" i="4"/>
  <c r="BK55" i="4"/>
  <c r="BH55" i="4"/>
  <c r="BP55" i="4"/>
  <c r="BX55" i="4"/>
  <c r="CF55" i="4"/>
  <c r="CN55" i="4"/>
  <c r="CI55" i="4"/>
  <c r="BI55" i="4"/>
  <c r="BQ55" i="4"/>
  <c r="BY55" i="4"/>
  <c r="CG55" i="4"/>
  <c r="CS55" i="4"/>
  <c r="CA55" i="4"/>
  <c r="BB55" i="4"/>
  <c r="BJ55" i="4"/>
  <c r="BR55" i="4"/>
  <c r="BZ55" i="4"/>
  <c r="CH55" i="4"/>
  <c r="CT55" i="4"/>
  <c r="BC55" i="4"/>
  <c r="BI56" i="4"/>
  <c r="BQ56" i="4"/>
  <c r="BY56" i="4"/>
  <c r="CG56" i="4"/>
  <c r="CS56" i="4"/>
  <c r="CN56" i="4"/>
  <c r="BB56" i="4"/>
  <c r="BJ56" i="4"/>
  <c r="BR56" i="4"/>
  <c r="BZ56" i="4"/>
  <c r="CH56" i="4"/>
  <c r="CT56" i="4"/>
  <c r="CF56" i="4"/>
  <c r="BC56" i="4"/>
  <c r="BK56" i="4"/>
  <c r="BS56" i="4"/>
  <c r="CA56" i="4"/>
  <c r="CI56" i="4"/>
  <c r="CU56" i="4"/>
  <c r="BP56" i="4"/>
  <c r="BD56" i="4"/>
  <c r="BL56" i="4"/>
  <c r="BT56" i="4"/>
  <c r="CB56" i="4"/>
  <c r="CJ56" i="4"/>
  <c r="BX56" i="4"/>
  <c r="BE56" i="4"/>
  <c r="BM56" i="4"/>
  <c r="BU56" i="4"/>
  <c r="CC56" i="4"/>
  <c r="CK56" i="4"/>
  <c r="BF56" i="4"/>
  <c r="BN56" i="4"/>
  <c r="BV56" i="4"/>
  <c r="CD56" i="4"/>
  <c r="CL56" i="4"/>
  <c r="BG56" i="4"/>
  <c r="BO56" i="4"/>
  <c r="BW56" i="4"/>
  <c r="CE56" i="4"/>
  <c r="CM56" i="4"/>
  <c r="BH56" i="4"/>
  <c r="CW87" i="4"/>
  <c r="CX87" i="4"/>
  <c r="DL88" i="4"/>
  <c r="E87" i="4"/>
  <c r="DJ87" i="4" s="1"/>
  <c r="M87" i="4"/>
  <c r="U87" i="4"/>
  <c r="AC87" i="4"/>
  <c r="AK87" i="4"/>
  <c r="G87" i="4"/>
  <c r="O87" i="4"/>
  <c r="I87" i="4"/>
  <c r="Q87" i="4"/>
  <c r="J87" i="4"/>
  <c r="R87" i="4"/>
  <c r="Z87" i="4"/>
  <c r="AH87" i="4"/>
  <c r="AT87" i="4"/>
  <c r="C87" i="4"/>
  <c r="K87" i="4"/>
  <c r="S87" i="4"/>
  <c r="AA87" i="4"/>
  <c r="AI87" i="4"/>
  <c r="D87" i="4"/>
  <c r="W87" i="4"/>
  <c r="AJ87" i="4"/>
  <c r="F87" i="4"/>
  <c r="X87" i="4"/>
  <c r="AL87" i="4"/>
  <c r="H87" i="4"/>
  <c r="Y87" i="4"/>
  <c r="AM87" i="4"/>
  <c r="L87" i="4"/>
  <c r="AB87" i="4"/>
  <c r="AN87" i="4"/>
  <c r="N87" i="4"/>
  <c r="AD87" i="4"/>
  <c r="AO87" i="4"/>
  <c r="P87" i="4"/>
  <c r="AE87" i="4"/>
  <c r="AU87" i="4"/>
  <c r="T87" i="4"/>
  <c r="AF87" i="4"/>
  <c r="V87" i="4"/>
  <c r="AG87" i="4"/>
  <c r="AU69" i="4"/>
  <c r="GA53" i="6"/>
  <c r="CH50" i="4" s="1"/>
  <c r="EW59" i="6"/>
  <c r="BK52" i="6"/>
  <c r="CT52" i="6"/>
  <c r="CA52" i="6"/>
  <c r="EI52" i="6" s="1"/>
  <c r="CV52" i="6"/>
  <c r="EW58" i="6"/>
  <c r="DX59" i="3"/>
  <c r="CL57" i="6"/>
  <c r="CM57" i="6"/>
  <c r="DK88" i="4"/>
  <c r="AV59" i="6"/>
  <c r="M59" i="6"/>
  <c r="FG59" i="6" s="1"/>
  <c r="AR55" i="6"/>
  <c r="DT56" i="6"/>
  <c r="CD53" i="4"/>
  <c r="BY50" i="6"/>
  <c r="EC50" i="6" s="1"/>
  <c r="EL50" i="6" s="1"/>
  <c r="CR50" i="6"/>
  <c r="CQ50" i="6"/>
  <c r="BI50" i="6"/>
  <c r="CP50" i="6"/>
  <c r="CA51" i="6"/>
  <c r="EI51" i="6" s="1"/>
  <c r="CV51" i="6"/>
  <c r="CT51" i="6"/>
  <c r="BK51" i="6"/>
  <c r="CU51" i="6"/>
  <c r="CK51" i="6"/>
  <c r="CK52" i="6" s="1"/>
  <c r="CK53" i="6" s="1"/>
  <c r="DV57" i="6"/>
  <c r="DO57" i="6"/>
  <c r="FS57" i="6" s="1"/>
  <c r="DS57" i="6"/>
  <c r="FW57" i="6" s="1"/>
  <c r="CV50" i="6"/>
  <c r="CT50" i="6"/>
  <c r="BK50" i="6"/>
  <c r="CU50" i="6"/>
  <c r="DE49" i="6"/>
  <c r="DD49" i="6"/>
  <c r="ED49" i="6" s="1"/>
  <c r="DH49" i="6"/>
  <c r="EJ49" i="6" s="1"/>
  <c r="DI49" i="6"/>
  <c r="DC51" i="4"/>
  <c r="BY51" i="6"/>
  <c r="EC51" i="6" s="1"/>
  <c r="EL51" i="6" s="1"/>
  <c r="CQ51" i="6"/>
  <c r="CR51" i="6"/>
  <c r="CP51" i="6"/>
  <c r="BI51" i="6"/>
  <c r="M58" i="6"/>
  <c r="AV58" i="6"/>
  <c r="DP56" i="6"/>
  <c r="BZ53" i="4"/>
  <c r="CD59" i="6"/>
  <c r="CF59" i="6" s="1"/>
  <c r="CF58" i="6"/>
  <c r="BC53" i="6"/>
  <c r="AX53" i="6"/>
  <c r="CD57" i="3"/>
  <c r="CF56" i="3"/>
  <c r="CC58" i="3"/>
  <c r="CE57" i="3"/>
  <c r="AU57" i="3"/>
  <c r="AT58" i="3"/>
  <c r="AB57" i="3"/>
  <c r="AA59" i="3"/>
  <c r="DK57" i="3"/>
  <c r="EB57" i="3" s="1"/>
  <c r="DN58" i="3"/>
  <c r="CZ58" i="3"/>
  <c r="DU59" i="3"/>
  <c r="DR58" i="3"/>
  <c r="DQ59" i="3"/>
  <c r="DM59" i="3"/>
  <c r="T59" i="3"/>
  <c r="DL58" i="3"/>
  <c r="EH58" i="3" s="1"/>
  <c r="CX57" i="3"/>
  <c r="CY59" i="3"/>
  <c r="P59" i="3"/>
  <c r="AW51" i="6" l="1"/>
  <c r="BA51" i="6" s="1"/>
  <c r="FK51" i="6" s="1"/>
  <c r="BR48" i="4" s="1"/>
  <c r="AO55" i="6"/>
  <c r="FT58" i="3"/>
  <c r="FJ58" i="3"/>
  <c r="FX58" i="3"/>
  <c r="FO51" i="6"/>
  <c r="BV48" i="4" s="1"/>
  <c r="FO50" i="6"/>
  <c r="BV47" i="4" s="1"/>
  <c r="FD50" i="6"/>
  <c r="BK47" i="4" s="1"/>
  <c r="FB59" i="3"/>
  <c r="FV58" i="3"/>
  <c r="FQ52" i="6"/>
  <c r="BX49" i="4" s="1"/>
  <c r="FA48" i="6"/>
  <c r="BH45" i="4" s="1"/>
  <c r="FE48" i="6"/>
  <c r="BL45" i="4" s="1"/>
  <c r="FL58" i="3"/>
  <c r="FM51" i="6"/>
  <c r="BT48" i="4" s="1"/>
  <c r="EX59" i="3"/>
  <c r="FN58" i="3"/>
  <c r="FP58" i="3"/>
  <c r="FQ51" i="6"/>
  <c r="BX48" i="4" s="1"/>
  <c r="EZ51" i="6"/>
  <c r="BG48" i="4" s="1"/>
  <c r="V58" i="6"/>
  <c r="AF58" i="6" s="1"/>
  <c r="FG58" i="6"/>
  <c r="FQ50" i="6"/>
  <c r="BX47" i="4" s="1"/>
  <c r="EZ50" i="6"/>
  <c r="BG47" i="4" s="1"/>
  <c r="FU56" i="6"/>
  <c r="CB53" i="4" s="1"/>
  <c r="CF53" i="4"/>
  <c r="FY56" i="6"/>
  <c r="FR58" i="3"/>
  <c r="AP88" i="4"/>
  <c r="AQ88" i="4"/>
  <c r="AR88" i="4"/>
  <c r="AS88" i="4"/>
  <c r="BI52" i="6"/>
  <c r="BY52" i="6"/>
  <c r="EC52" i="6" s="1"/>
  <c r="EL52" i="6" s="1"/>
  <c r="CP52" i="6"/>
  <c r="CQ52" i="6"/>
  <c r="N52" i="6"/>
  <c r="BB52" i="6" s="1"/>
  <c r="BF52" i="6" s="1"/>
  <c r="BU52" i="6"/>
  <c r="GK52" i="6" s="1"/>
  <c r="CR49" i="4" s="1"/>
  <c r="BT52" i="6"/>
  <c r="GI52" i="6" s="1"/>
  <c r="CP49" i="4" s="1"/>
  <c r="BO54" i="6"/>
  <c r="BQ53" i="6"/>
  <c r="AN55" i="6"/>
  <c r="AP55" i="6" s="1"/>
  <c r="AQ55" i="6" s="1"/>
  <c r="BB50" i="6"/>
  <c r="BF50" i="6" s="1"/>
  <c r="AW50" i="6"/>
  <c r="BA50" i="6" s="1"/>
  <c r="AO56" i="6"/>
  <c r="AD56" i="6"/>
  <c r="CV52" i="4"/>
  <c r="AK55" i="6"/>
  <c r="DO59" i="6"/>
  <c r="V59" i="6"/>
  <c r="AI56" i="6"/>
  <c r="AH57" i="6"/>
  <c r="AE57" i="6" s="1"/>
  <c r="AG57" i="6"/>
  <c r="AD57" i="6" s="1"/>
  <c r="CA53" i="6"/>
  <c r="EI53" i="6" s="1"/>
  <c r="EO53" i="6" s="1"/>
  <c r="CY56" i="4"/>
  <c r="CY57" i="4"/>
  <c r="CY58" i="4"/>
  <c r="EP49" i="6"/>
  <c r="EM49" i="6"/>
  <c r="EO51" i="6"/>
  <c r="EO52" i="6"/>
  <c r="AV88" i="4"/>
  <c r="AW88" i="4"/>
  <c r="CX88" i="4"/>
  <c r="CW88" i="4"/>
  <c r="DL89" i="4"/>
  <c r="C88" i="4"/>
  <c r="K88" i="4"/>
  <c r="S88" i="4"/>
  <c r="AA88" i="4"/>
  <c r="AI88" i="4"/>
  <c r="AU88" i="4"/>
  <c r="D88" i="4"/>
  <c r="L88" i="4"/>
  <c r="T88" i="4"/>
  <c r="AB88" i="4"/>
  <c r="AJ88" i="4"/>
  <c r="E88" i="4"/>
  <c r="DJ88" i="4" s="1"/>
  <c r="M88" i="4"/>
  <c r="U88" i="4"/>
  <c r="AC88" i="4"/>
  <c r="AK88" i="4"/>
  <c r="F88" i="4"/>
  <c r="N88" i="4"/>
  <c r="V88" i="4"/>
  <c r="AD88" i="4"/>
  <c r="AL88" i="4"/>
  <c r="G88" i="4"/>
  <c r="O88" i="4"/>
  <c r="W88" i="4"/>
  <c r="AE88" i="4"/>
  <c r="AM88" i="4"/>
  <c r="H88" i="4"/>
  <c r="P88" i="4"/>
  <c r="X88" i="4"/>
  <c r="AF88" i="4"/>
  <c r="AN88" i="4"/>
  <c r="I88" i="4"/>
  <c r="Q88" i="4"/>
  <c r="Y88" i="4"/>
  <c r="AG88" i="4"/>
  <c r="AO88" i="4"/>
  <c r="J88" i="4"/>
  <c r="R88" i="4"/>
  <c r="Z88" i="4"/>
  <c r="AH88" i="4"/>
  <c r="AT88" i="4"/>
  <c r="AU70" i="4"/>
  <c r="CW52" i="6"/>
  <c r="DG52" i="6" s="1"/>
  <c r="DH52" i="6" s="1"/>
  <c r="EJ52" i="6" s="1"/>
  <c r="BX55" i="6"/>
  <c r="DV59" i="6"/>
  <c r="DS59" i="6"/>
  <c r="CL58" i="6"/>
  <c r="CM58" i="6"/>
  <c r="CL59" i="6"/>
  <c r="CM59" i="6"/>
  <c r="DK89" i="4"/>
  <c r="AR56" i="6"/>
  <c r="DC52" i="4"/>
  <c r="CS51" i="6"/>
  <c r="DC51" i="6" s="1"/>
  <c r="DD51" i="6" s="1"/>
  <c r="ED51" i="6" s="1"/>
  <c r="CW50" i="6"/>
  <c r="DG50" i="6" s="1"/>
  <c r="BZ54" i="6"/>
  <c r="DP57" i="6"/>
  <c r="FU57" i="6" s="1"/>
  <c r="CS50" i="6"/>
  <c r="DC50" i="6" s="1"/>
  <c r="DT57" i="6"/>
  <c r="FY57" i="6" s="1"/>
  <c r="DV58" i="6"/>
  <c r="DS58" i="6"/>
  <c r="FW58" i="6" s="1"/>
  <c r="DO58" i="6"/>
  <c r="FS58" i="6" s="1"/>
  <c r="BX54" i="6"/>
  <c r="CW51" i="6"/>
  <c r="DG51" i="6" s="1"/>
  <c r="CR53" i="6"/>
  <c r="CP53" i="6"/>
  <c r="BI53" i="6"/>
  <c r="CQ53" i="6"/>
  <c r="BY53" i="6"/>
  <c r="EC53" i="6" s="1"/>
  <c r="EL53" i="6" s="1"/>
  <c r="CV53" i="6"/>
  <c r="CT53" i="6"/>
  <c r="BK53" i="6"/>
  <c r="CU53" i="6"/>
  <c r="CC59" i="3"/>
  <c r="CE59" i="3" s="1"/>
  <c r="CE58" i="3"/>
  <c r="CF57" i="3"/>
  <c r="CD58" i="3"/>
  <c r="AU58" i="3"/>
  <c r="AT59" i="3"/>
  <c r="AB58" i="3"/>
  <c r="DK58" i="3"/>
  <c r="EB58" i="3" s="1"/>
  <c r="CZ59" i="3"/>
  <c r="DN59" i="3"/>
  <c r="DR59" i="3"/>
  <c r="DL59" i="3"/>
  <c r="EH59" i="3" s="1"/>
  <c r="CX58" i="3"/>
  <c r="AC58" i="6" l="1"/>
  <c r="AH58" i="6" s="1"/>
  <c r="AE58" i="6" s="1"/>
  <c r="FA49" i="6"/>
  <c r="BH46" i="4" s="1"/>
  <c r="FM52" i="6"/>
  <c r="BT49" i="4" s="1"/>
  <c r="FQ53" i="6"/>
  <c r="BX50" i="4" s="1"/>
  <c r="FE49" i="6"/>
  <c r="BL46" i="4" s="1"/>
  <c r="FK50" i="6"/>
  <c r="BR47" i="4" s="1"/>
  <c r="FR59" i="3"/>
  <c r="FX59" i="3"/>
  <c r="FM50" i="6"/>
  <c r="BT47" i="4" s="1"/>
  <c r="FP59" i="3"/>
  <c r="DT59" i="6"/>
  <c r="FY59" i="6" s="1"/>
  <c r="FW59" i="6"/>
  <c r="EZ52" i="6"/>
  <c r="BG49" i="4" s="1"/>
  <c r="FN59" i="3"/>
  <c r="EZ53" i="6"/>
  <c r="BG50" i="4" s="1"/>
  <c r="DP59" i="6"/>
  <c r="FU59" i="6" s="1"/>
  <c r="FS59" i="6"/>
  <c r="FO52" i="6"/>
  <c r="BV49" i="4" s="1"/>
  <c r="FL59" i="3"/>
  <c r="FJ59" i="3"/>
  <c r="FD53" i="6"/>
  <c r="BK50" i="4" s="1"/>
  <c r="FV59" i="3"/>
  <c r="FD51" i="6"/>
  <c r="BK48" i="4" s="1"/>
  <c r="FO53" i="6"/>
  <c r="BV50" i="4" s="1"/>
  <c r="FD52" i="6"/>
  <c r="BK49" i="4" s="1"/>
  <c r="FT59" i="3"/>
  <c r="AP89" i="4"/>
  <c r="AQ89" i="4"/>
  <c r="AR89" i="4"/>
  <c r="AS89" i="4"/>
  <c r="AW52" i="6"/>
  <c r="BA52" i="6" s="1"/>
  <c r="CS52" i="6"/>
  <c r="DC52" i="6" s="1"/>
  <c r="DE52" i="6" s="1"/>
  <c r="BT53" i="6"/>
  <c r="GI53" i="6" s="1"/>
  <c r="CP50" i="4" s="1"/>
  <c r="BU53" i="6"/>
  <c r="GK53" i="6" s="1"/>
  <c r="CR50" i="4" s="1"/>
  <c r="BO55" i="6"/>
  <c r="BP54" i="6"/>
  <c r="BZ55" i="6"/>
  <c r="CA55" i="6" s="1"/>
  <c r="EI55" i="6" s="1"/>
  <c r="AN56" i="6"/>
  <c r="AP56" i="6" s="1"/>
  <c r="AQ56" i="6" s="1"/>
  <c r="AJ56" i="6"/>
  <c r="AL56" i="6" s="1"/>
  <c r="AM56" i="6" s="1"/>
  <c r="AG58" i="6"/>
  <c r="AR58" i="6" s="1"/>
  <c r="AF59" i="6"/>
  <c r="AC59" i="6"/>
  <c r="CV53" i="4"/>
  <c r="AK56" i="6"/>
  <c r="AI57" i="6"/>
  <c r="N53" i="6"/>
  <c r="EM51" i="6"/>
  <c r="EP52" i="6"/>
  <c r="AV89" i="4"/>
  <c r="AW89" i="4"/>
  <c r="CW89" i="4"/>
  <c r="CX89" i="4"/>
  <c r="DL90" i="4"/>
  <c r="H89" i="4"/>
  <c r="P89" i="4"/>
  <c r="X89" i="4"/>
  <c r="AF89" i="4"/>
  <c r="AN89" i="4"/>
  <c r="I89" i="4"/>
  <c r="Q89" i="4"/>
  <c r="Y89" i="4"/>
  <c r="AG89" i="4"/>
  <c r="AO89" i="4"/>
  <c r="J89" i="4"/>
  <c r="R89" i="4"/>
  <c r="Z89" i="4"/>
  <c r="AH89" i="4"/>
  <c r="AT89" i="4"/>
  <c r="C89" i="4"/>
  <c r="K89" i="4"/>
  <c r="S89" i="4"/>
  <c r="AA89" i="4"/>
  <c r="AI89" i="4"/>
  <c r="AU89" i="4"/>
  <c r="D89" i="4"/>
  <c r="L89" i="4"/>
  <c r="T89" i="4"/>
  <c r="AB89" i="4"/>
  <c r="AJ89" i="4"/>
  <c r="E89" i="4"/>
  <c r="DJ89" i="4" s="1"/>
  <c r="M89" i="4"/>
  <c r="U89" i="4"/>
  <c r="AC89" i="4"/>
  <c r="AK89" i="4"/>
  <c r="F89" i="4"/>
  <c r="N89" i="4"/>
  <c r="V89" i="4"/>
  <c r="AD89" i="4"/>
  <c r="AL89" i="4"/>
  <c r="G89" i="4"/>
  <c r="O89" i="4"/>
  <c r="W89" i="4"/>
  <c r="AE89" i="4"/>
  <c r="AM89" i="4"/>
  <c r="AU71" i="4"/>
  <c r="GA55" i="6"/>
  <c r="CH52" i="4" s="1"/>
  <c r="GC54" i="6"/>
  <c r="CJ51" i="4" s="1"/>
  <c r="GA54" i="6"/>
  <c r="CH51" i="4" s="1"/>
  <c r="GC55" i="6"/>
  <c r="CJ52" i="4" s="1"/>
  <c r="DC53" i="4"/>
  <c r="DK90" i="4"/>
  <c r="DE51" i="6"/>
  <c r="DI52" i="6"/>
  <c r="AX54" i="6"/>
  <c r="DH51" i="6"/>
  <c r="EJ51" i="6" s="1"/>
  <c r="DI51" i="6"/>
  <c r="B1" i="6"/>
  <c r="DE50" i="6"/>
  <c r="DD50" i="6"/>
  <c r="ED50" i="6" s="1"/>
  <c r="DP58" i="6"/>
  <c r="FU58" i="6" s="1"/>
  <c r="CJ54" i="6"/>
  <c r="DT58" i="6"/>
  <c r="FY58" i="6" s="1"/>
  <c r="DH50" i="6"/>
  <c r="EJ50" i="6" s="1"/>
  <c r="DI50" i="6"/>
  <c r="AR57" i="6"/>
  <c r="AS57" i="6"/>
  <c r="BC54" i="6"/>
  <c r="CK54" i="6"/>
  <c r="CK55" i="6" s="1"/>
  <c r="CW53" i="6"/>
  <c r="DG53" i="6" s="1"/>
  <c r="DH53" i="6" s="1"/>
  <c r="EJ53" i="6" s="1"/>
  <c r="BC55" i="6"/>
  <c r="CS53" i="6"/>
  <c r="DC53" i="6" s="1"/>
  <c r="CD59" i="3"/>
  <c r="CF59" i="3" s="1"/>
  <c r="CF58" i="3"/>
  <c r="AU59" i="3"/>
  <c r="AB59" i="3"/>
  <c r="DK59" i="3"/>
  <c r="EB59" i="3" s="1"/>
  <c r="CX59" i="3"/>
  <c r="FE52" i="6" l="1"/>
  <c r="BL49" i="4" s="1"/>
  <c r="FA51" i="6"/>
  <c r="BH48" i="4" s="1"/>
  <c r="FK52" i="6"/>
  <c r="BR49" i="4" s="1"/>
  <c r="AP90" i="4"/>
  <c r="AS90" i="4"/>
  <c r="AQ90" i="4"/>
  <c r="AR90" i="4"/>
  <c r="DD52" i="6"/>
  <c r="ED52" i="6" s="1"/>
  <c r="EM52" i="6" s="1"/>
  <c r="BZ56" i="6"/>
  <c r="BO56" i="6"/>
  <c r="BP55" i="6"/>
  <c r="BQ54" i="6"/>
  <c r="AD58" i="6"/>
  <c r="AK58" i="6"/>
  <c r="BB53" i="6"/>
  <c r="BF53" i="6" s="1"/>
  <c r="AW53" i="6"/>
  <c r="BA53" i="6" s="1"/>
  <c r="AO57" i="6"/>
  <c r="AK57" i="6"/>
  <c r="AI58" i="6"/>
  <c r="AN57" i="6"/>
  <c r="AP57" i="6" s="1"/>
  <c r="AQ57" i="6" s="1"/>
  <c r="AJ57" i="6"/>
  <c r="AL57" i="6" s="1"/>
  <c r="AM57" i="6" s="1"/>
  <c r="AH59" i="6"/>
  <c r="AE59" i="6" s="1"/>
  <c r="AG59" i="6"/>
  <c r="AR59" i="6" s="1"/>
  <c r="N54" i="6"/>
  <c r="EP51" i="6"/>
  <c r="EP53" i="6"/>
  <c r="EM50" i="6"/>
  <c r="EP50" i="6"/>
  <c r="EO55" i="6"/>
  <c r="AV90" i="4"/>
  <c r="AW90" i="4"/>
  <c r="CV54" i="4"/>
  <c r="CW90" i="4"/>
  <c r="CX90" i="4"/>
  <c r="DL91" i="4"/>
  <c r="CJ55" i="6"/>
  <c r="CJ56" i="6" s="1"/>
  <c r="E90" i="4"/>
  <c r="DJ90" i="4" s="1"/>
  <c r="M90" i="4"/>
  <c r="U90" i="4"/>
  <c r="AC90" i="4"/>
  <c r="AK90" i="4"/>
  <c r="F90" i="4"/>
  <c r="N90" i="4"/>
  <c r="V90" i="4"/>
  <c r="AD90" i="4"/>
  <c r="AL90" i="4"/>
  <c r="G90" i="4"/>
  <c r="O90" i="4"/>
  <c r="W90" i="4"/>
  <c r="AE90" i="4"/>
  <c r="AM90" i="4"/>
  <c r="H90" i="4"/>
  <c r="P90" i="4"/>
  <c r="X90" i="4"/>
  <c r="AF90" i="4"/>
  <c r="AN90" i="4"/>
  <c r="I90" i="4"/>
  <c r="Q90" i="4"/>
  <c r="Y90" i="4"/>
  <c r="AG90" i="4"/>
  <c r="AO90" i="4"/>
  <c r="J90" i="4"/>
  <c r="R90" i="4"/>
  <c r="Z90" i="4"/>
  <c r="AH90" i="4"/>
  <c r="AT90" i="4"/>
  <c r="C90" i="4"/>
  <c r="K90" i="4"/>
  <c r="S90" i="4"/>
  <c r="AA90" i="4"/>
  <c r="AI90" i="4"/>
  <c r="AU90" i="4"/>
  <c r="D90" i="4"/>
  <c r="L90" i="4"/>
  <c r="T90" i="4"/>
  <c r="AB90" i="4"/>
  <c r="AJ90" i="4"/>
  <c r="AU72" i="4"/>
  <c r="AX55" i="6"/>
  <c r="GA56" i="6"/>
  <c r="CH53" i="4" s="1"/>
  <c r="BX56" i="6"/>
  <c r="GC56" i="6"/>
  <c r="CJ53" i="4" s="1"/>
  <c r="DK91" i="4"/>
  <c r="AS58" i="6"/>
  <c r="DC54" i="4"/>
  <c r="BY54" i="6"/>
  <c r="EC54" i="6" s="1"/>
  <c r="EL54" i="6" s="1"/>
  <c r="CP54" i="6"/>
  <c r="CR54" i="6"/>
  <c r="CQ54" i="6"/>
  <c r="BI54" i="6"/>
  <c r="BK54" i="6"/>
  <c r="CV54" i="6"/>
  <c r="CU54" i="6"/>
  <c r="CT54" i="6"/>
  <c r="CA54" i="6"/>
  <c r="EI54" i="6" s="1"/>
  <c r="DE53" i="6"/>
  <c r="DD53" i="6"/>
  <c r="ED53" i="6" s="1"/>
  <c r="CK56" i="6"/>
  <c r="BC56" i="6"/>
  <c r="DI53" i="6"/>
  <c r="N56" i="6"/>
  <c r="AX56" i="6"/>
  <c r="CV55" i="6"/>
  <c r="BK55" i="6"/>
  <c r="CT55" i="6"/>
  <c r="CU55" i="6"/>
  <c r="FA50" i="6" l="1"/>
  <c r="BH47" i="4" s="1"/>
  <c r="FE53" i="6"/>
  <c r="BL50" i="4" s="1"/>
  <c r="FQ54" i="6"/>
  <c r="BX51" i="4" s="1"/>
  <c r="FO54" i="6"/>
  <c r="BV51" i="4" s="1"/>
  <c r="FE51" i="6"/>
  <c r="BL48" i="4" s="1"/>
  <c r="FE50" i="6"/>
  <c r="BL47" i="4" s="1"/>
  <c r="FA52" i="6"/>
  <c r="BH49" i="4" s="1"/>
  <c r="FM53" i="6"/>
  <c r="BT50" i="4" s="1"/>
  <c r="FD55" i="6"/>
  <c r="BK52" i="4" s="1"/>
  <c r="FQ55" i="6"/>
  <c r="BX52" i="4" s="1"/>
  <c r="FK53" i="6"/>
  <c r="BR50" i="4" s="1"/>
  <c r="EZ54" i="6"/>
  <c r="BG51" i="4" s="1"/>
  <c r="AR91" i="4"/>
  <c r="AS91" i="4"/>
  <c r="AQ91" i="4"/>
  <c r="AP91" i="4"/>
  <c r="BP56" i="6"/>
  <c r="BQ56" i="6" s="1"/>
  <c r="BU56" i="6" s="1"/>
  <c r="GK56" i="6" s="1"/>
  <c r="CR53" i="4" s="1"/>
  <c r="BQ55" i="6"/>
  <c r="BT54" i="6"/>
  <c r="GI54" i="6" s="1"/>
  <c r="CP51" i="4" s="1"/>
  <c r="BU54" i="6"/>
  <c r="GK54" i="6" s="1"/>
  <c r="CR51" i="4" s="1"/>
  <c r="BO57" i="6"/>
  <c r="AD59" i="6"/>
  <c r="AK59" i="6"/>
  <c r="BB56" i="6"/>
  <c r="BF56" i="6" s="1"/>
  <c r="AW56" i="6"/>
  <c r="BA56" i="6" s="1"/>
  <c r="AW54" i="6"/>
  <c r="BA54" i="6" s="1"/>
  <c r="BB54" i="6"/>
  <c r="BF54" i="6" s="1"/>
  <c r="DC55" i="4"/>
  <c r="AO58" i="6"/>
  <c r="AI59" i="6"/>
  <c r="AS59" i="6"/>
  <c r="DC56" i="4" s="1"/>
  <c r="AN58" i="6"/>
  <c r="AP58" i="6" s="1"/>
  <c r="AQ58" i="6" s="1"/>
  <c r="AJ58" i="6"/>
  <c r="BY55" i="6"/>
  <c r="EC55" i="6" s="1"/>
  <c r="EL55" i="6" s="1"/>
  <c r="N55" i="6"/>
  <c r="EM53" i="6"/>
  <c r="EO54" i="6"/>
  <c r="AV91" i="4"/>
  <c r="AW91" i="4"/>
  <c r="CQ55" i="6"/>
  <c r="BI55" i="6"/>
  <c r="CV55" i="4"/>
  <c r="CW91" i="4"/>
  <c r="CX91" i="4"/>
  <c r="DL92" i="4"/>
  <c r="CP55" i="6"/>
  <c r="CR55" i="6"/>
  <c r="J91" i="4"/>
  <c r="R91" i="4"/>
  <c r="Z91" i="4"/>
  <c r="AH91" i="4"/>
  <c r="AT91" i="4"/>
  <c r="C91" i="4"/>
  <c r="K91" i="4"/>
  <c r="S91" i="4"/>
  <c r="AA91" i="4"/>
  <c r="AI91" i="4"/>
  <c r="AU91" i="4"/>
  <c r="D91" i="4"/>
  <c r="L91" i="4"/>
  <c r="T91" i="4"/>
  <c r="AB91" i="4"/>
  <c r="AJ91" i="4"/>
  <c r="E91" i="4"/>
  <c r="DJ91" i="4" s="1"/>
  <c r="M91" i="4"/>
  <c r="U91" i="4"/>
  <c r="AC91" i="4"/>
  <c r="AK91" i="4"/>
  <c r="F91" i="4"/>
  <c r="N91" i="4"/>
  <c r="V91" i="4"/>
  <c r="AD91" i="4"/>
  <c r="AL91" i="4"/>
  <c r="G91" i="4"/>
  <c r="O91" i="4"/>
  <c r="W91" i="4"/>
  <c r="AE91" i="4"/>
  <c r="AM91" i="4"/>
  <c r="H91" i="4"/>
  <c r="P91" i="4"/>
  <c r="X91" i="4"/>
  <c r="AF91" i="4"/>
  <c r="AN91" i="4"/>
  <c r="I91" i="4"/>
  <c r="Q91" i="4"/>
  <c r="Y91" i="4"/>
  <c r="AG91" i="4"/>
  <c r="AO91" i="4"/>
  <c r="AU73" i="4"/>
  <c r="DK92" i="4"/>
  <c r="CW54" i="6"/>
  <c r="DG54" i="6" s="1"/>
  <c r="DH54" i="6" s="1"/>
  <c r="EJ54" i="6" s="1"/>
  <c r="CS54" i="6"/>
  <c r="DC54" i="6" s="1"/>
  <c r="DE54" i="6" s="1"/>
  <c r="BZ57" i="6"/>
  <c r="BX57" i="6"/>
  <c r="CV56" i="6"/>
  <c r="BK56" i="6"/>
  <c r="CT56" i="6"/>
  <c r="CU56" i="6"/>
  <c r="CW55" i="6"/>
  <c r="DG55" i="6" s="1"/>
  <c r="DH55" i="6" s="1"/>
  <c r="EJ55" i="6" s="1"/>
  <c r="CR56" i="6"/>
  <c r="BI56" i="6"/>
  <c r="CP56" i="6"/>
  <c r="CQ56" i="6"/>
  <c r="BY56" i="6"/>
  <c r="EC56" i="6" s="1"/>
  <c r="EL56" i="6" s="1"/>
  <c r="CA56" i="6"/>
  <c r="EI56" i="6" s="1"/>
  <c r="X8" i="3"/>
  <c r="Z8" i="3" s="1"/>
  <c r="D9" i="3" s="1"/>
  <c r="Y9" i="3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FA53" i="6" l="1"/>
  <c r="BH50" i="4" s="1"/>
  <c r="FM54" i="6"/>
  <c r="BT51" i="4" s="1"/>
  <c r="EZ56" i="6"/>
  <c r="BG53" i="4" s="1"/>
  <c r="FK54" i="6"/>
  <c r="BR51" i="4" s="1"/>
  <c r="FQ56" i="6"/>
  <c r="BX53" i="4" s="1"/>
  <c r="FO55" i="6"/>
  <c r="BV52" i="4" s="1"/>
  <c r="FK56" i="6"/>
  <c r="BR53" i="4" s="1"/>
  <c r="EZ55" i="6"/>
  <c r="BG52" i="4" s="1"/>
  <c r="FM56" i="6"/>
  <c r="BT53" i="4" s="1"/>
  <c r="FO56" i="6"/>
  <c r="BV53" i="4" s="1"/>
  <c r="FD54" i="6"/>
  <c r="BK51" i="4" s="1"/>
  <c r="AP92" i="4"/>
  <c r="AQ92" i="4"/>
  <c r="AS92" i="4"/>
  <c r="AR92" i="4"/>
  <c r="BP57" i="6"/>
  <c r="BQ57" i="6" s="1"/>
  <c r="CV56" i="4"/>
  <c r="BT56" i="6"/>
  <c r="GI56" i="6" s="1"/>
  <c r="CP53" i="4" s="1"/>
  <c r="BU55" i="6"/>
  <c r="GK55" i="6" s="1"/>
  <c r="CR52" i="4" s="1"/>
  <c r="BT55" i="6"/>
  <c r="GI55" i="6" s="1"/>
  <c r="CP52" i="4" s="1"/>
  <c r="AL58" i="6"/>
  <c r="AM58" i="6" s="1"/>
  <c r="BO58" i="6"/>
  <c r="BZ58" i="6"/>
  <c r="CA58" i="6" s="1"/>
  <c r="EI58" i="6" s="1"/>
  <c r="AU3" i="4"/>
  <c r="C8" i="3"/>
  <c r="C6" i="3"/>
  <c r="BB55" i="6"/>
  <c r="BF55" i="6" s="1"/>
  <c r="AW55" i="6"/>
  <c r="BA55" i="6" s="1"/>
  <c r="AN59" i="6"/>
  <c r="AJ59" i="6"/>
  <c r="BX59" i="6" s="1"/>
  <c r="AO59" i="6"/>
  <c r="EP54" i="6"/>
  <c r="EP55" i="6"/>
  <c r="EO56" i="6"/>
  <c r="AV92" i="4"/>
  <c r="AW92" i="4"/>
  <c r="CS55" i="6"/>
  <c r="DC55" i="6" s="1"/>
  <c r="DD55" i="6" s="1"/>
  <c r="ED55" i="6" s="1"/>
  <c r="CW92" i="4"/>
  <c r="CX92" i="4"/>
  <c r="DL93" i="4"/>
  <c r="G92" i="4"/>
  <c r="O92" i="4"/>
  <c r="W92" i="4"/>
  <c r="AE92" i="4"/>
  <c r="AM92" i="4"/>
  <c r="H92" i="4"/>
  <c r="P92" i="4"/>
  <c r="X92" i="4"/>
  <c r="AF92" i="4"/>
  <c r="AN92" i="4"/>
  <c r="I92" i="4"/>
  <c r="Q92" i="4"/>
  <c r="Y92" i="4"/>
  <c r="AG92" i="4"/>
  <c r="AO92" i="4"/>
  <c r="J92" i="4"/>
  <c r="R92" i="4"/>
  <c r="Z92" i="4"/>
  <c r="AH92" i="4"/>
  <c r="AT92" i="4"/>
  <c r="C92" i="4"/>
  <c r="K92" i="4"/>
  <c r="S92" i="4"/>
  <c r="AA92" i="4"/>
  <c r="AI92" i="4"/>
  <c r="AU92" i="4"/>
  <c r="D92" i="4"/>
  <c r="L92" i="4"/>
  <c r="T92" i="4"/>
  <c r="AB92" i="4"/>
  <c r="AJ92" i="4"/>
  <c r="E92" i="4"/>
  <c r="DJ92" i="4" s="1"/>
  <c r="M92" i="4"/>
  <c r="U92" i="4"/>
  <c r="AC92" i="4"/>
  <c r="AK92" i="4"/>
  <c r="F92" i="4"/>
  <c r="N92" i="4"/>
  <c r="V92" i="4"/>
  <c r="AD92" i="4"/>
  <c r="AL92" i="4"/>
  <c r="AU74" i="4"/>
  <c r="GC58" i="6"/>
  <c r="CK57" i="6"/>
  <c r="CK58" i="6" s="1"/>
  <c r="GC57" i="6"/>
  <c r="CJ57" i="6"/>
  <c r="GA57" i="6"/>
  <c r="DK93" i="4"/>
  <c r="DI54" i="6"/>
  <c r="BX58" i="6"/>
  <c r="DD54" i="6"/>
  <c r="ED54" i="6" s="1"/>
  <c r="BC57" i="6"/>
  <c r="N57" i="6"/>
  <c r="AX57" i="6"/>
  <c r="CS56" i="6"/>
  <c r="DC56" i="6" s="1"/>
  <c r="DE56" i="6" s="1"/>
  <c r="DI55" i="6"/>
  <c r="CW56" i="6"/>
  <c r="DG56" i="6" s="1"/>
  <c r="DH56" i="6" s="1"/>
  <c r="EJ56" i="6" s="1"/>
  <c r="BC58" i="6"/>
  <c r="Z9" i="3"/>
  <c r="Z10" i="3" s="1"/>
  <c r="X9" i="3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GA58" i="6" l="1"/>
  <c r="FK55" i="6"/>
  <c r="BR52" i="4" s="1"/>
  <c r="FM55" i="6"/>
  <c r="BT52" i="4" s="1"/>
  <c r="FD56" i="6"/>
  <c r="BK53" i="4" s="1"/>
  <c r="FE55" i="6"/>
  <c r="BL52" i="4" s="1"/>
  <c r="FE54" i="6"/>
  <c r="BL51" i="4" s="1"/>
  <c r="AQ93" i="4"/>
  <c r="AR93" i="4"/>
  <c r="AS93" i="4"/>
  <c r="AP93" i="4"/>
  <c r="BP58" i="6"/>
  <c r="BQ58" i="6" s="1"/>
  <c r="CJ58" i="6"/>
  <c r="AL59" i="6"/>
  <c r="AM59" i="6" s="1"/>
  <c r="BO59" i="6"/>
  <c r="AX58" i="6"/>
  <c r="BT57" i="6"/>
  <c r="GI57" i="6" s="1"/>
  <c r="BU57" i="6"/>
  <c r="GK57" i="6" s="1"/>
  <c r="AW57" i="6"/>
  <c r="BA57" i="6" s="1"/>
  <c r="FK57" i="6" s="1"/>
  <c r="BB57" i="6"/>
  <c r="BF57" i="6" s="1"/>
  <c r="FM57" i="6" s="1"/>
  <c r="AP59" i="6"/>
  <c r="CK59" i="6" s="1"/>
  <c r="BZ59" i="6"/>
  <c r="N58" i="6"/>
  <c r="DE55" i="6"/>
  <c r="EM55" i="6"/>
  <c r="EP56" i="6"/>
  <c r="EM54" i="6"/>
  <c r="EO58" i="6"/>
  <c r="FD58" i="6" s="1"/>
  <c r="AV93" i="4"/>
  <c r="AW93" i="4"/>
  <c r="CW93" i="4"/>
  <c r="CX93" i="4"/>
  <c r="DL94" i="4"/>
  <c r="D93" i="4"/>
  <c r="L93" i="4"/>
  <c r="T93" i="4"/>
  <c r="AB93" i="4"/>
  <c r="AJ93" i="4"/>
  <c r="E93" i="4"/>
  <c r="DJ93" i="4" s="1"/>
  <c r="M93" i="4"/>
  <c r="U93" i="4"/>
  <c r="AC93" i="4"/>
  <c r="AK93" i="4"/>
  <c r="F93" i="4"/>
  <c r="N93" i="4"/>
  <c r="V93" i="4"/>
  <c r="AD93" i="4"/>
  <c r="AL93" i="4"/>
  <c r="G93" i="4"/>
  <c r="O93" i="4"/>
  <c r="W93" i="4"/>
  <c r="AE93" i="4"/>
  <c r="AM93" i="4"/>
  <c r="H93" i="4"/>
  <c r="P93" i="4"/>
  <c r="X93" i="4"/>
  <c r="AF93" i="4"/>
  <c r="AN93" i="4"/>
  <c r="I93" i="4"/>
  <c r="Q93" i="4"/>
  <c r="Y93" i="4"/>
  <c r="AG93" i="4"/>
  <c r="AO93" i="4"/>
  <c r="J93" i="4"/>
  <c r="R93" i="4"/>
  <c r="Z93" i="4"/>
  <c r="AH93" i="4"/>
  <c r="AT93" i="4"/>
  <c r="C93" i="4"/>
  <c r="K93" i="4"/>
  <c r="S93" i="4"/>
  <c r="AA93" i="4"/>
  <c r="AI93" i="4"/>
  <c r="AU93" i="4"/>
  <c r="AU75" i="4"/>
  <c r="DK94" i="4"/>
  <c r="BY57" i="6"/>
  <c r="EC57" i="6" s="1"/>
  <c r="EL57" i="6" s="1"/>
  <c r="EZ57" i="6" s="1"/>
  <c r="CR57" i="6"/>
  <c r="BI57" i="6"/>
  <c r="FO57" i="6" s="1"/>
  <c r="CQ57" i="6"/>
  <c r="CP57" i="6"/>
  <c r="CA57" i="6"/>
  <c r="EI57" i="6" s="1"/>
  <c r="CT57" i="6"/>
  <c r="CV57" i="6"/>
  <c r="BK57" i="6"/>
  <c r="FQ57" i="6" s="1"/>
  <c r="CU57" i="6"/>
  <c r="DD56" i="6"/>
  <c r="ED56" i="6" s="1"/>
  <c r="DI56" i="6"/>
  <c r="CV58" i="6"/>
  <c r="CU58" i="6"/>
  <c r="BK58" i="6"/>
  <c r="FQ58" i="6" s="1"/>
  <c r="CT58" i="6"/>
  <c r="CR58" i="6"/>
  <c r="CQ58" i="6"/>
  <c r="CP58" i="6"/>
  <c r="BI58" i="6"/>
  <c r="FO58" i="6" s="1"/>
  <c r="BY58" i="6"/>
  <c r="EC58" i="6" s="1"/>
  <c r="EL58" i="6" s="1"/>
  <c r="EZ58" i="6" s="1"/>
  <c r="K9" i="3"/>
  <c r="Z11" i="3"/>
  <c r="K10" i="3"/>
  <c r="FA54" i="6" l="1"/>
  <c r="BH51" i="4" s="1"/>
  <c r="FE56" i="6"/>
  <c r="BL53" i="4" s="1"/>
  <c r="FA55" i="6"/>
  <c r="BH52" i="4" s="1"/>
  <c r="AX59" i="6"/>
  <c r="AP94" i="4"/>
  <c r="AQ94" i="4"/>
  <c r="AR94" i="4"/>
  <c r="AS94" i="4"/>
  <c r="CJ59" i="6"/>
  <c r="BU58" i="6"/>
  <c r="GK58" i="6" s="1"/>
  <c r="BT58" i="6"/>
  <c r="GI58" i="6" s="1"/>
  <c r="GA59" i="6"/>
  <c r="BP59" i="6"/>
  <c r="BQ59" i="6" s="1"/>
  <c r="AW58" i="6"/>
  <c r="BA58" i="6" s="1"/>
  <c r="FK58" i="6" s="1"/>
  <c r="BB58" i="6"/>
  <c r="BF58" i="6" s="1"/>
  <c r="FM58" i="6" s="1"/>
  <c r="AQ59" i="6"/>
  <c r="BC59" i="6"/>
  <c r="GC59" i="6"/>
  <c r="EM56" i="6"/>
  <c r="EO57" i="6"/>
  <c r="FD57" i="6" s="1"/>
  <c r="AV94" i="4"/>
  <c r="AW94" i="4"/>
  <c r="CW94" i="4"/>
  <c r="CX94" i="4"/>
  <c r="DL95" i="4"/>
  <c r="I94" i="4"/>
  <c r="Q94" i="4"/>
  <c r="Y94" i="4"/>
  <c r="AG94" i="4"/>
  <c r="AO94" i="4"/>
  <c r="J94" i="4"/>
  <c r="R94" i="4"/>
  <c r="Z94" i="4"/>
  <c r="AH94" i="4"/>
  <c r="AT94" i="4"/>
  <c r="C94" i="4"/>
  <c r="K94" i="4"/>
  <c r="S94" i="4"/>
  <c r="AA94" i="4"/>
  <c r="AI94" i="4"/>
  <c r="AU94" i="4"/>
  <c r="D94" i="4"/>
  <c r="L94" i="4"/>
  <c r="T94" i="4"/>
  <c r="AB94" i="4"/>
  <c r="AJ94" i="4"/>
  <c r="E94" i="4"/>
  <c r="DJ94" i="4" s="1"/>
  <c r="M94" i="4"/>
  <c r="U94" i="4"/>
  <c r="AC94" i="4"/>
  <c r="AK94" i="4"/>
  <c r="F94" i="4"/>
  <c r="N94" i="4"/>
  <c r="V94" i="4"/>
  <c r="AD94" i="4"/>
  <c r="AL94" i="4"/>
  <c r="G94" i="4"/>
  <c r="O94" i="4"/>
  <c r="W94" i="4"/>
  <c r="AE94" i="4"/>
  <c r="AM94" i="4"/>
  <c r="H94" i="4"/>
  <c r="P94" i="4"/>
  <c r="X94" i="4"/>
  <c r="AF94" i="4"/>
  <c r="AN94" i="4"/>
  <c r="AU76" i="4"/>
  <c r="DK95" i="4"/>
  <c r="BY59" i="6"/>
  <c r="EC59" i="6" s="1"/>
  <c r="EL59" i="6" s="1"/>
  <c r="EZ59" i="6" s="1"/>
  <c r="BI59" i="6"/>
  <c r="FO59" i="6" s="1"/>
  <c r="CP59" i="6"/>
  <c r="CR59" i="6"/>
  <c r="CQ59" i="6"/>
  <c r="CW57" i="6"/>
  <c r="DG57" i="6" s="1"/>
  <c r="DH57" i="6" s="1"/>
  <c r="EJ57" i="6" s="1"/>
  <c r="CS57" i="6"/>
  <c r="DC57" i="6" s="1"/>
  <c r="CS58" i="6"/>
  <c r="DC58" i="6" s="1"/>
  <c r="CW58" i="6"/>
  <c r="DG58" i="6" s="1"/>
  <c r="DH58" i="6" s="1"/>
  <c r="EJ58" i="6" s="1"/>
  <c r="AV9" i="3"/>
  <c r="R9" i="3"/>
  <c r="EW10" i="3"/>
  <c r="AV10" i="3"/>
  <c r="R10" i="3"/>
  <c r="EW9" i="3"/>
  <c r="M9" i="3"/>
  <c r="M10" i="3"/>
  <c r="Z12" i="3"/>
  <c r="K11" i="3"/>
  <c r="FA56" i="6" l="1"/>
  <c r="BH53" i="4" s="1"/>
  <c r="AP95" i="4"/>
  <c r="AR95" i="4"/>
  <c r="AS95" i="4"/>
  <c r="AQ95" i="4"/>
  <c r="AP7" i="4"/>
  <c r="AR7" i="4"/>
  <c r="AT7" i="4"/>
  <c r="AR6" i="4"/>
  <c r="AP6" i="4"/>
  <c r="BT59" i="6"/>
  <c r="GI59" i="6" s="1"/>
  <c r="BU59" i="6"/>
  <c r="GK59" i="6" s="1"/>
  <c r="CT59" i="6"/>
  <c r="BK59" i="6"/>
  <c r="FQ59" i="6" s="1"/>
  <c r="CV59" i="6"/>
  <c r="CU59" i="6"/>
  <c r="N59" i="6"/>
  <c r="CA59" i="6"/>
  <c r="EI59" i="6" s="1"/>
  <c r="EO59" i="6" s="1"/>
  <c r="FD59" i="6" s="1"/>
  <c r="AW6" i="4"/>
  <c r="AV6" i="4"/>
  <c r="AV7" i="4"/>
  <c r="AW7" i="4"/>
  <c r="EP58" i="6"/>
  <c r="FE58" i="6" s="1"/>
  <c r="EP57" i="6"/>
  <c r="FE57" i="6" s="1"/>
  <c r="AV95" i="4"/>
  <c r="AW95" i="4"/>
  <c r="CW7" i="4"/>
  <c r="CX7" i="4"/>
  <c r="CX6" i="4"/>
  <c r="CW6" i="4"/>
  <c r="CW95" i="4"/>
  <c r="CX95" i="4"/>
  <c r="DL96" i="4"/>
  <c r="F95" i="4"/>
  <c r="N95" i="4"/>
  <c r="V95" i="4"/>
  <c r="AD95" i="4"/>
  <c r="AL95" i="4"/>
  <c r="G95" i="4"/>
  <c r="O95" i="4"/>
  <c r="W95" i="4"/>
  <c r="AE95" i="4"/>
  <c r="AM95" i="4"/>
  <c r="H95" i="4"/>
  <c r="P95" i="4"/>
  <c r="X95" i="4"/>
  <c r="AF95" i="4"/>
  <c r="AN95" i="4"/>
  <c r="I95" i="4"/>
  <c r="Q95" i="4"/>
  <c r="Y95" i="4"/>
  <c r="AG95" i="4"/>
  <c r="AO95" i="4"/>
  <c r="J95" i="4"/>
  <c r="R95" i="4"/>
  <c r="Z95" i="4"/>
  <c r="AH95" i="4"/>
  <c r="AT95" i="4"/>
  <c r="C95" i="4"/>
  <c r="K95" i="4"/>
  <c r="S95" i="4"/>
  <c r="AA95" i="4"/>
  <c r="AI95" i="4"/>
  <c r="AU95" i="4"/>
  <c r="D95" i="4"/>
  <c r="L95" i="4"/>
  <c r="T95" i="4"/>
  <c r="AB95" i="4"/>
  <c r="AJ95" i="4"/>
  <c r="E95" i="4"/>
  <c r="DJ95" i="4" s="1"/>
  <c r="M95" i="4"/>
  <c r="U95" i="4"/>
  <c r="AC95" i="4"/>
  <c r="AK95" i="4"/>
  <c r="AU77" i="4"/>
  <c r="D6" i="4"/>
  <c r="T6" i="4"/>
  <c r="AT6" i="4"/>
  <c r="E6" i="4"/>
  <c r="F6" i="4"/>
  <c r="N6" i="4"/>
  <c r="V6" i="4"/>
  <c r="AH6" i="4"/>
  <c r="O6" i="4"/>
  <c r="P6" i="4"/>
  <c r="X6" i="4"/>
  <c r="AL6" i="4"/>
  <c r="AX6" i="4"/>
  <c r="Q6" i="4"/>
  <c r="AM6" i="4"/>
  <c r="AZ6" i="4"/>
  <c r="J6" i="4"/>
  <c r="R6" i="4"/>
  <c r="AN6" i="4"/>
  <c r="AO6" i="4"/>
  <c r="AJ6" i="4"/>
  <c r="AD6" i="4"/>
  <c r="AB6" i="4"/>
  <c r="AF6" i="4"/>
  <c r="Z6" i="4"/>
  <c r="O7" i="4"/>
  <c r="P7" i="4"/>
  <c r="X7" i="4"/>
  <c r="AL7" i="4"/>
  <c r="Q7" i="4"/>
  <c r="AM7" i="4"/>
  <c r="J7" i="4"/>
  <c r="R7" i="4"/>
  <c r="AN7" i="4"/>
  <c r="AO7" i="4"/>
  <c r="D7" i="4"/>
  <c r="T7" i="4"/>
  <c r="E7" i="4"/>
  <c r="F7" i="4"/>
  <c r="N7" i="4"/>
  <c r="V7" i="4"/>
  <c r="AH7" i="4"/>
  <c r="AJ7" i="4"/>
  <c r="AD7" i="4"/>
  <c r="Z7" i="4"/>
  <c r="AB7" i="4"/>
  <c r="AF7" i="4"/>
  <c r="DK96" i="4"/>
  <c r="CS59" i="6"/>
  <c r="DC59" i="6" s="1"/>
  <c r="DE59" i="6" s="1"/>
  <c r="DI57" i="6"/>
  <c r="DD57" i="6"/>
  <c r="ED57" i="6" s="1"/>
  <c r="DE57" i="6"/>
  <c r="DD58" i="6"/>
  <c r="ED58" i="6" s="1"/>
  <c r="DE58" i="6"/>
  <c r="DI58" i="6"/>
  <c r="CL9" i="3"/>
  <c r="CM9" i="3"/>
  <c r="EW11" i="3"/>
  <c r="AV11" i="3"/>
  <c r="R11" i="3"/>
  <c r="CL10" i="3"/>
  <c r="CM10" i="3"/>
  <c r="DV9" i="3"/>
  <c r="DS9" i="3"/>
  <c r="FW9" i="3" s="1"/>
  <c r="DO9" i="3"/>
  <c r="FS9" i="3" s="1"/>
  <c r="DO10" i="3"/>
  <c r="FS10" i="3" s="1"/>
  <c r="DV10" i="3"/>
  <c r="DS10" i="3"/>
  <c r="FW10" i="3" s="1"/>
  <c r="V9" i="3"/>
  <c r="M11" i="3"/>
  <c r="V10" i="3"/>
  <c r="AF10" i="3" s="1"/>
  <c r="Z13" i="3"/>
  <c r="K12" i="3"/>
  <c r="AP96" i="4" l="1"/>
  <c r="AQ96" i="4"/>
  <c r="AS96" i="4"/>
  <c r="AR96" i="4"/>
  <c r="AR8" i="4"/>
  <c r="AT8" i="4"/>
  <c r="AP8" i="4"/>
  <c r="AG10" i="3"/>
  <c r="AW59" i="6"/>
  <c r="BA59" i="6" s="1"/>
  <c r="FK59" i="6" s="1"/>
  <c r="BB59" i="6"/>
  <c r="BF59" i="6" s="1"/>
  <c r="FM59" i="6" s="1"/>
  <c r="CW59" i="6"/>
  <c r="DG59" i="6" s="1"/>
  <c r="AV8" i="4"/>
  <c r="AW8" i="4"/>
  <c r="EM57" i="6"/>
  <c r="FA57" i="6" s="1"/>
  <c r="EM58" i="6"/>
  <c r="FA58" i="6" s="1"/>
  <c r="AV96" i="4"/>
  <c r="AW96" i="4"/>
  <c r="CW8" i="4"/>
  <c r="CX8" i="4"/>
  <c r="CX96" i="4"/>
  <c r="CW96" i="4"/>
  <c r="DL97" i="4"/>
  <c r="C96" i="4"/>
  <c r="K96" i="4"/>
  <c r="S96" i="4"/>
  <c r="AA96" i="4"/>
  <c r="AI96" i="4"/>
  <c r="AU96" i="4"/>
  <c r="D96" i="4"/>
  <c r="L96" i="4"/>
  <c r="T96" i="4"/>
  <c r="AB96" i="4"/>
  <c r="AJ96" i="4"/>
  <c r="E96" i="4"/>
  <c r="DJ96" i="4" s="1"/>
  <c r="M96" i="4"/>
  <c r="U96" i="4"/>
  <c r="AC96" i="4"/>
  <c r="AK96" i="4"/>
  <c r="F96" i="4"/>
  <c r="N96" i="4"/>
  <c r="V96" i="4"/>
  <c r="AD96" i="4"/>
  <c r="AL96" i="4"/>
  <c r="G96" i="4"/>
  <c r="O96" i="4"/>
  <c r="W96" i="4"/>
  <c r="AE96" i="4"/>
  <c r="AM96" i="4"/>
  <c r="H96" i="4"/>
  <c r="P96" i="4"/>
  <c r="X96" i="4"/>
  <c r="AF96" i="4"/>
  <c r="AN96" i="4"/>
  <c r="I96" i="4"/>
  <c r="Q96" i="4"/>
  <c r="Y96" i="4"/>
  <c r="AG96" i="4"/>
  <c r="AO96" i="4"/>
  <c r="J96" i="4"/>
  <c r="R96" i="4"/>
  <c r="Z96" i="4"/>
  <c r="AH96" i="4"/>
  <c r="AT96" i="4"/>
  <c r="AU78" i="4"/>
  <c r="E8" i="4"/>
  <c r="F8" i="4"/>
  <c r="N8" i="4"/>
  <c r="V8" i="4"/>
  <c r="AH8" i="4"/>
  <c r="Q8" i="4"/>
  <c r="AM8" i="4"/>
  <c r="J8" i="4"/>
  <c r="R8" i="4"/>
  <c r="AN8" i="4"/>
  <c r="AO8" i="4"/>
  <c r="D8" i="4"/>
  <c r="T8" i="4"/>
  <c r="P8" i="4"/>
  <c r="X8" i="4"/>
  <c r="AL8" i="4"/>
  <c r="O8" i="4"/>
  <c r="AJ8" i="4"/>
  <c r="AF8" i="4"/>
  <c r="AD8" i="4"/>
  <c r="AB8" i="4"/>
  <c r="Z8" i="4"/>
  <c r="DK97" i="4"/>
  <c r="DD59" i="6"/>
  <c r="ED59" i="6" s="1"/>
  <c r="EW12" i="3"/>
  <c r="AV12" i="3"/>
  <c r="R12" i="3"/>
  <c r="CL11" i="3"/>
  <c r="CM11" i="3"/>
  <c r="AA7" i="4"/>
  <c r="DP10" i="3"/>
  <c r="DO11" i="3"/>
  <c r="FS11" i="3" s="1"/>
  <c r="DS11" i="3"/>
  <c r="FW11" i="3" s="1"/>
  <c r="DV11" i="3"/>
  <c r="DP9" i="3"/>
  <c r="AA6" i="4"/>
  <c r="AE6" i="4"/>
  <c r="DT9" i="3"/>
  <c r="FY9" i="3" s="1"/>
  <c r="AE7" i="4"/>
  <c r="DT10" i="3"/>
  <c r="FY10" i="3" s="1"/>
  <c r="V11" i="3"/>
  <c r="AF11" i="3" s="1"/>
  <c r="M12" i="3"/>
  <c r="Z14" i="3"/>
  <c r="K13" i="3"/>
  <c r="FU10" i="3" l="1"/>
  <c r="AC7" i="4" s="1"/>
  <c r="FU9" i="3"/>
  <c r="AC6" i="4" s="1"/>
  <c r="AR97" i="4"/>
  <c r="AS97" i="4"/>
  <c r="AP97" i="4"/>
  <c r="AQ97" i="4"/>
  <c r="AT9" i="4"/>
  <c r="AP9" i="4"/>
  <c r="AR9" i="4"/>
  <c r="AG11" i="3"/>
  <c r="DH59" i="6"/>
  <c r="EJ59" i="6" s="1"/>
  <c r="EP59" i="6" s="1"/>
  <c r="FE59" i="6" s="1"/>
  <c r="DI59" i="6"/>
  <c r="AV9" i="4"/>
  <c r="AW9" i="4"/>
  <c r="EM59" i="6"/>
  <c r="FA59" i="6" s="1"/>
  <c r="AV97" i="4"/>
  <c r="AW97" i="4"/>
  <c r="CW9" i="4"/>
  <c r="CX9" i="4"/>
  <c r="CX97" i="4"/>
  <c r="CW97" i="4"/>
  <c r="DL98" i="4"/>
  <c r="H97" i="4"/>
  <c r="P97" i="4"/>
  <c r="X97" i="4"/>
  <c r="AF97" i="4"/>
  <c r="AN97" i="4"/>
  <c r="I97" i="4"/>
  <c r="Q97" i="4"/>
  <c r="Y97" i="4"/>
  <c r="AG97" i="4"/>
  <c r="AO97" i="4"/>
  <c r="J97" i="4"/>
  <c r="R97" i="4"/>
  <c r="Z97" i="4"/>
  <c r="AH97" i="4"/>
  <c r="AT97" i="4"/>
  <c r="C97" i="4"/>
  <c r="K97" i="4"/>
  <c r="S97" i="4"/>
  <c r="AA97" i="4"/>
  <c r="AI97" i="4"/>
  <c r="AU97" i="4"/>
  <c r="D97" i="4"/>
  <c r="L97" i="4"/>
  <c r="T97" i="4"/>
  <c r="AB97" i="4"/>
  <c r="AJ97" i="4"/>
  <c r="E97" i="4"/>
  <c r="DJ97" i="4" s="1"/>
  <c r="M97" i="4"/>
  <c r="U97" i="4"/>
  <c r="AC97" i="4"/>
  <c r="AK97" i="4"/>
  <c r="F97" i="4"/>
  <c r="N97" i="4"/>
  <c r="V97" i="4"/>
  <c r="AD97" i="4"/>
  <c r="AL97" i="4"/>
  <c r="G97" i="4"/>
  <c r="O97" i="4"/>
  <c r="W97" i="4"/>
  <c r="AE97" i="4"/>
  <c r="AM97" i="4"/>
  <c r="AU79" i="4"/>
  <c r="D9" i="4"/>
  <c r="T9" i="4"/>
  <c r="E9" i="4"/>
  <c r="P9" i="4"/>
  <c r="X9" i="4"/>
  <c r="AL9" i="4"/>
  <c r="Q9" i="4"/>
  <c r="AM9" i="4"/>
  <c r="J9" i="4"/>
  <c r="R9" i="4"/>
  <c r="AN9" i="4"/>
  <c r="AO9" i="4"/>
  <c r="N9" i="4"/>
  <c r="O9" i="4"/>
  <c r="V9" i="4"/>
  <c r="AH9" i="4"/>
  <c r="F9" i="4"/>
  <c r="AJ9" i="4"/>
  <c r="AD9" i="4"/>
  <c r="AF9" i="4"/>
  <c r="AB9" i="4"/>
  <c r="Z9" i="4"/>
  <c r="DK98" i="4"/>
  <c r="EW13" i="3"/>
  <c r="R13" i="3"/>
  <c r="AV13" i="3"/>
  <c r="CL12" i="3"/>
  <c r="CM12" i="3"/>
  <c r="AG6" i="4"/>
  <c r="AG7" i="4"/>
  <c r="DP11" i="3"/>
  <c r="AA8" i="4"/>
  <c r="AE8" i="4"/>
  <c r="DT11" i="3"/>
  <c r="FY11" i="3" s="1"/>
  <c r="DO12" i="3"/>
  <c r="FS12" i="3" s="1"/>
  <c r="DV12" i="3"/>
  <c r="DS12" i="3"/>
  <c r="FW12" i="3" s="1"/>
  <c r="V12" i="3"/>
  <c r="AF12" i="3" s="1"/>
  <c r="M13" i="3"/>
  <c r="Z15" i="3"/>
  <c r="K14" i="3"/>
  <c r="FU11" i="3" l="1"/>
  <c r="AC8" i="4" s="1"/>
  <c r="AP98" i="4"/>
  <c r="AQ98" i="4"/>
  <c r="AR98" i="4"/>
  <c r="AS98" i="4"/>
  <c r="AP10" i="4"/>
  <c r="AR10" i="4"/>
  <c r="AT10" i="4"/>
  <c r="AG12" i="3"/>
  <c r="AV10" i="4"/>
  <c r="AW10" i="4"/>
  <c r="AV98" i="4"/>
  <c r="AW98" i="4"/>
  <c r="CX10" i="4"/>
  <c r="CW10" i="4"/>
  <c r="CW98" i="4"/>
  <c r="CX98" i="4"/>
  <c r="DL99" i="4"/>
  <c r="E98" i="4"/>
  <c r="DJ98" i="4" s="1"/>
  <c r="M98" i="4"/>
  <c r="U98" i="4"/>
  <c r="AC98" i="4"/>
  <c r="AK98" i="4"/>
  <c r="F98" i="4"/>
  <c r="N98" i="4"/>
  <c r="V98" i="4"/>
  <c r="AD98" i="4"/>
  <c r="AL98" i="4"/>
  <c r="G98" i="4"/>
  <c r="O98" i="4"/>
  <c r="W98" i="4"/>
  <c r="AE98" i="4"/>
  <c r="AM98" i="4"/>
  <c r="H98" i="4"/>
  <c r="P98" i="4"/>
  <c r="X98" i="4"/>
  <c r="AF98" i="4"/>
  <c r="AN98" i="4"/>
  <c r="I98" i="4"/>
  <c r="Q98" i="4"/>
  <c r="Y98" i="4"/>
  <c r="AG98" i="4"/>
  <c r="AO98" i="4"/>
  <c r="J98" i="4"/>
  <c r="R98" i="4"/>
  <c r="Z98" i="4"/>
  <c r="AH98" i="4"/>
  <c r="AT98" i="4"/>
  <c r="C98" i="4"/>
  <c r="K98" i="4"/>
  <c r="S98" i="4"/>
  <c r="AA98" i="4"/>
  <c r="AI98" i="4"/>
  <c r="AU98" i="4"/>
  <c r="D98" i="4"/>
  <c r="L98" i="4"/>
  <c r="T98" i="4"/>
  <c r="AB98" i="4"/>
  <c r="AJ98" i="4"/>
  <c r="AU80" i="4"/>
  <c r="AO10" i="4"/>
  <c r="D10" i="4"/>
  <c r="T10" i="4"/>
  <c r="O10" i="4"/>
  <c r="P10" i="4"/>
  <c r="X10" i="4"/>
  <c r="AL10" i="4"/>
  <c r="Q10" i="4"/>
  <c r="AM10" i="4"/>
  <c r="J10" i="4"/>
  <c r="R10" i="4"/>
  <c r="AN10" i="4"/>
  <c r="AH10" i="4"/>
  <c r="E10" i="4"/>
  <c r="F10" i="4"/>
  <c r="N10" i="4"/>
  <c r="V10" i="4"/>
  <c r="AJ10" i="4"/>
  <c r="AF10" i="4"/>
  <c r="AB10" i="4"/>
  <c r="AD10" i="4"/>
  <c r="Z10" i="4"/>
  <c r="DK99" i="4"/>
  <c r="EW14" i="3"/>
  <c r="R14" i="3"/>
  <c r="AV14" i="3"/>
  <c r="CL13" i="3"/>
  <c r="CM13" i="3"/>
  <c r="AG8" i="4"/>
  <c r="AE9" i="4"/>
  <c r="DT12" i="3"/>
  <c r="FY12" i="3" s="1"/>
  <c r="DO13" i="3"/>
  <c r="FS13" i="3" s="1"/>
  <c r="DS13" i="3"/>
  <c r="FW13" i="3" s="1"/>
  <c r="DV13" i="3"/>
  <c r="DP12" i="3"/>
  <c r="AA9" i="4"/>
  <c r="V13" i="3"/>
  <c r="AF13" i="3" s="1"/>
  <c r="M14" i="3"/>
  <c r="Z16" i="3"/>
  <c r="K15" i="3"/>
  <c r="FU12" i="3" l="1"/>
  <c r="AC9" i="4" s="1"/>
  <c r="AQ99" i="4"/>
  <c r="AR99" i="4"/>
  <c r="AS99" i="4"/>
  <c r="AP99" i="4"/>
  <c r="AT11" i="4"/>
  <c r="AR11" i="4"/>
  <c r="AP11" i="4"/>
  <c r="AG13" i="3"/>
  <c r="AV11" i="4"/>
  <c r="AW11" i="4"/>
  <c r="AV99" i="4"/>
  <c r="AW99" i="4"/>
  <c r="CX11" i="4"/>
  <c r="CW11" i="4"/>
  <c r="CW99" i="4"/>
  <c r="CX99" i="4"/>
  <c r="DL100" i="4"/>
  <c r="J99" i="4"/>
  <c r="R99" i="4"/>
  <c r="Z99" i="4"/>
  <c r="AH99" i="4"/>
  <c r="AT99" i="4"/>
  <c r="C99" i="4"/>
  <c r="K99" i="4"/>
  <c r="S99" i="4"/>
  <c r="AA99" i="4"/>
  <c r="AI99" i="4"/>
  <c r="AU99" i="4"/>
  <c r="D99" i="4"/>
  <c r="L99" i="4"/>
  <c r="T99" i="4"/>
  <c r="AB99" i="4"/>
  <c r="AJ99" i="4"/>
  <c r="E99" i="4"/>
  <c r="DJ99" i="4" s="1"/>
  <c r="M99" i="4"/>
  <c r="U99" i="4"/>
  <c r="AC99" i="4"/>
  <c r="AK99" i="4"/>
  <c r="F99" i="4"/>
  <c r="N99" i="4"/>
  <c r="V99" i="4"/>
  <c r="AD99" i="4"/>
  <c r="AL99" i="4"/>
  <c r="G99" i="4"/>
  <c r="O99" i="4"/>
  <c r="W99" i="4"/>
  <c r="AE99" i="4"/>
  <c r="AM99" i="4"/>
  <c r="H99" i="4"/>
  <c r="P99" i="4"/>
  <c r="X99" i="4"/>
  <c r="AF99" i="4"/>
  <c r="AN99" i="4"/>
  <c r="I99" i="4"/>
  <c r="Q99" i="4"/>
  <c r="Y99" i="4"/>
  <c r="AG99" i="4"/>
  <c r="AO99" i="4"/>
  <c r="AU81" i="4"/>
  <c r="J11" i="4"/>
  <c r="R11" i="4"/>
  <c r="AN11" i="4"/>
  <c r="AO11" i="4"/>
  <c r="F11" i="4"/>
  <c r="N11" i="4"/>
  <c r="V11" i="4"/>
  <c r="AH11" i="4"/>
  <c r="O11" i="4"/>
  <c r="P11" i="4"/>
  <c r="X11" i="4"/>
  <c r="AL11" i="4"/>
  <c r="Q11" i="4"/>
  <c r="AM11" i="4"/>
  <c r="D11" i="4"/>
  <c r="E11" i="4"/>
  <c r="T11" i="4"/>
  <c r="AJ11" i="4"/>
  <c r="AF11" i="4"/>
  <c r="AD11" i="4"/>
  <c r="AB11" i="4"/>
  <c r="Z11" i="4"/>
  <c r="DK100" i="4"/>
  <c r="EW15" i="3"/>
  <c r="R15" i="3"/>
  <c r="AV15" i="3"/>
  <c r="CL14" i="3"/>
  <c r="CM14" i="3"/>
  <c r="AG9" i="4"/>
  <c r="AE10" i="4"/>
  <c r="DT13" i="3"/>
  <c r="FY13" i="3" s="1"/>
  <c r="DO14" i="3"/>
  <c r="FS14" i="3" s="1"/>
  <c r="DV14" i="3"/>
  <c r="DS14" i="3"/>
  <c r="FW14" i="3" s="1"/>
  <c r="DP13" i="3"/>
  <c r="AA10" i="4"/>
  <c r="V14" i="3"/>
  <c r="AF14" i="3" s="1"/>
  <c r="M15" i="3"/>
  <c r="Z17" i="3"/>
  <c r="K16" i="3"/>
  <c r="FU13" i="3" l="1"/>
  <c r="AC10" i="4" s="1"/>
  <c r="AP100" i="4"/>
  <c r="AS100" i="4"/>
  <c r="AQ100" i="4"/>
  <c r="AR100" i="4"/>
  <c r="AP12" i="4"/>
  <c r="AR12" i="4"/>
  <c r="AT12" i="4"/>
  <c r="AG14" i="3"/>
  <c r="AV12" i="4"/>
  <c r="AW12" i="4"/>
  <c r="AV100" i="4"/>
  <c r="AW100" i="4"/>
  <c r="CX12" i="4"/>
  <c r="CW12" i="4"/>
  <c r="CW100" i="4"/>
  <c r="CX100" i="4"/>
  <c r="DL101" i="4"/>
  <c r="G100" i="4"/>
  <c r="O100" i="4"/>
  <c r="W100" i="4"/>
  <c r="AE100" i="4"/>
  <c r="H100" i="4"/>
  <c r="P100" i="4"/>
  <c r="X100" i="4"/>
  <c r="J100" i="4"/>
  <c r="R100" i="4"/>
  <c r="Z100" i="4"/>
  <c r="C100" i="4"/>
  <c r="K100" i="4"/>
  <c r="S100" i="4"/>
  <c r="AA100" i="4"/>
  <c r="D100" i="4"/>
  <c r="L100" i="4"/>
  <c r="T100" i="4"/>
  <c r="AB100" i="4"/>
  <c r="E100" i="4"/>
  <c r="DJ100" i="4" s="1"/>
  <c r="M100" i="4"/>
  <c r="U100" i="4"/>
  <c r="F100" i="4"/>
  <c r="N100" i="4"/>
  <c r="V100" i="4"/>
  <c r="AD100" i="4"/>
  <c r="AL100" i="4"/>
  <c r="AI100" i="4"/>
  <c r="I100" i="4"/>
  <c r="AJ100" i="4"/>
  <c r="AK100" i="4"/>
  <c r="Y100" i="4"/>
  <c r="AM100" i="4"/>
  <c r="AC100" i="4"/>
  <c r="AN100" i="4"/>
  <c r="Q100" i="4"/>
  <c r="AF100" i="4"/>
  <c r="AO100" i="4"/>
  <c r="AG100" i="4"/>
  <c r="AT100" i="4"/>
  <c r="AH100" i="4"/>
  <c r="AU100" i="4"/>
  <c r="AU82" i="4"/>
  <c r="Q12" i="4"/>
  <c r="AM12" i="4"/>
  <c r="J12" i="4"/>
  <c r="R12" i="4"/>
  <c r="AN12" i="4"/>
  <c r="E12" i="4"/>
  <c r="F12" i="4"/>
  <c r="N12" i="4"/>
  <c r="V12" i="4"/>
  <c r="AH12" i="4"/>
  <c r="O12" i="4"/>
  <c r="P12" i="4"/>
  <c r="X12" i="4"/>
  <c r="AL12" i="4"/>
  <c r="T12" i="4"/>
  <c r="AO12" i="4"/>
  <c r="D12" i="4"/>
  <c r="AJ12" i="4"/>
  <c r="AF12" i="4"/>
  <c r="AD12" i="4"/>
  <c r="AB12" i="4"/>
  <c r="Z12" i="4"/>
  <c r="DK101" i="4"/>
  <c r="EW16" i="3"/>
  <c r="AV16" i="3"/>
  <c r="R16" i="3"/>
  <c r="CL15" i="3"/>
  <c r="CM15" i="3"/>
  <c r="AG10" i="4"/>
  <c r="AE11" i="4"/>
  <c r="DT14" i="3"/>
  <c r="FY14" i="3" s="1"/>
  <c r="DP14" i="3"/>
  <c r="AA11" i="4"/>
  <c r="DO15" i="3"/>
  <c r="FS15" i="3" s="1"/>
  <c r="DV15" i="3"/>
  <c r="DS15" i="3"/>
  <c r="FW15" i="3" s="1"/>
  <c r="K17" i="3"/>
  <c r="V15" i="3"/>
  <c r="AF15" i="3" s="1"/>
  <c r="M16" i="3"/>
  <c r="Z18" i="3"/>
  <c r="FU14" i="3" l="1"/>
  <c r="AC11" i="4" s="1"/>
  <c r="AQ101" i="4"/>
  <c r="AR101" i="4"/>
  <c r="AS101" i="4"/>
  <c r="AP101" i="4"/>
  <c r="AR13" i="4"/>
  <c r="AP13" i="4"/>
  <c r="AT13" i="4"/>
  <c r="AG15" i="3"/>
  <c r="AV13" i="4"/>
  <c r="AW13" i="4"/>
  <c r="AV101" i="4"/>
  <c r="AW101" i="4"/>
  <c r="CW13" i="4"/>
  <c r="CX13" i="4"/>
  <c r="CW101" i="4"/>
  <c r="CX101" i="4"/>
  <c r="C101" i="4"/>
  <c r="K101" i="4"/>
  <c r="S101" i="4"/>
  <c r="AA101" i="4"/>
  <c r="AI101" i="4"/>
  <c r="J101" i="4"/>
  <c r="T101" i="4"/>
  <c r="AC101" i="4"/>
  <c r="AL101" i="4"/>
  <c r="AN101" i="4"/>
  <c r="L101" i="4"/>
  <c r="U101" i="4"/>
  <c r="AD101" i="4"/>
  <c r="AM101" i="4"/>
  <c r="V101" i="4"/>
  <c r="E101" i="4"/>
  <c r="DJ101" i="4" s="1"/>
  <c r="N101" i="4"/>
  <c r="W101" i="4"/>
  <c r="AF101" i="4"/>
  <c r="F101" i="4"/>
  <c r="O101" i="4"/>
  <c r="X101" i="4"/>
  <c r="AG101" i="4"/>
  <c r="AT101" i="4"/>
  <c r="D101" i="4"/>
  <c r="G101" i="4"/>
  <c r="P101" i="4"/>
  <c r="Y101" i="4"/>
  <c r="AH101" i="4"/>
  <c r="AU101" i="4"/>
  <c r="AJ101" i="4"/>
  <c r="M101" i="4"/>
  <c r="H101" i="4"/>
  <c r="Q101" i="4"/>
  <c r="Z101" i="4"/>
  <c r="AE101" i="4"/>
  <c r="I101" i="4"/>
  <c r="R101" i="4"/>
  <c r="AB101" i="4"/>
  <c r="AK101" i="4"/>
  <c r="AO101" i="4"/>
  <c r="AU83" i="4"/>
  <c r="O13" i="4"/>
  <c r="P13" i="4"/>
  <c r="X13" i="4"/>
  <c r="AL13" i="4"/>
  <c r="AO13" i="4"/>
  <c r="D13" i="4"/>
  <c r="T13" i="4"/>
  <c r="E13" i="4"/>
  <c r="F13" i="4"/>
  <c r="N13" i="4"/>
  <c r="V13" i="4"/>
  <c r="AH13" i="4"/>
  <c r="AN13" i="4"/>
  <c r="J13" i="4"/>
  <c r="Q13" i="4"/>
  <c r="R13" i="4"/>
  <c r="AM13" i="4"/>
  <c r="AJ13" i="4"/>
  <c r="AB13" i="4"/>
  <c r="AD13" i="4"/>
  <c r="AF13" i="4"/>
  <c r="Z13" i="4"/>
  <c r="EW17" i="3"/>
  <c r="AV17" i="3"/>
  <c r="R17" i="3"/>
  <c r="CL16" i="3"/>
  <c r="CM16" i="3"/>
  <c r="AG11" i="4"/>
  <c r="DP15" i="3"/>
  <c r="AA12" i="4"/>
  <c r="DO16" i="3"/>
  <c r="FS16" i="3" s="1"/>
  <c r="DV16" i="3"/>
  <c r="DS16" i="3"/>
  <c r="FW16" i="3" s="1"/>
  <c r="AE12" i="4"/>
  <c r="DT15" i="3"/>
  <c r="FY15" i="3" s="1"/>
  <c r="M17" i="3"/>
  <c r="K18" i="3"/>
  <c r="V16" i="3"/>
  <c r="AF16" i="3" s="1"/>
  <c r="Z19" i="3"/>
  <c r="FU15" i="3" l="1"/>
  <c r="AC12" i="4" s="1"/>
  <c r="AT14" i="4"/>
  <c r="AP14" i="4"/>
  <c r="AR14" i="4"/>
  <c r="AG16" i="3"/>
  <c r="AV14" i="4"/>
  <c r="AW14" i="4"/>
  <c r="CX14" i="4"/>
  <c r="CW14" i="4"/>
  <c r="O14" i="4"/>
  <c r="AO14" i="4"/>
  <c r="D14" i="4"/>
  <c r="T14" i="4"/>
  <c r="E14" i="4"/>
  <c r="J14" i="4"/>
  <c r="N14" i="4"/>
  <c r="AH14" i="4"/>
  <c r="P14" i="4"/>
  <c r="AL14" i="4"/>
  <c r="Q14" i="4"/>
  <c r="AM14" i="4"/>
  <c r="R14" i="4"/>
  <c r="AN14" i="4"/>
  <c r="F14" i="4"/>
  <c r="V14" i="4"/>
  <c r="X14" i="4"/>
  <c r="AJ14" i="4"/>
  <c r="AD14" i="4"/>
  <c r="AF14" i="4"/>
  <c r="AB14" i="4"/>
  <c r="Z14" i="4"/>
  <c r="EW18" i="3"/>
  <c r="AV18" i="3"/>
  <c r="R18" i="3"/>
  <c r="CL17" i="3"/>
  <c r="CM17" i="3"/>
  <c r="V17" i="3"/>
  <c r="AF17" i="3" s="1"/>
  <c r="AG12" i="4"/>
  <c r="DO17" i="3"/>
  <c r="FS17" i="3" s="1"/>
  <c r="DV17" i="3"/>
  <c r="DS17" i="3"/>
  <c r="FW17" i="3" s="1"/>
  <c r="AE13" i="4"/>
  <c r="DT16" i="3"/>
  <c r="FY16" i="3" s="1"/>
  <c r="DP16" i="3"/>
  <c r="AA13" i="4"/>
  <c r="M18" i="3"/>
  <c r="Z20" i="3"/>
  <c r="K19" i="3"/>
  <c r="FU16" i="3" l="1"/>
  <c r="AC13" i="4" s="1"/>
  <c r="AP15" i="4"/>
  <c r="AR15" i="4"/>
  <c r="AT15" i="4"/>
  <c r="AG17" i="3"/>
  <c r="AV15" i="4"/>
  <c r="AW15" i="4"/>
  <c r="CW15" i="4"/>
  <c r="CX15" i="4"/>
  <c r="F15" i="4"/>
  <c r="J15" i="4"/>
  <c r="R15" i="4"/>
  <c r="D15" i="4"/>
  <c r="T15" i="4"/>
  <c r="E15" i="4"/>
  <c r="P15" i="4"/>
  <c r="AN15" i="4"/>
  <c r="V15" i="4"/>
  <c r="AH15" i="4"/>
  <c r="N15" i="4"/>
  <c r="X15" i="4"/>
  <c r="AL15" i="4"/>
  <c r="O15" i="4"/>
  <c r="AM15" i="4"/>
  <c r="Q15" i="4"/>
  <c r="AO15" i="4"/>
  <c r="AJ15" i="4"/>
  <c r="AB15" i="4"/>
  <c r="AD15" i="4"/>
  <c r="AF15" i="4"/>
  <c r="Z15" i="4"/>
  <c r="EW19" i="3"/>
  <c r="AV19" i="3"/>
  <c r="R19" i="3"/>
  <c r="CL18" i="3"/>
  <c r="CM18" i="3"/>
  <c r="AG13" i="4"/>
  <c r="DO18" i="3"/>
  <c r="FS18" i="3" s="1"/>
  <c r="DV18" i="3"/>
  <c r="DS18" i="3"/>
  <c r="FW18" i="3" s="1"/>
  <c r="DP17" i="3"/>
  <c r="AA14" i="4"/>
  <c r="DT17" i="3"/>
  <c r="FY17" i="3" s="1"/>
  <c r="AE14" i="4"/>
  <c r="V18" i="3"/>
  <c r="AF18" i="3" s="1"/>
  <c r="M19" i="3"/>
  <c r="Z21" i="3"/>
  <c r="K20" i="3"/>
  <c r="FU17" i="3" l="1"/>
  <c r="AC14" i="4" s="1"/>
  <c r="AR16" i="4"/>
  <c r="AT16" i="4"/>
  <c r="AP16" i="4"/>
  <c r="AG18" i="3"/>
  <c r="AV16" i="4"/>
  <c r="AW16" i="4"/>
  <c r="CX16" i="4"/>
  <c r="CW16" i="4"/>
  <c r="P16" i="4"/>
  <c r="X16" i="4"/>
  <c r="AL16" i="4"/>
  <c r="D16" i="4"/>
  <c r="T16" i="4"/>
  <c r="E16" i="4"/>
  <c r="F16" i="4"/>
  <c r="N16" i="4"/>
  <c r="V16" i="4"/>
  <c r="AH16" i="4"/>
  <c r="AO16" i="4"/>
  <c r="J16" i="4"/>
  <c r="O16" i="4"/>
  <c r="Q16" i="4"/>
  <c r="AM16" i="4"/>
  <c r="R16" i="4"/>
  <c r="AN16" i="4"/>
  <c r="AJ16" i="4"/>
  <c r="AF16" i="4"/>
  <c r="AD16" i="4"/>
  <c r="AB16" i="4"/>
  <c r="Z16" i="4"/>
  <c r="EW20" i="3"/>
  <c r="R20" i="3"/>
  <c r="AV20" i="3"/>
  <c r="CL19" i="3"/>
  <c r="CM19" i="3"/>
  <c r="AG14" i="4"/>
  <c r="DO19" i="3"/>
  <c r="FS19" i="3" s="1"/>
  <c r="DV19" i="3"/>
  <c r="DS19" i="3"/>
  <c r="FW19" i="3" s="1"/>
  <c r="DP18" i="3"/>
  <c r="AA15" i="4"/>
  <c r="DT18" i="3"/>
  <c r="FY18" i="3" s="1"/>
  <c r="AE15" i="4"/>
  <c r="V19" i="3"/>
  <c r="AF19" i="3" s="1"/>
  <c r="M20" i="3"/>
  <c r="Z22" i="3"/>
  <c r="K21" i="3"/>
  <c r="FU18" i="3" l="1"/>
  <c r="AC15" i="4" s="1"/>
  <c r="AT17" i="4"/>
  <c r="AP17" i="4"/>
  <c r="AR17" i="4"/>
  <c r="AG19" i="3"/>
  <c r="AV17" i="4"/>
  <c r="AW17" i="4"/>
  <c r="CW17" i="4"/>
  <c r="CX17" i="4"/>
  <c r="O17" i="4"/>
  <c r="AO17" i="4"/>
  <c r="D17" i="4"/>
  <c r="T17" i="4"/>
  <c r="E17" i="4"/>
  <c r="J17" i="4"/>
  <c r="N17" i="4"/>
  <c r="AH17" i="4"/>
  <c r="P17" i="4"/>
  <c r="AL17" i="4"/>
  <c r="R17" i="4"/>
  <c r="AN17" i="4"/>
  <c r="F17" i="4"/>
  <c r="V17" i="4"/>
  <c r="X17" i="4"/>
  <c r="Q17" i="4"/>
  <c r="AM17" i="4"/>
  <c r="AJ17" i="4"/>
  <c r="AB17" i="4"/>
  <c r="AD17" i="4"/>
  <c r="AF17" i="4"/>
  <c r="Z17" i="4"/>
  <c r="EW21" i="3"/>
  <c r="AV21" i="3"/>
  <c r="R21" i="3"/>
  <c r="CL20" i="3"/>
  <c r="CM20" i="3"/>
  <c r="AG15" i="4"/>
  <c r="DO20" i="3"/>
  <c r="FS20" i="3" s="1"/>
  <c r="DV20" i="3"/>
  <c r="DS20" i="3"/>
  <c r="FW20" i="3" s="1"/>
  <c r="DP19" i="3"/>
  <c r="AA16" i="4"/>
  <c r="DT19" i="3"/>
  <c r="FY19" i="3" s="1"/>
  <c r="AE16" i="4"/>
  <c r="M21" i="3"/>
  <c r="V20" i="3"/>
  <c r="AF20" i="3" s="1"/>
  <c r="Z23" i="3"/>
  <c r="K22" i="3"/>
  <c r="FU19" i="3" l="1"/>
  <c r="AC16" i="4" s="1"/>
  <c r="AP18" i="4"/>
  <c r="AR18" i="4"/>
  <c r="AT18" i="4"/>
  <c r="AG20" i="3"/>
  <c r="AV18" i="4"/>
  <c r="AW18" i="4"/>
  <c r="CW18" i="4"/>
  <c r="CX18" i="4"/>
  <c r="F18" i="4"/>
  <c r="N18" i="4"/>
  <c r="V18" i="4"/>
  <c r="AH18" i="4"/>
  <c r="J18" i="4"/>
  <c r="R18" i="4"/>
  <c r="AN18" i="4"/>
  <c r="AO18" i="4"/>
  <c r="D18" i="4"/>
  <c r="T18" i="4"/>
  <c r="Q18" i="4"/>
  <c r="AM18" i="4"/>
  <c r="E18" i="4"/>
  <c r="O18" i="4"/>
  <c r="P18" i="4"/>
  <c r="X18" i="4"/>
  <c r="AL18" i="4"/>
  <c r="AJ18" i="4"/>
  <c r="AD18" i="4"/>
  <c r="AB18" i="4"/>
  <c r="AF18" i="4"/>
  <c r="Z18" i="4"/>
  <c r="EW22" i="3"/>
  <c r="R22" i="3"/>
  <c r="AV22" i="3"/>
  <c r="CL21" i="3"/>
  <c r="CM21" i="3"/>
  <c r="AG16" i="4"/>
  <c r="DO21" i="3"/>
  <c r="FS21" i="3" s="1"/>
  <c r="DV21" i="3"/>
  <c r="DS21" i="3"/>
  <c r="FW21" i="3" s="1"/>
  <c r="DP20" i="3"/>
  <c r="AA17" i="4"/>
  <c r="AE17" i="4"/>
  <c r="DT20" i="3"/>
  <c r="FY20" i="3" s="1"/>
  <c r="V21" i="3"/>
  <c r="AF21" i="3" s="1"/>
  <c r="M22" i="3"/>
  <c r="Z24" i="3"/>
  <c r="K23" i="3"/>
  <c r="FU20" i="3" l="1"/>
  <c r="AC17" i="4" s="1"/>
  <c r="AT19" i="4"/>
  <c r="AR19" i="4"/>
  <c r="AP19" i="4"/>
  <c r="AG21" i="3"/>
  <c r="AV19" i="4"/>
  <c r="AW19" i="4"/>
  <c r="CW19" i="4"/>
  <c r="CX19" i="4"/>
  <c r="E19" i="4"/>
  <c r="Q19" i="4"/>
  <c r="AM19" i="4"/>
  <c r="J19" i="4"/>
  <c r="R19" i="4"/>
  <c r="AN19" i="4"/>
  <c r="AO19" i="4"/>
  <c r="X19" i="4"/>
  <c r="N19" i="4"/>
  <c r="AH19" i="4"/>
  <c r="P19" i="4"/>
  <c r="AL19" i="4"/>
  <c r="D19" i="4"/>
  <c r="T19" i="4"/>
  <c r="F19" i="4"/>
  <c r="V19" i="4"/>
  <c r="O19" i="4"/>
  <c r="AJ19" i="4"/>
  <c r="AB19" i="4"/>
  <c r="AD19" i="4"/>
  <c r="AF19" i="4"/>
  <c r="Z19" i="4"/>
  <c r="EW23" i="3"/>
  <c r="AV23" i="3"/>
  <c r="R23" i="3"/>
  <c r="CL22" i="3"/>
  <c r="CM22" i="3"/>
  <c r="AG17" i="4"/>
  <c r="AE18" i="4"/>
  <c r="DT21" i="3"/>
  <c r="FY21" i="3" s="1"/>
  <c r="DO22" i="3"/>
  <c r="FS22" i="3" s="1"/>
  <c r="DV22" i="3"/>
  <c r="DS22" i="3"/>
  <c r="FW22" i="3" s="1"/>
  <c r="DP21" i="3"/>
  <c r="AA18" i="4"/>
  <c r="V22" i="3"/>
  <c r="AF22" i="3" s="1"/>
  <c r="M23" i="3"/>
  <c r="Z25" i="3"/>
  <c r="K24" i="3"/>
  <c r="FU21" i="3" l="1"/>
  <c r="AC18" i="4" s="1"/>
  <c r="AP20" i="4"/>
  <c r="AR20" i="4"/>
  <c r="AT20" i="4"/>
  <c r="AG22" i="3"/>
  <c r="AV20" i="4"/>
  <c r="AW20" i="4"/>
  <c r="CW20" i="4"/>
  <c r="CX20" i="4"/>
  <c r="D20" i="4"/>
  <c r="T20" i="4"/>
  <c r="P20" i="4"/>
  <c r="X20" i="4"/>
  <c r="AL20" i="4"/>
  <c r="Q20" i="4"/>
  <c r="AM20" i="4"/>
  <c r="J20" i="4"/>
  <c r="R20" i="4"/>
  <c r="AN20" i="4"/>
  <c r="O20" i="4"/>
  <c r="AO20" i="4"/>
  <c r="E20" i="4"/>
  <c r="F20" i="4"/>
  <c r="N20" i="4"/>
  <c r="V20" i="4"/>
  <c r="AH20" i="4"/>
  <c r="AJ20" i="4"/>
  <c r="AB20" i="4"/>
  <c r="AF20" i="4"/>
  <c r="AD20" i="4"/>
  <c r="Z20" i="4"/>
  <c r="EW24" i="3"/>
  <c r="R24" i="3"/>
  <c r="AV24" i="3"/>
  <c r="CL23" i="3"/>
  <c r="CM23" i="3"/>
  <c r="AG18" i="4"/>
  <c r="DT22" i="3"/>
  <c r="FY22" i="3" s="1"/>
  <c r="AE19" i="4"/>
  <c r="DO23" i="3"/>
  <c r="FS23" i="3" s="1"/>
  <c r="DV23" i="3"/>
  <c r="DS23" i="3"/>
  <c r="FW23" i="3" s="1"/>
  <c r="DP22" i="3"/>
  <c r="AA19" i="4"/>
  <c r="V23" i="3"/>
  <c r="AF23" i="3" s="1"/>
  <c r="M24" i="3"/>
  <c r="Z26" i="3"/>
  <c r="K25" i="3"/>
  <c r="FU22" i="3" l="1"/>
  <c r="AC19" i="4" s="1"/>
  <c r="AR21" i="4"/>
  <c r="AP21" i="4"/>
  <c r="AT21" i="4"/>
  <c r="AG23" i="3"/>
  <c r="AV21" i="4"/>
  <c r="AW21" i="4"/>
  <c r="CW21" i="4"/>
  <c r="CX21" i="4"/>
  <c r="J21" i="4"/>
  <c r="R21" i="4"/>
  <c r="AN21" i="4"/>
  <c r="F21" i="4"/>
  <c r="N21" i="4"/>
  <c r="V21" i="4"/>
  <c r="AH21" i="4"/>
  <c r="O21" i="4"/>
  <c r="P21" i="4"/>
  <c r="X21" i="4"/>
  <c r="AL21" i="4"/>
  <c r="E21" i="4"/>
  <c r="Q21" i="4"/>
  <c r="AM21" i="4"/>
  <c r="AO21" i="4"/>
  <c r="D21" i="4"/>
  <c r="T21" i="4"/>
  <c r="AJ21" i="4"/>
  <c r="AF21" i="4"/>
  <c r="AD21" i="4"/>
  <c r="AB21" i="4"/>
  <c r="Z21" i="4"/>
  <c r="EW25" i="3"/>
  <c r="R25" i="3"/>
  <c r="AV25" i="3"/>
  <c r="CL24" i="3"/>
  <c r="CM24" i="3"/>
  <c r="AG19" i="4"/>
  <c r="DT23" i="3"/>
  <c r="FY23" i="3" s="1"/>
  <c r="AE20" i="4"/>
  <c r="DP23" i="3"/>
  <c r="AA20" i="4"/>
  <c r="DO24" i="3"/>
  <c r="FS24" i="3" s="1"/>
  <c r="DV24" i="3"/>
  <c r="DS24" i="3"/>
  <c r="FW24" i="3" s="1"/>
  <c r="V24" i="3"/>
  <c r="AF24" i="3" s="1"/>
  <c r="M25" i="3"/>
  <c r="Z27" i="3"/>
  <c r="K26" i="3"/>
  <c r="FU23" i="3" l="1"/>
  <c r="AC20" i="4" s="1"/>
  <c r="AT22" i="4"/>
  <c r="AP22" i="4"/>
  <c r="AR22" i="4"/>
  <c r="AG24" i="3"/>
  <c r="AV22" i="4"/>
  <c r="AW22" i="4"/>
  <c r="CW22" i="4"/>
  <c r="CX22" i="4"/>
  <c r="Q22" i="4"/>
  <c r="E22" i="4"/>
  <c r="F22" i="4"/>
  <c r="N22" i="4"/>
  <c r="V22" i="4"/>
  <c r="O22" i="4"/>
  <c r="AO22" i="4"/>
  <c r="P22" i="4"/>
  <c r="R22" i="4"/>
  <c r="D22" i="4"/>
  <c r="T22" i="4"/>
  <c r="X22" i="4"/>
  <c r="AL22" i="4"/>
  <c r="J22" i="4"/>
  <c r="AM22" i="4"/>
  <c r="AH22" i="4"/>
  <c r="AN22" i="4"/>
  <c r="AJ22" i="4"/>
  <c r="AF22" i="4"/>
  <c r="AD22" i="4"/>
  <c r="AB22" i="4"/>
  <c r="Z22" i="4"/>
  <c r="EW26" i="3"/>
  <c r="R26" i="3"/>
  <c r="AV26" i="3"/>
  <c r="CL25" i="3"/>
  <c r="CM25" i="3"/>
  <c r="AG20" i="4"/>
  <c r="DO25" i="3"/>
  <c r="FS25" i="3" s="1"/>
  <c r="DV25" i="3"/>
  <c r="DS25" i="3"/>
  <c r="FW25" i="3" s="1"/>
  <c r="DP24" i="3"/>
  <c r="AA21" i="4"/>
  <c r="AE21" i="4"/>
  <c r="DT24" i="3"/>
  <c r="FY24" i="3" s="1"/>
  <c r="V25" i="3"/>
  <c r="AF25" i="3" s="1"/>
  <c r="M26" i="3"/>
  <c r="Z28" i="3"/>
  <c r="K27" i="3"/>
  <c r="FU24" i="3" l="1"/>
  <c r="AC21" i="4" s="1"/>
  <c r="AP23" i="4"/>
  <c r="AR23" i="4"/>
  <c r="AT23" i="4"/>
  <c r="AG25" i="3"/>
  <c r="AV23" i="4"/>
  <c r="AW23" i="4"/>
  <c r="CW23" i="4"/>
  <c r="CX23" i="4"/>
  <c r="J23" i="4"/>
  <c r="R23" i="4"/>
  <c r="AN23" i="4"/>
  <c r="D23" i="4"/>
  <c r="T23" i="4"/>
  <c r="F23" i="4"/>
  <c r="N23" i="4"/>
  <c r="V23" i="4"/>
  <c r="AH23" i="4"/>
  <c r="O23" i="4"/>
  <c r="P23" i="4"/>
  <c r="X23" i="4"/>
  <c r="AL23" i="4"/>
  <c r="Q23" i="4"/>
  <c r="AM23" i="4"/>
  <c r="E23" i="4"/>
  <c r="AO23" i="4"/>
  <c r="AJ23" i="4"/>
  <c r="AB23" i="4"/>
  <c r="AD23" i="4"/>
  <c r="AF23" i="4"/>
  <c r="Z23" i="4"/>
  <c r="EW27" i="3"/>
  <c r="AV27" i="3"/>
  <c r="R27" i="3"/>
  <c r="CL26" i="3"/>
  <c r="CM26" i="3"/>
  <c r="AG21" i="4"/>
  <c r="AE22" i="4"/>
  <c r="DT25" i="3"/>
  <c r="FY25" i="3" s="1"/>
  <c r="DO26" i="3"/>
  <c r="FS26" i="3" s="1"/>
  <c r="DV26" i="3"/>
  <c r="DS26" i="3"/>
  <c r="FW26" i="3" s="1"/>
  <c r="DP25" i="3"/>
  <c r="AA22" i="4"/>
  <c r="V26" i="3"/>
  <c r="AF26" i="3" s="1"/>
  <c r="M27" i="3"/>
  <c r="Z29" i="3"/>
  <c r="K28" i="3"/>
  <c r="FU25" i="3" l="1"/>
  <c r="AC22" i="4" s="1"/>
  <c r="AR24" i="4"/>
  <c r="AT24" i="4"/>
  <c r="AP24" i="4"/>
  <c r="AG26" i="3"/>
  <c r="AV24" i="4"/>
  <c r="AW24" i="4"/>
  <c r="CX24" i="4"/>
  <c r="CW24" i="4"/>
  <c r="P24" i="4"/>
  <c r="X24" i="4"/>
  <c r="AL24" i="4"/>
  <c r="J24" i="4"/>
  <c r="R24" i="4"/>
  <c r="D24" i="4"/>
  <c r="T24" i="4"/>
  <c r="E24" i="4"/>
  <c r="F24" i="4"/>
  <c r="N24" i="4"/>
  <c r="V24" i="4"/>
  <c r="AH24" i="4"/>
  <c r="O24" i="4"/>
  <c r="AM24" i="4"/>
  <c r="Q24" i="4"/>
  <c r="AN24" i="4"/>
  <c r="AO24" i="4"/>
  <c r="AJ24" i="4"/>
  <c r="AD24" i="4"/>
  <c r="AB24" i="4"/>
  <c r="AF24" i="4"/>
  <c r="Z24" i="4"/>
  <c r="EW28" i="3"/>
  <c r="R28" i="3"/>
  <c r="AV28" i="3"/>
  <c r="CL27" i="3"/>
  <c r="CM27" i="3"/>
  <c r="AG22" i="4"/>
  <c r="DT26" i="3"/>
  <c r="FY26" i="3" s="1"/>
  <c r="AE23" i="4"/>
  <c r="DP26" i="3"/>
  <c r="AA23" i="4"/>
  <c r="DO27" i="3"/>
  <c r="FS27" i="3" s="1"/>
  <c r="DV27" i="3"/>
  <c r="DS27" i="3"/>
  <c r="FW27" i="3" s="1"/>
  <c r="V27" i="3"/>
  <c r="AF27" i="3" s="1"/>
  <c r="M28" i="3"/>
  <c r="Z30" i="3"/>
  <c r="K29" i="3"/>
  <c r="FU26" i="3" l="1"/>
  <c r="AC23" i="4" s="1"/>
  <c r="AP25" i="4"/>
  <c r="AT25" i="4"/>
  <c r="AR25" i="4"/>
  <c r="AG27" i="3"/>
  <c r="AV25" i="4"/>
  <c r="AW25" i="4"/>
  <c r="CW25" i="4"/>
  <c r="CX25" i="4"/>
  <c r="O25" i="4"/>
  <c r="AO25" i="4"/>
  <c r="D25" i="4"/>
  <c r="T25" i="4"/>
  <c r="E25" i="4"/>
  <c r="F25" i="4"/>
  <c r="V25" i="4"/>
  <c r="X25" i="4"/>
  <c r="J25" i="4"/>
  <c r="N25" i="4"/>
  <c r="AH25" i="4"/>
  <c r="P25" i="4"/>
  <c r="AL25" i="4"/>
  <c r="Q25" i="4"/>
  <c r="AM25" i="4"/>
  <c r="R25" i="4"/>
  <c r="AN25" i="4"/>
  <c r="AJ25" i="4"/>
  <c r="AB25" i="4"/>
  <c r="AF25" i="4"/>
  <c r="AD25" i="4"/>
  <c r="Z25" i="4"/>
  <c r="EW29" i="3"/>
  <c r="AV29" i="3"/>
  <c r="R29" i="3"/>
  <c r="CL28" i="3"/>
  <c r="CM28" i="3"/>
  <c r="AG23" i="4"/>
  <c r="DP27" i="3"/>
  <c r="AA24" i="4"/>
  <c r="DO28" i="3"/>
  <c r="FS28" i="3" s="1"/>
  <c r="DV28" i="3"/>
  <c r="DS28" i="3"/>
  <c r="FW28" i="3" s="1"/>
  <c r="AE24" i="4"/>
  <c r="DT27" i="3"/>
  <c r="FY27" i="3" s="1"/>
  <c r="V28" i="3"/>
  <c r="AF28" i="3" s="1"/>
  <c r="M29" i="3"/>
  <c r="Z31" i="3"/>
  <c r="K30" i="3"/>
  <c r="FU27" i="3" l="1"/>
  <c r="AC24" i="4" s="1"/>
  <c r="AP26" i="4"/>
  <c r="AR26" i="4"/>
  <c r="AT26" i="4"/>
  <c r="AG28" i="3"/>
  <c r="AV26" i="4"/>
  <c r="AW26" i="4"/>
  <c r="CW26" i="4"/>
  <c r="CX26" i="4"/>
  <c r="F26" i="4"/>
  <c r="N26" i="4"/>
  <c r="V26" i="4"/>
  <c r="AH26" i="4"/>
  <c r="J26" i="4"/>
  <c r="R26" i="4"/>
  <c r="AN26" i="4"/>
  <c r="AO26" i="4"/>
  <c r="D26" i="4"/>
  <c r="T26" i="4"/>
  <c r="O26" i="4"/>
  <c r="P26" i="4"/>
  <c r="AL26" i="4"/>
  <c r="Q26" i="4"/>
  <c r="AM26" i="4"/>
  <c r="E26" i="4"/>
  <c r="X26" i="4"/>
  <c r="AJ26" i="4"/>
  <c r="AD26" i="4"/>
  <c r="AB26" i="4"/>
  <c r="AF26" i="4"/>
  <c r="Z26" i="4"/>
  <c r="EW30" i="3"/>
  <c r="R30" i="3"/>
  <c r="AV30" i="3"/>
  <c r="CL29" i="3"/>
  <c r="CM29" i="3"/>
  <c r="AG24" i="4"/>
  <c r="DP28" i="3"/>
  <c r="AA25" i="4"/>
  <c r="AE25" i="4"/>
  <c r="DT28" i="3"/>
  <c r="FY28" i="3" s="1"/>
  <c r="DO29" i="3"/>
  <c r="FS29" i="3" s="1"/>
  <c r="DV29" i="3"/>
  <c r="DS29" i="3"/>
  <c r="FW29" i="3" s="1"/>
  <c r="V29" i="3"/>
  <c r="AF29" i="3" s="1"/>
  <c r="M30" i="3"/>
  <c r="Z32" i="3"/>
  <c r="K31" i="3"/>
  <c r="FU28" i="3" l="1"/>
  <c r="AC25" i="4" s="1"/>
  <c r="AT27" i="4"/>
  <c r="AR27" i="4"/>
  <c r="AP27" i="4"/>
  <c r="AG29" i="3"/>
  <c r="AV27" i="4"/>
  <c r="AW27" i="4"/>
  <c r="CW27" i="4"/>
  <c r="CX27" i="4"/>
  <c r="E27" i="4"/>
  <c r="Q27" i="4"/>
  <c r="AM27" i="4"/>
  <c r="AO27" i="4"/>
  <c r="N27" i="4"/>
  <c r="O27" i="4"/>
  <c r="D27" i="4"/>
  <c r="P27" i="4"/>
  <c r="AH27" i="4"/>
  <c r="F27" i="4"/>
  <c r="R27" i="4"/>
  <c r="T27" i="4"/>
  <c r="AL27" i="4"/>
  <c r="V27" i="4"/>
  <c r="AN27" i="4"/>
  <c r="J27" i="4"/>
  <c r="X27" i="4"/>
  <c r="AJ27" i="4"/>
  <c r="AF27" i="4"/>
  <c r="AD27" i="4"/>
  <c r="AB27" i="4"/>
  <c r="Z27" i="4"/>
  <c r="EW31" i="3"/>
  <c r="R31" i="3"/>
  <c r="AV31" i="3"/>
  <c r="CL30" i="3"/>
  <c r="CM30" i="3"/>
  <c r="AG25" i="4"/>
  <c r="DP29" i="3"/>
  <c r="AA26" i="4"/>
  <c r="DT29" i="3"/>
  <c r="FY29" i="3" s="1"/>
  <c r="AE26" i="4"/>
  <c r="DO30" i="3"/>
  <c r="FS30" i="3" s="1"/>
  <c r="DV30" i="3"/>
  <c r="DS30" i="3"/>
  <c r="FW30" i="3" s="1"/>
  <c r="V30" i="3"/>
  <c r="AF30" i="3" s="1"/>
  <c r="M31" i="3"/>
  <c r="Z33" i="3"/>
  <c r="K32" i="3"/>
  <c r="FU29" i="3" l="1"/>
  <c r="AC26" i="4" s="1"/>
  <c r="AP28" i="4"/>
  <c r="AR28" i="4"/>
  <c r="AT28" i="4"/>
  <c r="AG30" i="3"/>
  <c r="AV28" i="4"/>
  <c r="AW28" i="4"/>
  <c r="CW28" i="4"/>
  <c r="CX28" i="4"/>
  <c r="D28" i="4"/>
  <c r="E28" i="4"/>
  <c r="N28" i="4"/>
  <c r="V28" i="4"/>
  <c r="AH28" i="4"/>
  <c r="F28" i="4"/>
  <c r="O28" i="4"/>
  <c r="P28" i="4"/>
  <c r="X28" i="4"/>
  <c r="AL28" i="4"/>
  <c r="Q28" i="4"/>
  <c r="AM28" i="4"/>
  <c r="R28" i="4"/>
  <c r="AN28" i="4"/>
  <c r="J28" i="4"/>
  <c r="AO28" i="4"/>
  <c r="T28" i="4"/>
  <c r="AJ28" i="4"/>
  <c r="AD28" i="4"/>
  <c r="AB28" i="4"/>
  <c r="AF28" i="4"/>
  <c r="Z28" i="4"/>
  <c r="EW32" i="3"/>
  <c r="R32" i="3"/>
  <c r="AV32" i="3"/>
  <c r="CL31" i="3"/>
  <c r="CM31" i="3"/>
  <c r="AG26" i="4"/>
  <c r="DP30" i="3"/>
  <c r="AA27" i="4"/>
  <c r="DT30" i="3"/>
  <c r="FY30" i="3" s="1"/>
  <c r="AE27" i="4"/>
  <c r="DO31" i="3"/>
  <c r="FS31" i="3" s="1"/>
  <c r="DV31" i="3"/>
  <c r="DS31" i="3"/>
  <c r="FW31" i="3" s="1"/>
  <c r="V31" i="3"/>
  <c r="AF31" i="3" s="1"/>
  <c r="M32" i="3"/>
  <c r="Z34" i="3"/>
  <c r="K33" i="3"/>
  <c r="FU30" i="3" l="1"/>
  <c r="AC27" i="4" s="1"/>
  <c r="AR29" i="4"/>
  <c r="AT29" i="4"/>
  <c r="AP29" i="4"/>
  <c r="AG31" i="3"/>
  <c r="AV29" i="4"/>
  <c r="AW29" i="4"/>
  <c r="CX29" i="4"/>
  <c r="CW29" i="4"/>
  <c r="D29" i="4"/>
  <c r="T29" i="4"/>
  <c r="E29" i="4"/>
  <c r="F29" i="4"/>
  <c r="N29" i="4"/>
  <c r="O29" i="4"/>
  <c r="P29" i="4"/>
  <c r="X29" i="4"/>
  <c r="AL29" i="4"/>
  <c r="Q29" i="4"/>
  <c r="AM29" i="4"/>
  <c r="J29" i="4"/>
  <c r="R29" i="4"/>
  <c r="AN29" i="4"/>
  <c r="AO29" i="4"/>
  <c r="V29" i="4"/>
  <c r="AH29" i="4"/>
  <c r="AJ29" i="4"/>
  <c r="AD29" i="4"/>
  <c r="AF29" i="4"/>
  <c r="AB29" i="4"/>
  <c r="Z29" i="4"/>
  <c r="EW33" i="3"/>
  <c r="R33" i="3"/>
  <c r="AV33" i="3"/>
  <c r="CL32" i="3"/>
  <c r="CM32" i="3"/>
  <c r="AG27" i="4"/>
  <c r="DO32" i="3"/>
  <c r="FS32" i="3" s="1"/>
  <c r="DV32" i="3"/>
  <c r="DS32" i="3"/>
  <c r="FW32" i="3" s="1"/>
  <c r="DP31" i="3"/>
  <c r="AA28" i="4"/>
  <c r="DT31" i="3"/>
  <c r="FY31" i="3" s="1"/>
  <c r="AE28" i="4"/>
  <c r="V32" i="3"/>
  <c r="AF32" i="3" s="1"/>
  <c r="M33" i="3"/>
  <c r="Z35" i="3"/>
  <c r="K34" i="3"/>
  <c r="FU31" i="3" l="1"/>
  <c r="AC28" i="4" s="1"/>
  <c r="AT30" i="4"/>
  <c r="AP30" i="4"/>
  <c r="AR30" i="4"/>
  <c r="AG32" i="3"/>
  <c r="AV30" i="4"/>
  <c r="AW30" i="4"/>
  <c r="CW30" i="4"/>
  <c r="CX30" i="4"/>
  <c r="AO30" i="4"/>
  <c r="D30" i="4"/>
  <c r="T30" i="4"/>
  <c r="O30" i="4"/>
  <c r="P30" i="4"/>
  <c r="X30" i="4"/>
  <c r="AL30" i="4"/>
  <c r="Q30" i="4"/>
  <c r="AM30" i="4"/>
  <c r="J30" i="4"/>
  <c r="R30" i="4"/>
  <c r="AN30" i="4"/>
  <c r="N30" i="4"/>
  <c r="V30" i="4"/>
  <c r="AH30" i="4"/>
  <c r="E30" i="4"/>
  <c r="F30" i="4"/>
  <c r="AJ30" i="4"/>
  <c r="AD30" i="4"/>
  <c r="AB30" i="4"/>
  <c r="AF30" i="4"/>
  <c r="Z30" i="4"/>
  <c r="EW34" i="3"/>
  <c r="R34" i="3"/>
  <c r="AV34" i="3"/>
  <c r="CL33" i="3"/>
  <c r="CM33" i="3"/>
  <c r="AG28" i="4"/>
  <c r="DO33" i="3"/>
  <c r="FS33" i="3" s="1"/>
  <c r="DV33" i="3"/>
  <c r="DS33" i="3"/>
  <c r="FW33" i="3" s="1"/>
  <c r="AE29" i="4"/>
  <c r="DT32" i="3"/>
  <c r="FY32" i="3" s="1"/>
  <c r="DP32" i="3"/>
  <c r="AA29" i="4"/>
  <c r="V33" i="3"/>
  <c r="AF33" i="3" s="1"/>
  <c r="M34" i="3"/>
  <c r="Z36" i="3"/>
  <c r="K35" i="3"/>
  <c r="FU32" i="3" l="1"/>
  <c r="AC29" i="4" s="1"/>
  <c r="AP31" i="4"/>
  <c r="AR31" i="4"/>
  <c r="AT31" i="4"/>
  <c r="AG33" i="3"/>
  <c r="AV31" i="4"/>
  <c r="AW31" i="4"/>
  <c r="CW31" i="4"/>
  <c r="CX31" i="4"/>
  <c r="J31" i="4"/>
  <c r="R31" i="4"/>
  <c r="AN31" i="4"/>
  <c r="AO31" i="4"/>
  <c r="F31" i="4"/>
  <c r="N31" i="4"/>
  <c r="V31" i="4"/>
  <c r="AH31" i="4"/>
  <c r="O31" i="4"/>
  <c r="P31" i="4"/>
  <c r="X31" i="4"/>
  <c r="AL31" i="4"/>
  <c r="Q31" i="4"/>
  <c r="AM31" i="4"/>
  <c r="D31" i="4"/>
  <c r="E31" i="4"/>
  <c r="T31" i="4"/>
  <c r="AJ31" i="4"/>
  <c r="AB31" i="4"/>
  <c r="AD31" i="4"/>
  <c r="AF31" i="4"/>
  <c r="Z31" i="4"/>
  <c r="EW35" i="3"/>
  <c r="AV35" i="3"/>
  <c r="R35" i="3"/>
  <c r="CL34" i="3"/>
  <c r="CM34" i="3"/>
  <c r="AG29" i="4"/>
  <c r="AE30" i="4"/>
  <c r="DT33" i="3"/>
  <c r="FY33" i="3" s="1"/>
  <c r="DO34" i="3"/>
  <c r="FS34" i="3" s="1"/>
  <c r="DV34" i="3"/>
  <c r="DS34" i="3"/>
  <c r="FW34" i="3" s="1"/>
  <c r="DP33" i="3"/>
  <c r="AA30" i="4"/>
  <c r="V34" i="3"/>
  <c r="AF34" i="3" s="1"/>
  <c r="M35" i="3"/>
  <c r="Z37" i="3"/>
  <c r="K36" i="3"/>
  <c r="FU33" i="3" l="1"/>
  <c r="AC30" i="4" s="1"/>
  <c r="AR32" i="4"/>
  <c r="AT32" i="4"/>
  <c r="AP32" i="4"/>
  <c r="AG34" i="3"/>
  <c r="AV32" i="4"/>
  <c r="AW32" i="4"/>
  <c r="CX32" i="4"/>
  <c r="CW32" i="4"/>
  <c r="Q32" i="4"/>
  <c r="AM32" i="4"/>
  <c r="J32" i="4"/>
  <c r="R32" i="4"/>
  <c r="AN32" i="4"/>
  <c r="E32" i="4"/>
  <c r="F32" i="4"/>
  <c r="N32" i="4"/>
  <c r="V32" i="4"/>
  <c r="AH32" i="4"/>
  <c r="O32" i="4"/>
  <c r="P32" i="4"/>
  <c r="X32" i="4"/>
  <c r="AL32" i="4"/>
  <c r="AO32" i="4"/>
  <c r="D32" i="4"/>
  <c r="T32" i="4"/>
  <c r="AJ32" i="4"/>
  <c r="AB32" i="4"/>
  <c r="AF32" i="4"/>
  <c r="AD32" i="4"/>
  <c r="Z32" i="4"/>
  <c r="EW36" i="3"/>
  <c r="AV36" i="3"/>
  <c r="R36" i="3"/>
  <c r="CL35" i="3"/>
  <c r="CM35" i="3"/>
  <c r="AG30" i="4"/>
  <c r="DO35" i="3"/>
  <c r="FS35" i="3" s="1"/>
  <c r="DV35" i="3"/>
  <c r="DS35" i="3"/>
  <c r="FW35" i="3" s="1"/>
  <c r="DP34" i="3"/>
  <c r="AA31" i="4"/>
  <c r="AE31" i="4"/>
  <c r="DT34" i="3"/>
  <c r="FY34" i="3" s="1"/>
  <c r="V35" i="3"/>
  <c r="AF35" i="3" s="1"/>
  <c r="M36" i="3"/>
  <c r="Z38" i="3"/>
  <c r="K37" i="3"/>
  <c r="FU34" i="3" l="1"/>
  <c r="AC31" i="4" s="1"/>
  <c r="AT33" i="4"/>
  <c r="AP33" i="4"/>
  <c r="AR33" i="4"/>
  <c r="AG35" i="3"/>
  <c r="AV33" i="4"/>
  <c r="AW33" i="4"/>
  <c r="CX33" i="4"/>
  <c r="CW33" i="4"/>
  <c r="P33" i="4"/>
  <c r="X33" i="4"/>
  <c r="AL33" i="4"/>
  <c r="Q33" i="4"/>
  <c r="AM33" i="4"/>
  <c r="D33" i="4"/>
  <c r="T33" i="4"/>
  <c r="E33" i="4"/>
  <c r="F33" i="4"/>
  <c r="N33" i="4"/>
  <c r="V33" i="4"/>
  <c r="AH33" i="4"/>
  <c r="O33" i="4"/>
  <c r="R33" i="4"/>
  <c r="AN33" i="4"/>
  <c r="AO33" i="4"/>
  <c r="J33" i="4"/>
  <c r="AJ33" i="4"/>
  <c r="AB33" i="4"/>
  <c r="AD33" i="4"/>
  <c r="AF33" i="4"/>
  <c r="Z33" i="4"/>
  <c r="EW37" i="3"/>
  <c r="AV37" i="3"/>
  <c r="R37" i="3"/>
  <c r="CL36" i="3"/>
  <c r="CM36" i="3"/>
  <c r="AG31" i="4"/>
  <c r="AE32" i="4"/>
  <c r="DT35" i="3"/>
  <c r="FY35" i="3" s="1"/>
  <c r="DO36" i="3"/>
  <c r="FS36" i="3" s="1"/>
  <c r="DV36" i="3"/>
  <c r="DS36" i="3"/>
  <c r="FW36" i="3" s="1"/>
  <c r="DP35" i="3"/>
  <c r="AA32" i="4"/>
  <c r="V36" i="3"/>
  <c r="AF36" i="3" s="1"/>
  <c r="M37" i="3"/>
  <c r="Z39" i="3"/>
  <c r="K38" i="3"/>
  <c r="FU35" i="3" l="1"/>
  <c r="AC32" i="4" s="1"/>
  <c r="AP34" i="4"/>
  <c r="AR34" i="4"/>
  <c r="AT34" i="4"/>
  <c r="AG36" i="3"/>
  <c r="AV34" i="4"/>
  <c r="AW34" i="4"/>
  <c r="CW34" i="4"/>
  <c r="CX34" i="4"/>
  <c r="Q34" i="4"/>
  <c r="AM34" i="4"/>
  <c r="J34" i="4"/>
  <c r="R34" i="4"/>
  <c r="AN34" i="4"/>
  <c r="AO34" i="4"/>
  <c r="D34" i="4"/>
  <c r="T34" i="4"/>
  <c r="E34" i="4"/>
  <c r="F34" i="4"/>
  <c r="N34" i="4"/>
  <c r="V34" i="4"/>
  <c r="AH34" i="4"/>
  <c r="O34" i="4"/>
  <c r="P34" i="4"/>
  <c r="X34" i="4"/>
  <c r="AL34" i="4"/>
  <c r="AJ34" i="4"/>
  <c r="AD34" i="4"/>
  <c r="AB34" i="4"/>
  <c r="AF34" i="4"/>
  <c r="Z34" i="4"/>
  <c r="EW38" i="3"/>
  <c r="R38" i="3"/>
  <c r="AV38" i="3"/>
  <c r="CL37" i="3"/>
  <c r="CM37" i="3"/>
  <c r="AG32" i="4"/>
  <c r="DO37" i="3"/>
  <c r="FS37" i="3" s="1"/>
  <c r="DV37" i="3"/>
  <c r="DS37" i="3"/>
  <c r="FW37" i="3" s="1"/>
  <c r="AE33" i="4"/>
  <c r="DT36" i="3"/>
  <c r="FY36" i="3" s="1"/>
  <c r="DP36" i="3"/>
  <c r="AA33" i="4"/>
  <c r="V37" i="3"/>
  <c r="AF37" i="3" s="1"/>
  <c r="M38" i="3"/>
  <c r="Z40" i="3"/>
  <c r="K39" i="3"/>
  <c r="FU36" i="3" l="1"/>
  <c r="AC33" i="4" s="1"/>
  <c r="AT35" i="4"/>
  <c r="AR35" i="4"/>
  <c r="AP35" i="4"/>
  <c r="AG37" i="3"/>
  <c r="AV35" i="4"/>
  <c r="AW35" i="4"/>
  <c r="CW35" i="4"/>
  <c r="CX35" i="4"/>
  <c r="P35" i="4"/>
  <c r="X35" i="4"/>
  <c r="AL35" i="4"/>
  <c r="Q35" i="4"/>
  <c r="AM35" i="4"/>
  <c r="J35" i="4"/>
  <c r="R35" i="4"/>
  <c r="AN35" i="4"/>
  <c r="AO35" i="4"/>
  <c r="D35" i="4"/>
  <c r="T35" i="4"/>
  <c r="E35" i="4"/>
  <c r="F35" i="4"/>
  <c r="N35" i="4"/>
  <c r="V35" i="4"/>
  <c r="AH35" i="4"/>
  <c r="O35" i="4"/>
  <c r="AJ35" i="4"/>
  <c r="AB35" i="4"/>
  <c r="AD35" i="4"/>
  <c r="AF35" i="4"/>
  <c r="Z35" i="4"/>
  <c r="EW39" i="3"/>
  <c r="R39" i="3"/>
  <c r="AV39" i="3"/>
  <c r="CL38" i="3"/>
  <c r="CM38" i="3"/>
  <c r="AG33" i="4"/>
  <c r="DO38" i="3"/>
  <c r="FS38" i="3" s="1"/>
  <c r="DV38" i="3"/>
  <c r="DS38" i="3"/>
  <c r="FW38" i="3" s="1"/>
  <c r="DP37" i="3"/>
  <c r="AA34" i="4"/>
  <c r="AE34" i="4"/>
  <c r="DT37" i="3"/>
  <c r="FY37" i="3" s="1"/>
  <c r="V38" i="3"/>
  <c r="AF38" i="3" s="1"/>
  <c r="M39" i="3"/>
  <c r="Z41" i="3"/>
  <c r="K40" i="3"/>
  <c r="FU37" i="3" l="1"/>
  <c r="AC34" i="4" s="1"/>
  <c r="AP36" i="4"/>
  <c r="AT36" i="4"/>
  <c r="AR36" i="4"/>
  <c r="AG38" i="3"/>
  <c r="AV36" i="4"/>
  <c r="AW36" i="4"/>
  <c r="CW36" i="4"/>
  <c r="CX36" i="4"/>
  <c r="O36" i="4"/>
  <c r="P36" i="4"/>
  <c r="X36" i="4"/>
  <c r="AL36" i="4"/>
  <c r="Q36" i="4"/>
  <c r="AM36" i="4"/>
  <c r="J36" i="4"/>
  <c r="R36" i="4"/>
  <c r="AN36" i="4"/>
  <c r="AO36" i="4"/>
  <c r="D36" i="4"/>
  <c r="T36" i="4"/>
  <c r="E36" i="4"/>
  <c r="F36" i="4"/>
  <c r="N36" i="4"/>
  <c r="V36" i="4"/>
  <c r="AH36" i="4"/>
  <c r="AJ36" i="4"/>
  <c r="AD36" i="4"/>
  <c r="AB36" i="4"/>
  <c r="AF36" i="4"/>
  <c r="Z36" i="4"/>
  <c r="EW40" i="3"/>
  <c r="R40" i="3"/>
  <c r="AV40" i="3"/>
  <c r="CL39" i="3"/>
  <c r="CM39" i="3"/>
  <c r="AG34" i="4"/>
  <c r="AE35" i="4"/>
  <c r="DT38" i="3"/>
  <c r="FY38" i="3" s="1"/>
  <c r="DO39" i="3"/>
  <c r="FS39" i="3" s="1"/>
  <c r="DV39" i="3"/>
  <c r="DS39" i="3"/>
  <c r="FW39" i="3" s="1"/>
  <c r="DP38" i="3"/>
  <c r="AA35" i="4"/>
  <c r="V39" i="3"/>
  <c r="AF39" i="3" s="1"/>
  <c r="M40" i="3"/>
  <c r="Z42" i="3"/>
  <c r="K41" i="3"/>
  <c r="FU38" i="3" l="1"/>
  <c r="AC35" i="4" s="1"/>
  <c r="AT37" i="4"/>
  <c r="AR37" i="4"/>
  <c r="AP37" i="4"/>
  <c r="AG39" i="3"/>
  <c r="AV37" i="4"/>
  <c r="AW37" i="4"/>
  <c r="CW37" i="4"/>
  <c r="CX37" i="4"/>
  <c r="F37" i="4"/>
  <c r="N37" i="4"/>
  <c r="V37" i="4"/>
  <c r="AH37" i="4"/>
  <c r="O37" i="4"/>
  <c r="P37" i="4"/>
  <c r="X37" i="4"/>
  <c r="AL37" i="4"/>
  <c r="Q37" i="4"/>
  <c r="AM37" i="4"/>
  <c r="J37" i="4"/>
  <c r="R37" i="4"/>
  <c r="AN37" i="4"/>
  <c r="AO37" i="4"/>
  <c r="D37" i="4"/>
  <c r="T37" i="4"/>
  <c r="E37" i="4"/>
  <c r="AJ37" i="4"/>
  <c r="AB37" i="4"/>
  <c r="AD37" i="4"/>
  <c r="AF37" i="4"/>
  <c r="Z37" i="4"/>
  <c r="EW41" i="3"/>
  <c r="AV41" i="3"/>
  <c r="R41" i="3"/>
  <c r="CL40" i="3"/>
  <c r="CM40" i="3"/>
  <c r="AG35" i="4"/>
  <c r="AE36" i="4"/>
  <c r="DT39" i="3"/>
  <c r="FY39" i="3" s="1"/>
  <c r="DP39" i="3"/>
  <c r="AA36" i="4"/>
  <c r="DO40" i="3"/>
  <c r="FS40" i="3" s="1"/>
  <c r="DV40" i="3"/>
  <c r="DS40" i="3"/>
  <c r="FW40" i="3" s="1"/>
  <c r="V40" i="3"/>
  <c r="AF40" i="3" s="1"/>
  <c r="M41" i="3"/>
  <c r="Z43" i="3"/>
  <c r="K42" i="3"/>
  <c r="FU39" i="3" l="1"/>
  <c r="AC36" i="4" s="1"/>
  <c r="AP38" i="4"/>
  <c r="AR38" i="4"/>
  <c r="AT38" i="4"/>
  <c r="AG40" i="3"/>
  <c r="AV38" i="4"/>
  <c r="AW38" i="4"/>
  <c r="CW38" i="4"/>
  <c r="CX38" i="4"/>
  <c r="E38" i="4"/>
  <c r="F38" i="4"/>
  <c r="N38" i="4"/>
  <c r="V38" i="4"/>
  <c r="AH38" i="4"/>
  <c r="O38" i="4"/>
  <c r="P38" i="4"/>
  <c r="X38" i="4"/>
  <c r="AL38" i="4"/>
  <c r="Q38" i="4"/>
  <c r="AM38" i="4"/>
  <c r="J38" i="4"/>
  <c r="R38" i="4"/>
  <c r="AN38" i="4"/>
  <c r="AO38" i="4"/>
  <c r="D38" i="4"/>
  <c r="T38" i="4"/>
  <c r="AJ38" i="4"/>
  <c r="AB38" i="4"/>
  <c r="AD38" i="4"/>
  <c r="AF38" i="4"/>
  <c r="Z38" i="4"/>
  <c r="EW42" i="3"/>
  <c r="AV42" i="3"/>
  <c r="R42" i="3"/>
  <c r="CL41" i="3"/>
  <c r="CM41" i="3"/>
  <c r="AG36" i="4"/>
  <c r="DO41" i="3"/>
  <c r="FS41" i="3" s="1"/>
  <c r="DV41" i="3"/>
  <c r="DS41" i="3"/>
  <c r="FW41" i="3" s="1"/>
  <c r="DT40" i="3"/>
  <c r="FY40" i="3" s="1"/>
  <c r="AE37" i="4"/>
  <c r="DP40" i="3"/>
  <c r="AA37" i="4"/>
  <c r="V41" i="3"/>
  <c r="AF41" i="3" s="1"/>
  <c r="M42" i="3"/>
  <c r="Z44" i="3"/>
  <c r="K43" i="3"/>
  <c r="FU40" i="3" l="1"/>
  <c r="AC37" i="4" s="1"/>
  <c r="AR39" i="4"/>
  <c r="AP39" i="4"/>
  <c r="AT39" i="4"/>
  <c r="AG41" i="3"/>
  <c r="AV39" i="4"/>
  <c r="AW39" i="4"/>
  <c r="CW39" i="4"/>
  <c r="CX39" i="4"/>
  <c r="D39" i="4"/>
  <c r="T39" i="4"/>
  <c r="E39" i="4"/>
  <c r="F39" i="4"/>
  <c r="N39" i="4"/>
  <c r="V39" i="4"/>
  <c r="AH39" i="4"/>
  <c r="O39" i="4"/>
  <c r="P39" i="4"/>
  <c r="X39" i="4"/>
  <c r="AL39" i="4"/>
  <c r="Q39" i="4"/>
  <c r="AM39" i="4"/>
  <c r="J39" i="4"/>
  <c r="R39" i="4"/>
  <c r="AN39" i="4"/>
  <c r="AO39" i="4"/>
  <c r="AJ39" i="4"/>
  <c r="AF39" i="4"/>
  <c r="AD39" i="4"/>
  <c r="AB39" i="4"/>
  <c r="Z39" i="4"/>
  <c r="EW43" i="3"/>
  <c r="AV43" i="3"/>
  <c r="R43" i="3"/>
  <c r="CL42" i="3"/>
  <c r="CM42" i="3"/>
  <c r="AG37" i="4"/>
  <c r="DO42" i="3"/>
  <c r="FS42" i="3" s="1"/>
  <c r="DV42" i="3"/>
  <c r="DS42" i="3"/>
  <c r="FW42" i="3" s="1"/>
  <c r="DP41" i="3"/>
  <c r="AA38" i="4"/>
  <c r="DT41" i="3"/>
  <c r="FY41" i="3" s="1"/>
  <c r="AE38" i="4"/>
  <c r="V42" i="3"/>
  <c r="AF42" i="3" s="1"/>
  <c r="M43" i="3"/>
  <c r="Z45" i="3"/>
  <c r="K44" i="3"/>
  <c r="FU41" i="3" l="1"/>
  <c r="AC38" i="4" s="1"/>
  <c r="AP40" i="4"/>
  <c r="AR40" i="4"/>
  <c r="AT40" i="4"/>
  <c r="AG42" i="3"/>
  <c r="AV40" i="4"/>
  <c r="AW40" i="4"/>
  <c r="CW40" i="4"/>
  <c r="CX40" i="4"/>
  <c r="AO40" i="4"/>
  <c r="D40" i="4"/>
  <c r="T40" i="4"/>
  <c r="E40" i="4"/>
  <c r="F40" i="4"/>
  <c r="N40" i="4"/>
  <c r="V40" i="4"/>
  <c r="AH40" i="4"/>
  <c r="O40" i="4"/>
  <c r="P40" i="4"/>
  <c r="X40" i="4"/>
  <c r="AL40" i="4"/>
  <c r="Q40" i="4"/>
  <c r="AM40" i="4"/>
  <c r="J40" i="4"/>
  <c r="R40" i="4"/>
  <c r="AN40" i="4"/>
  <c r="AJ40" i="4"/>
  <c r="AF40" i="4"/>
  <c r="AD40" i="4"/>
  <c r="AB40" i="4"/>
  <c r="Z40" i="4"/>
  <c r="EW44" i="3"/>
  <c r="R44" i="3"/>
  <c r="AV44" i="3"/>
  <c r="CL43" i="3"/>
  <c r="CM43" i="3"/>
  <c r="AG38" i="4"/>
  <c r="DO43" i="3"/>
  <c r="FS43" i="3" s="1"/>
  <c r="DV43" i="3"/>
  <c r="DS43" i="3"/>
  <c r="FW43" i="3" s="1"/>
  <c r="AE39" i="4"/>
  <c r="DT42" i="3"/>
  <c r="FY42" i="3" s="1"/>
  <c r="DP42" i="3"/>
  <c r="AA39" i="4"/>
  <c r="V43" i="3"/>
  <c r="AF43" i="3" s="1"/>
  <c r="M44" i="3"/>
  <c r="Z46" i="3"/>
  <c r="K45" i="3"/>
  <c r="FU42" i="3" l="1"/>
  <c r="AC39" i="4" s="1"/>
  <c r="AR41" i="4"/>
  <c r="AT41" i="4"/>
  <c r="AP41" i="4"/>
  <c r="AG43" i="3"/>
  <c r="AV41" i="4"/>
  <c r="AW41" i="4"/>
  <c r="CW41" i="4"/>
  <c r="CX41" i="4"/>
  <c r="J41" i="4"/>
  <c r="R41" i="4"/>
  <c r="AN41" i="4"/>
  <c r="AO41" i="4"/>
  <c r="D41" i="4"/>
  <c r="T41" i="4"/>
  <c r="E41" i="4"/>
  <c r="F41" i="4"/>
  <c r="N41" i="4"/>
  <c r="V41" i="4"/>
  <c r="AH41" i="4"/>
  <c r="O41" i="4"/>
  <c r="P41" i="4"/>
  <c r="X41" i="4"/>
  <c r="AL41" i="4"/>
  <c r="Q41" i="4"/>
  <c r="AM41" i="4"/>
  <c r="AJ41" i="4"/>
  <c r="AD41" i="4"/>
  <c r="AF41" i="4"/>
  <c r="AB41" i="4"/>
  <c r="Z41" i="4"/>
  <c r="EW45" i="3"/>
  <c r="R45" i="3"/>
  <c r="AV45" i="3"/>
  <c r="CL44" i="3"/>
  <c r="CM44" i="3"/>
  <c r="AG39" i="4"/>
  <c r="DO44" i="3"/>
  <c r="FS44" i="3" s="1"/>
  <c r="DV44" i="3"/>
  <c r="DS44" i="3"/>
  <c r="FW44" i="3" s="1"/>
  <c r="DP43" i="3"/>
  <c r="AA40" i="4"/>
  <c r="AE40" i="4"/>
  <c r="DT43" i="3"/>
  <c r="FY43" i="3" s="1"/>
  <c r="V44" i="3"/>
  <c r="AF44" i="3" s="1"/>
  <c r="M45" i="3"/>
  <c r="Z47" i="3"/>
  <c r="K46" i="3"/>
  <c r="FU43" i="3" l="1"/>
  <c r="AC40" i="4" s="1"/>
  <c r="AT42" i="4"/>
  <c r="AP42" i="4"/>
  <c r="AR42" i="4"/>
  <c r="AG44" i="3"/>
  <c r="AV42" i="4"/>
  <c r="AW42" i="4"/>
  <c r="CX42" i="4"/>
  <c r="CW42" i="4"/>
  <c r="D42" i="4"/>
  <c r="E42" i="4"/>
  <c r="F42" i="4"/>
  <c r="Q42" i="4"/>
  <c r="AO42" i="4"/>
  <c r="J42" i="4"/>
  <c r="R42" i="4"/>
  <c r="Z42" i="4"/>
  <c r="AH42" i="4"/>
  <c r="T42" i="4"/>
  <c r="AB42" i="4"/>
  <c r="AJ42" i="4"/>
  <c r="N42" i="4"/>
  <c r="V42" i="4"/>
  <c r="AD42" i="4"/>
  <c r="AL42" i="4"/>
  <c r="O42" i="4"/>
  <c r="AM42" i="4"/>
  <c r="P42" i="4"/>
  <c r="X42" i="4"/>
  <c r="AF42" i="4"/>
  <c r="AN42" i="4"/>
  <c r="EW46" i="3"/>
  <c r="R46" i="3"/>
  <c r="AV46" i="3"/>
  <c r="CL45" i="3"/>
  <c r="CM45" i="3"/>
  <c r="AG40" i="4"/>
  <c r="DO45" i="3"/>
  <c r="FS45" i="3" s="1"/>
  <c r="DV45" i="3"/>
  <c r="DS45" i="3"/>
  <c r="FW45" i="3" s="1"/>
  <c r="DT44" i="3"/>
  <c r="FY44" i="3" s="1"/>
  <c r="AE41" i="4"/>
  <c r="DP44" i="3"/>
  <c r="AA41" i="4"/>
  <c r="V45" i="3"/>
  <c r="AF45" i="3" s="1"/>
  <c r="M46" i="3"/>
  <c r="Z48" i="3"/>
  <c r="K47" i="3"/>
  <c r="FU44" i="3" l="1"/>
  <c r="AC41" i="4" s="1"/>
  <c r="AT43" i="4"/>
  <c r="AR43" i="4"/>
  <c r="AP43" i="4"/>
  <c r="AG45" i="3"/>
  <c r="AV43" i="4"/>
  <c r="AW43" i="4"/>
  <c r="CX43" i="4"/>
  <c r="CW43" i="4"/>
  <c r="J43" i="4"/>
  <c r="R43" i="4"/>
  <c r="Z43" i="4"/>
  <c r="AH43" i="4"/>
  <c r="D43" i="4"/>
  <c r="T43" i="4"/>
  <c r="AB43" i="4"/>
  <c r="AJ43" i="4"/>
  <c r="E43" i="4"/>
  <c r="F43" i="4"/>
  <c r="N43" i="4"/>
  <c r="V43" i="4"/>
  <c r="AD43" i="4"/>
  <c r="AL43" i="4"/>
  <c r="O43" i="4"/>
  <c r="AM43" i="4"/>
  <c r="P43" i="4"/>
  <c r="X43" i="4"/>
  <c r="AF43" i="4"/>
  <c r="AN43" i="4"/>
  <c r="Q43" i="4"/>
  <c r="AO43" i="4"/>
  <c r="EW47" i="3"/>
  <c r="R47" i="3"/>
  <c r="AV47" i="3"/>
  <c r="CL46" i="3"/>
  <c r="CM46" i="3"/>
  <c r="AG41" i="4"/>
  <c r="DO46" i="3"/>
  <c r="FS46" i="3" s="1"/>
  <c r="DV46" i="3"/>
  <c r="DS46" i="3"/>
  <c r="FW46" i="3" s="1"/>
  <c r="AE42" i="4"/>
  <c r="DT45" i="3"/>
  <c r="FY45" i="3" s="1"/>
  <c r="DP45" i="3"/>
  <c r="AA42" i="4"/>
  <c r="V46" i="3"/>
  <c r="AF46" i="3" s="1"/>
  <c r="M47" i="3"/>
  <c r="Z49" i="3"/>
  <c r="K48" i="3"/>
  <c r="FU45" i="3" l="1"/>
  <c r="AC42" i="4" s="1"/>
  <c r="AP44" i="4"/>
  <c r="AT44" i="4"/>
  <c r="AR44" i="4"/>
  <c r="AG46" i="3"/>
  <c r="AV44" i="4"/>
  <c r="AW44" i="4"/>
  <c r="CW44" i="4"/>
  <c r="CX44" i="4"/>
  <c r="D44" i="4"/>
  <c r="T44" i="4"/>
  <c r="AB44" i="4"/>
  <c r="AJ44" i="4"/>
  <c r="E44" i="4"/>
  <c r="F44" i="4"/>
  <c r="N44" i="4"/>
  <c r="V44" i="4"/>
  <c r="AD44" i="4"/>
  <c r="AL44" i="4"/>
  <c r="O44" i="4"/>
  <c r="AM44" i="4"/>
  <c r="P44" i="4"/>
  <c r="X44" i="4"/>
  <c r="AF44" i="4"/>
  <c r="AN44" i="4"/>
  <c r="Q44" i="4"/>
  <c r="AO44" i="4"/>
  <c r="J44" i="4"/>
  <c r="R44" i="4"/>
  <c r="Z44" i="4"/>
  <c r="AH44" i="4"/>
  <c r="EW48" i="3"/>
  <c r="R48" i="3"/>
  <c r="AV48" i="3"/>
  <c r="CL47" i="3"/>
  <c r="CM47" i="3"/>
  <c r="AG42" i="4"/>
  <c r="DO47" i="3"/>
  <c r="FS47" i="3" s="1"/>
  <c r="DV47" i="3"/>
  <c r="DS47" i="3"/>
  <c r="FW47" i="3" s="1"/>
  <c r="DP46" i="3"/>
  <c r="AA43" i="4"/>
  <c r="AE43" i="4"/>
  <c r="DT46" i="3"/>
  <c r="FY46" i="3" s="1"/>
  <c r="V47" i="3"/>
  <c r="AF47" i="3" s="1"/>
  <c r="M48" i="3"/>
  <c r="Z50" i="3"/>
  <c r="K49" i="3"/>
  <c r="FU46" i="3" l="1"/>
  <c r="AC43" i="4" s="1"/>
  <c r="AR45" i="4"/>
  <c r="AT45" i="4"/>
  <c r="AP45" i="4"/>
  <c r="AG47" i="3"/>
  <c r="AV45" i="4"/>
  <c r="AW45" i="4"/>
  <c r="CX45" i="4"/>
  <c r="CW45" i="4"/>
  <c r="D45" i="4"/>
  <c r="T45" i="4"/>
  <c r="AB45" i="4"/>
  <c r="AJ45" i="4"/>
  <c r="E45" i="4"/>
  <c r="F45" i="4"/>
  <c r="N45" i="4"/>
  <c r="V45" i="4"/>
  <c r="AD45" i="4"/>
  <c r="AL45" i="4"/>
  <c r="O45" i="4"/>
  <c r="AM45" i="4"/>
  <c r="P45" i="4"/>
  <c r="X45" i="4"/>
  <c r="AF45" i="4"/>
  <c r="AN45" i="4"/>
  <c r="Q45" i="4"/>
  <c r="AO45" i="4"/>
  <c r="J45" i="4"/>
  <c r="R45" i="4"/>
  <c r="Z45" i="4"/>
  <c r="AH45" i="4"/>
  <c r="EW49" i="3"/>
  <c r="R49" i="3"/>
  <c r="AV49" i="3"/>
  <c r="CL48" i="3"/>
  <c r="CM48" i="3"/>
  <c r="AG43" i="4"/>
  <c r="DT47" i="3"/>
  <c r="FY47" i="3" s="1"/>
  <c r="AE44" i="4"/>
  <c r="DO48" i="3"/>
  <c r="FS48" i="3" s="1"/>
  <c r="DV48" i="3"/>
  <c r="DS48" i="3"/>
  <c r="FW48" i="3" s="1"/>
  <c r="DP47" i="3"/>
  <c r="AA44" i="4"/>
  <c r="V48" i="3"/>
  <c r="AF48" i="3" s="1"/>
  <c r="M49" i="3"/>
  <c r="Z51" i="3"/>
  <c r="K50" i="3"/>
  <c r="FU47" i="3" l="1"/>
  <c r="AC44" i="4" s="1"/>
  <c r="AP46" i="4"/>
  <c r="AR46" i="4"/>
  <c r="AT46" i="4"/>
  <c r="AG48" i="3"/>
  <c r="AV46" i="4"/>
  <c r="AW46" i="4"/>
  <c r="CW46" i="4"/>
  <c r="CX46" i="4"/>
  <c r="E46" i="4"/>
  <c r="F46" i="4"/>
  <c r="N46" i="4"/>
  <c r="V46" i="4"/>
  <c r="AD46" i="4"/>
  <c r="AL46" i="4"/>
  <c r="O46" i="4"/>
  <c r="AM46" i="4"/>
  <c r="P46" i="4"/>
  <c r="X46" i="4"/>
  <c r="AF46" i="4"/>
  <c r="AN46" i="4"/>
  <c r="Q46" i="4"/>
  <c r="AO46" i="4"/>
  <c r="J46" i="4"/>
  <c r="R46" i="4"/>
  <c r="Z46" i="4"/>
  <c r="AH46" i="4"/>
  <c r="D46" i="4"/>
  <c r="T46" i="4"/>
  <c r="AB46" i="4"/>
  <c r="AJ46" i="4"/>
  <c r="EW50" i="3"/>
  <c r="AV50" i="3"/>
  <c r="R50" i="3"/>
  <c r="CL49" i="3"/>
  <c r="CM49" i="3"/>
  <c r="AG44" i="4"/>
  <c r="AE45" i="4"/>
  <c r="DT48" i="3"/>
  <c r="FY48" i="3" s="1"/>
  <c r="DP48" i="3"/>
  <c r="AA45" i="4"/>
  <c r="DO49" i="3"/>
  <c r="FS49" i="3" s="1"/>
  <c r="DV49" i="3"/>
  <c r="DS49" i="3"/>
  <c r="FW49" i="3" s="1"/>
  <c r="V49" i="3"/>
  <c r="AF49" i="3" s="1"/>
  <c r="M50" i="3"/>
  <c r="Z52" i="3"/>
  <c r="K51" i="3"/>
  <c r="FU48" i="3" l="1"/>
  <c r="AC45" i="4" s="1"/>
  <c r="AR47" i="4"/>
  <c r="AP47" i="4"/>
  <c r="AT47" i="4"/>
  <c r="AG49" i="3"/>
  <c r="AV47" i="4"/>
  <c r="AW47" i="4"/>
  <c r="CW47" i="4"/>
  <c r="CX47" i="4"/>
  <c r="F47" i="4"/>
  <c r="N47" i="4"/>
  <c r="V47" i="4"/>
  <c r="AD47" i="4"/>
  <c r="AL47" i="4"/>
  <c r="O47" i="4"/>
  <c r="AM47" i="4"/>
  <c r="P47" i="4"/>
  <c r="X47" i="4"/>
  <c r="AF47" i="4"/>
  <c r="AN47" i="4"/>
  <c r="Q47" i="4"/>
  <c r="AO47" i="4"/>
  <c r="J47" i="4"/>
  <c r="R47" i="4"/>
  <c r="Z47" i="4"/>
  <c r="AH47" i="4"/>
  <c r="D47" i="4"/>
  <c r="T47" i="4"/>
  <c r="AB47" i="4"/>
  <c r="AJ47" i="4"/>
  <c r="E47" i="4"/>
  <c r="EW51" i="3"/>
  <c r="AV51" i="3"/>
  <c r="R51" i="3"/>
  <c r="CL50" i="3"/>
  <c r="CM50" i="3"/>
  <c r="AG45" i="4"/>
  <c r="DP49" i="3"/>
  <c r="AA46" i="4"/>
  <c r="DO50" i="3"/>
  <c r="FS50" i="3" s="1"/>
  <c r="DV50" i="3"/>
  <c r="DS50" i="3"/>
  <c r="FW50" i="3" s="1"/>
  <c r="DT49" i="3"/>
  <c r="FY49" i="3" s="1"/>
  <c r="AE46" i="4"/>
  <c r="V50" i="3"/>
  <c r="AF50" i="3" s="1"/>
  <c r="M51" i="3"/>
  <c r="Z53" i="3"/>
  <c r="K52" i="3"/>
  <c r="FU49" i="3" l="1"/>
  <c r="AC46" i="4" s="1"/>
  <c r="AP48" i="4"/>
  <c r="AR48" i="4"/>
  <c r="AT48" i="4"/>
  <c r="AG50" i="3"/>
  <c r="AV48" i="4"/>
  <c r="AW48" i="4"/>
  <c r="CX48" i="4"/>
  <c r="CW48" i="4"/>
  <c r="O48" i="4"/>
  <c r="AM48" i="4"/>
  <c r="P48" i="4"/>
  <c r="X48" i="4"/>
  <c r="AF48" i="4"/>
  <c r="AN48" i="4"/>
  <c r="Q48" i="4"/>
  <c r="AO48" i="4"/>
  <c r="J48" i="4"/>
  <c r="R48" i="4"/>
  <c r="Z48" i="4"/>
  <c r="AH48" i="4"/>
  <c r="D48" i="4"/>
  <c r="T48" i="4"/>
  <c r="AB48" i="4"/>
  <c r="AJ48" i="4"/>
  <c r="E48" i="4"/>
  <c r="F48" i="4"/>
  <c r="N48" i="4"/>
  <c r="V48" i="4"/>
  <c r="AD48" i="4"/>
  <c r="AL48" i="4"/>
  <c r="EW52" i="3"/>
  <c r="AV52" i="3"/>
  <c r="R52" i="3"/>
  <c r="CL51" i="3"/>
  <c r="CM51" i="3"/>
  <c r="AG46" i="4"/>
  <c r="DO51" i="3"/>
  <c r="FS51" i="3" s="1"/>
  <c r="DV51" i="3"/>
  <c r="DS51" i="3"/>
  <c r="FW51" i="3" s="1"/>
  <c r="DT50" i="3"/>
  <c r="FY50" i="3" s="1"/>
  <c r="AE47" i="4"/>
  <c r="DP50" i="3"/>
  <c r="AA47" i="4"/>
  <c r="V51" i="3"/>
  <c r="AF51" i="3" s="1"/>
  <c r="M52" i="3"/>
  <c r="Z54" i="3"/>
  <c r="K53" i="3"/>
  <c r="FU50" i="3" l="1"/>
  <c r="AC47" i="4" s="1"/>
  <c r="AR49" i="4"/>
  <c r="AT49" i="4"/>
  <c r="AP49" i="4"/>
  <c r="AG51" i="3"/>
  <c r="AV49" i="4"/>
  <c r="AW49" i="4"/>
  <c r="CW49" i="4"/>
  <c r="CX49" i="4"/>
  <c r="P49" i="4"/>
  <c r="X49" i="4"/>
  <c r="AF49" i="4"/>
  <c r="AN49" i="4"/>
  <c r="Q49" i="4"/>
  <c r="AO49" i="4"/>
  <c r="J49" i="4"/>
  <c r="R49" i="4"/>
  <c r="Z49" i="4"/>
  <c r="AH49" i="4"/>
  <c r="D49" i="4"/>
  <c r="T49" i="4"/>
  <c r="AB49" i="4"/>
  <c r="AJ49" i="4"/>
  <c r="E49" i="4"/>
  <c r="F49" i="4"/>
  <c r="N49" i="4"/>
  <c r="V49" i="4"/>
  <c r="AD49" i="4"/>
  <c r="O49" i="4"/>
  <c r="AL49" i="4"/>
  <c r="AM49" i="4"/>
  <c r="EW53" i="3"/>
  <c r="R53" i="3"/>
  <c r="AV53" i="3"/>
  <c r="CL52" i="3"/>
  <c r="CM52" i="3"/>
  <c r="AG47" i="4"/>
  <c r="DO52" i="3"/>
  <c r="FS52" i="3" s="1"/>
  <c r="DV52" i="3"/>
  <c r="DS52" i="3"/>
  <c r="FW52" i="3" s="1"/>
  <c r="AE48" i="4"/>
  <c r="DT51" i="3"/>
  <c r="FY51" i="3" s="1"/>
  <c r="DP51" i="3"/>
  <c r="AA48" i="4"/>
  <c r="V52" i="3"/>
  <c r="AF52" i="3" s="1"/>
  <c r="M53" i="3"/>
  <c r="Z55" i="3"/>
  <c r="K54" i="3"/>
  <c r="FU51" i="3" l="1"/>
  <c r="AC48" i="4" s="1"/>
  <c r="AT50" i="4"/>
  <c r="AP50" i="4"/>
  <c r="AR50" i="4"/>
  <c r="AG52" i="3"/>
  <c r="AV50" i="4"/>
  <c r="AW50" i="4"/>
  <c r="CX50" i="4"/>
  <c r="CW50" i="4"/>
  <c r="J50" i="4"/>
  <c r="R50" i="4"/>
  <c r="Q50" i="4"/>
  <c r="Z50" i="4"/>
  <c r="AH50" i="4"/>
  <c r="T50" i="4"/>
  <c r="AB50" i="4"/>
  <c r="AJ50" i="4"/>
  <c r="V50" i="4"/>
  <c r="AD50" i="4"/>
  <c r="AL50" i="4"/>
  <c r="D50" i="4"/>
  <c r="N50" i="4"/>
  <c r="AM50" i="4"/>
  <c r="E50" i="4"/>
  <c r="O50" i="4"/>
  <c r="X50" i="4"/>
  <c r="AF50" i="4"/>
  <c r="AN50" i="4"/>
  <c r="F50" i="4"/>
  <c r="P50" i="4"/>
  <c r="AO50" i="4"/>
  <c r="EW54" i="3"/>
  <c r="R54" i="3"/>
  <c r="AV54" i="3"/>
  <c r="CL53" i="3"/>
  <c r="CM53" i="3"/>
  <c r="AG48" i="4"/>
  <c r="DO53" i="3"/>
  <c r="FS53" i="3" s="1"/>
  <c r="DV53" i="3"/>
  <c r="DS53" i="3"/>
  <c r="FW53" i="3" s="1"/>
  <c r="DP52" i="3"/>
  <c r="AA49" i="4"/>
  <c r="DT52" i="3"/>
  <c r="FY52" i="3" s="1"/>
  <c r="AE49" i="4"/>
  <c r="V53" i="3"/>
  <c r="AF53" i="3" s="1"/>
  <c r="M54" i="3"/>
  <c r="Z56" i="3"/>
  <c r="K55" i="3"/>
  <c r="AC49" i="4" l="1"/>
  <c r="FU52" i="3"/>
  <c r="AT51" i="4"/>
  <c r="AR51" i="4"/>
  <c r="AP51" i="4"/>
  <c r="AG53" i="3"/>
  <c r="AV51" i="4"/>
  <c r="AW51" i="4"/>
  <c r="CW51" i="4"/>
  <c r="CX51" i="4"/>
  <c r="D51" i="4"/>
  <c r="T51" i="4"/>
  <c r="AB51" i="4"/>
  <c r="AJ51" i="4"/>
  <c r="E51" i="4"/>
  <c r="F51" i="4"/>
  <c r="N51" i="4"/>
  <c r="V51" i="4"/>
  <c r="AD51" i="4"/>
  <c r="AL51" i="4"/>
  <c r="O51" i="4"/>
  <c r="AM51" i="4"/>
  <c r="P51" i="4"/>
  <c r="X51" i="4"/>
  <c r="AF51" i="4"/>
  <c r="AN51" i="4"/>
  <c r="Q51" i="4"/>
  <c r="AO51" i="4"/>
  <c r="J51" i="4"/>
  <c r="R51" i="4"/>
  <c r="Z51" i="4"/>
  <c r="AH51" i="4"/>
  <c r="EW55" i="3"/>
  <c r="R55" i="3"/>
  <c r="AV55" i="3"/>
  <c r="CL54" i="3"/>
  <c r="CM54" i="3"/>
  <c r="AG49" i="4"/>
  <c r="DO54" i="3"/>
  <c r="FS54" i="3" s="1"/>
  <c r="DV54" i="3"/>
  <c r="DS54" i="3"/>
  <c r="FW54" i="3" s="1"/>
  <c r="DT53" i="3"/>
  <c r="FY53" i="3" s="1"/>
  <c r="AE50" i="4"/>
  <c r="DP53" i="3"/>
  <c r="AA50" i="4"/>
  <c r="V54" i="3"/>
  <c r="AF54" i="3" s="1"/>
  <c r="M55" i="3"/>
  <c r="Z57" i="3"/>
  <c r="K56" i="3"/>
  <c r="FU53" i="3" l="1"/>
  <c r="AC50" i="4" s="1"/>
  <c r="AP52" i="4"/>
  <c r="AT52" i="4"/>
  <c r="AR52" i="4"/>
  <c r="AG54" i="3"/>
  <c r="AV52" i="4"/>
  <c r="AW52" i="4"/>
  <c r="CW52" i="4"/>
  <c r="CX52" i="4"/>
  <c r="D52" i="4"/>
  <c r="T52" i="4"/>
  <c r="AB52" i="4"/>
  <c r="AJ52" i="4"/>
  <c r="E52" i="4"/>
  <c r="F52" i="4"/>
  <c r="N52" i="4"/>
  <c r="V52" i="4"/>
  <c r="AD52" i="4"/>
  <c r="AL52" i="4"/>
  <c r="O52" i="4"/>
  <c r="AM52" i="4"/>
  <c r="P52" i="4"/>
  <c r="X52" i="4"/>
  <c r="AF52" i="4"/>
  <c r="AN52" i="4"/>
  <c r="Q52" i="4"/>
  <c r="AO52" i="4"/>
  <c r="J52" i="4"/>
  <c r="R52" i="4"/>
  <c r="Z52" i="4"/>
  <c r="AH52" i="4"/>
  <c r="EW56" i="3"/>
  <c r="R56" i="3"/>
  <c r="AV56" i="3"/>
  <c r="CL55" i="3"/>
  <c r="CM55" i="3"/>
  <c r="AG50" i="4"/>
  <c r="DT54" i="3"/>
  <c r="FY54" i="3" s="1"/>
  <c r="AE51" i="4"/>
  <c r="DO55" i="3"/>
  <c r="FS55" i="3" s="1"/>
  <c r="DV55" i="3"/>
  <c r="DS55" i="3"/>
  <c r="FW55" i="3" s="1"/>
  <c r="DP54" i="3"/>
  <c r="AA51" i="4"/>
  <c r="V55" i="3"/>
  <c r="AF55" i="3" s="1"/>
  <c r="M56" i="3"/>
  <c r="Z58" i="3"/>
  <c r="K57" i="3"/>
  <c r="FU54" i="3" l="1"/>
  <c r="AC51" i="4" s="1"/>
  <c r="AT53" i="4"/>
  <c r="AR53" i="4"/>
  <c r="AP53" i="4"/>
  <c r="AG55" i="3"/>
  <c r="AV53" i="4"/>
  <c r="AW53" i="4"/>
  <c r="CW53" i="4"/>
  <c r="CX53" i="4"/>
  <c r="E53" i="4"/>
  <c r="F53" i="4"/>
  <c r="N53" i="4"/>
  <c r="V53" i="4"/>
  <c r="AD53" i="4"/>
  <c r="AL53" i="4"/>
  <c r="O53" i="4"/>
  <c r="AM53" i="4"/>
  <c r="P53" i="4"/>
  <c r="X53" i="4"/>
  <c r="AF53" i="4"/>
  <c r="AN53" i="4"/>
  <c r="Q53" i="4"/>
  <c r="AO53" i="4"/>
  <c r="J53" i="4"/>
  <c r="R53" i="4"/>
  <c r="Z53" i="4"/>
  <c r="AH53" i="4"/>
  <c r="D53" i="4"/>
  <c r="T53" i="4"/>
  <c r="AB53" i="4"/>
  <c r="AJ53" i="4"/>
  <c r="EW57" i="3"/>
  <c r="R57" i="3"/>
  <c r="AV57" i="3"/>
  <c r="CL56" i="3"/>
  <c r="CM56" i="3"/>
  <c r="AG51" i="4"/>
  <c r="DT55" i="3"/>
  <c r="FY55" i="3" s="1"/>
  <c r="AE52" i="4"/>
  <c r="DP55" i="3"/>
  <c r="AA52" i="4"/>
  <c r="DO56" i="3"/>
  <c r="FS56" i="3" s="1"/>
  <c r="DV56" i="3"/>
  <c r="DS56" i="3"/>
  <c r="FW56" i="3" s="1"/>
  <c r="V56" i="3"/>
  <c r="AF56" i="3" s="1"/>
  <c r="M57" i="3"/>
  <c r="Z59" i="3"/>
  <c r="K58" i="3"/>
  <c r="AC52" i="4" l="1"/>
  <c r="FU55" i="3"/>
  <c r="AE54" i="4"/>
  <c r="AP54" i="4"/>
  <c r="AQ54" i="4"/>
  <c r="AR54" i="4"/>
  <c r="AS54" i="4"/>
  <c r="AT54" i="4"/>
  <c r="AG56" i="3"/>
  <c r="AV54" i="4"/>
  <c r="AW54" i="4"/>
  <c r="CW54" i="4"/>
  <c r="CX54" i="4"/>
  <c r="F54" i="4"/>
  <c r="N54" i="4"/>
  <c r="V54" i="4"/>
  <c r="AD54" i="4"/>
  <c r="AL54" i="4"/>
  <c r="G54" i="4"/>
  <c r="O54" i="4"/>
  <c r="W54" i="4"/>
  <c r="AM54" i="4"/>
  <c r="H54" i="4"/>
  <c r="P54" i="4"/>
  <c r="X54" i="4"/>
  <c r="AF54" i="4"/>
  <c r="AN54" i="4"/>
  <c r="I54" i="4"/>
  <c r="Q54" i="4"/>
  <c r="Y54" i="4"/>
  <c r="AG54" i="4"/>
  <c r="AO54" i="4"/>
  <c r="J54" i="4"/>
  <c r="R54" i="4"/>
  <c r="Z54" i="4"/>
  <c r="AH54" i="4"/>
  <c r="C54" i="4"/>
  <c r="K54" i="4"/>
  <c r="S54" i="4"/>
  <c r="AA54" i="4"/>
  <c r="AI54" i="4"/>
  <c r="D54" i="4"/>
  <c r="L54" i="4"/>
  <c r="T54" i="4"/>
  <c r="AB54" i="4"/>
  <c r="AJ54" i="4"/>
  <c r="E54" i="4"/>
  <c r="DJ54" i="4" s="1"/>
  <c r="M54" i="4"/>
  <c r="U54" i="4"/>
  <c r="AC54" i="4"/>
  <c r="AK54" i="4"/>
  <c r="EW58" i="3"/>
  <c r="AV58" i="3"/>
  <c r="R58" i="3"/>
  <c r="CL57" i="3"/>
  <c r="CM57" i="3"/>
  <c r="AG52" i="4"/>
  <c r="DO57" i="3"/>
  <c r="FS57" i="3" s="1"/>
  <c r="DV57" i="3"/>
  <c r="DS57" i="3"/>
  <c r="FW57" i="3" s="1"/>
  <c r="DP56" i="3"/>
  <c r="AA53" i="4"/>
  <c r="AE53" i="4"/>
  <c r="DT56" i="3"/>
  <c r="FY56" i="3" s="1"/>
  <c r="K59" i="3"/>
  <c r="V57" i="3"/>
  <c r="AF57" i="3" s="1"/>
  <c r="M58" i="3"/>
  <c r="FU56" i="3" l="1"/>
  <c r="AC53" i="4" s="1"/>
  <c r="AS55" i="4"/>
  <c r="AR55" i="4"/>
  <c r="AP55" i="4"/>
  <c r="AT55" i="4"/>
  <c r="AQ55" i="4"/>
  <c r="AG57" i="3"/>
  <c r="AV55" i="4"/>
  <c r="AW55" i="4"/>
  <c r="CW55" i="4"/>
  <c r="CX55" i="4"/>
  <c r="G55" i="4"/>
  <c r="O55" i="4"/>
  <c r="W55" i="4"/>
  <c r="AE55" i="4"/>
  <c r="AM55" i="4"/>
  <c r="H55" i="4"/>
  <c r="P55" i="4"/>
  <c r="X55" i="4"/>
  <c r="AF55" i="4"/>
  <c r="AN55" i="4"/>
  <c r="I55" i="4"/>
  <c r="Q55" i="4"/>
  <c r="Y55" i="4"/>
  <c r="AG55" i="4"/>
  <c r="AO55" i="4"/>
  <c r="J55" i="4"/>
  <c r="R55" i="4"/>
  <c r="Z55" i="4"/>
  <c r="AH55" i="4"/>
  <c r="C55" i="4"/>
  <c r="K55" i="4"/>
  <c r="S55" i="4"/>
  <c r="AA55" i="4"/>
  <c r="AI55" i="4"/>
  <c r="D55" i="4"/>
  <c r="L55" i="4"/>
  <c r="T55" i="4"/>
  <c r="AB55" i="4"/>
  <c r="AJ55" i="4"/>
  <c r="E55" i="4"/>
  <c r="DJ55" i="4" s="1"/>
  <c r="M55" i="4"/>
  <c r="U55" i="4"/>
  <c r="AC55" i="4"/>
  <c r="AK55" i="4"/>
  <c r="F55" i="4"/>
  <c r="N55" i="4"/>
  <c r="V55" i="4"/>
  <c r="AD55" i="4"/>
  <c r="AL55" i="4"/>
  <c r="EW59" i="3"/>
  <c r="AV59" i="3"/>
  <c r="R59" i="3"/>
  <c r="CL58" i="3"/>
  <c r="CM58" i="3"/>
  <c r="AG53" i="4"/>
  <c r="DT57" i="3"/>
  <c r="FY57" i="3" s="1"/>
  <c r="DP57" i="3"/>
  <c r="FU57" i="3" s="1"/>
  <c r="DO58" i="3"/>
  <c r="FS58" i="3" s="1"/>
  <c r="DV58" i="3"/>
  <c r="DS58" i="3"/>
  <c r="FW58" i="3" s="1"/>
  <c r="M59" i="3"/>
  <c r="V58" i="3"/>
  <c r="AF58" i="3" s="1"/>
  <c r="AP56" i="4" l="1"/>
  <c r="AQ56" i="4"/>
  <c r="AR56" i="4"/>
  <c r="AS56" i="4"/>
  <c r="AT56" i="4"/>
  <c r="AG58" i="3"/>
  <c r="AV56" i="4"/>
  <c r="AW56" i="4"/>
  <c r="CX56" i="4"/>
  <c r="CW56" i="4"/>
  <c r="H56" i="4"/>
  <c r="P56" i="4"/>
  <c r="X56" i="4"/>
  <c r="AF56" i="4"/>
  <c r="AN56" i="4"/>
  <c r="I56" i="4"/>
  <c r="Q56" i="4"/>
  <c r="Y56" i="4"/>
  <c r="AG56" i="4"/>
  <c r="AO56" i="4"/>
  <c r="J56" i="4"/>
  <c r="R56" i="4"/>
  <c r="Z56" i="4"/>
  <c r="AH56" i="4"/>
  <c r="C56" i="4"/>
  <c r="K56" i="4"/>
  <c r="S56" i="4"/>
  <c r="AA56" i="4"/>
  <c r="AI56" i="4"/>
  <c r="D56" i="4"/>
  <c r="L56" i="4"/>
  <c r="T56" i="4"/>
  <c r="AB56" i="4"/>
  <c r="AJ56" i="4"/>
  <c r="E56" i="4"/>
  <c r="DJ56" i="4" s="1"/>
  <c r="M56" i="4"/>
  <c r="U56" i="4"/>
  <c r="AC56" i="4"/>
  <c r="AK56" i="4"/>
  <c r="F56" i="4"/>
  <c r="N56" i="4"/>
  <c r="V56" i="4"/>
  <c r="AD56" i="4"/>
  <c r="AL56" i="4"/>
  <c r="G56" i="4"/>
  <c r="O56" i="4"/>
  <c r="W56" i="4"/>
  <c r="AE56" i="4"/>
  <c r="AM56" i="4"/>
  <c r="CL59" i="3"/>
  <c r="CM59" i="3"/>
  <c r="V59" i="3"/>
  <c r="AF59" i="3" s="1"/>
  <c r="DP58" i="3"/>
  <c r="FU58" i="3" s="1"/>
  <c r="DO59" i="3"/>
  <c r="FS59" i="3" s="1"/>
  <c r="DV59" i="3"/>
  <c r="DS59" i="3"/>
  <c r="FW59" i="3" s="1"/>
  <c r="DT58" i="3"/>
  <c r="FY58" i="3" s="1"/>
  <c r="AG59" i="3" l="1"/>
  <c r="DI5" i="4"/>
  <c r="DI6" i="4" s="1"/>
  <c r="C6" i="4" s="1"/>
  <c r="B5" i="4" s="1"/>
  <c r="BA5" i="4" s="1"/>
  <c r="DT59" i="3"/>
  <c r="FY59" i="3" s="1"/>
  <c r="DP59" i="3"/>
  <c r="FU59" i="3" s="1"/>
  <c r="DI7" i="4" l="1"/>
  <c r="C7" i="4" s="1"/>
  <c r="DJ6" i="4"/>
  <c r="AF9" i="3"/>
  <c r="AG9" i="3" l="1"/>
  <c r="AS9" i="3" s="1"/>
  <c r="AU6" i="4" s="1"/>
  <c r="DI8" i="4"/>
  <c r="DJ7" i="4"/>
  <c r="AC13" i="3"/>
  <c r="AS13" i="3"/>
  <c r="AU10" i="4" s="1"/>
  <c r="AC9" i="3"/>
  <c r="AC11" i="3"/>
  <c r="AS11" i="3"/>
  <c r="AU8" i="4" s="1"/>
  <c r="AS12" i="3"/>
  <c r="AU9" i="4" s="1"/>
  <c r="AS10" i="3"/>
  <c r="AU7" i="4" s="1"/>
  <c r="AR9" i="3" l="1"/>
  <c r="AK9" i="3" s="1"/>
  <c r="AD9" i="3"/>
  <c r="AH13" i="3"/>
  <c r="AE13" i="3" s="1"/>
  <c r="AD13" i="3"/>
  <c r="AH11" i="3"/>
  <c r="AE11" i="3" s="1"/>
  <c r="AD11" i="3"/>
  <c r="AH9" i="3"/>
  <c r="AE9" i="3" s="1"/>
  <c r="C8" i="4"/>
  <c r="BB8" i="4"/>
  <c r="DI9" i="4"/>
  <c r="BB9" i="4" s="1"/>
  <c r="DJ8" i="4"/>
  <c r="AR10" i="3"/>
  <c r="AR11" i="3"/>
  <c r="AR12" i="3"/>
  <c r="AR13" i="3"/>
  <c r="AO9" i="3"/>
  <c r="BB9" i="3" s="1"/>
  <c r="AS14" i="3"/>
  <c r="AU11" i="4" s="1"/>
  <c r="AC14" i="3"/>
  <c r="AC12" i="3"/>
  <c r="AC10" i="3"/>
  <c r="AH10" i="3" l="1"/>
  <c r="AE10" i="3" s="1"/>
  <c r="AD10" i="3"/>
  <c r="AH12" i="3"/>
  <c r="AE12" i="3" s="1"/>
  <c r="AD12" i="3"/>
  <c r="AH14" i="3"/>
  <c r="AE14" i="3" s="1"/>
  <c r="AD14" i="3"/>
  <c r="AI9" i="3"/>
  <c r="AJ9" i="3" s="1"/>
  <c r="CY9" i="4"/>
  <c r="CY8" i="4"/>
  <c r="C9" i="4"/>
  <c r="DI10" i="4"/>
  <c r="BB10" i="4" s="1"/>
  <c r="DJ9" i="4"/>
  <c r="AR14" i="3"/>
  <c r="AI13" i="3"/>
  <c r="AO10" i="3"/>
  <c r="AO11" i="3" s="1"/>
  <c r="AO12" i="3" s="1"/>
  <c r="AO13" i="3" s="1"/>
  <c r="AK10" i="3"/>
  <c r="AS15" i="3"/>
  <c r="AU12" i="4" s="1"/>
  <c r="AI11" i="3"/>
  <c r="AI10" i="3" l="1"/>
  <c r="AJ10" i="3" s="1"/>
  <c r="AN9" i="3"/>
  <c r="BZ9" i="3" s="1"/>
  <c r="BX9" i="3"/>
  <c r="AI12" i="3"/>
  <c r="AN12" i="3" s="1"/>
  <c r="BZ12" i="3" s="1"/>
  <c r="CY10" i="4"/>
  <c r="C10" i="4"/>
  <c r="DI11" i="4"/>
  <c r="BB11" i="4" s="1"/>
  <c r="DJ10" i="4"/>
  <c r="BB10" i="3"/>
  <c r="BF10" i="3" s="1"/>
  <c r="FM10" i="3" s="1"/>
  <c r="BB11" i="3"/>
  <c r="BF11" i="3" s="1"/>
  <c r="FM11" i="3" s="1"/>
  <c r="BB13" i="3"/>
  <c r="BF13" i="3" s="1"/>
  <c r="FM13" i="3" s="1"/>
  <c r="BB12" i="3"/>
  <c r="BF12" i="3" s="1"/>
  <c r="FM12" i="3" s="1"/>
  <c r="AR15" i="3"/>
  <c r="AK11" i="3"/>
  <c r="AO14" i="3"/>
  <c r="AC15" i="3"/>
  <c r="AL9" i="3"/>
  <c r="AJ13" i="3"/>
  <c r="AN13" i="3"/>
  <c r="BZ13" i="3" s="1"/>
  <c r="AJ11" i="3"/>
  <c r="AN11" i="3"/>
  <c r="BZ11" i="3" s="1"/>
  <c r="AI14" i="3"/>
  <c r="AS16" i="3"/>
  <c r="AU13" i="4" s="1"/>
  <c r="AC16" i="3"/>
  <c r="AP9" i="3" l="1"/>
  <c r="BO11" i="3"/>
  <c r="AN10" i="3"/>
  <c r="BZ10" i="3" s="1"/>
  <c r="BO13" i="3"/>
  <c r="BO9" i="3"/>
  <c r="AJ12" i="3"/>
  <c r="BO12" i="3" s="1"/>
  <c r="AH15" i="3"/>
  <c r="AE15" i="3" s="1"/>
  <c r="AD15" i="3"/>
  <c r="BX10" i="3"/>
  <c r="AH16" i="3"/>
  <c r="AE16" i="3" s="1"/>
  <c r="AD16" i="3"/>
  <c r="BX13" i="3"/>
  <c r="BX11" i="3"/>
  <c r="CY11" i="4"/>
  <c r="C11" i="4"/>
  <c r="GA9" i="3"/>
  <c r="AI6" i="4" s="1"/>
  <c r="DI12" i="4"/>
  <c r="BB12" i="4" s="1"/>
  <c r="DJ11" i="4"/>
  <c r="CJ9" i="3"/>
  <c r="AM9" i="3"/>
  <c r="AX9" i="3"/>
  <c r="BB14" i="3"/>
  <c r="BF14" i="3" s="1"/>
  <c r="FM14" i="3" s="1"/>
  <c r="AR16" i="3"/>
  <c r="BF9" i="3"/>
  <c r="AK12" i="3"/>
  <c r="AS17" i="3"/>
  <c r="AU14" i="4" s="1"/>
  <c r="AL10" i="3"/>
  <c r="AP12" i="3"/>
  <c r="AO15" i="3"/>
  <c r="AJ14" i="3"/>
  <c r="AN14" i="3"/>
  <c r="BZ14" i="3" s="1"/>
  <c r="AP11" i="3"/>
  <c r="FM9" i="3" l="1"/>
  <c r="U6" i="4" s="1"/>
  <c r="AP10" i="3"/>
  <c r="GC10" i="3" s="1"/>
  <c r="AK7" i="4" s="1"/>
  <c r="GC9" i="3"/>
  <c r="AK6" i="4" s="1"/>
  <c r="BO10" i="3"/>
  <c r="CK9" i="3"/>
  <c r="BC9" i="3"/>
  <c r="N9" i="3"/>
  <c r="AW9" i="3" s="1"/>
  <c r="BA9" i="3" s="1"/>
  <c r="AQ9" i="3"/>
  <c r="CT9" i="3" s="1"/>
  <c r="BP9" i="3"/>
  <c r="BO14" i="3"/>
  <c r="BX12" i="3"/>
  <c r="AI15" i="3"/>
  <c r="AJ15" i="3" s="1"/>
  <c r="BX14" i="3"/>
  <c r="GA10" i="3"/>
  <c r="AI7" i="4" s="1"/>
  <c r="CY12" i="4"/>
  <c r="AP13" i="3"/>
  <c r="GC13" i="3" s="1"/>
  <c r="AK10" i="4" s="1"/>
  <c r="C12" i="4"/>
  <c r="BC12" i="3"/>
  <c r="GC12" i="3"/>
  <c r="AK9" i="4" s="1"/>
  <c r="AX10" i="3"/>
  <c r="BC11" i="3"/>
  <c r="GC11" i="3"/>
  <c r="AK8" i="4" s="1"/>
  <c r="DI13" i="4"/>
  <c r="BB13" i="4" s="1"/>
  <c r="DJ12" i="4"/>
  <c r="CQ9" i="3"/>
  <c r="CP9" i="3"/>
  <c r="CR9" i="3"/>
  <c r="BI9" i="3"/>
  <c r="BY9" i="3"/>
  <c r="BB15" i="3"/>
  <c r="BF15" i="3" s="1"/>
  <c r="FM15" i="3" s="1"/>
  <c r="AQ12" i="3"/>
  <c r="CJ10" i="3"/>
  <c r="AQ11" i="3"/>
  <c r="AM10" i="3"/>
  <c r="AR17" i="3"/>
  <c r="AL11" i="3"/>
  <c r="AK13" i="3"/>
  <c r="U10" i="4"/>
  <c r="U7" i="4"/>
  <c r="U8" i="4"/>
  <c r="U9" i="4"/>
  <c r="AC17" i="3"/>
  <c r="AP14" i="3"/>
  <c r="AO16" i="3"/>
  <c r="AC18" i="3"/>
  <c r="AS18" i="3"/>
  <c r="AU15" i="4" s="1"/>
  <c r="AI16" i="3"/>
  <c r="FK9" i="3" l="1"/>
  <c r="S6" i="4" s="1"/>
  <c r="FO9" i="3"/>
  <c r="W6" i="4" s="1"/>
  <c r="BP10" i="3"/>
  <c r="BQ10" i="3" s="1"/>
  <c r="N10" i="3"/>
  <c r="AW10" i="3" s="1"/>
  <c r="BA10" i="3" s="1"/>
  <c r="AQ10" i="3"/>
  <c r="CT10" i="3" s="1"/>
  <c r="BC10" i="3"/>
  <c r="CK10" i="3"/>
  <c r="CK11" i="3" s="1"/>
  <c r="CK12" i="3" s="1"/>
  <c r="CK13" i="3" s="1"/>
  <c r="CK14" i="3" s="1"/>
  <c r="CU9" i="3"/>
  <c r="CV9" i="3"/>
  <c r="BK9" i="3"/>
  <c r="FQ9" i="3" s="1"/>
  <c r="CA9" i="3"/>
  <c r="EI9" i="3" s="1"/>
  <c r="EO9" i="3" s="1"/>
  <c r="BQ9" i="3"/>
  <c r="BU9" i="3" s="1"/>
  <c r="GM9" i="3" s="1"/>
  <c r="AS6" i="4" s="1"/>
  <c r="U9" i="3"/>
  <c r="AN15" i="3"/>
  <c r="BZ15" i="3" s="1"/>
  <c r="AH18" i="3"/>
  <c r="AE18" i="3" s="1"/>
  <c r="AD18" i="3"/>
  <c r="BX15" i="3"/>
  <c r="AH17" i="3"/>
  <c r="AE17" i="3" s="1"/>
  <c r="AD17" i="3"/>
  <c r="GA11" i="3"/>
  <c r="AI8" i="4" s="1"/>
  <c r="N11" i="3"/>
  <c r="CY13" i="4"/>
  <c r="AQ13" i="3"/>
  <c r="CU13" i="3" s="1"/>
  <c r="BC13" i="3"/>
  <c r="C13" i="4"/>
  <c r="AL12" i="3"/>
  <c r="BC14" i="3"/>
  <c r="GC14" i="3"/>
  <c r="AK11" i="4" s="1"/>
  <c r="AX11" i="3"/>
  <c r="DI14" i="4"/>
  <c r="BB14" i="4" s="1"/>
  <c r="CY14" i="4" s="1"/>
  <c r="DJ13" i="4"/>
  <c r="CS9" i="3"/>
  <c r="DC9" i="3" s="1"/>
  <c r="DE9" i="3" s="1"/>
  <c r="EC9" i="3"/>
  <c r="EL9" i="3" s="1"/>
  <c r="EZ9" i="3" s="1"/>
  <c r="BB16" i="3"/>
  <c r="BF16" i="3" s="1"/>
  <c r="FM16" i="3" s="1"/>
  <c r="BK12" i="3"/>
  <c r="CU12" i="3"/>
  <c r="CT12" i="3"/>
  <c r="CV12" i="3"/>
  <c r="CA12" i="3"/>
  <c r="CJ11" i="3"/>
  <c r="BK11" i="3"/>
  <c r="CT11" i="3"/>
  <c r="CV11" i="3"/>
  <c r="CU11" i="3"/>
  <c r="CA11" i="3"/>
  <c r="EI11" i="3" s="1"/>
  <c r="EO11" i="3" s="1"/>
  <c r="FD11" i="3" s="1"/>
  <c r="BK10" i="3"/>
  <c r="AQ14" i="3"/>
  <c r="CR10" i="3"/>
  <c r="BY10" i="3"/>
  <c r="EC10" i="3" s="1"/>
  <c r="EL10" i="3" s="1"/>
  <c r="EZ10" i="3" s="1"/>
  <c r="CP10" i="3"/>
  <c r="CQ10" i="3"/>
  <c r="BI10" i="3"/>
  <c r="AM11" i="3"/>
  <c r="AR18" i="3"/>
  <c r="U11" i="4"/>
  <c r="AK14" i="3"/>
  <c r="AN16" i="3"/>
  <c r="BZ16" i="3" s="1"/>
  <c r="AJ16" i="3"/>
  <c r="AS19" i="3"/>
  <c r="AU16" i="4" s="1"/>
  <c r="AC19" i="3"/>
  <c r="AO17" i="3"/>
  <c r="CA10" i="3" l="1"/>
  <c r="EI10" i="3" s="1"/>
  <c r="EO10" i="3" s="1"/>
  <c r="FD10" i="3" s="1"/>
  <c r="CU10" i="3"/>
  <c r="CV10" i="3"/>
  <c r="FQ12" i="3"/>
  <c r="Y9" i="4" s="1"/>
  <c r="FK10" i="3"/>
  <c r="S7" i="4" s="1"/>
  <c r="FD9" i="3"/>
  <c r="L6" i="4" s="1"/>
  <c r="FQ11" i="3"/>
  <c r="Y8" i="4" s="1"/>
  <c r="FO10" i="3"/>
  <c r="W7" i="4" s="1"/>
  <c r="FQ10" i="3"/>
  <c r="Y7" i="4" s="1"/>
  <c r="U10" i="3"/>
  <c r="BP11" i="3"/>
  <c r="BQ11" i="3" s="1"/>
  <c r="BT9" i="3"/>
  <c r="GK9" i="3" s="1"/>
  <c r="AQ6" i="4" s="1"/>
  <c r="CW9" i="3"/>
  <c r="DG9" i="3" s="1"/>
  <c r="DI9" i="3" s="1"/>
  <c r="BO16" i="3"/>
  <c r="BU10" i="3"/>
  <c r="GM10" i="3" s="1"/>
  <c r="AS7" i="4" s="1"/>
  <c r="BT10" i="3"/>
  <c r="GK10" i="3" s="1"/>
  <c r="AQ7" i="4" s="1"/>
  <c r="BO15" i="3"/>
  <c r="AP15" i="3"/>
  <c r="GC15" i="3" s="1"/>
  <c r="AK12" i="4" s="1"/>
  <c r="AH19" i="3"/>
  <c r="AE19" i="3" s="1"/>
  <c r="AD19" i="3"/>
  <c r="BX16" i="3"/>
  <c r="AI17" i="3"/>
  <c r="AN17" i="3" s="1"/>
  <c r="BZ17" i="3" s="1"/>
  <c r="GA12" i="3"/>
  <c r="AI9" i="4" s="1"/>
  <c r="N12" i="3"/>
  <c r="U11" i="3"/>
  <c r="AW11" i="3"/>
  <c r="BA11" i="3" s="1"/>
  <c r="BK13" i="3"/>
  <c r="AL13" i="3"/>
  <c r="CJ12" i="3"/>
  <c r="CV13" i="3"/>
  <c r="CT13" i="3"/>
  <c r="CA13" i="3"/>
  <c r="EI13" i="3" s="1"/>
  <c r="EO13" i="3" s="1"/>
  <c r="FD13" i="3" s="1"/>
  <c r="AM12" i="3"/>
  <c r="CR12" i="3" s="1"/>
  <c r="AX12" i="3"/>
  <c r="C14" i="4"/>
  <c r="EI12" i="3"/>
  <c r="DI15" i="4"/>
  <c r="BB15" i="4" s="1"/>
  <c r="DJ14" i="4"/>
  <c r="DD9" i="3"/>
  <c r="H6" i="4"/>
  <c r="BB17" i="3"/>
  <c r="BF17" i="3" s="1"/>
  <c r="FM17" i="3" s="1"/>
  <c r="CW12" i="3"/>
  <c r="CW11" i="3"/>
  <c r="DG11" i="3" s="1"/>
  <c r="BK14" i="3"/>
  <c r="CV14" i="3"/>
  <c r="CT14" i="3"/>
  <c r="CU14" i="3"/>
  <c r="CA14" i="3"/>
  <c r="EI14" i="3" s="1"/>
  <c r="EO14" i="3" s="1"/>
  <c r="FD14" i="3" s="1"/>
  <c r="CS10" i="3"/>
  <c r="DC10" i="3" s="1"/>
  <c r="DE10" i="3" s="1"/>
  <c r="CP11" i="3"/>
  <c r="CR11" i="3"/>
  <c r="CQ11" i="3"/>
  <c r="BI11" i="3"/>
  <c r="BY11" i="3"/>
  <c r="EC11" i="3" s="1"/>
  <c r="EL11" i="3" s="1"/>
  <c r="EZ11" i="3" s="1"/>
  <c r="AR19" i="3"/>
  <c r="AK15" i="3"/>
  <c r="U12" i="4"/>
  <c r="AS20" i="3"/>
  <c r="AU17" i="4" s="1"/>
  <c r="AC20" i="3"/>
  <c r="AP16" i="3"/>
  <c r="AO18" i="3"/>
  <c r="AI18" i="3"/>
  <c r="CW10" i="3" l="1"/>
  <c r="DG10" i="3" s="1"/>
  <c r="DH10" i="3" s="1"/>
  <c r="EJ10" i="3" s="1"/>
  <c r="EN10" i="3" s="1"/>
  <c r="FC10" i="3" s="1"/>
  <c r="DH9" i="3"/>
  <c r="FQ13" i="3"/>
  <c r="Y10" i="4" s="1"/>
  <c r="BP12" i="3"/>
  <c r="BQ12" i="3" s="1"/>
  <c r="FK11" i="3"/>
  <c r="S8" i="4" s="1"/>
  <c r="FO11" i="3"/>
  <c r="W8" i="4" s="1"/>
  <c r="FQ14" i="3"/>
  <c r="Y11" i="4" s="1"/>
  <c r="BT11" i="3"/>
  <c r="GK11" i="3" s="1"/>
  <c r="AQ8" i="4" s="1"/>
  <c r="BU11" i="3"/>
  <c r="GM11" i="3" s="1"/>
  <c r="AS8" i="4" s="1"/>
  <c r="CK15" i="3"/>
  <c r="CK16" i="3" s="1"/>
  <c r="BC15" i="3"/>
  <c r="AQ15" i="3"/>
  <c r="BK15" i="3" s="1"/>
  <c r="AP17" i="3"/>
  <c r="GC17" i="3" s="1"/>
  <c r="AK14" i="4" s="1"/>
  <c r="AH20" i="3"/>
  <c r="AE20" i="3" s="1"/>
  <c r="AD20" i="3"/>
  <c r="AJ17" i="3"/>
  <c r="BO17" i="3" s="1"/>
  <c r="GA13" i="3"/>
  <c r="AI10" i="4" s="1"/>
  <c r="N13" i="3"/>
  <c r="U12" i="3"/>
  <c r="AW12" i="3"/>
  <c r="BA12" i="3" s="1"/>
  <c r="CW13" i="3"/>
  <c r="CJ13" i="3"/>
  <c r="AM13" i="3"/>
  <c r="CQ13" i="3" s="1"/>
  <c r="AX13" i="3"/>
  <c r="AL14" i="3"/>
  <c r="BI12" i="3"/>
  <c r="CQ12" i="3"/>
  <c r="CY15" i="4"/>
  <c r="EJ9" i="3"/>
  <c r="EP9" i="3" s="1"/>
  <c r="EP10" i="3"/>
  <c r="ED9" i="3"/>
  <c r="EM9" i="3" s="1"/>
  <c r="EO12" i="3"/>
  <c r="CP12" i="3"/>
  <c r="BY12" i="3"/>
  <c r="EC12" i="3" s="1"/>
  <c r="EL12" i="3" s="1"/>
  <c r="EZ12" i="3" s="1"/>
  <c r="C15" i="4"/>
  <c r="GC16" i="3"/>
  <c r="AK13" i="4" s="1"/>
  <c r="DI16" i="4"/>
  <c r="BB16" i="4" s="1"/>
  <c r="CY16" i="4" s="1"/>
  <c r="DJ15" i="4"/>
  <c r="H7" i="4"/>
  <c r="L7" i="4"/>
  <c r="L8" i="4"/>
  <c r="L10" i="4"/>
  <c r="BB18" i="3"/>
  <c r="BF18" i="3" s="1"/>
  <c r="FM18" i="3" s="1"/>
  <c r="BC16" i="3"/>
  <c r="DD10" i="3"/>
  <c r="ED10" i="3" s="1"/>
  <c r="DI10" i="3"/>
  <c r="CW14" i="3"/>
  <c r="AQ16" i="3"/>
  <c r="CS11" i="3"/>
  <c r="DC11" i="3" s="1"/>
  <c r="DE11" i="3" s="1"/>
  <c r="DG12" i="3"/>
  <c r="DH12" i="3" s="1"/>
  <c r="EJ12" i="3" s="1"/>
  <c r="DH11" i="3"/>
  <c r="EJ11" i="3" s="1"/>
  <c r="DI11" i="3"/>
  <c r="AR20" i="3"/>
  <c r="U14" i="4"/>
  <c r="AK16" i="3"/>
  <c r="U13" i="4"/>
  <c r="AO19" i="3"/>
  <c r="AN18" i="3"/>
  <c r="BZ18" i="3" s="1"/>
  <c r="AJ18" i="3"/>
  <c r="AS21" i="3"/>
  <c r="AU18" i="4" s="1"/>
  <c r="AI19" i="3"/>
  <c r="BP13" i="3" l="1"/>
  <c r="BP14" i="3" s="1"/>
  <c r="FK12" i="3"/>
  <c r="S9" i="4" s="1"/>
  <c r="FO12" i="3"/>
  <c r="W9" i="4" s="1"/>
  <c r="FA9" i="3"/>
  <c r="I6" i="4" s="1"/>
  <c r="FQ15" i="3"/>
  <c r="Y12" i="4" s="1"/>
  <c r="FD12" i="3"/>
  <c r="L9" i="4" s="1"/>
  <c r="FE10" i="3"/>
  <c r="M7" i="4" s="1"/>
  <c r="FE9" i="3"/>
  <c r="M6" i="4" s="1"/>
  <c r="BO18" i="3"/>
  <c r="BU12" i="3"/>
  <c r="GM12" i="3" s="1"/>
  <c r="AS9" i="4" s="1"/>
  <c r="BT12" i="3"/>
  <c r="GK12" i="3" s="1"/>
  <c r="AQ9" i="4" s="1"/>
  <c r="AQ17" i="3"/>
  <c r="BK17" i="3" s="1"/>
  <c r="CK17" i="3"/>
  <c r="BC17" i="3"/>
  <c r="CA15" i="3"/>
  <c r="EI15" i="3" s="1"/>
  <c r="EO15" i="3" s="1"/>
  <c r="FD15" i="3" s="1"/>
  <c r="CT15" i="3"/>
  <c r="CV15" i="3"/>
  <c r="CU15" i="3"/>
  <c r="BX17" i="3"/>
  <c r="BX18" i="3"/>
  <c r="CP13" i="3"/>
  <c r="AW13" i="3"/>
  <c r="BA13" i="3" s="1"/>
  <c r="U13" i="3"/>
  <c r="GA14" i="3"/>
  <c r="AI11" i="4" s="1"/>
  <c r="N14" i="3"/>
  <c r="BY13" i="3"/>
  <c r="EC13" i="3" s="1"/>
  <c r="EL13" i="3" s="1"/>
  <c r="EZ13" i="3" s="1"/>
  <c r="CR13" i="3"/>
  <c r="AL15" i="3"/>
  <c r="GA15" i="3" s="1"/>
  <c r="AI12" i="4" s="1"/>
  <c r="AM14" i="3"/>
  <c r="CR14" i="3" s="1"/>
  <c r="CJ14" i="3"/>
  <c r="BI13" i="3"/>
  <c r="AX14" i="3"/>
  <c r="CS12" i="3"/>
  <c r="DC12" i="3" s="1"/>
  <c r="DE12" i="3" s="1"/>
  <c r="EK9" i="3"/>
  <c r="EN11" i="3"/>
  <c r="FC11" i="3" s="1"/>
  <c r="EP11" i="3"/>
  <c r="EK10" i="3"/>
  <c r="EY10" i="3" s="1"/>
  <c r="EM10" i="3"/>
  <c r="EN12" i="3"/>
  <c r="FC12" i="3" s="1"/>
  <c r="EP12" i="3"/>
  <c r="EN9" i="3"/>
  <c r="C16" i="4"/>
  <c r="DI17" i="4"/>
  <c r="BB17" i="4" s="1"/>
  <c r="DJ16" i="4"/>
  <c r="H9" i="4"/>
  <c r="L11" i="4"/>
  <c r="H8" i="4"/>
  <c r="K7" i="4"/>
  <c r="BB19" i="3"/>
  <c r="BF19" i="3" s="1"/>
  <c r="FM19" i="3" s="1"/>
  <c r="DI12" i="3"/>
  <c r="DD11" i="3"/>
  <c r="ED11" i="3" s="1"/>
  <c r="CT16" i="3"/>
  <c r="CU16" i="3"/>
  <c r="CV16" i="3"/>
  <c r="BK16" i="3"/>
  <c r="CA16" i="3"/>
  <c r="EI16" i="3" s="1"/>
  <c r="EO16" i="3" s="1"/>
  <c r="FD16" i="3" s="1"/>
  <c r="CT17" i="3"/>
  <c r="CV17" i="3"/>
  <c r="CU17" i="3"/>
  <c r="CA17" i="3"/>
  <c r="EI17" i="3" s="1"/>
  <c r="EO17" i="3" s="1"/>
  <c r="FD17" i="3" s="1"/>
  <c r="DG13" i="3"/>
  <c r="DH13" i="3" s="1"/>
  <c r="EJ13" i="3" s="1"/>
  <c r="AR21" i="3"/>
  <c r="AK17" i="3"/>
  <c r="AI20" i="3"/>
  <c r="AJ20" i="3" s="1"/>
  <c r="BX20" i="3" s="1"/>
  <c r="AJ19" i="3"/>
  <c r="AN19" i="3"/>
  <c r="BZ19" i="3" s="1"/>
  <c r="AO20" i="3"/>
  <c r="AC22" i="3"/>
  <c r="AS22" i="3"/>
  <c r="AU19" i="4" s="1"/>
  <c r="AC21" i="3"/>
  <c r="AP18" i="3"/>
  <c r="BQ13" i="3" l="1"/>
  <c r="FE12" i="3"/>
  <c r="M9" i="4" s="1"/>
  <c r="FQ16" i="3"/>
  <c r="Y13" i="4" s="1"/>
  <c r="FO13" i="3"/>
  <c r="W10" i="4" s="1"/>
  <c r="FK13" i="3"/>
  <c r="S10" i="4" s="1"/>
  <c r="FE11" i="3"/>
  <c r="M8" i="4" s="1"/>
  <c r="FA10" i="3"/>
  <c r="I7" i="4" s="1"/>
  <c r="EY9" i="3"/>
  <c r="G6" i="4" s="1"/>
  <c r="FQ17" i="3"/>
  <c r="Y14" i="4" s="1"/>
  <c r="FC9" i="3"/>
  <c r="K6" i="4" s="1"/>
  <c r="BO19" i="3"/>
  <c r="BU13" i="3"/>
  <c r="GM13" i="3" s="1"/>
  <c r="AS10" i="4" s="1"/>
  <c r="BT13" i="3"/>
  <c r="GK13" i="3" s="1"/>
  <c r="AQ10" i="4" s="1"/>
  <c r="BP15" i="3"/>
  <c r="BQ14" i="3"/>
  <c r="CW15" i="3"/>
  <c r="AH22" i="3"/>
  <c r="AE22" i="3" s="1"/>
  <c r="AD22" i="3"/>
  <c r="BX19" i="3"/>
  <c r="AH21" i="3"/>
  <c r="AE21" i="3" s="1"/>
  <c r="AD21" i="3"/>
  <c r="CS13" i="3"/>
  <c r="DC13" i="3" s="1"/>
  <c r="DD13" i="3" s="1"/>
  <c r="ED13" i="3" s="1"/>
  <c r="CJ15" i="3"/>
  <c r="AM15" i="3"/>
  <c r="CQ15" i="3" s="1"/>
  <c r="N15" i="3"/>
  <c r="U14" i="3"/>
  <c r="AW14" i="3"/>
  <c r="BA14" i="3" s="1"/>
  <c r="CP14" i="3"/>
  <c r="AX15" i="3"/>
  <c r="AL16" i="3"/>
  <c r="GA16" i="3" s="1"/>
  <c r="AI13" i="4" s="1"/>
  <c r="CQ14" i="3"/>
  <c r="BI14" i="3"/>
  <c r="BY14" i="3"/>
  <c r="EC14" i="3" s="1"/>
  <c r="EL14" i="3" s="1"/>
  <c r="EZ14" i="3" s="1"/>
  <c r="DD12" i="3"/>
  <c r="ED12" i="3" s="1"/>
  <c r="EM12" i="3" s="1"/>
  <c r="CY17" i="4"/>
  <c r="EN13" i="3"/>
  <c r="FC13" i="3" s="1"/>
  <c r="EP13" i="3"/>
  <c r="EK11" i="3"/>
  <c r="EY11" i="3" s="1"/>
  <c r="EM11" i="3"/>
  <c r="C17" i="4"/>
  <c r="BC18" i="3"/>
  <c r="GC18" i="3"/>
  <c r="AK15" i="4" s="1"/>
  <c r="DI18" i="4"/>
  <c r="BB18" i="4" s="1"/>
  <c r="DJ17" i="4"/>
  <c r="H10" i="4"/>
  <c r="L12" i="4"/>
  <c r="K9" i="4"/>
  <c r="K8" i="4"/>
  <c r="G7" i="4"/>
  <c r="BB20" i="3"/>
  <c r="BF20" i="3" s="1"/>
  <c r="FM20" i="3" s="1"/>
  <c r="DI13" i="3"/>
  <c r="CW16" i="3"/>
  <c r="CW17" i="3"/>
  <c r="AQ18" i="3"/>
  <c r="CK18" i="3"/>
  <c r="DG14" i="3"/>
  <c r="DI14" i="3" s="1"/>
  <c r="AR22" i="3"/>
  <c r="AN20" i="3"/>
  <c r="BO20" i="3" s="1"/>
  <c r="AK18" i="3"/>
  <c r="U15" i="4"/>
  <c r="AS23" i="3"/>
  <c r="AU20" i="4" s="1"/>
  <c r="AC23" i="3"/>
  <c r="AP19" i="3"/>
  <c r="AO21" i="3"/>
  <c r="FO14" i="3" l="1"/>
  <c r="W11" i="4" s="1"/>
  <c r="FA11" i="3"/>
  <c r="I8" i="4" s="1"/>
  <c r="FE13" i="3"/>
  <c r="M10" i="4" s="1"/>
  <c r="FK14" i="3"/>
  <c r="S11" i="4" s="1"/>
  <c r="FA12" i="3"/>
  <c r="I9" i="4" s="1"/>
  <c r="BI15" i="3"/>
  <c r="CP15" i="3"/>
  <c r="BU14" i="3"/>
  <c r="GM14" i="3" s="1"/>
  <c r="AS11" i="4" s="1"/>
  <c r="BT14" i="3"/>
  <c r="GK14" i="3" s="1"/>
  <c r="AQ11" i="4" s="1"/>
  <c r="BY15" i="3"/>
  <c r="EC15" i="3" s="1"/>
  <c r="EL15" i="3" s="1"/>
  <c r="EZ15" i="3" s="1"/>
  <c r="BP16" i="3"/>
  <c r="BQ15" i="3"/>
  <c r="AI21" i="3"/>
  <c r="AN21" i="3" s="1"/>
  <c r="BZ21" i="3" s="1"/>
  <c r="BZ20" i="3"/>
  <c r="AH23" i="3"/>
  <c r="AE23" i="3" s="1"/>
  <c r="AD23" i="3"/>
  <c r="DE13" i="3"/>
  <c r="CR15" i="3"/>
  <c r="AX16" i="3"/>
  <c r="N16" i="3"/>
  <c r="U15" i="3"/>
  <c r="AW15" i="3"/>
  <c r="BA15" i="3" s="1"/>
  <c r="CS14" i="3"/>
  <c r="DC14" i="3" s="1"/>
  <c r="DD14" i="3" s="1"/>
  <c r="ED14" i="3" s="1"/>
  <c r="EK14" i="3" s="1"/>
  <c r="EY14" i="3" s="1"/>
  <c r="AL17" i="3"/>
  <c r="GA17" i="3" s="1"/>
  <c r="AI14" i="4" s="1"/>
  <c r="AM16" i="3"/>
  <c r="BI16" i="3" s="1"/>
  <c r="CJ16" i="3"/>
  <c r="EK12" i="3"/>
  <c r="CY18" i="4"/>
  <c r="EK13" i="3"/>
  <c r="EY13" i="3" s="1"/>
  <c r="EM13" i="3"/>
  <c r="C18" i="4"/>
  <c r="BC19" i="3"/>
  <c r="GC19" i="3"/>
  <c r="AK16" i="4" s="1"/>
  <c r="DI19" i="4"/>
  <c r="BB19" i="4" s="1"/>
  <c r="CY19" i="4" s="1"/>
  <c r="DJ18" i="4"/>
  <c r="L13" i="4"/>
  <c r="L14" i="4"/>
  <c r="H11" i="4"/>
  <c r="G8" i="4"/>
  <c r="K10" i="4"/>
  <c r="BB21" i="3"/>
  <c r="BF21" i="3" s="1"/>
  <c r="FM21" i="3" s="1"/>
  <c r="BK18" i="3"/>
  <c r="CU18" i="3"/>
  <c r="CT18" i="3"/>
  <c r="CV18" i="3"/>
  <c r="CA18" i="3"/>
  <c r="EI18" i="3" s="1"/>
  <c r="EO18" i="3" s="1"/>
  <c r="FD18" i="3" s="1"/>
  <c r="AQ19" i="3"/>
  <c r="CK19" i="3"/>
  <c r="DH14" i="3"/>
  <c r="EJ14" i="3" s="1"/>
  <c r="DG15" i="3"/>
  <c r="DH15" i="3" s="1"/>
  <c r="EJ15" i="3" s="1"/>
  <c r="AR23" i="3"/>
  <c r="AP20" i="3"/>
  <c r="U16" i="4"/>
  <c r="AK19" i="3"/>
  <c r="AI22" i="3"/>
  <c r="AO22" i="3"/>
  <c r="AS24" i="3"/>
  <c r="AU21" i="4" s="1"/>
  <c r="AC24" i="3"/>
  <c r="CS15" i="3" l="1"/>
  <c r="DC15" i="3" s="1"/>
  <c r="DD15" i="3" s="1"/>
  <c r="ED15" i="3" s="1"/>
  <c r="EK15" i="3" s="1"/>
  <c r="EY15" i="3" s="1"/>
  <c r="FQ18" i="3"/>
  <c r="Y15" i="4" s="1"/>
  <c r="FO16" i="3"/>
  <c r="W13" i="4" s="1"/>
  <c r="FA13" i="3"/>
  <c r="I10" i="4" s="1"/>
  <c r="FK15" i="3"/>
  <c r="S12" i="4" s="1"/>
  <c r="FO15" i="3"/>
  <c r="W12" i="4" s="1"/>
  <c r="EY12" i="3"/>
  <c r="G9" i="4" s="1"/>
  <c r="BT15" i="3"/>
  <c r="GK15" i="3" s="1"/>
  <c r="AQ12" i="4" s="1"/>
  <c r="BU15" i="3"/>
  <c r="GM15" i="3" s="1"/>
  <c r="AS12" i="4" s="1"/>
  <c r="BP17" i="3"/>
  <c r="BQ16" i="3"/>
  <c r="CR16" i="3"/>
  <c r="AH24" i="3"/>
  <c r="AE24" i="3" s="1"/>
  <c r="AD24" i="3"/>
  <c r="AJ21" i="3"/>
  <c r="BO21" i="3" s="1"/>
  <c r="BY16" i="3"/>
  <c r="EC16" i="3" s="1"/>
  <c r="EL16" i="3" s="1"/>
  <c r="EZ16" i="3" s="1"/>
  <c r="CQ16" i="3"/>
  <c r="CP16" i="3"/>
  <c r="AM17" i="3"/>
  <c r="CQ17" i="3" s="1"/>
  <c r="AX17" i="3"/>
  <c r="EM14" i="3"/>
  <c r="AL18" i="3"/>
  <c r="GA18" i="3" s="1"/>
  <c r="AI15" i="4" s="1"/>
  <c r="CJ17" i="3"/>
  <c r="N17" i="3"/>
  <c r="AW16" i="3"/>
  <c r="BA16" i="3" s="1"/>
  <c r="U16" i="3"/>
  <c r="DE14" i="3"/>
  <c r="EN15" i="3"/>
  <c r="FC15" i="3" s="1"/>
  <c r="EP15" i="3"/>
  <c r="FE15" i="3" s="1"/>
  <c r="EN14" i="3"/>
  <c r="FC14" i="3" s="1"/>
  <c r="EP14" i="3"/>
  <c r="C19" i="4"/>
  <c r="BC20" i="3"/>
  <c r="GC20" i="3"/>
  <c r="AK17" i="4" s="1"/>
  <c r="DI20" i="4"/>
  <c r="BB20" i="4" s="1"/>
  <c r="CY20" i="4" s="1"/>
  <c r="DJ19" i="4"/>
  <c r="H12" i="4"/>
  <c r="G10" i="4"/>
  <c r="G11" i="4"/>
  <c r="BB22" i="3"/>
  <c r="BF22" i="3" s="1"/>
  <c r="FM22" i="3" s="1"/>
  <c r="CK20" i="3"/>
  <c r="CU19" i="3"/>
  <c r="BK19" i="3"/>
  <c r="CT19" i="3"/>
  <c r="CV19" i="3"/>
  <c r="CA19" i="3"/>
  <c r="EI19" i="3" s="1"/>
  <c r="EO19" i="3" s="1"/>
  <c r="FD19" i="3" s="1"/>
  <c r="CW18" i="3"/>
  <c r="AQ20" i="3"/>
  <c r="DI15" i="3"/>
  <c r="DG16" i="3"/>
  <c r="DI16" i="3" s="1"/>
  <c r="AR24" i="3"/>
  <c r="U17" i="4"/>
  <c r="AK20" i="3"/>
  <c r="AI23" i="3"/>
  <c r="AJ23" i="3" s="1"/>
  <c r="BX23" i="3" s="1"/>
  <c r="AC25" i="3"/>
  <c r="AD25" i="3" s="1"/>
  <c r="AS25" i="3"/>
  <c r="AU22" i="4" s="1"/>
  <c r="AP21" i="3"/>
  <c r="AJ22" i="3"/>
  <c r="AN22" i="3"/>
  <c r="BZ22" i="3" s="1"/>
  <c r="AO23" i="3"/>
  <c r="EM15" i="3" l="1"/>
  <c r="FA15" i="3" s="1"/>
  <c r="I12" i="4" s="1"/>
  <c r="DE15" i="3"/>
  <c r="FE14" i="3"/>
  <c r="M11" i="4" s="1"/>
  <c r="FK16" i="3"/>
  <c r="S13" i="4" s="1"/>
  <c r="FQ19" i="3"/>
  <c r="Y16" i="4" s="1"/>
  <c r="FA14" i="3"/>
  <c r="I11" i="4" s="1"/>
  <c r="BO22" i="3"/>
  <c r="BT16" i="3"/>
  <c r="GK16" i="3" s="1"/>
  <c r="AQ13" i="4" s="1"/>
  <c r="BU16" i="3"/>
  <c r="GM16" i="3" s="1"/>
  <c r="AS13" i="4" s="1"/>
  <c r="BP18" i="3"/>
  <c r="BQ17" i="3"/>
  <c r="CS16" i="3"/>
  <c r="DC16" i="3" s="1"/>
  <c r="DE16" i="3" s="1"/>
  <c r="CR17" i="3"/>
  <c r="CP17" i="3"/>
  <c r="BX21" i="3"/>
  <c r="BX22" i="3"/>
  <c r="AH25" i="3"/>
  <c r="AE25" i="3" s="1"/>
  <c r="BY17" i="3"/>
  <c r="EC17" i="3" s="1"/>
  <c r="EL17" i="3" s="1"/>
  <c r="EZ17" i="3" s="1"/>
  <c r="BI17" i="3"/>
  <c r="AL19" i="3"/>
  <c r="GA19" i="3" s="1"/>
  <c r="AI16" i="4" s="1"/>
  <c r="AM18" i="3"/>
  <c r="CR18" i="3" s="1"/>
  <c r="CJ18" i="3"/>
  <c r="N18" i="3"/>
  <c r="U17" i="3"/>
  <c r="AW17" i="3"/>
  <c r="BA17" i="3" s="1"/>
  <c r="AX18" i="3"/>
  <c r="GC21" i="3"/>
  <c r="AK18" i="4" s="1"/>
  <c r="C20" i="4"/>
  <c r="DI21" i="4"/>
  <c r="BB21" i="4" s="1"/>
  <c r="DJ20" i="4"/>
  <c r="H13" i="4"/>
  <c r="L15" i="4"/>
  <c r="K11" i="4"/>
  <c r="G12" i="4"/>
  <c r="M12" i="4"/>
  <c r="CK21" i="3"/>
  <c r="BC21" i="3"/>
  <c r="BB23" i="3"/>
  <c r="BF23" i="3" s="1"/>
  <c r="FM23" i="3" s="1"/>
  <c r="CW19" i="3"/>
  <c r="CU20" i="3"/>
  <c r="CT20" i="3"/>
  <c r="CV20" i="3"/>
  <c r="BK20" i="3"/>
  <c r="CA20" i="3"/>
  <c r="EI20" i="3" s="1"/>
  <c r="EO20" i="3" s="1"/>
  <c r="FD20" i="3" s="1"/>
  <c r="AQ21" i="3"/>
  <c r="DH16" i="3"/>
  <c r="EJ16" i="3" s="1"/>
  <c r="DG17" i="3"/>
  <c r="DH17" i="3" s="1"/>
  <c r="EJ17" i="3" s="1"/>
  <c r="AR25" i="3"/>
  <c r="U18" i="4"/>
  <c r="AK21" i="3"/>
  <c r="AN23" i="3"/>
  <c r="BO23" i="3" s="1"/>
  <c r="AI24" i="3"/>
  <c r="AJ24" i="3" s="1"/>
  <c r="BX24" i="3" s="1"/>
  <c r="AP22" i="3"/>
  <c r="AO24" i="3"/>
  <c r="AS26" i="3"/>
  <c r="AU23" i="4" s="1"/>
  <c r="FQ20" i="3" l="1"/>
  <c r="Y17" i="4" s="1"/>
  <c r="FO17" i="3"/>
  <c r="W14" i="4" s="1"/>
  <c r="FK17" i="3"/>
  <c r="S14" i="4" s="1"/>
  <c r="BT17" i="3"/>
  <c r="GK17" i="3" s="1"/>
  <c r="AQ14" i="4" s="1"/>
  <c r="BU17" i="3"/>
  <c r="GM17" i="3" s="1"/>
  <c r="AS14" i="4" s="1"/>
  <c r="BP19" i="3"/>
  <c r="BQ18" i="3"/>
  <c r="BZ23" i="3"/>
  <c r="DD16" i="3"/>
  <c r="ED16" i="3" s="1"/>
  <c r="EM16" i="3" s="1"/>
  <c r="CS17" i="3"/>
  <c r="DC17" i="3" s="1"/>
  <c r="DE17" i="3" s="1"/>
  <c r="AM19" i="3"/>
  <c r="CR19" i="3" s="1"/>
  <c r="CQ18" i="3"/>
  <c r="AL20" i="3"/>
  <c r="GA20" i="3" s="1"/>
  <c r="AI17" i="4" s="1"/>
  <c r="BY18" i="3"/>
  <c r="EC18" i="3" s="1"/>
  <c r="EL18" i="3" s="1"/>
  <c r="EZ18" i="3" s="1"/>
  <c r="BI18" i="3"/>
  <c r="CP18" i="3"/>
  <c r="CJ19" i="3"/>
  <c r="AX19" i="3"/>
  <c r="N19" i="3"/>
  <c r="AW18" i="3"/>
  <c r="BA18" i="3" s="1"/>
  <c r="U18" i="3"/>
  <c r="CY21" i="4"/>
  <c r="EN17" i="3"/>
  <c r="FC17" i="3" s="1"/>
  <c r="EP17" i="3"/>
  <c r="FE17" i="3" s="1"/>
  <c r="EN16" i="3"/>
  <c r="FC16" i="3" s="1"/>
  <c r="EP16" i="3"/>
  <c r="C21" i="4"/>
  <c r="BC22" i="3"/>
  <c r="GC22" i="3"/>
  <c r="AK19" i="4" s="1"/>
  <c r="DI22" i="4"/>
  <c r="BB22" i="4" s="1"/>
  <c r="DJ21" i="4"/>
  <c r="H14" i="4"/>
  <c r="L16" i="4"/>
  <c r="K12" i="4"/>
  <c r="BB24" i="3"/>
  <c r="BF24" i="3" s="1"/>
  <c r="FM24" i="3" s="1"/>
  <c r="DI17" i="3"/>
  <c r="AQ22" i="3"/>
  <c r="CU21" i="3"/>
  <c r="CT21" i="3"/>
  <c r="CV21" i="3"/>
  <c r="BK21" i="3"/>
  <c r="CA21" i="3"/>
  <c r="EI21" i="3" s="1"/>
  <c r="EO21" i="3" s="1"/>
  <c r="FD21" i="3" s="1"/>
  <c r="CW20" i="3"/>
  <c r="CK22" i="3"/>
  <c r="DG18" i="3"/>
  <c r="DI18" i="3" s="1"/>
  <c r="AR26" i="3"/>
  <c r="AK22" i="3"/>
  <c r="AP23" i="3"/>
  <c r="U19" i="4"/>
  <c r="AI25" i="3"/>
  <c r="AN25" i="3" s="1"/>
  <c r="BZ25" i="3" s="1"/>
  <c r="AN24" i="3"/>
  <c r="BZ24" i="3" s="1"/>
  <c r="AC26" i="3"/>
  <c r="AO25" i="3"/>
  <c r="AS27" i="3"/>
  <c r="AU24" i="4" s="1"/>
  <c r="AC27" i="3"/>
  <c r="AL21" i="3" l="1"/>
  <c r="FK18" i="3"/>
  <c r="S15" i="4" s="1"/>
  <c r="FE16" i="3"/>
  <c r="M13" i="4" s="1"/>
  <c r="FQ21" i="3"/>
  <c r="Y18" i="4" s="1"/>
  <c r="FA16" i="3"/>
  <c r="I13" i="4" s="1"/>
  <c r="FO18" i="3"/>
  <c r="W15" i="4" s="1"/>
  <c r="BT18" i="3"/>
  <c r="GK18" i="3" s="1"/>
  <c r="AQ15" i="4" s="1"/>
  <c r="BU18" i="3"/>
  <c r="GM18" i="3" s="1"/>
  <c r="AS15" i="4" s="1"/>
  <c r="BO24" i="3"/>
  <c r="EK16" i="3"/>
  <c r="BP20" i="3"/>
  <c r="BQ19" i="3"/>
  <c r="CQ19" i="3"/>
  <c r="DD17" i="3"/>
  <c r="ED17" i="3" s="1"/>
  <c r="EM17" i="3" s="1"/>
  <c r="BY19" i="3"/>
  <c r="EC19" i="3" s="1"/>
  <c r="EL19" i="3" s="1"/>
  <c r="EZ19" i="3" s="1"/>
  <c r="BI19" i="3"/>
  <c r="CS18" i="3"/>
  <c r="DC18" i="3" s="1"/>
  <c r="DD18" i="3" s="1"/>
  <c r="ED18" i="3" s="1"/>
  <c r="EK18" i="3" s="1"/>
  <c r="EY18" i="3" s="1"/>
  <c r="AH26" i="3"/>
  <c r="AE26" i="3" s="1"/>
  <c r="AD26" i="3"/>
  <c r="CJ20" i="3"/>
  <c r="CJ21" i="3" s="1"/>
  <c r="AM20" i="3"/>
  <c r="CQ20" i="3" s="1"/>
  <c r="CP19" i="3"/>
  <c r="AX20" i="3"/>
  <c r="AH27" i="3"/>
  <c r="AE27" i="3" s="1"/>
  <c r="AD27" i="3"/>
  <c r="N20" i="3"/>
  <c r="U19" i="3"/>
  <c r="AW19" i="3"/>
  <c r="BA19" i="3" s="1"/>
  <c r="GA21" i="3"/>
  <c r="AI18" i="4" s="1"/>
  <c r="N21" i="3"/>
  <c r="CY22" i="4"/>
  <c r="C22" i="4"/>
  <c r="AX21" i="3"/>
  <c r="BC23" i="3"/>
  <c r="GC23" i="3"/>
  <c r="AK20" i="4" s="1"/>
  <c r="DI23" i="4"/>
  <c r="BB23" i="4" s="1"/>
  <c r="DJ22" i="4"/>
  <c r="L17" i="4"/>
  <c r="H15" i="4"/>
  <c r="K13" i="4"/>
  <c r="M14" i="4"/>
  <c r="BB25" i="3"/>
  <c r="BF25" i="3" s="1"/>
  <c r="FM25" i="3" s="1"/>
  <c r="DH18" i="3"/>
  <c r="EJ18" i="3" s="1"/>
  <c r="CW21" i="3"/>
  <c r="AM21" i="3"/>
  <c r="CQ21" i="3" s="1"/>
  <c r="CT22" i="3"/>
  <c r="CV22" i="3"/>
  <c r="CU22" i="3"/>
  <c r="BK22" i="3"/>
  <c r="CA22" i="3"/>
  <c r="EI22" i="3" s="1"/>
  <c r="EO22" i="3" s="1"/>
  <c r="FD22" i="3" s="1"/>
  <c r="CK23" i="3"/>
  <c r="AQ23" i="3"/>
  <c r="DG19" i="3"/>
  <c r="DH19" i="3" s="1"/>
  <c r="EJ19" i="3" s="1"/>
  <c r="AR27" i="3"/>
  <c r="U20" i="4"/>
  <c r="AK23" i="3"/>
  <c r="AK24" i="3" s="1"/>
  <c r="AJ25" i="3"/>
  <c r="BO25" i="3" s="1"/>
  <c r="AP24" i="3"/>
  <c r="AL22" i="3"/>
  <c r="AO26" i="3"/>
  <c r="AS28" i="3"/>
  <c r="AU25" i="4" s="1"/>
  <c r="FK19" i="3" l="1"/>
  <c r="S16" i="4" s="1"/>
  <c r="EY16" i="3"/>
  <c r="G13" i="4" s="1"/>
  <c r="FO19" i="3"/>
  <c r="W16" i="4" s="1"/>
  <c r="FQ22" i="3"/>
  <c r="Y19" i="4" s="1"/>
  <c r="FA17" i="3"/>
  <c r="I14" i="4" s="1"/>
  <c r="BT19" i="3"/>
  <c r="GK19" i="3" s="1"/>
  <c r="AQ16" i="4" s="1"/>
  <c r="BU19" i="3"/>
  <c r="GM19" i="3" s="1"/>
  <c r="AS16" i="4" s="1"/>
  <c r="EK17" i="3"/>
  <c r="EY17" i="3" s="1"/>
  <c r="G14" i="4" s="1"/>
  <c r="BY20" i="3"/>
  <c r="EC20" i="3" s="1"/>
  <c r="EL20" i="3" s="1"/>
  <c r="EZ20" i="3" s="1"/>
  <c r="BP21" i="3"/>
  <c r="BQ20" i="3"/>
  <c r="CP20" i="3"/>
  <c r="CS19" i="3"/>
  <c r="DC19" i="3" s="1"/>
  <c r="DD19" i="3" s="1"/>
  <c r="ED19" i="3" s="1"/>
  <c r="EM19" i="3" s="1"/>
  <c r="AI26" i="3"/>
  <c r="AJ26" i="3" s="1"/>
  <c r="BI20" i="3"/>
  <c r="DE18" i="3"/>
  <c r="EM18" i="3"/>
  <c r="CR20" i="3"/>
  <c r="BX25" i="3"/>
  <c r="GA22" i="3"/>
  <c r="AI19" i="4" s="1"/>
  <c r="N22" i="3"/>
  <c r="AW21" i="3"/>
  <c r="BA21" i="3" s="1"/>
  <c r="U21" i="3"/>
  <c r="U20" i="3"/>
  <c r="AW20" i="3"/>
  <c r="BA20" i="3" s="1"/>
  <c r="CY23" i="4"/>
  <c r="EN19" i="3"/>
  <c r="FC19" i="3" s="1"/>
  <c r="EP19" i="3"/>
  <c r="EN18" i="3"/>
  <c r="FC18" i="3" s="1"/>
  <c r="EP18" i="3"/>
  <c r="C23" i="4"/>
  <c r="AX22" i="3"/>
  <c r="BC24" i="3"/>
  <c r="GC24" i="3"/>
  <c r="AK21" i="4" s="1"/>
  <c r="AK25" i="3"/>
  <c r="DI24" i="4"/>
  <c r="BB24" i="4" s="1"/>
  <c r="DJ23" i="4"/>
  <c r="L18" i="4"/>
  <c r="H16" i="4"/>
  <c r="K14" i="4"/>
  <c r="G15" i="4"/>
  <c r="CJ22" i="3"/>
  <c r="BB26" i="3"/>
  <c r="BF26" i="3" s="1"/>
  <c r="FM26" i="3" s="1"/>
  <c r="BI21" i="3"/>
  <c r="BY21" i="3"/>
  <c r="EC21" i="3" s="1"/>
  <c r="EL21" i="3" s="1"/>
  <c r="EZ21" i="3" s="1"/>
  <c r="CP21" i="3"/>
  <c r="CR21" i="3"/>
  <c r="CW22" i="3"/>
  <c r="AM22" i="3"/>
  <c r="BY22" i="3" s="1"/>
  <c r="EC22" i="3" s="1"/>
  <c r="EL22" i="3" s="1"/>
  <c r="EZ22" i="3" s="1"/>
  <c r="CK24" i="3"/>
  <c r="AQ24" i="3"/>
  <c r="CU23" i="3"/>
  <c r="CT23" i="3"/>
  <c r="BK23" i="3"/>
  <c r="CV23" i="3"/>
  <c r="CA23" i="3"/>
  <c r="EI23" i="3" s="1"/>
  <c r="EO23" i="3" s="1"/>
  <c r="FD23" i="3" s="1"/>
  <c r="DI19" i="3"/>
  <c r="DG20" i="3"/>
  <c r="DI20" i="3" s="1"/>
  <c r="AR28" i="3"/>
  <c r="AP25" i="3"/>
  <c r="U21" i="4"/>
  <c r="AL23" i="3"/>
  <c r="N23" i="3" s="1"/>
  <c r="AC28" i="3"/>
  <c r="AO27" i="3"/>
  <c r="AS29" i="3"/>
  <c r="AU26" i="4" s="1"/>
  <c r="AC29" i="3"/>
  <c r="AI27" i="3"/>
  <c r="FA18" i="3" l="1"/>
  <c r="I15" i="4" s="1"/>
  <c r="FK20" i="3"/>
  <c r="S17" i="4" s="1"/>
  <c r="FQ23" i="3"/>
  <c r="Y20" i="4" s="1"/>
  <c r="FO20" i="3"/>
  <c r="W17" i="4" s="1"/>
  <c r="FO21" i="3"/>
  <c r="W18" i="4" s="1"/>
  <c r="FE18" i="3"/>
  <c r="M15" i="4" s="1"/>
  <c r="FK21" i="3"/>
  <c r="S18" i="4" s="1"/>
  <c r="FA19" i="3"/>
  <c r="I16" i="4" s="1"/>
  <c r="FE19" i="3"/>
  <c r="M16" i="4" s="1"/>
  <c r="AN26" i="3"/>
  <c r="BZ26" i="3" s="1"/>
  <c r="CS20" i="3"/>
  <c r="DC20" i="3" s="1"/>
  <c r="DD20" i="3" s="1"/>
  <c r="ED20" i="3" s="1"/>
  <c r="EK20" i="3" s="1"/>
  <c r="EY20" i="3" s="1"/>
  <c r="DE19" i="3"/>
  <c r="BT20" i="3"/>
  <c r="GK20" i="3" s="1"/>
  <c r="AQ17" i="4" s="1"/>
  <c r="BU20" i="3"/>
  <c r="GM20" i="3" s="1"/>
  <c r="AS17" i="4" s="1"/>
  <c r="EK19" i="3"/>
  <c r="BP22" i="3"/>
  <c r="BQ21" i="3"/>
  <c r="AH29" i="3"/>
  <c r="AE29" i="3" s="1"/>
  <c r="AD29" i="3"/>
  <c r="BX26" i="3"/>
  <c r="AH28" i="3"/>
  <c r="AE28" i="3" s="1"/>
  <c r="AD28" i="3"/>
  <c r="AW23" i="3"/>
  <c r="BA23" i="3" s="1"/>
  <c r="U23" i="3"/>
  <c r="AW22" i="3"/>
  <c r="BA22" i="3" s="1"/>
  <c r="U22" i="3"/>
  <c r="CY24" i="4"/>
  <c r="GA23" i="3"/>
  <c r="AI20" i="4" s="1"/>
  <c r="C24" i="4"/>
  <c r="BC25" i="3"/>
  <c r="GC25" i="3"/>
  <c r="AK22" i="4" s="1"/>
  <c r="AK26" i="3"/>
  <c r="AX23" i="3"/>
  <c r="AL24" i="3"/>
  <c r="DI25" i="4"/>
  <c r="BB25" i="4" s="1"/>
  <c r="DJ24" i="4"/>
  <c r="L19" i="4"/>
  <c r="H17" i="4"/>
  <c r="K16" i="4"/>
  <c r="K15" i="4"/>
  <c r="BB27" i="3"/>
  <c r="BF27" i="3" s="1"/>
  <c r="FM27" i="3" s="1"/>
  <c r="CS21" i="3"/>
  <c r="DC21" i="3" s="1"/>
  <c r="DD21" i="3" s="1"/>
  <c r="ED21" i="3" s="1"/>
  <c r="CR22" i="3"/>
  <c r="CQ22" i="3"/>
  <c r="CP22" i="3"/>
  <c r="DH20" i="3"/>
  <c r="EJ20" i="3" s="1"/>
  <c r="CW23" i="3"/>
  <c r="DG23" i="3" s="1"/>
  <c r="BI22" i="3"/>
  <c r="AM23" i="3"/>
  <c r="BI23" i="3" s="1"/>
  <c r="CV24" i="3"/>
  <c r="CT24" i="3"/>
  <c r="BK24" i="3"/>
  <c r="CU24" i="3"/>
  <c r="CA24" i="3"/>
  <c r="EI24" i="3" s="1"/>
  <c r="EO24" i="3" s="1"/>
  <c r="FD24" i="3" s="1"/>
  <c r="CK25" i="3"/>
  <c r="AQ25" i="3"/>
  <c r="CJ23" i="3"/>
  <c r="DG21" i="3"/>
  <c r="DI21" i="3" s="1"/>
  <c r="DG22" i="3"/>
  <c r="AR29" i="3"/>
  <c r="U22" i="4"/>
  <c r="AO28" i="3"/>
  <c r="AN27" i="3"/>
  <c r="BZ27" i="3" s="1"/>
  <c r="AJ27" i="3"/>
  <c r="AS30" i="3"/>
  <c r="AU27" i="4" s="1"/>
  <c r="EY19" i="3" l="1"/>
  <c r="G16" i="4" s="1"/>
  <c r="FQ24" i="3"/>
  <c r="Y21" i="4" s="1"/>
  <c r="FK22" i="3"/>
  <c r="S19" i="4" s="1"/>
  <c r="FK23" i="3"/>
  <c r="S20" i="4" s="1"/>
  <c r="FO23" i="3"/>
  <c r="W20" i="4" s="1"/>
  <c r="FO22" i="3"/>
  <c r="W19" i="4" s="1"/>
  <c r="EM20" i="3"/>
  <c r="AP26" i="3"/>
  <c r="GC26" i="3" s="1"/>
  <c r="AK23" i="4" s="1"/>
  <c r="BO26" i="3"/>
  <c r="AI28" i="3"/>
  <c r="AN28" i="3" s="1"/>
  <c r="BZ28" i="3" s="1"/>
  <c r="BO27" i="3"/>
  <c r="BT21" i="3"/>
  <c r="GK21" i="3" s="1"/>
  <c r="AQ18" i="4" s="1"/>
  <c r="BU21" i="3"/>
  <c r="GM21" i="3" s="1"/>
  <c r="AS18" i="4" s="1"/>
  <c r="DE20" i="3"/>
  <c r="BP23" i="3"/>
  <c r="BQ22" i="3"/>
  <c r="BX27" i="3"/>
  <c r="GA24" i="3"/>
  <c r="AI21" i="4" s="1"/>
  <c r="N24" i="3"/>
  <c r="AK27" i="3"/>
  <c r="CY25" i="4"/>
  <c r="EK21" i="3"/>
  <c r="EY21" i="3" s="1"/>
  <c r="EM21" i="3"/>
  <c r="EN20" i="3"/>
  <c r="FC20" i="3" s="1"/>
  <c r="EP20" i="3"/>
  <c r="C25" i="4"/>
  <c r="AL25" i="3"/>
  <c r="N25" i="3" s="1"/>
  <c r="AL26" i="3"/>
  <c r="CJ24" i="3"/>
  <c r="AX24" i="3"/>
  <c r="AM24" i="3"/>
  <c r="DI26" i="4"/>
  <c r="BB26" i="4" s="1"/>
  <c r="CY26" i="4" s="1"/>
  <c r="DJ25" i="4"/>
  <c r="H19" i="4"/>
  <c r="H18" i="4"/>
  <c r="L20" i="4"/>
  <c r="G17" i="4"/>
  <c r="DE21" i="3"/>
  <c r="BB28" i="3"/>
  <c r="BF28" i="3" s="1"/>
  <c r="FM28" i="3" s="1"/>
  <c r="CR23" i="3"/>
  <c r="CS22" i="3"/>
  <c r="DC22" i="3" s="1"/>
  <c r="DD22" i="3" s="1"/>
  <c r="ED22" i="3" s="1"/>
  <c r="DH21" i="3"/>
  <c r="EJ21" i="3" s="1"/>
  <c r="CP23" i="3"/>
  <c r="BY23" i="3"/>
  <c r="EC23" i="3" s="1"/>
  <c r="EL23" i="3" s="1"/>
  <c r="EZ23" i="3" s="1"/>
  <c r="CW24" i="3"/>
  <c r="DG24" i="3" s="1"/>
  <c r="CQ23" i="3"/>
  <c r="CU25" i="3"/>
  <c r="CV25" i="3"/>
  <c r="BK25" i="3"/>
  <c r="CT25" i="3"/>
  <c r="CA25" i="3"/>
  <c r="EI25" i="3" s="1"/>
  <c r="EO25" i="3" s="1"/>
  <c r="FD25" i="3" s="1"/>
  <c r="DI22" i="3"/>
  <c r="DH22" i="3"/>
  <c r="EJ22" i="3" s="1"/>
  <c r="AR30" i="3"/>
  <c r="U23" i="4"/>
  <c r="AI29" i="3"/>
  <c r="AJ29" i="3" s="1"/>
  <c r="BX29" i="3" s="1"/>
  <c r="AC30" i="3"/>
  <c r="AC31" i="3"/>
  <c r="AS31" i="3"/>
  <c r="AU28" i="4" s="1"/>
  <c r="AO29" i="3"/>
  <c r="CK26" i="3" l="1"/>
  <c r="AP27" i="3"/>
  <c r="FE20" i="3"/>
  <c r="M17" i="4" s="1"/>
  <c r="FA21" i="3"/>
  <c r="I18" i="4" s="1"/>
  <c r="FA20" i="3"/>
  <c r="I17" i="4" s="1"/>
  <c r="AJ28" i="3"/>
  <c r="BX28" i="3" s="1"/>
  <c r="FQ25" i="3"/>
  <c r="Y22" i="4" s="1"/>
  <c r="BC26" i="3"/>
  <c r="AQ26" i="3"/>
  <c r="BT22" i="3"/>
  <c r="GK22" i="3" s="1"/>
  <c r="AQ19" i="4" s="1"/>
  <c r="BU22" i="3"/>
  <c r="GM22" i="3" s="1"/>
  <c r="AS19" i="4" s="1"/>
  <c r="BP24" i="3"/>
  <c r="BQ23" i="3"/>
  <c r="AH30" i="3"/>
  <c r="AE30" i="3" s="1"/>
  <c r="AD30" i="3"/>
  <c r="AH31" i="3"/>
  <c r="AE31" i="3" s="1"/>
  <c r="AD31" i="3"/>
  <c r="AW24" i="3"/>
  <c r="BA24" i="3" s="1"/>
  <c r="U24" i="3"/>
  <c r="AL27" i="3"/>
  <c r="AX27" i="3" s="1"/>
  <c r="N26" i="3"/>
  <c r="U25" i="3"/>
  <c r="AW25" i="3"/>
  <c r="BA25" i="3" s="1"/>
  <c r="AK28" i="3"/>
  <c r="EN21" i="3"/>
  <c r="FC21" i="3" s="1"/>
  <c r="EP21" i="3"/>
  <c r="EK22" i="3"/>
  <c r="EY22" i="3" s="1"/>
  <c r="EM22" i="3"/>
  <c r="EN22" i="3"/>
  <c r="FC22" i="3" s="1"/>
  <c r="EP22" i="3"/>
  <c r="GA26" i="3"/>
  <c r="AI23" i="4" s="1"/>
  <c r="AM25" i="3"/>
  <c r="CR25" i="3" s="1"/>
  <c r="C26" i="4"/>
  <c r="AM26" i="3"/>
  <c r="BI26" i="3" s="1"/>
  <c r="CJ25" i="3"/>
  <c r="CJ26" i="3" s="1"/>
  <c r="CJ27" i="3" s="1"/>
  <c r="AX26" i="3"/>
  <c r="BC27" i="3"/>
  <c r="GC27" i="3"/>
  <c r="AK24" i="4" s="1"/>
  <c r="AX25" i="3"/>
  <c r="GA25" i="3"/>
  <c r="AI22" i="4" s="1"/>
  <c r="CR24" i="3"/>
  <c r="CQ24" i="3"/>
  <c r="BI24" i="3"/>
  <c r="BY24" i="3"/>
  <c r="EC24" i="3" s="1"/>
  <c r="EL24" i="3" s="1"/>
  <c r="EZ24" i="3" s="1"/>
  <c r="CP24" i="3"/>
  <c r="DI27" i="4"/>
  <c r="BB27" i="4" s="1"/>
  <c r="DJ26" i="4"/>
  <c r="L21" i="4"/>
  <c r="G18" i="4"/>
  <c r="K17" i="4"/>
  <c r="BB29" i="3"/>
  <c r="BF29" i="3" s="1"/>
  <c r="FM29" i="3" s="1"/>
  <c r="DE22" i="3"/>
  <c r="CS23" i="3"/>
  <c r="DC23" i="3" s="1"/>
  <c r="DE23" i="3" s="1"/>
  <c r="CK27" i="3"/>
  <c r="AQ27" i="3"/>
  <c r="CW25" i="3"/>
  <c r="DG25" i="3" s="1"/>
  <c r="CU26" i="3"/>
  <c r="BK26" i="3"/>
  <c r="CV26" i="3"/>
  <c r="CT26" i="3"/>
  <c r="CA26" i="3"/>
  <c r="EI26" i="3" s="1"/>
  <c r="EO26" i="3" s="1"/>
  <c r="FD26" i="3" s="1"/>
  <c r="DH23" i="3"/>
  <c r="EJ23" i="3" s="1"/>
  <c r="DI23" i="3"/>
  <c r="AR31" i="3"/>
  <c r="U24" i="4"/>
  <c r="AN29" i="3"/>
  <c r="BO29" i="3" s="1"/>
  <c r="AS32" i="3"/>
  <c r="AU29" i="4" s="1"/>
  <c r="AC32" i="3"/>
  <c r="AL28" i="3"/>
  <c r="AL29" i="3" s="1"/>
  <c r="AP28" i="3"/>
  <c r="AO30" i="3"/>
  <c r="BO28" i="3" l="1"/>
  <c r="FQ26" i="3"/>
  <c r="Y23" i="4" s="1"/>
  <c r="FO26" i="3"/>
  <c r="W23" i="4" s="1"/>
  <c r="FA22" i="3"/>
  <c r="I19" i="4" s="1"/>
  <c r="FE21" i="3"/>
  <c r="M18" i="4" s="1"/>
  <c r="FK25" i="3"/>
  <c r="S22" i="4" s="1"/>
  <c r="FO24" i="3"/>
  <c r="W21" i="4" s="1"/>
  <c r="FK24" i="3"/>
  <c r="S21" i="4" s="1"/>
  <c r="FE22" i="3"/>
  <c r="M19" i="4" s="1"/>
  <c r="BT23" i="3"/>
  <c r="GK23" i="3" s="1"/>
  <c r="AQ20" i="4" s="1"/>
  <c r="BU23" i="3"/>
  <c r="GM23" i="3" s="1"/>
  <c r="AS20" i="4" s="1"/>
  <c r="BP25" i="3"/>
  <c r="BQ24" i="3"/>
  <c r="AI30" i="3"/>
  <c r="AN30" i="3" s="1"/>
  <c r="BZ30" i="3" s="1"/>
  <c r="AH32" i="3"/>
  <c r="AE32" i="3" s="1"/>
  <c r="AD32" i="3"/>
  <c r="BZ29" i="3"/>
  <c r="AM27" i="3"/>
  <c r="CR27" i="3" s="1"/>
  <c r="GA28" i="3"/>
  <c r="AI25" i="4" s="1"/>
  <c r="U26" i="3"/>
  <c r="AW26" i="3"/>
  <c r="BA26" i="3" s="1"/>
  <c r="GA29" i="3"/>
  <c r="AI26" i="4" s="1"/>
  <c r="GA27" i="3"/>
  <c r="AI24" i="4" s="1"/>
  <c r="N27" i="3"/>
  <c r="N28" i="3" s="1"/>
  <c r="AK29" i="3"/>
  <c r="CY27" i="4"/>
  <c r="EN23" i="3"/>
  <c r="FC23" i="3" s="1"/>
  <c r="EP23" i="3"/>
  <c r="CP26" i="3"/>
  <c r="CP25" i="3"/>
  <c r="CQ25" i="3"/>
  <c r="CR26" i="3"/>
  <c r="BI25" i="3"/>
  <c r="BY25" i="3"/>
  <c r="EC25" i="3" s="1"/>
  <c r="C27" i="4"/>
  <c r="BY26" i="3"/>
  <c r="EC26" i="3" s="1"/>
  <c r="EL26" i="3" s="1"/>
  <c r="EZ26" i="3" s="1"/>
  <c r="CQ26" i="3"/>
  <c r="BC28" i="3"/>
  <c r="GC28" i="3"/>
  <c r="AK25" i="4" s="1"/>
  <c r="AX28" i="3"/>
  <c r="AX29" i="3"/>
  <c r="H21" i="4"/>
  <c r="CS24" i="3"/>
  <c r="DC24" i="3" s="1"/>
  <c r="DI28" i="4"/>
  <c r="BB28" i="4" s="1"/>
  <c r="DJ27" i="4"/>
  <c r="H20" i="4"/>
  <c r="L22" i="4"/>
  <c r="K18" i="4"/>
  <c r="K19" i="4"/>
  <c r="G19" i="4"/>
  <c r="BB30" i="3"/>
  <c r="BF30" i="3" s="1"/>
  <c r="FM30" i="3" s="1"/>
  <c r="DD23" i="3"/>
  <c r="ED23" i="3" s="1"/>
  <c r="CW26" i="3"/>
  <c r="DG26" i="3" s="1"/>
  <c r="CV27" i="3"/>
  <c r="CT27" i="3"/>
  <c r="BK27" i="3"/>
  <c r="CU27" i="3"/>
  <c r="CA27" i="3"/>
  <c r="EI27" i="3" s="1"/>
  <c r="EO27" i="3" s="1"/>
  <c r="FD27" i="3" s="1"/>
  <c r="CK28" i="3"/>
  <c r="AQ28" i="3"/>
  <c r="CJ28" i="3"/>
  <c r="CJ29" i="3" s="1"/>
  <c r="AM28" i="3"/>
  <c r="AM29" i="3"/>
  <c r="DI24" i="3"/>
  <c r="DH24" i="3"/>
  <c r="EJ24" i="3" s="1"/>
  <c r="AR32" i="3"/>
  <c r="U25" i="4"/>
  <c r="AP29" i="3"/>
  <c r="AO31" i="3"/>
  <c r="AS33" i="3"/>
  <c r="AU30" i="4" s="1"/>
  <c r="AC33" i="3"/>
  <c r="AI31" i="3"/>
  <c r="FQ27" i="3" l="1"/>
  <c r="Y24" i="4" s="1"/>
  <c r="FE23" i="3"/>
  <c r="M20" i="4" s="1"/>
  <c r="FK26" i="3"/>
  <c r="S23" i="4" s="1"/>
  <c r="FO25" i="3"/>
  <c r="W22" i="4" s="1"/>
  <c r="BT24" i="3"/>
  <c r="GK24" i="3" s="1"/>
  <c r="AQ21" i="4" s="1"/>
  <c r="BU24" i="3"/>
  <c r="GM24" i="3" s="1"/>
  <c r="AS21" i="4" s="1"/>
  <c r="BP26" i="3"/>
  <c r="BQ25" i="3"/>
  <c r="AJ30" i="3"/>
  <c r="BO30" i="3" s="1"/>
  <c r="AH33" i="3"/>
  <c r="AE33" i="3" s="1"/>
  <c r="AD33" i="3"/>
  <c r="CQ27" i="3"/>
  <c r="BI27" i="3"/>
  <c r="BY27" i="3"/>
  <c r="EC27" i="3" s="1"/>
  <c r="EL27" i="3" s="1"/>
  <c r="EZ27" i="3" s="1"/>
  <c r="CP27" i="3"/>
  <c r="AW27" i="3"/>
  <c r="BA27" i="3" s="1"/>
  <c r="U27" i="3"/>
  <c r="N29" i="3"/>
  <c r="U28" i="3"/>
  <c r="AW28" i="3"/>
  <c r="BA28" i="3" s="1"/>
  <c r="AK30" i="3"/>
  <c r="CY28" i="4"/>
  <c r="EK23" i="3"/>
  <c r="EY23" i="3" s="1"/>
  <c r="EM23" i="3"/>
  <c r="EN24" i="3"/>
  <c r="FC24" i="3" s="1"/>
  <c r="EP24" i="3"/>
  <c r="FE24" i="3" s="1"/>
  <c r="EL25" i="3"/>
  <c r="CS26" i="3"/>
  <c r="DC26" i="3" s="1"/>
  <c r="DD26" i="3" s="1"/>
  <c r="ED26" i="3" s="1"/>
  <c r="CS25" i="3"/>
  <c r="DC25" i="3" s="1"/>
  <c r="DD25" i="3" s="1"/>
  <c r="ED25" i="3" s="1"/>
  <c r="C28" i="4"/>
  <c r="BC29" i="3"/>
  <c r="GC29" i="3"/>
  <c r="AK26" i="4" s="1"/>
  <c r="DD24" i="3"/>
  <c r="ED24" i="3" s="1"/>
  <c r="DE24" i="3"/>
  <c r="DI29" i="4"/>
  <c r="BB29" i="4" s="1"/>
  <c r="DJ28" i="4"/>
  <c r="H23" i="4"/>
  <c r="L23" i="4"/>
  <c r="K20" i="4"/>
  <c r="BB31" i="3"/>
  <c r="BF31" i="3" s="1"/>
  <c r="FM31" i="3" s="1"/>
  <c r="CK29" i="3"/>
  <c r="CW27" i="3"/>
  <c r="DG27" i="3" s="1"/>
  <c r="CT28" i="3"/>
  <c r="CU28" i="3"/>
  <c r="CV28" i="3"/>
  <c r="BK28" i="3"/>
  <c r="CA28" i="3"/>
  <c r="EI28" i="3" s="1"/>
  <c r="EO28" i="3" s="1"/>
  <c r="FD28" i="3" s="1"/>
  <c r="AQ29" i="3"/>
  <c r="CR29" i="3"/>
  <c r="CP29" i="3"/>
  <c r="CQ29" i="3"/>
  <c r="BI29" i="3"/>
  <c r="BY29" i="3"/>
  <c r="EC29" i="3" s="1"/>
  <c r="EL29" i="3" s="1"/>
  <c r="EZ29" i="3" s="1"/>
  <c r="CR28" i="3"/>
  <c r="CP28" i="3"/>
  <c r="BY28" i="3"/>
  <c r="EC28" i="3" s="1"/>
  <c r="EL28" i="3" s="1"/>
  <c r="EZ28" i="3" s="1"/>
  <c r="CQ28" i="3"/>
  <c r="BI28" i="3"/>
  <c r="DH25" i="3"/>
  <c r="EJ25" i="3" s="1"/>
  <c r="DI25" i="3"/>
  <c r="AR33" i="3"/>
  <c r="U26" i="4"/>
  <c r="AI32" i="3"/>
  <c r="AN32" i="3" s="1"/>
  <c r="BZ32" i="3" s="1"/>
  <c r="AP30" i="3"/>
  <c r="AN31" i="3"/>
  <c r="BZ31" i="3" s="1"/>
  <c r="AJ31" i="3"/>
  <c r="AO32" i="3"/>
  <c r="AS34" i="3"/>
  <c r="AU31" i="4" s="1"/>
  <c r="AC34" i="3"/>
  <c r="BO31" i="3" l="1"/>
  <c r="FO29" i="3"/>
  <c r="W26" i="4" s="1"/>
  <c r="EZ25" i="3"/>
  <c r="H22" i="4" s="1"/>
  <c r="FO28" i="3"/>
  <c r="W25" i="4" s="1"/>
  <c r="FK28" i="3"/>
  <c r="S25" i="4" s="1"/>
  <c r="FK27" i="3"/>
  <c r="S24" i="4" s="1"/>
  <c r="FA23" i="3"/>
  <c r="I20" i="4" s="1"/>
  <c r="FQ28" i="3"/>
  <c r="Y25" i="4" s="1"/>
  <c r="FO27" i="3"/>
  <c r="W24" i="4" s="1"/>
  <c r="BT25" i="3"/>
  <c r="GK25" i="3" s="1"/>
  <c r="AQ22" i="4" s="1"/>
  <c r="BU25" i="3"/>
  <c r="GM25" i="3" s="1"/>
  <c r="AS22" i="4" s="1"/>
  <c r="BP27" i="3"/>
  <c r="BQ26" i="3"/>
  <c r="AL30" i="3"/>
  <c r="N30" i="3" s="1"/>
  <c r="BX30" i="3"/>
  <c r="CS27" i="3"/>
  <c r="DC27" i="3" s="1"/>
  <c r="DE27" i="3" s="1"/>
  <c r="AH34" i="3"/>
  <c r="AE34" i="3" s="1"/>
  <c r="AD34" i="3"/>
  <c r="BX31" i="3"/>
  <c r="U29" i="3"/>
  <c r="AW29" i="3"/>
  <c r="BA29" i="3" s="1"/>
  <c r="AK31" i="3"/>
  <c r="CY29" i="4"/>
  <c r="EK26" i="3"/>
  <c r="EY26" i="3" s="1"/>
  <c r="EM26" i="3"/>
  <c r="EK24" i="3"/>
  <c r="EY24" i="3" s="1"/>
  <c r="EM24" i="3"/>
  <c r="EK25" i="3"/>
  <c r="EM25" i="3"/>
  <c r="EN25" i="3"/>
  <c r="FC25" i="3" s="1"/>
  <c r="EP25" i="3"/>
  <c r="DE26" i="3"/>
  <c r="DE25" i="3"/>
  <c r="C29" i="4"/>
  <c r="BC30" i="3"/>
  <c r="GC30" i="3"/>
  <c r="AK27" i="4" s="1"/>
  <c r="DI30" i="4"/>
  <c r="BB30" i="4" s="1"/>
  <c r="DJ29" i="4"/>
  <c r="L24" i="4"/>
  <c r="H24" i="4"/>
  <c r="H26" i="4"/>
  <c r="G20" i="4"/>
  <c r="M21" i="4"/>
  <c r="BB32" i="3"/>
  <c r="BF32" i="3" s="1"/>
  <c r="FM32" i="3" s="1"/>
  <c r="CW28" i="3"/>
  <c r="DG28" i="3" s="1"/>
  <c r="AQ30" i="3"/>
  <c r="CK30" i="3"/>
  <c r="BK29" i="3"/>
  <c r="CV29" i="3"/>
  <c r="CT29" i="3"/>
  <c r="CU29" i="3"/>
  <c r="CA29" i="3"/>
  <c r="CS29" i="3"/>
  <c r="CS28" i="3"/>
  <c r="DC28" i="3" s="1"/>
  <c r="DI26" i="3"/>
  <c r="DH26" i="3"/>
  <c r="EJ26" i="3" s="1"/>
  <c r="AR34" i="3"/>
  <c r="U27" i="4"/>
  <c r="AJ32" i="3"/>
  <c r="BO32" i="3" s="1"/>
  <c r="AL31" i="3"/>
  <c r="AS35" i="3"/>
  <c r="AU32" i="4" s="1"/>
  <c r="AO33" i="3"/>
  <c r="AK33" i="3"/>
  <c r="AP31" i="3"/>
  <c r="AI33" i="3"/>
  <c r="FE25" i="3" l="1"/>
  <c r="M22" i="4" s="1"/>
  <c r="FA25" i="3"/>
  <c r="I22" i="4" s="1"/>
  <c r="FK29" i="3"/>
  <c r="S26" i="4" s="1"/>
  <c r="FA26" i="3"/>
  <c r="I23" i="4" s="1"/>
  <c r="EY25" i="3"/>
  <c r="G22" i="4" s="1"/>
  <c r="FQ29" i="3"/>
  <c r="Y26" i="4" s="1"/>
  <c r="FA24" i="3"/>
  <c r="I21" i="4" s="1"/>
  <c r="BT26" i="3"/>
  <c r="GK26" i="3" s="1"/>
  <c r="AQ23" i="4" s="1"/>
  <c r="BU26" i="3"/>
  <c r="GM26" i="3" s="1"/>
  <c r="AS23" i="4" s="1"/>
  <c r="BP28" i="3"/>
  <c r="BQ27" i="3"/>
  <c r="CJ30" i="3"/>
  <c r="CJ31" i="3" s="1"/>
  <c r="GA30" i="3"/>
  <c r="AI27" i="4" s="1"/>
  <c r="AX30" i="3"/>
  <c r="AM30" i="3"/>
  <c r="BY30" i="3" s="1"/>
  <c r="EC30" i="3" s="1"/>
  <c r="EL30" i="3" s="1"/>
  <c r="EZ30" i="3" s="1"/>
  <c r="DD27" i="3"/>
  <c r="ED27" i="3" s="1"/>
  <c r="EK27" i="3" s="1"/>
  <c r="EY27" i="3" s="1"/>
  <c r="BX32" i="3"/>
  <c r="N31" i="3"/>
  <c r="U30" i="3"/>
  <c r="AW30" i="3"/>
  <c r="BA30" i="3" s="1"/>
  <c r="AK32" i="3"/>
  <c r="CY30" i="4"/>
  <c r="EN26" i="3"/>
  <c r="FC26" i="3" s="1"/>
  <c r="EP26" i="3"/>
  <c r="FE26" i="3" s="1"/>
  <c r="C30" i="4"/>
  <c r="AX31" i="3"/>
  <c r="GA31" i="3"/>
  <c r="AI28" i="4" s="1"/>
  <c r="BC31" i="3"/>
  <c r="GC31" i="3"/>
  <c r="AK28" i="4" s="1"/>
  <c r="EI29" i="3"/>
  <c r="G21" i="4"/>
  <c r="DI31" i="4"/>
  <c r="BB31" i="4" s="1"/>
  <c r="DJ30" i="4"/>
  <c r="L25" i="4"/>
  <c r="H25" i="4"/>
  <c r="K22" i="4"/>
  <c r="K21" i="4"/>
  <c r="G23" i="4"/>
  <c r="BB33" i="3"/>
  <c r="BF33" i="3" s="1"/>
  <c r="FM33" i="3" s="1"/>
  <c r="CW29" i="3"/>
  <c r="DG29" i="3" s="1"/>
  <c r="AQ31" i="3"/>
  <c r="CK31" i="3"/>
  <c r="BK30" i="3"/>
  <c r="CV30" i="3"/>
  <c r="CU30" i="3"/>
  <c r="CT30" i="3"/>
  <c r="CA30" i="3"/>
  <c r="EI30" i="3" s="1"/>
  <c r="EO30" i="3" s="1"/>
  <c r="FD30" i="3" s="1"/>
  <c r="AM31" i="3"/>
  <c r="DH27" i="3"/>
  <c r="EJ27" i="3" s="1"/>
  <c r="DI27" i="3"/>
  <c r="DD28" i="3"/>
  <c r="ED28" i="3" s="1"/>
  <c r="DE28" i="3"/>
  <c r="AR35" i="3"/>
  <c r="AL32" i="3"/>
  <c r="DC29" i="3"/>
  <c r="U28" i="4"/>
  <c r="AP32" i="3"/>
  <c r="AC35" i="3"/>
  <c r="AS36" i="3"/>
  <c r="AU33" i="4" s="1"/>
  <c r="AC36" i="3"/>
  <c r="AO34" i="3"/>
  <c r="AK34" i="3"/>
  <c r="AI34" i="3"/>
  <c r="AJ33" i="3"/>
  <c r="AN33" i="3"/>
  <c r="BZ33" i="3" s="1"/>
  <c r="FQ30" i="3" l="1"/>
  <c r="Y27" i="4" s="1"/>
  <c r="FK30" i="3"/>
  <c r="S27" i="4" s="1"/>
  <c r="BI30" i="3"/>
  <c r="CP30" i="3"/>
  <c r="CR30" i="3"/>
  <c r="BT27" i="3"/>
  <c r="GK27" i="3" s="1"/>
  <c r="AQ24" i="4" s="1"/>
  <c r="BU27" i="3"/>
  <c r="GM27" i="3" s="1"/>
  <c r="AS24" i="4" s="1"/>
  <c r="EM27" i="3"/>
  <c r="CQ30" i="3"/>
  <c r="BO33" i="3"/>
  <c r="BP29" i="3"/>
  <c r="BQ28" i="3"/>
  <c r="BX33" i="3"/>
  <c r="AH36" i="3"/>
  <c r="AE36" i="3" s="1"/>
  <c r="AD36" i="3"/>
  <c r="AH35" i="3"/>
  <c r="AE35" i="3" s="1"/>
  <c r="AD35" i="3"/>
  <c r="N32" i="3"/>
  <c r="AW31" i="3"/>
  <c r="BA31" i="3" s="1"/>
  <c r="U31" i="3"/>
  <c r="CY31" i="4"/>
  <c r="EN27" i="3"/>
  <c r="FC27" i="3" s="1"/>
  <c r="EP27" i="3"/>
  <c r="FE27" i="3" s="1"/>
  <c r="EK28" i="3"/>
  <c r="EY28" i="3" s="1"/>
  <c r="EM28" i="3"/>
  <c r="EO29" i="3"/>
  <c r="C31" i="4"/>
  <c r="BC32" i="3"/>
  <c r="GC32" i="3"/>
  <c r="AK29" i="4" s="1"/>
  <c r="AX32" i="3"/>
  <c r="GA32" i="3"/>
  <c r="AI29" i="4" s="1"/>
  <c r="DI32" i="4"/>
  <c r="BB32" i="4" s="1"/>
  <c r="DJ31" i="4"/>
  <c r="H27" i="4"/>
  <c r="G24" i="4"/>
  <c r="M23" i="4"/>
  <c r="BB34" i="3"/>
  <c r="BF34" i="3" s="1"/>
  <c r="FM34" i="3" s="1"/>
  <c r="CK32" i="3"/>
  <c r="AQ32" i="3"/>
  <c r="CW30" i="3"/>
  <c r="DG30" i="3" s="1"/>
  <c r="CU31" i="3"/>
  <c r="CV31" i="3"/>
  <c r="CT31" i="3"/>
  <c r="BK31" i="3"/>
  <c r="CA31" i="3"/>
  <c r="CJ32" i="3"/>
  <c r="CR31" i="3"/>
  <c r="CP31" i="3"/>
  <c r="BI31" i="3"/>
  <c r="BY31" i="3"/>
  <c r="EC31" i="3" s="1"/>
  <c r="EL31" i="3" s="1"/>
  <c r="EZ31" i="3" s="1"/>
  <c r="CQ31" i="3"/>
  <c r="AM32" i="3"/>
  <c r="DD29" i="3"/>
  <c r="ED29" i="3" s="1"/>
  <c r="DE29" i="3"/>
  <c r="AR36" i="3"/>
  <c r="U29" i="4"/>
  <c r="AS37" i="3"/>
  <c r="AU34" i="4" s="1"/>
  <c r="AC37" i="3"/>
  <c r="AL33" i="3"/>
  <c r="AK35" i="3"/>
  <c r="AO35" i="3"/>
  <c r="AJ34" i="3"/>
  <c r="AN34" i="3"/>
  <c r="BZ34" i="3" s="1"/>
  <c r="AP33" i="3"/>
  <c r="FQ31" i="3" l="1"/>
  <c r="Y28" i="4" s="1"/>
  <c r="FK31" i="3"/>
  <c r="S28" i="4" s="1"/>
  <c r="FO30" i="3"/>
  <c r="W27" i="4" s="1"/>
  <c r="FD29" i="3"/>
  <c r="L26" i="4" s="1"/>
  <c r="FO31" i="3"/>
  <c r="W28" i="4" s="1"/>
  <c r="FA28" i="3"/>
  <c r="I25" i="4" s="1"/>
  <c r="FA27" i="3"/>
  <c r="I24" i="4" s="1"/>
  <c r="CS30" i="3"/>
  <c r="DC30" i="3" s="1"/>
  <c r="DD30" i="3" s="1"/>
  <c r="ED30" i="3" s="1"/>
  <c r="BT28" i="3"/>
  <c r="GK28" i="3" s="1"/>
  <c r="AQ25" i="4" s="1"/>
  <c r="BU28" i="3"/>
  <c r="GM28" i="3" s="1"/>
  <c r="AS25" i="4" s="1"/>
  <c r="BP30" i="3"/>
  <c r="BQ29" i="3"/>
  <c r="BO34" i="3"/>
  <c r="AI35" i="3"/>
  <c r="AJ35" i="3" s="1"/>
  <c r="BX34" i="3"/>
  <c r="AH37" i="3"/>
  <c r="AE37" i="3" s="1"/>
  <c r="AD37" i="3"/>
  <c r="N33" i="3"/>
  <c r="AW32" i="3"/>
  <c r="BA32" i="3" s="1"/>
  <c r="U32" i="3"/>
  <c r="CY32" i="4"/>
  <c r="EK29" i="3"/>
  <c r="EY29" i="3" s="1"/>
  <c r="EM29" i="3"/>
  <c r="C32" i="4"/>
  <c r="AX33" i="3"/>
  <c r="GA33" i="3"/>
  <c r="AI30" i="4" s="1"/>
  <c r="BC33" i="3"/>
  <c r="GC33" i="3"/>
  <c r="AK30" i="4" s="1"/>
  <c r="EI31" i="3"/>
  <c r="DI33" i="4"/>
  <c r="BB33" i="4" s="1"/>
  <c r="DJ32" i="4"/>
  <c r="L27" i="4"/>
  <c r="H28" i="4"/>
  <c r="G25" i="4"/>
  <c r="K23" i="4"/>
  <c r="M24" i="4"/>
  <c r="BB35" i="3"/>
  <c r="BF35" i="3" s="1"/>
  <c r="FM35" i="3" s="1"/>
  <c r="CW31" i="3"/>
  <c r="DG31" i="3" s="1"/>
  <c r="AQ33" i="3"/>
  <c r="CJ33" i="3"/>
  <c r="CK33" i="3"/>
  <c r="CU32" i="3"/>
  <c r="CV32" i="3"/>
  <c r="CT32" i="3"/>
  <c r="BK32" i="3"/>
  <c r="CA32" i="3"/>
  <c r="EI32" i="3" s="1"/>
  <c r="EO32" i="3" s="1"/>
  <c r="FD32" i="3" s="1"/>
  <c r="CS31" i="3"/>
  <c r="DC31" i="3" s="1"/>
  <c r="CR32" i="3"/>
  <c r="CP32" i="3"/>
  <c r="CQ32" i="3"/>
  <c r="BY32" i="3"/>
  <c r="EC32" i="3" s="1"/>
  <c r="EL32" i="3" s="1"/>
  <c r="EZ32" i="3" s="1"/>
  <c r="BI32" i="3"/>
  <c r="AM33" i="3"/>
  <c r="DI30" i="3"/>
  <c r="DH30" i="3"/>
  <c r="EJ30" i="3" s="1"/>
  <c r="DI28" i="3"/>
  <c r="DH28" i="3"/>
  <c r="EJ28" i="3" s="1"/>
  <c r="DH29" i="3"/>
  <c r="EJ29" i="3" s="1"/>
  <c r="DI29" i="3"/>
  <c r="AR37" i="3"/>
  <c r="U30" i="4"/>
  <c r="AS38" i="3"/>
  <c r="AU35" i="4" s="1"/>
  <c r="AP34" i="3"/>
  <c r="AL34" i="3"/>
  <c r="AI36" i="3"/>
  <c r="AK36" i="3"/>
  <c r="AO36" i="3"/>
  <c r="FA29" i="3" l="1"/>
  <c r="I26" i="4" s="1"/>
  <c r="FQ32" i="3"/>
  <c r="Y29" i="4" s="1"/>
  <c r="FO32" i="3"/>
  <c r="W29" i="4" s="1"/>
  <c r="FK32" i="3"/>
  <c r="S29" i="4" s="1"/>
  <c r="DE30" i="3"/>
  <c r="BT29" i="3"/>
  <c r="GK29" i="3" s="1"/>
  <c r="AQ26" i="4" s="1"/>
  <c r="BU29" i="3"/>
  <c r="GM29" i="3" s="1"/>
  <c r="AS26" i="4" s="1"/>
  <c r="BP31" i="3"/>
  <c r="BQ30" i="3"/>
  <c r="AN35" i="3"/>
  <c r="BZ35" i="3" s="1"/>
  <c r="BX35" i="3"/>
  <c r="N34" i="3"/>
  <c r="U33" i="3"/>
  <c r="AW33" i="3"/>
  <c r="BA33" i="3" s="1"/>
  <c r="CY33" i="4"/>
  <c r="EN28" i="3"/>
  <c r="FC28" i="3" s="1"/>
  <c r="EP28" i="3"/>
  <c r="FE28" i="3" s="1"/>
  <c r="EN29" i="3"/>
  <c r="FC29" i="3" s="1"/>
  <c r="EP29" i="3"/>
  <c r="EN30" i="3"/>
  <c r="FC30" i="3" s="1"/>
  <c r="EP30" i="3"/>
  <c r="EK30" i="3"/>
  <c r="EY30" i="3" s="1"/>
  <c r="EM30" i="3"/>
  <c r="EO31" i="3"/>
  <c r="C33" i="4"/>
  <c r="AX34" i="3"/>
  <c r="GA34" i="3"/>
  <c r="AI31" i="4" s="1"/>
  <c r="BC34" i="3"/>
  <c r="GC34" i="3"/>
  <c r="AK31" i="4" s="1"/>
  <c r="DI34" i="4"/>
  <c r="BB34" i="4" s="1"/>
  <c r="DJ33" i="4"/>
  <c r="H29" i="4"/>
  <c r="G26" i="4"/>
  <c r="K24" i="4"/>
  <c r="BB36" i="3"/>
  <c r="BF36" i="3" s="1"/>
  <c r="FM36" i="3" s="1"/>
  <c r="CK34" i="3"/>
  <c r="CS32" i="3"/>
  <c r="DC32" i="3" s="1"/>
  <c r="CW32" i="3"/>
  <c r="DG32" i="3" s="1"/>
  <c r="CJ34" i="3"/>
  <c r="BK33" i="3"/>
  <c r="CU33" i="3"/>
  <c r="CV33" i="3"/>
  <c r="CT33" i="3"/>
  <c r="CA33" i="3"/>
  <c r="AQ34" i="3"/>
  <c r="CR33" i="3"/>
  <c r="CP33" i="3"/>
  <c r="CQ33" i="3"/>
  <c r="BI33" i="3"/>
  <c r="BY33" i="3"/>
  <c r="EC33" i="3" s="1"/>
  <c r="EL33" i="3" s="1"/>
  <c r="EZ33" i="3" s="1"/>
  <c r="AM34" i="3"/>
  <c r="DD31" i="3"/>
  <c r="ED31" i="3" s="1"/>
  <c r="DE31" i="3"/>
  <c r="DI31" i="3"/>
  <c r="DH31" i="3"/>
  <c r="EJ31" i="3" s="1"/>
  <c r="AR38" i="3"/>
  <c r="U31" i="4"/>
  <c r="AI37" i="3"/>
  <c r="AN37" i="3" s="1"/>
  <c r="BZ37" i="3" s="1"/>
  <c r="AC38" i="3"/>
  <c r="AN36" i="3"/>
  <c r="BZ36" i="3" s="1"/>
  <c r="AJ36" i="3"/>
  <c r="AS39" i="3"/>
  <c r="AU36" i="4" s="1"/>
  <c r="AK37" i="3"/>
  <c r="AO37" i="3"/>
  <c r="AL35" i="3"/>
  <c r="FE29" i="3" l="1"/>
  <c r="M26" i="4" s="1"/>
  <c r="FQ33" i="3"/>
  <c r="Y30" i="4" s="1"/>
  <c r="FD31" i="3"/>
  <c r="L28" i="4" s="1"/>
  <c r="FO33" i="3"/>
  <c r="W30" i="4" s="1"/>
  <c r="FA30" i="3"/>
  <c r="I27" i="4" s="1"/>
  <c r="FK33" i="3"/>
  <c r="S30" i="4" s="1"/>
  <c r="FE30" i="3"/>
  <c r="M27" i="4" s="1"/>
  <c r="BO36" i="3"/>
  <c r="BT30" i="3"/>
  <c r="GK30" i="3" s="1"/>
  <c r="AQ27" i="4" s="1"/>
  <c r="BU30" i="3"/>
  <c r="GM30" i="3" s="1"/>
  <c r="AS27" i="4" s="1"/>
  <c r="BP32" i="3"/>
  <c r="BQ31" i="3"/>
  <c r="BO35" i="3"/>
  <c r="AP35" i="3"/>
  <c r="GC35" i="3" s="1"/>
  <c r="AK32" i="4" s="1"/>
  <c r="BX36" i="3"/>
  <c r="AH38" i="3"/>
  <c r="AE38" i="3" s="1"/>
  <c r="AD38" i="3"/>
  <c r="AW34" i="3"/>
  <c r="BA34" i="3" s="1"/>
  <c r="U34" i="3"/>
  <c r="CY34" i="4"/>
  <c r="EK31" i="3"/>
  <c r="EY31" i="3" s="1"/>
  <c r="EM31" i="3"/>
  <c r="EN31" i="3"/>
  <c r="FC31" i="3" s="1"/>
  <c r="EP31" i="3"/>
  <c r="C34" i="4"/>
  <c r="AX35" i="3"/>
  <c r="GA35" i="3"/>
  <c r="AI32" i="4" s="1"/>
  <c r="EI33" i="3"/>
  <c r="DI35" i="4"/>
  <c r="BB35" i="4" s="1"/>
  <c r="DJ34" i="4"/>
  <c r="L29" i="4"/>
  <c r="H30" i="4"/>
  <c r="K26" i="4"/>
  <c r="G27" i="4"/>
  <c r="K27" i="4"/>
  <c r="M25" i="4"/>
  <c r="BB37" i="3"/>
  <c r="BF37" i="3" s="1"/>
  <c r="FM37" i="3" s="1"/>
  <c r="CW33" i="3"/>
  <c r="DG33" i="3" s="1"/>
  <c r="CS33" i="3"/>
  <c r="DC33" i="3" s="1"/>
  <c r="CV34" i="3"/>
  <c r="CT34" i="3"/>
  <c r="CU34" i="3"/>
  <c r="BK34" i="3"/>
  <c r="CA34" i="3"/>
  <c r="CJ35" i="3"/>
  <c r="CR34" i="3"/>
  <c r="CP34" i="3"/>
  <c r="BY34" i="3"/>
  <c r="EC34" i="3" s="1"/>
  <c r="EL34" i="3" s="1"/>
  <c r="EZ34" i="3" s="1"/>
  <c r="CQ34" i="3"/>
  <c r="BI34" i="3"/>
  <c r="AM35" i="3"/>
  <c r="DD32" i="3"/>
  <c r="ED32" i="3" s="1"/>
  <c r="DE32" i="3"/>
  <c r="DI32" i="3"/>
  <c r="DH32" i="3"/>
  <c r="EJ32" i="3" s="1"/>
  <c r="AR39" i="3"/>
  <c r="AJ37" i="3"/>
  <c r="BO37" i="3" s="1"/>
  <c r="U32" i="4"/>
  <c r="AC39" i="3"/>
  <c r="AS40" i="3"/>
  <c r="AU37" i="4" s="1"/>
  <c r="AL36" i="3"/>
  <c r="AK38" i="3"/>
  <c r="AO38" i="3"/>
  <c r="AP36" i="3"/>
  <c r="FE31" i="3" l="1"/>
  <c r="M28" i="4" s="1"/>
  <c r="FA31" i="3"/>
  <c r="I28" i="4" s="1"/>
  <c r="FQ34" i="3"/>
  <c r="Y31" i="4" s="1"/>
  <c r="FO34" i="3"/>
  <c r="W31" i="4" s="1"/>
  <c r="FK34" i="3"/>
  <c r="S31" i="4" s="1"/>
  <c r="BT31" i="3"/>
  <c r="GK31" i="3" s="1"/>
  <c r="AQ28" i="4" s="1"/>
  <c r="BU31" i="3"/>
  <c r="GM31" i="3" s="1"/>
  <c r="AS28" i="4" s="1"/>
  <c r="BC35" i="3"/>
  <c r="BP33" i="3"/>
  <c r="BQ32" i="3"/>
  <c r="AQ35" i="3"/>
  <c r="CT35" i="3" s="1"/>
  <c r="N35" i="3"/>
  <c r="N36" i="3" s="1"/>
  <c r="AI38" i="3"/>
  <c r="AN38" i="3" s="1"/>
  <c r="BZ38" i="3" s="1"/>
  <c r="CK35" i="3"/>
  <c r="CK36" i="3" s="1"/>
  <c r="AH39" i="3"/>
  <c r="AE39" i="3" s="1"/>
  <c r="AD39" i="3"/>
  <c r="BX37" i="3"/>
  <c r="CY35" i="4"/>
  <c r="EN32" i="3"/>
  <c r="FC32" i="3" s="1"/>
  <c r="EP32" i="3"/>
  <c r="EK32" i="3"/>
  <c r="EY32" i="3" s="1"/>
  <c r="EM32" i="3"/>
  <c r="EO33" i="3"/>
  <c r="C35" i="4"/>
  <c r="BC36" i="3"/>
  <c r="GC36" i="3"/>
  <c r="AK33" i="4" s="1"/>
  <c r="AX36" i="3"/>
  <c r="GA36" i="3"/>
  <c r="AI33" i="4" s="1"/>
  <c r="EI34" i="3"/>
  <c r="DI36" i="4"/>
  <c r="BB36" i="4" s="1"/>
  <c r="DJ35" i="4"/>
  <c r="H31" i="4"/>
  <c r="K28" i="4"/>
  <c r="G28" i="4"/>
  <c r="K25" i="4"/>
  <c r="BB38" i="3"/>
  <c r="BF38" i="3" s="1"/>
  <c r="FM38" i="3" s="1"/>
  <c r="CS34" i="3"/>
  <c r="DC34" i="3" s="1"/>
  <c r="CW34" i="3"/>
  <c r="DG34" i="3" s="1"/>
  <c r="CJ36" i="3"/>
  <c r="AQ36" i="3"/>
  <c r="CR35" i="3"/>
  <c r="CP35" i="3"/>
  <c r="CQ35" i="3"/>
  <c r="BI35" i="3"/>
  <c r="BY35" i="3"/>
  <c r="EC35" i="3" s="1"/>
  <c r="EL35" i="3" s="1"/>
  <c r="EZ35" i="3" s="1"/>
  <c r="AM36" i="3"/>
  <c r="DD33" i="3"/>
  <c r="ED33" i="3" s="1"/>
  <c r="DE33" i="3"/>
  <c r="DH33" i="3"/>
  <c r="EJ33" i="3" s="1"/>
  <c r="DI33" i="3"/>
  <c r="AR40" i="3"/>
  <c r="AL37" i="3"/>
  <c r="U33" i="4"/>
  <c r="AP37" i="3"/>
  <c r="AK39" i="3"/>
  <c r="AO39" i="3"/>
  <c r="AC40" i="3"/>
  <c r="AC41" i="3"/>
  <c r="AS41" i="3"/>
  <c r="AU38" i="4" s="1"/>
  <c r="FD33" i="3" l="1"/>
  <c r="L30" i="4" s="1"/>
  <c r="FA32" i="3"/>
  <c r="I29" i="4" s="1"/>
  <c r="FO35" i="3"/>
  <c r="W32" i="4" s="1"/>
  <c r="FE32" i="3"/>
  <c r="M29" i="4" s="1"/>
  <c r="CA35" i="3"/>
  <c r="EI35" i="3" s="1"/>
  <c r="BK35" i="3"/>
  <c r="BT32" i="3"/>
  <c r="GK32" i="3" s="1"/>
  <c r="AQ29" i="4" s="1"/>
  <c r="BU32" i="3"/>
  <c r="GM32" i="3" s="1"/>
  <c r="AS29" i="4" s="1"/>
  <c r="CU35" i="3"/>
  <c r="CV35" i="3"/>
  <c r="BP34" i="3"/>
  <c r="BQ33" i="3"/>
  <c r="AJ38" i="3"/>
  <c r="BO38" i="3" s="1"/>
  <c r="U35" i="3"/>
  <c r="AW35" i="3"/>
  <c r="BA35" i="3" s="1"/>
  <c r="AI39" i="3"/>
  <c r="AJ39" i="3" s="1"/>
  <c r="AL39" i="3" s="1"/>
  <c r="AH40" i="3"/>
  <c r="AE40" i="3" s="1"/>
  <c r="AD40" i="3"/>
  <c r="AH41" i="3"/>
  <c r="AE41" i="3" s="1"/>
  <c r="AD41" i="3"/>
  <c r="GA37" i="3"/>
  <c r="AI34" i="4" s="1"/>
  <c r="N37" i="3"/>
  <c r="AW36" i="3"/>
  <c r="BA36" i="3" s="1"/>
  <c r="U36" i="3"/>
  <c r="CY36" i="4"/>
  <c r="EK33" i="3"/>
  <c r="EY33" i="3" s="1"/>
  <c r="EM33" i="3"/>
  <c r="EN33" i="3"/>
  <c r="FC33" i="3" s="1"/>
  <c r="EP33" i="3"/>
  <c r="EO34" i="3"/>
  <c r="C36" i="4"/>
  <c r="BC37" i="3"/>
  <c r="GC37" i="3"/>
  <c r="AK34" i="4" s="1"/>
  <c r="AX37" i="3"/>
  <c r="DI37" i="4"/>
  <c r="BB37" i="4" s="1"/>
  <c r="DJ36" i="4"/>
  <c r="H32" i="4"/>
  <c r="G29" i="4"/>
  <c r="K29" i="4"/>
  <c r="BB39" i="3"/>
  <c r="BF39" i="3" s="1"/>
  <c r="FM39" i="3" s="1"/>
  <c r="CS35" i="3"/>
  <c r="DC35" i="3" s="1"/>
  <c r="CJ37" i="3"/>
  <c r="CV36" i="3"/>
  <c r="BK36" i="3"/>
  <c r="CT36" i="3"/>
  <c r="CU36" i="3"/>
  <c r="CA36" i="3"/>
  <c r="CK37" i="3"/>
  <c r="AQ37" i="3"/>
  <c r="CR36" i="3"/>
  <c r="CP36" i="3"/>
  <c r="BY36" i="3"/>
  <c r="EC36" i="3" s="1"/>
  <c r="EL36" i="3" s="1"/>
  <c r="EZ36" i="3" s="1"/>
  <c r="CQ36" i="3"/>
  <c r="BI36" i="3"/>
  <c r="AM37" i="3"/>
  <c r="DI34" i="3"/>
  <c r="DH34" i="3"/>
  <c r="EJ34" i="3" s="1"/>
  <c r="DD34" i="3"/>
  <c r="ED34" i="3" s="1"/>
  <c r="DE34" i="3"/>
  <c r="AR41" i="3"/>
  <c r="AP38" i="3"/>
  <c r="U34" i="4"/>
  <c r="AS42" i="3"/>
  <c r="AU39" i="4" s="1"/>
  <c r="AK40" i="3"/>
  <c r="AO40" i="3"/>
  <c r="FA33" i="3" l="1"/>
  <c r="I30" i="4" s="1"/>
  <c r="FK36" i="3"/>
  <c r="S33" i="4" s="1"/>
  <c r="FK35" i="3"/>
  <c r="S32" i="4" s="1"/>
  <c r="FO36" i="3"/>
  <c r="W33" i="4" s="1"/>
  <c r="FQ36" i="3"/>
  <c r="Y33" i="4" s="1"/>
  <c r="FD34" i="3"/>
  <c r="L31" i="4" s="1"/>
  <c r="FQ35" i="3"/>
  <c r="Y32" i="4" s="1"/>
  <c r="FE33" i="3"/>
  <c r="M30" i="4" s="1"/>
  <c r="CW35" i="3"/>
  <c r="DG35" i="3" s="1"/>
  <c r="DI35" i="3" s="1"/>
  <c r="AN39" i="3"/>
  <c r="BZ39" i="3" s="1"/>
  <c r="BT33" i="3"/>
  <c r="GK33" i="3" s="1"/>
  <c r="AQ30" i="4" s="1"/>
  <c r="BU33" i="3"/>
  <c r="GM33" i="3" s="1"/>
  <c r="AS30" i="4" s="1"/>
  <c r="BP35" i="3"/>
  <c r="BQ34" i="3"/>
  <c r="AL38" i="3"/>
  <c r="AX38" i="3" s="1"/>
  <c r="BX38" i="3"/>
  <c r="BX39" i="3"/>
  <c r="BO39" i="3"/>
  <c r="AI40" i="3"/>
  <c r="AJ40" i="3" s="1"/>
  <c r="U37" i="3"/>
  <c r="AW37" i="3"/>
  <c r="BA37" i="3" s="1"/>
  <c r="GA39" i="3"/>
  <c r="AI36" i="4" s="1"/>
  <c r="CY37" i="4"/>
  <c r="EK34" i="3"/>
  <c r="EY34" i="3" s="1"/>
  <c r="EM34" i="3"/>
  <c r="EN34" i="3"/>
  <c r="FC34" i="3" s="1"/>
  <c r="EP34" i="3"/>
  <c r="EO35" i="3"/>
  <c r="C37" i="4"/>
  <c r="AX39" i="3"/>
  <c r="BC38" i="3"/>
  <c r="GC38" i="3"/>
  <c r="AK35" i="4" s="1"/>
  <c r="EI36" i="3"/>
  <c r="DI38" i="4"/>
  <c r="BB38" i="4" s="1"/>
  <c r="CY38" i="4" s="1"/>
  <c r="DJ37" i="4"/>
  <c r="H33" i="4"/>
  <c r="K30" i="4"/>
  <c r="G30" i="4"/>
  <c r="BB40" i="3"/>
  <c r="BF40" i="3" s="1"/>
  <c r="FM40" i="3" s="1"/>
  <c r="AQ38" i="3"/>
  <c r="CW36" i="3"/>
  <c r="DG36" i="3" s="1"/>
  <c r="CS36" i="3"/>
  <c r="DC36" i="3" s="1"/>
  <c r="CU37" i="3"/>
  <c r="BK37" i="3"/>
  <c r="CV37" i="3"/>
  <c r="CT37" i="3"/>
  <c r="CA37" i="3"/>
  <c r="CK38" i="3"/>
  <c r="CR37" i="3"/>
  <c r="CP37" i="3"/>
  <c r="CQ37" i="3"/>
  <c r="BI37" i="3"/>
  <c r="BY37" i="3"/>
  <c r="EC37" i="3" s="1"/>
  <c r="EL37" i="3" s="1"/>
  <c r="EZ37" i="3" s="1"/>
  <c r="AM39" i="3"/>
  <c r="DD35" i="3"/>
  <c r="ED35" i="3" s="1"/>
  <c r="DE35" i="3"/>
  <c r="DH35" i="3"/>
  <c r="EJ35" i="3" s="1"/>
  <c r="AR42" i="3"/>
  <c r="AP39" i="3"/>
  <c r="U35" i="4"/>
  <c r="AC42" i="3"/>
  <c r="AI41" i="3"/>
  <c r="AJ41" i="3" s="1"/>
  <c r="BX41" i="3" s="1"/>
  <c r="AS43" i="3"/>
  <c r="AU40" i="4" s="1"/>
  <c r="AC43" i="3"/>
  <c r="AO41" i="3"/>
  <c r="AK41" i="3"/>
  <c r="FK37" i="3" l="1"/>
  <c r="S34" i="4" s="1"/>
  <c r="FQ37" i="3"/>
  <c r="Y34" i="4" s="1"/>
  <c r="FD35" i="3"/>
  <c r="L32" i="4" s="1"/>
  <c r="FE34" i="3"/>
  <c r="M31" i="4" s="1"/>
  <c r="FO37" i="3"/>
  <c r="W34" i="4" s="1"/>
  <c r="FA34" i="3"/>
  <c r="I31" i="4" s="1"/>
  <c r="GA38" i="3"/>
  <c r="AI35" i="4" s="1"/>
  <c r="N38" i="3"/>
  <c r="U38" i="3" s="1"/>
  <c r="BT34" i="3"/>
  <c r="GK34" i="3" s="1"/>
  <c r="AQ31" i="4" s="1"/>
  <c r="BU34" i="3"/>
  <c r="GM34" i="3" s="1"/>
  <c r="AS31" i="4" s="1"/>
  <c r="CJ38" i="3"/>
  <c r="CJ39" i="3" s="1"/>
  <c r="AM38" i="3"/>
  <c r="BY38" i="3" s="1"/>
  <c r="EC38" i="3" s="1"/>
  <c r="EL38" i="3" s="1"/>
  <c r="EZ38" i="3" s="1"/>
  <c r="BP36" i="3"/>
  <c r="BQ35" i="3"/>
  <c r="AN40" i="3"/>
  <c r="BZ40" i="3" s="1"/>
  <c r="AH42" i="3"/>
  <c r="AE42" i="3" s="1"/>
  <c r="AD42" i="3"/>
  <c r="BX40" i="3"/>
  <c r="AH43" i="3"/>
  <c r="AE43" i="3" s="1"/>
  <c r="AD43" i="3"/>
  <c r="EN35" i="3"/>
  <c r="FC35" i="3" s="1"/>
  <c r="EP35" i="3"/>
  <c r="EK35" i="3"/>
  <c r="EY35" i="3" s="1"/>
  <c r="EM35" i="3"/>
  <c r="EO36" i="3"/>
  <c r="C38" i="4"/>
  <c r="BC39" i="3"/>
  <c r="GC39" i="3"/>
  <c r="AK36" i="4" s="1"/>
  <c r="EI37" i="3"/>
  <c r="DI39" i="4"/>
  <c r="BB39" i="4" s="1"/>
  <c r="DJ38" i="4"/>
  <c r="H34" i="4"/>
  <c r="K31" i="4"/>
  <c r="G31" i="4"/>
  <c r="BB41" i="3"/>
  <c r="BF41" i="3" s="1"/>
  <c r="FM41" i="3" s="1"/>
  <c r="CS37" i="3"/>
  <c r="DC37" i="3" s="1"/>
  <c r="CV38" i="3"/>
  <c r="BK38" i="3"/>
  <c r="CT38" i="3"/>
  <c r="CU38" i="3"/>
  <c r="CA38" i="3"/>
  <c r="CK39" i="3"/>
  <c r="CW37" i="3"/>
  <c r="DG37" i="3" s="1"/>
  <c r="AQ39" i="3"/>
  <c r="CR39" i="3"/>
  <c r="CP39" i="3"/>
  <c r="BI39" i="3"/>
  <c r="CQ39" i="3"/>
  <c r="BY39" i="3"/>
  <c r="EC39" i="3" s="1"/>
  <c r="EL39" i="3" s="1"/>
  <c r="EZ39" i="3" s="1"/>
  <c r="U36" i="4"/>
  <c r="DI36" i="3"/>
  <c r="DH36" i="3"/>
  <c r="EJ36" i="3" s="1"/>
  <c r="DD36" i="3"/>
  <c r="ED36" i="3" s="1"/>
  <c r="DE36" i="3"/>
  <c r="AR43" i="3"/>
  <c r="AN41" i="3"/>
  <c r="AL40" i="3"/>
  <c r="AL41" i="3"/>
  <c r="AC44" i="3"/>
  <c r="AS44" i="3"/>
  <c r="AU41" i="4" s="1"/>
  <c r="AK42" i="3"/>
  <c r="AO42" i="3"/>
  <c r="BI38" i="3" l="1"/>
  <c r="FO38" i="3" s="1"/>
  <c r="W35" i="4" s="1"/>
  <c r="CP38" i="3"/>
  <c r="CR38" i="3"/>
  <c r="N39" i="3"/>
  <c r="AW39" i="3" s="1"/>
  <c r="BA39" i="3" s="1"/>
  <c r="FK39" i="3" s="1"/>
  <c r="S36" i="4" s="1"/>
  <c r="AW38" i="3"/>
  <c r="BA38" i="3" s="1"/>
  <c r="FK38" i="3" s="1"/>
  <c r="S35" i="4" s="1"/>
  <c r="FE35" i="3"/>
  <c r="M32" i="4" s="1"/>
  <c r="FO39" i="3"/>
  <c r="W36" i="4" s="1"/>
  <c r="FQ38" i="3"/>
  <c r="Y35" i="4" s="1"/>
  <c r="FD36" i="3"/>
  <c r="L33" i="4" s="1"/>
  <c r="FA35" i="3"/>
  <c r="I32" i="4" s="1"/>
  <c r="CQ38" i="3"/>
  <c r="AI42" i="3"/>
  <c r="AJ42" i="3" s="1"/>
  <c r="BT35" i="3"/>
  <c r="GK35" i="3" s="1"/>
  <c r="AQ32" i="4" s="1"/>
  <c r="BU35" i="3"/>
  <c r="GM35" i="3" s="1"/>
  <c r="AS32" i="4" s="1"/>
  <c r="BP37" i="3"/>
  <c r="BQ36" i="3"/>
  <c r="AP40" i="3"/>
  <c r="GC40" i="3" s="1"/>
  <c r="AK37" i="4" s="1"/>
  <c r="BZ41" i="3"/>
  <c r="BO41" i="3"/>
  <c r="BO40" i="3"/>
  <c r="AH44" i="3"/>
  <c r="AE44" i="3" s="1"/>
  <c r="AD44" i="3"/>
  <c r="GA41" i="3"/>
  <c r="AI38" i="4" s="1"/>
  <c r="GA40" i="3"/>
  <c r="AI37" i="4" s="1"/>
  <c r="CY39" i="4"/>
  <c r="EK36" i="3"/>
  <c r="EY36" i="3" s="1"/>
  <c r="EM36" i="3"/>
  <c r="EN36" i="3"/>
  <c r="FC36" i="3" s="1"/>
  <c r="EP36" i="3"/>
  <c r="EO37" i="3"/>
  <c r="C39" i="4"/>
  <c r="AX40" i="3"/>
  <c r="AX41" i="3"/>
  <c r="EI38" i="3"/>
  <c r="DI40" i="4"/>
  <c r="BB40" i="4" s="1"/>
  <c r="DJ39" i="4"/>
  <c r="H35" i="4"/>
  <c r="H36" i="4"/>
  <c r="K32" i="4"/>
  <c r="G32" i="4"/>
  <c r="BB42" i="3"/>
  <c r="BF42" i="3" s="1"/>
  <c r="FM42" i="3" s="1"/>
  <c r="CS39" i="3"/>
  <c r="CW38" i="3"/>
  <c r="DG38" i="3" s="1"/>
  <c r="BK39" i="3"/>
  <c r="CV39" i="3"/>
  <c r="CT39" i="3"/>
  <c r="CU39" i="3"/>
  <c r="CA39" i="3"/>
  <c r="CJ40" i="3"/>
  <c r="CJ41" i="3" s="1"/>
  <c r="AM40" i="3"/>
  <c r="AM41" i="3"/>
  <c r="DD37" i="3"/>
  <c r="ED37" i="3" s="1"/>
  <c r="DE37" i="3"/>
  <c r="DI37" i="3"/>
  <c r="DH37" i="3"/>
  <c r="EJ37" i="3" s="1"/>
  <c r="AR44" i="3"/>
  <c r="U37" i="4"/>
  <c r="AC45" i="3"/>
  <c r="AS45" i="3"/>
  <c r="AU42" i="4" s="1"/>
  <c r="AN42" i="3"/>
  <c r="BZ42" i="3" s="1"/>
  <c r="AK43" i="3"/>
  <c r="AO43" i="3"/>
  <c r="AI43" i="3"/>
  <c r="CS38" i="3" l="1"/>
  <c r="DC38" i="3" s="1"/>
  <c r="U39" i="3"/>
  <c r="AP41" i="3"/>
  <c r="FD37" i="3"/>
  <c r="L34" i="4" s="1"/>
  <c r="FE36" i="3"/>
  <c r="M33" i="4" s="1"/>
  <c r="FQ39" i="3"/>
  <c r="Y36" i="4" s="1"/>
  <c r="FA36" i="3"/>
  <c r="I33" i="4" s="1"/>
  <c r="AQ40" i="3"/>
  <c r="CT40" i="3" s="1"/>
  <c r="N40" i="3"/>
  <c r="AW40" i="3" s="1"/>
  <c r="BA40" i="3" s="1"/>
  <c r="BT36" i="3"/>
  <c r="GK36" i="3" s="1"/>
  <c r="AQ33" i="4" s="1"/>
  <c r="BU36" i="3"/>
  <c r="GM36" i="3" s="1"/>
  <c r="AS33" i="4" s="1"/>
  <c r="CK40" i="3"/>
  <c r="CK41" i="3" s="1"/>
  <c r="BO42" i="3"/>
  <c r="BP38" i="3"/>
  <c r="BQ37" i="3"/>
  <c r="BC40" i="3"/>
  <c r="AH45" i="3"/>
  <c r="AE45" i="3" s="1"/>
  <c r="AD45" i="3"/>
  <c r="BX42" i="3"/>
  <c r="CY40" i="4"/>
  <c r="EK37" i="3"/>
  <c r="EY37" i="3" s="1"/>
  <c r="EM37" i="3"/>
  <c r="EN37" i="3"/>
  <c r="FC37" i="3" s="1"/>
  <c r="EP37" i="3"/>
  <c r="EO38" i="3"/>
  <c r="C40" i="4"/>
  <c r="BC41" i="3"/>
  <c r="GC41" i="3"/>
  <c r="AK38" i="4" s="1"/>
  <c r="EI39" i="3"/>
  <c r="DI41" i="4"/>
  <c r="BB41" i="4" s="1"/>
  <c r="DJ40" i="4"/>
  <c r="K33" i="4"/>
  <c r="G33" i="4"/>
  <c r="BB43" i="3"/>
  <c r="BF43" i="3" s="1"/>
  <c r="FM43" i="3" s="1"/>
  <c r="AQ41" i="3"/>
  <c r="CW39" i="3"/>
  <c r="DG39" i="3" s="1"/>
  <c r="CR41" i="3"/>
  <c r="CP41" i="3"/>
  <c r="BY41" i="3"/>
  <c r="EC41" i="3" s="1"/>
  <c r="EL41" i="3" s="1"/>
  <c r="EZ41" i="3" s="1"/>
  <c r="CQ41" i="3"/>
  <c r="BI41" i="3"/>
  <c r="CR40" i="3"/>
  <c r="CP40" i="3"/>
  <c r="BI40" i="3"/>
  <c r="CQ40" i="3"/>
  <c r="BY40" i="3"/>
  <c r="EC40" i="3" s="1"/>
  <c r="EL40" i="3" s="1"/>
  <c r="EZ40" i="3" s="1"/>
  <c r="DI38" i="3"/>
  <c r="DH38" i="3"/>
  <c r="EJ38" i="3" s="1"/>
  <c r="DD38" i="3"/>
  <c r="ED38" i="3" s="1"/>
  <c r="DE38" i="3"/>
  <c r="AR45" i="3"/>
  <c r="DC39" i="3"/>
  <c r="U38" i="4"/>
  <c r="AJ43" i="3"/>
  <c r="AN43" i="3"/>
  <c r="BZ43" i="3" s="1"/>
  <c r="AK44" i="3"/>
  <c r="AO44" i="3"/>
  <c r="AL42" i="3"/>
  <c r="AS46" i="3"/>
  <c r="AU43" i="4" s="1"/>
  <c r="AC46" i="3"/>
  <c r="AP42" i="3"/>
  <c r="AI44" i="3"/>
  <c r="N41" i="3" l="1"/>
  <c r="AW41" i="3" s="1"/>
  <c r="BA41" i="3" s="1"/>
  <c r="FK41" i="3" s="1"/>
  <c r="S38" i="4" s="1"/>
  <c r="U40" i="3"/>
  <c r="FO40" i="3"/>
  <c r="W37" i="4" s="1"/>
  <c r="FK40" i="3"/>
  <c r="S37" i="4" s="1"/>
  <c r="FD38" i="3"/>
  <c r="L35" i="4" s="1"/>
  <c r="FE37" i="3"/>
  <c r="M34" i="4" s="1"/>
  <c r="FA37" i="3"/>
  <c r="I34" i="4" s="1"/>
  <c r="FO41" i="3"/>
  <c r="W38" i="4" s="1"/>
  <c r="CU40" i="3"/>
  <c r="CV40" i="3"/>
  <c r="BK40" i="3"/>
  <c r="CA40" i="3"/>
  <c r="EI40" i="3" s="1"/>
  <c r="BO43" i="3"/>
  <c r="BT37" i="3"/>
  <c r="GK37" i="3" s="1"/>
  <c r="AQ34" i="4" s="1"/>
  <c r="BU37" i="3"/>
  <c r="GM37" i="3" s="1"/>
  <c r="AS34" i="4" s="1"/>
  <c r="BP39" i="3"/>
  <c r="BQ38" i="3"/>
  <c r="BX43" i="3"/>
  <c r="U41" i="3"/>
  <c r="AH46" i="3"/>
  <c r="AE46" i="3" s="1"/>
  <c r="AD46" i="3"/>
  <c r="GA42" i="3"/>
  <c r="AI39" i="4" s="1"/>
  <c r="N42" i="3"/>
  <c r="CY41" i="4"/>
  <c r="EN38" i="3"/>
  <c r="FC38" i="3" s="1"/>
  <c r="EP38" i="3"/>
  <c r="EK38" i="3"/>
  <c r="EY38" i="3" s="1"/>
  <c r="EM38" i="3"/>
  <c r="EO39" i="3"/>
  <c r="C41" i="4"/>
  <c r="AX42" i="3"/>
  <c r="BC42" i="3"/>
  <c r="GC42" i="3"/>
  <c r="AK39" i="4" s="1"/>
  <c r="DI42" i="4"/>
  <c r="DJ41" i="4"/>
  <c r="H38" i="4"/>
  <c r="G34" i="4"/>
  <c r="K34" i="4"/>
  <c r="BB44" i="3"/>
  <c r="BF44" i="3" s="1"/>
  <c r="FM44" i="3" s="1"/>
  <c r="CK42" i="3"/>
  <c r="CS41" i="3"/>
  <c r="CU41" i="3"/>
  <c r="CV41" i="3"/>
  <c r="CT41" i="3"/>
  <c r="BK41" i="3"/>
  <c r="CA41" i="3"/>
  <c r="AQ42" i="3"/>
  <c r="CJ42" i="3"/>
  <c r="CS40" i="3"/>
  <c r="DC40" i="3" s="1"/>
  <c r="AM42" i="3"/>
  <c r="DH39" i="3"/>
  <c r="EJ39" i="3" s="1"/>
  <c r="DI39" i="3"/>
  <c r="DD39" i="3"/>
  <c r="ED39" i="3" s="1"/>
  <c r="DE39" i="3"/>
  <c r="AR46" i="3"/>
  <c r="AI45" i="3"/>
  <c r="AJ45" i="3" s="1"/>
  <c r="BX45" i="3" s="1"/>
  <c r="U39" i="4"/>
  <c r="AN44" i="3"/>
  <c r="BZ44" i="3" s="1"/>
  <c r="AJ44" i="3"/>
  <c r="AC47" i="3"/>
  <c r="AS47" i="3"/>
  <c r="AU44" i="4" s="1"/>
  <c r="AP43" i="3"/>
  <c r="AO45" i="3"/>
  <c r="AK45" i="3"/>
  <c r="AL43" i="3"/>
  <c r="CW40" i="3" l="1"/>
  <c r="DG40" i="3" s="1"/>
  <c r="DH40" i="3" s="1"/>
  <c r="EJ40" i="3" s="1"/>
  <c r="FQ41" i="3"/>
  <c r="Y38" i="4" s="1"/>
  <c r="FD39" i="3"/>
  <c r="L36" i="4" s="1"/>
  <c r="FA38" i="3"/>
  <c r="I35" i="4" s="1"/>
  <c r="FE38" i="3"/>
  <c r="M35" i="4" s="1"/>
  <c r="FQ40" i="3"/>
  <c r="Y37" i="4" s="1"/>
  <c r="BO44" i="3"/>
  <c r="BT38" i="3"/>
  <c r="GK38" i="3" s="1"/>
  <c r="AQ35" i="4" s="1"/>
  <c r="BU38" i="3"/>
  <c r="GM38" i="3" s="1"/>
  <c r="AS35" i="4" s="1"/>
  <c r="BP40" i="3"/>
  <c r="BQ39" i="3"/>
  <c r="AH47" i="3"/>
  <c r="AE47" i="3" s="1"/>
  <c r="AD47" i="3"/>
  <c r="BX44" i="3"/>
  <c r="U42" i="3"/>
  <c r="AW42" i="3"/>
  <c r="BA42" i="3" s="1"/>
  <c r="GA43" i="3"/>
  <c r="AI40" i="4" s="1"/>
  <c r="N43" i="3"/>
  <c r="DI43" i="4"/>
  <c r="BB42" i="4"/>
  <c r="C42" i="4"/>
  <c r="DJ42" i="4"/>
  <c r="EK39" i="3"/>
  <c r="EY39" i="3" s="1"/>
  <c r="EM39" i="3"/>
  <c r="EN39" i="3"/>
  <c r="FC39" i="3" s="1"/>
  <c r="EP39" i="3"/>
  <c r="EO40" i="3"/>
  <c r="AX43" i="3"/>
  <c r="BC43" i="3"/>
  <c r="GC43" i="3"/>
  <c r="AK40" i="4" s="1"/>
  <c r="EI41" i="3"/>
  <c r="H37" i="4"/>
  <c r="K35" i="4"/>
  <c r="G35" i="4"/>
  <c r="CJ43" i="3"/>
  <c r="BB45" i="3"/>
  <c r="BF45" i="3" s="1"/>
  <c r="FM45" i="3" s="1"/>
  <c r="CW41" i="3"/>
  <c r="DG41" i="3" s="1"/>
  <c r="CU42" i="3"/>
  <c r="CV42" i="3"/>
  <c r="BK42" i="3"/>
  <c r="CT42" i="3"/>
  <c r="CA42" i="3"/>
  <c r="AQ43" i="3"/>
  <c r="CK43" i="3"/>
  <c r="CR42" i="3"/>
  <c r="CP42" i="3"/>
  <c r="BI42" i="3"/>
  <c r="CQ42" i="3"/>
  <c r="BY42" i="3"/>
  <c r="EC42" i="3" s="1"/>
  <c r="EL42" i="3" s="1"/>
  <c r="EZ42" i="3" s="1"/>
  <c r="AM43" i="3"/>
  <c r="DD40" i="3"/>
  <c r="ED40" i="3" s="1"/>
  <c r="DE40" i="3"/>
  <c r="AR47" i="3"/>
  <c r="DC41" i="3"/>
  <c r="AN45" i="3"/>
  <c r="BO45" i="3" s="1"/>
  <c r="U40" i="4"/>
  <c r="AI46" i="3"/>
  <c r="AJ46" i="3" s="1"/>
  <c r="BX46" i="3" s="1"/>
  <c r="AP44" i="3"/>
  <c r="AK46" i="3"/>
  <c r="AO46" i="3"/>
  <c r="AL44" i="3"/>
  <c r="AS48" i="3"/>
  <c r="AU45" i="4" s="1"/>
  <c r="DI40" i="3" l="1"/>
  <c r="FD40" i="3"/>
  <c r="L37" i="4" s="1"/>
  <c r="FE39" i="3"/>
  <c r="M36" i="4" s="1"/>
  <c r="FQ42" i="3"/>
  <c r="Y39" i="4" s="1"/>
  <c r="FO42" i="3"/>
  <c r="W39" i="4" s="1"/>
  <c r="FA39" i="3"/>
  <c r="I36" i="4" s="1"/>
  <c r="FK42" i="3"/>
  <c r="S39" i="4" s="1"/>
  <c r="BT39" i="3"/>
  <c r="GK39" i="3" s="1"/>
  <c r="AQ36" i="4" s="1"/>
  <c r="BU39" i="3"/>
  <c r="GM39" i="3" s="1"/>
  <c r="AS36" i="4" s="1"/>
  <c r="BP41" i="3"/>
  <c r="BQ40" i="3"/>
  <c r="BZ45" i="3"/>
  <c r="U43" i="3"/>
  <c r="AW43" i="3"/>
  <c r="BA43" i="3" s="1"/>
  <c r="GA44" i="3"/>
  <c r="AI41" i="4" s="1"/>
  <c r="N44" i="3"/>
  <c r="CY42" i="4"/>
  <c r="DI44" i="4"/>
  <c r="BB43" i="4"/>
  <c r="C43" i="4"/>
  <c r="DJ43" i="4"/>
  <c r="EN40" i="3"/>
  <c r="FC40" i="3" s="1"/>
  <c r="EP40" i="3"/>
  <c r="EK40" i="3"/>
  <c r="EY40" i="3" s="1"/>
  <c r="EM40" i="3"/>
  <c r="EO41" i="3"/>
  <c r="AX44" i="3"/>
  <c r="BC44" i="3"/>
  <c r="GC44" i="3"/>
  <c r="AK41" i="4" s="1"/>
  <c r="EI42" i="3"/>
  <c r="H39" i="4"/>
  <c r="K36" i="4"/>
  <c r="G36" i="4"/>
  <c r="CK44" i="3"/>
  <c r="BB46" i="3"/>
  <c r="BF46" i="3" s="1"/>
  <c r="FM46" i="3" s="1"/>
  <c r="CV43" i="3"/>
  <c r="CU43" i="3"/>
  <c r="CT43" i="3"/>
  <c r="BK43" i="3"/>
  <c r="CA43" i="3"/>
  <c r="CS42" i="3"/>
  <c r="DC42" i="3" s="1"/>
  <c r="CJ44" i="3"/>
  <c r="CW42" i="3"/>
  <c r="DG42" i="3" s="1"/>
  <c r="AQ44" i="3"/>
  <c r="CR43" i="3"/>
  <c r="CP43" i="3"/>
  <c r="CQ43" i="3"/>
  <c r="BY43" i="3"/>
  <c r="EC43" i="3" s="1"/>
  <c r="EL43" i="3" s="1"/>
  <c r="EZ43" i="3" s="1"/>
  <c r="BI43" i="3"/>
  <c r="AM44" i="3"/>
  <c r="DH41" i="3"/>
  <c r="EJ41" i="3" s="1"/>
  <c r="DI41" i="3"/>
  <c r="DD41" i="3"/>
  <c r="ED41" i="3" s="1"/>
  <c r="DE41" i="3"/>
  <c r="AR48" i="3"/>
  <c r="AP45" i="3"/>
  <c r="AN46" i="3"/>
  <c r="BO46" i="3" s="1"/>
  <c r="U41" i="4"/>
  <c r="AL45" i="3"/>
  <c r="AC48" i="3"/>
  <c r="AK47" i="3"/>
  <c r="AO47" i="3"/>
  <c r="AS49" i="3"/>
  <c r="AU46" i="4" s="1"/>
  <c r="AC49" i="3"/>
  <c r="AI47" i="3"/>
  <c r="AL46" i="3"/>
  <c r="FA40" i="3" l="1"/>
  <c r="I37" i="4" s="1"/>
  <c r="FE40" i="3"/>
  <c r="M37" i="4" s="1"/>
  <c r="FO43" i="3"/>
  <c r="W40" i="4" s="1"/>
  <c r="FK43" i="3"/>
  <c r="S40" i="4" s="1"/>
  <c r="FD41" i="3"/>
  <c r="L38" i="4" s="1"/>
  <c r="FQ43" i="3"/>
  <c r="Y40" i="4" s="1"/>
  <c r="BT40" i="3"/>
  <c r="GK40" i="3" s="1"/>
  <c r="AQ37" i="4" s="1"/>
  <c r="BU40" i="3"/>
  <c r="GM40" i="3" s="1"/>
  <c r="AS37" i="4" s="1"/>
  <c r="BP42" i="3"/>
  <c r="BQ41" i="3"/>
  <c r="BZ46" i="3"/>
  <c r="AH49" i="3"/>
  <c r="AE49" i="3" s="1"/>
  <c r="AD49" i="3"/>
  <c r="AH48" i="3"/>
  <c r="AE48" i="3" s="1"/>
  <c r="AD48" i="3"/>
  <c r="AW44" i="3"/>
  <c r="BA44" i="3" s="1"/>
  <c r="U44" i="3"/>
  <c r="GA46" i="3"/>
  <c r="AI43" i="4" s="1"/>
  <c r="GA45" i="3"/>
  <c r="AI42" i="4" s="1"/>
  <c r="N45" i="3"/>
  <c r="DI45" i="4"/>
  <c r="BB44" i="4"/>
  <c r="C44" i="4"/>
  <c r="DJ44" i="4"/>
  <c r="CY43" i="4"/>
  <c r="EK41" i="3"/>
  <c r="EY41" i="3" s="1"/>
  <c r="EM41" i="3"/>
  <c r="EN41" i="3"/>
  <c r="FC41" i="3" s="1"/>
  <c r="EP41" i="3"/>
  <c r="EO42" i="3"/>
  <c r="AX46" i="3"/>
  <c r="BC45" i="3"/>
  <c r="GC45" i="3"/>
  <c r="AK42" i="4" s="1"/>
  <c r="AX45" i="3"/>
  <c r="EI43" i="3"/>
  <c r="H40" i="4"/>
  <c r="G37" i="4"/>
  <c r="K37" i="4"/>
  <c r="BB47" i="3"/>
  <c r="BF47" i="3" s="1"/>
  <c r="FM47" i="3" s="1"/>
  <c r="CJ45" i="3"/>
  <c r="CJ46" i="3" s="1"/>
  <c r="AQ45" i="3"/>
  <c r="AM45" i="3"/>
  <c r="CP45" i="3" s="1"/>
  <c r="CW43" i="3"/>
  <c r="DG43" i="3" s="1"/>
  <c r="BK44" i="3"/>
  <c r="CU44" i="3"/>
  <c r="CV44" i="3"/>
  <c r="CT44" i="3"/>
  <c r="CA44" i="3"/>
  <c r="CK45" i="3"/>
  <c r="CS43" i="3"/>
  <c r="DC43" i="3" s="1"/>
  <c r="CR44" i="3"/>
  <c r="CP44" i="3"/>
  <c r="BY44" i="3"/>
  <c r="EC44" i="3" s="1"/>
  <c r="EL44" i="3" s="1"/>
  <c r="EZ44" i="3" s="1"/>
  <c r="BI44" i="3"/>
  <c r="CQ44" i="3"/>
  <c r="AM46" i="3"/>
  <c r="DI42" i="3"/>
  <c r="DH42" i="3"/>
  <c r="EJ42" i="3" s="1"/>
  <c r="DD42" i="3"/>
  <c r="ED42" i="3" s="1"/>
  <c r="DE42" i="3"/>
  <c r="AR49" i="3"/>
  <c r="U42" i="4"/>
  <c r="AP46" i="3"/>
  <c r="AS50" i="3"/>
  <c r="AU47" i="4" s="1"/>
  <c r="AC50" i="3"/>
  <c r="AN47" i="3"/>
  <c r="BZ47" i="3" s="1"/>
  <c r="AJ47" i="3"/>
  <c r="AK48" i="3"/>
  <c r="AO48" i="3"/>
  <c r="FK44" i="3" l="1"/>
  <c r="S41" i="4" s="1"/>
  <c r="FO44" i="3"/>
  <c r="W41" i="4" s="1"/>
  <c r="FD42" i="3"/>
  <c r="L39" i="4" s="1"/>
  <c r="FE41" i="3"/>
  <c r="M38" i="4" s="1"/>
  <c r="FQ44" i="3"/>
  <c r="Y41" i="4" s="1"/>
  <c r="FA41" i="3"/>
  <c r="I38" i="4" s="1"/>
  <c r="BO47" i="3"/>
  <c r="BT41" i="3"/>
  <c r="GK41" i="3" s="1"/>
  <c r="AQ38" i="4" s="1"/>
  <c r="BU41" i="3"/>
  <c r="GM41" i="3" s="1"/>
  <c r="AS38" i="4" s="1"/>
  <c r="AI48" i="3"/>
  <c r="AN48" i="3" s="1"/>
  <c r="BZ48" i="3" s="1"/>
  <c r="BP43" i="3"/>
  <c r="BQ42" i="3"/>
  <c r="BX47" i="3"/>
  <c r="AH50" i="3"/>
  <c r="AE50" i="3" s="1"/>
  <c r="AD50" i="3"/>
  <c r="N46" i="3"/>
  <c r="AW45" i="3"/>
  <c r="BA45" i="3" s="1"/>
  <c r="U45" i="3"/>
  <c r="DI46" i="4"/>
  <c r="BB45" i="4"/>
  <c r="C45" i="4"/>
  <c r="DJ45" i="4"/>
  <c r="CY44" i="4"/>
  <c r="EN42" i="3"/>
  <c r="FC42" i="3" s="1"/>
  <c r="EP42" i="3"/>
  <c r="EK42" i="3"/>
  <c r="EY42" i="3" s="1"/>
  <c r="EM42" i="3"/>
  <c r="EO43" i="3"/>
  <c r="BC46" i="3"/>
  <c r="GC46" i="3"/>
  <c r="AK43" i="4" s="1"/>
  <c r="EI44" i="3"/>
  <c r="H41" i="4"/>
  <c r="K38" i="4"/>
  <c r="G38" i="4"/>
  <c r="BB48" i="3"/>
  <c r="BF48" i="3" s="1"/>
  <c r="FM48" i="3" s="1"/>
  <c r="BY45" i="3"/>
  <c r="EC45" i="3" s="1"/>
  <c r="EL45" i="3" s="1"/>
  <c r="EZ45" i="3" s="1"/>
  <c r="CQ45" i="3"/>
  <c r="BI45" i="3"/>
  <c r="CR45" i="3"/>
  <c r="CK46" i="3"/>
  <c r="AQ46" i="3"/>
  <c r="CW44" i="3"/>
  <c r="DG44" i="3" s="1"/>
  <c r="CU45" i="3"/>
  <c r="CV45" i="3"/>
  <c r="BK45" i="3"/>
  <c r="CT45" i="3"/>
  <c r="CA45" i="3"/>
  <c r="CS44" i="3"/>
  <c r="DC44" i="3" s="1"/>
  <c r="CR46" i="3"/>
  <c r="CP46" i="3"/>
  <c r="BI46" i="3"/>
  <c r="CQ46" i="3"/>
  <c r="BY46" i="3"/>
  <c r="EC46" i="3" s="1"/>
  <c r="EL46" i="3" s="1"/>
  <c r="EZ46" i="3" s="1"/>
  <c r="DD43" i="3"/>
  <c r="ED43" i="3" s="1"/>
  <c r="DE43" i="3"/>
  <c r="DH43" i="3"/>
  <c r="EJ43" i="3" s="1"/>
  <c r="DI43" i="3"/>
  <c r="AR50" i="3"/>
  <c r="U43" i="4"/>
  <c r="AL47" i="3"/>
  <c r="AK49" i="3"/>
  <c r="AO49" i="3"/>
  <c r="AI49" i="3"/>
  <c r="AS51" i="3"/>
  <c r="AU48" i="4" s="1"/>
  <c r="AC51" i="3"/>
  <c r="AP47" i="3"/>
  <c r="FE42" i="3" l="1"/>
  <c r="M39" i="4" s="1"/>
  <c r="FK45" i="3"/>
  <c r="S42" i="4" s="1"/>
  <c r="FO45" i="3"/>
  <c r="W42" i="4" s="1"/>
  <c r="FQ45" i="3"/>
  <c r="Y42" i="4" s="1"/>
  <c r="FD43" i="3"/>
  <c r="L40" i="4" s="1"/>
  <c r="AJ48" i="3"/>
  <c r="BO48" i="3" s="1"/>
  <c r="FO46" i="3"/>
  <c r="W43" i="4" s="1"/>
  <c r="FA42" i="3"/>
  <c r="I39" i="4" s="1"/>
  <c r="BT42" i="3"/>
  <c r="GK42" i="3" s="1"/>
  <c r="AQ39" i="4" s="1"/>
  <c r="BU42" i="3"/>
  <c r="GM42" i="3" s="1"/>
  <c r="AS39" i="4" s="1"/>
  <c r="BP44" i="3"/>
  <c r="BQ43" i="3"/>
  <c r="AH51" i="3"/>
  <c r="AE51" i="3" s="1"/>
  <c r="AD51" i="3"/>
  <c r="GA47" i="3"/>
  <c r="AI44" i="4" s="1"/>
  <c r="N47" i="3"/>
  <c r="U46" i="3"/>
  <c r="AW46" i="3"/>
  <c r="BA46" i="3" s="1"/>
  <c r="DI47" i="4"/>
  <c r="BB46" i="4"/>
  <c r="CY46" i="4" s="1"/>
  <c r="C46" i="4"/>
  <c r="DJ46" i="4"/>
  <c r="CY45" i="4"/>
  <c r="AP48" i="3"/>
  <c r="GC48" i="3" s="1"/>
  <c r="AK45" i="4" s="1"/>
  <c r="EN43" i="3"/>
  <c r="FC43" i="3" s="1"/>
  <c r="EP43" i="3"/>
  <c r="EK43" i="3"/>
  <c r="EY43" i="3" s="1"/>
  <c r="EM43" i="3"/>
  <c r="EO44" i="3"/>
  <c r="BC47" i="3"/>
  <c r="GC47" i="3"/>
  <c r="AK44" i="4" s="1"/>
  <c r="AX47" i="3"/>
  <c r="EI45" i="3"/>
  <c r="H43" i="4"/>
  <c r="H42" i="4"/>
  <c r="K39" i="4"/>
  <c r="G39" i="4"/>
  <c r="BB49" i="3"/>
  <c r="BF49" i="3" s="1"/>
  <c r="FM49" i="3" s="1"/>
  <c r="CS45" i="3"/>
  <c r="DC45" i="3" s="1"/>
  <c r="CV46" i="3"/>
  <c r="CT46" i="3"/>
  <c r="CU46" i="3"/>
  <c r="BK46" i="3"/>
  <c r="CA46" i="3"/>
  <c r="AQ47" i="3"/>
  <c r="CJ47" i="3"/>
  <c r="CK47" i="3"/>
  <c r="CW45" i="3"/>
  <c r="DG45" i="3" s="1"/>
  <c r="CS46" i="3"/>
  <c r="AM47" i="3"/>
  <c r="DI44" i="3"/>
  <c r="DH44" i="3"/>
  <c r="EJ44" i="3" s="1"/>
  <c r="DD44" i="3"/>
  <c r="ED44" i="3" s="1"/>
  <c r="DE44" i="3"/>
  <c r="AR51" i="3"/>
  <c r="U44" i="4"/>
  <c r="U45" i="4"/>
  <c r="AK50" i="3"/>
  <c r="AO50" i="3"/>
  <c r="AC52" i="3"/>
  <c r="AS52" i="3"/>
  <c r="AU49" i="4" s="1"/>
  <c r="AJ49" i="3"/>
  <c r="AN49" i="3"/>
  <c r="BZ49" i="3" s="1"/>
  <c r="AI50" i="3"/>
  <c r="BX48" i="3" l="1"/>
  <c r="AL48" i="3"/>
  <c r="N48" i="3" s="1"/>
  <c r="FD44" i="3"/>
  <c r="L41" i="4" s="1"/>
  <c r="FA43" i="3"/>
  <c r="I40" i="4" s="1"/>
  <c r="FQ46" i="3"/>
  <c r="Y43" i="4" s="1"/>
  <c r="FE43" i="3"/>
  <c r="M40" i="4" s="1"/>
  <c r="FK46" i="3"/>
  <c r="S43" i="4" s="1"/>
  <c r="BT43" i="3"/>
  <c r="GK43" i="3" s="1"/>
  <c r="AQ40" i="4" s="1"/>
  <c r="BU43" i="3"/>
  <c r="GM43" i="3" s="1"/>
  <c r="AS40" i="4" s="1"/>
  <c r="BP45" i="3"/>
  <c r="BQ44" i="3"/>
  <c r="BO49" i="3"/>
  <c r="BX49" i="3"/>
  <c r="AH52" i="3"/>
  <c r="AE52" i="3" s="1"/>
  <c r="AD52" i="3"/>
  <c r="GA48" i="3"/>
  <c r="AI45" i="4" s="1"/>
  <c r="U47" i="3"/>
  <c r="AW47" i="3"/>
  <c r="BA47" i="3" s="1"/>
  <c r="CK48" i="3"/>
  <c r="DI48" i="4"/>
  <c r="BB47" i="4"/>
  <c r="CY47" i="4" s="1"/>
  <c r="C47" i="4"/>
  <c r="DJ47" i="4"/>
  <c r="AQ48" i="3"/>
  <c r="BK48" i="3" s="1"/>
  <c r="BC48" i="3"/>
  <c r="EK44" i="3"/>
  <c r="EY44" i="3" s="1"/>
  <c r="EM44" i="3"/>
  <c r="EN44" i="3"/>
  <c r="FC44" i="3" s="1"/>
  <c r="EP44" i="3"/>
  <c r="EO45" i="3"/>
  <c r="AX48" i="3"/>
  <c r="EI46" i="3"/>
  <c r="K40" i="4"/>
  <c r="G40" i="4"/>
  <c r="BB50" i="3"/>
  <c r="BF50" i="3" s="1"/>
  <c r="FM50" i="3" s="1"/>
  <c r="CJ48" i="3"/>
  <c r="CW46" i="3"/>
  <c r="DG46" i="3" s="1"/>
  <c r="BK47" i="3"/>
  <c r="CV47" i="3"/>
  <c r="CT47" i="3"/>
  <c r="CU47" i="3"/>
  <c r="CA47" i="3"/>
  <c r="CR47" i="3"/>
  <c r="CP47" i="3"/>
  <c r="BI47" i="3"/>
  <c r="CQ47" i="3"/>
  <c r="BY47" i="3"/>
  <c r="EC47" i="3" s="1"/>
  <c r="EL47" i="3" s="1"/>
  <c r="EZ47" i="3" s="1"/>
  <c r="AM48" i="3"/>
  <c r="DD45" i="3"/>
  <c r="ED45" i="3" s="1"/>
  <c r="DE45" i="3"/>
  <c r="DH45" i="3"/>
  <c r="EJ45" i="3" s="1"/>
  <c r="DI45" i="3"/>
  <c r="AR52" i="3"/>
  <c r="DC46" i="3"/>
  <c r="AL49" i="3"/>
  <c r="AN50" i="3"/>
  <c r="BZ50" i="3" s="1"/>
  <c r="AJ50" i="3"/>
  <c r="AK51" i="3"/>
  <c r="AO51" i="3"/>
  <c r="AS53" i="3"/>
  <c r="AU50" i="4" s="1"/>
  <c r="AP49" i="3"/>
  <c r="AI51" i="3"/>
  <c r="FK47" i="3" l="1"/>
  <c r="S44" i="4" s="1"/>
  <c r="FA44" i="3"/>
  <c r="I41" i="4" s="1"/>
  <c r="FQ48" i="3"/>
  <c r="Y45" i="4" s="1"/>
  <c r="FQ47" i="3"/>
  <c r="Y44" i="4" s="1"/>
  <c r="FD45" i="3"/>
  <c r="L42" i="4" s="1"/>
  <c r="FO47" i="3"/>
  <c r="W44" i="4" s="1"/>
  <c r="FE44" i="3"/>
  <c r="M41" i="4" s="1"/>
  <c r="BO50" i="3"/>
  <c r="BT44" i="3"/>
  <c r="GK44" i="3" s="1"/>
  <c r="AQ41" i="4" s="1"/>
  <c r="BU44" i="3"/>
  <c r="GM44" i="3" s="1"/>
  <c r="AS41" i="4" s="1"/>
  <c r="BP46" i="3"/>
  <c r="BQ45" i="3"/>
  <c r="BX50" i="3"/>
  <c r="GA49" i="3"/>
  <c r="AI46" i="4" s="1"/>
  <c r="N49" i="3"/>
  <c r="U48" i="3"/>
  <c r="AW48" i="3"/>
  <c r="BA48" i="3" s="1"/>
  <c r="CT48" i="3"/>
  <c r="CA48" i="3"/>
  <c r="EI48" i="3" s="1"/>
  <c r="CU48" i="3"/>
  <c r="CV48" i="3"/>
  <c r="DI49" i="4"/>
  <c r="BB48" i="4"/>
  <c r="C48" i="4"/>
  <c r="DJ48" i="4"/>
  <c r="EN45" i="3"/>
  <c r="FC45" i="3" s="1"/>
  <c r="EP45" i="3"/>
  <c r="EK45" i="3"/>
  <c r="EY45" i="3" s="1"/>
  <c r="EM45" i="3"/>
  <c r="EO46" i="3"/>
  <c r="AX49" i="3"/>
  <c r="BC49" i="3"/>
  <c r="GC49" i="3"/>
  <c r="AK46" i="4" s="1"/>
  <c r="EI47" i="3"/>
  <c r="H44" i="4"/>
  <c r="K41" i="4"/>
  <c r="G41" i="4"/>
  <c r="BB51" i="3"/>
  <c r="BF51" i="3" s="1"/>
  <c r="FM51" i="3" s="1"/>
  <c r="CW47" i="3"/>
  <c r="DG47" i="3" s="1"/>
  <c r="CJ49" i="3"/>
  <c r="AQ49" i="3"/>
  <c r="CK49" i="3"/>
  <c r="CR48" i="3"/>
  <c r="CP48" i="3"/>
  <c r="BY48" i="3"/>
  <c r="EC48" i="3" s="1"/>
  <c r="EL48" i="3" s="1"/>
  <c r="EZ48" i="3" s="1"/>
  <c r="CQ48" i="3"/>
  <c r="BI48" i="3"/>
  <c r="CS47" i="3"/>
  <c r="DC47" i="3" s="1"/>
  <c r="AM49" i="3"/>
  <c r="DI46" i="3"/>
  <c r="DH46" i="3"/>
  <c r="EJ46" i="3" s="1"/>
  <c r="DD46" i="3"/>
  <c r="ED46" i="3" s="1"/>
  <c r="DE46" i="3"/>
  <c r="AR53" i="3"/>
  <c r="U46" i="4"/>
  <c r="AC53" i="3"/>
  <c r="AP50" i="3"/>
  <c r="AJ51" i="3"/>
  <c r="AN51" i="3"/>
  <c r="BZ51" i="3" s="1"/>
  <c r="AL50" i="3"/>
  <c r="AS54" i="3"/>
  <c r="AU51" i="4" s="1"/>
  <c r="AK52" i="3"/>
  <c r="AO52" i="3"/>
  <c r="AI52" i="3"/>
  <c r="FD46" i="3" l="1"/>
  <c r="L43" i="4" s="1"/>
  <c r="FA45" i="3"/>
  <c r="I42" i="4" s="1"/>
  <c r="FO48" i="3"/>
  <c r="W45" i="4" s="1"/>
  <c r="FE45" i="3"/>
  <c r="M42" i="4" s="1"/>
  <c r="FK48" i="3"/>
  <c r="S45" i="4" s="1"/>
  <c r="BT45" i="3"/>
  <c r="GK45" i="3" s="1"/>
  <c r="AQ42" i="4" s="1"/>
  <c r="BU45" i="3"/>
  <c r="GM45" i="3" s="1"/>
  <c r="AS42" i="4" s="1"/>
  <c r="BO51" i="3"/>
  <c r="BP47" i="3"/>
  <c r="BQ46" i="3"/>
  <c r="AH53" i="3"/>
  <c r="AE53" i="3" s="1"/>
  <c r="AD53" i="3"/>
  <c r="BX51" i="3"/>
  <c r="GA50" i="3"/>
  <c r="AI47" i="4" s="1"/>
  <c r="N50" i="3"/>
  <c r="U49" i="3"/>
  <c r="AW49" i="3"/>
  <c r="BA49" i="3" s="1"/>
  <c r="CW48" i="3"/>
  <c r="DG48" i="3" s="1"/>
  <c r="DI50" i="4"/>
  <c r="BB49" i="4"/>
  <c r="C49" i="4"/>
  <c r="DJ49" i="4"/>
  <c r="CY48" i="4"/>
  <c r="EK46" i="3"/>
  <c r="EY46" i="3" s="1"/>
  <c r="EM46" i="3"/>
  <c r="EN46" i="3"/>
  <c r="FC46" i="3" s="1"/>
  <c r="EP46" i="3"/>
  <c r="EO47" i="3"/>
  <c r="EO48" i="3"/>
  <c r="AX50" i="3"/>
  <c r="BC50" i="3"/>
  <c r="GC50" i="3"/>
  <c r="AK47" i="4" s="1"/>
  <c r="H45" i="4"/>
  <c r="K42" i="4"/>
  <c r="G42" i="4"/>
  <c r="BB52" i="3"/>
  <c r="BF52" i="3" s="1"/>
  <c r="FM52" i="3" s="1"/>
  <c r="CS48" i="3"/>
  <c r="DC48" i="3" s="1"/>
  <c r="CK50" i="3"/>
  <c r="AQ50" i="3"/>
  <c r="BK49" i="3"/>
  <c r="CU49" i="3"/>
  <c r="CV49" i="3"/>
  <c r="CT49" i="3"/>
  <c r="CA49" i="3"/>
  <c r="CJ50" i="3"/>
  <c r="CR49" i="3"/>
  <c r="CP49" i="3"/>
  <c r="BY49" i="3"/>
  <c r="EC49" i="3" s="1"/>
  <c r="EL49" i="3" s="1"/>
  <c r="EZ49" i="3" s="1"/>
  <c r="CQ49" i="3"/>
  <c r="BI49" i="3"/>
  <c r="AM50" i="3"/>
  <c r="DD47" i="3"/>
  <c r="ED47" i="3" s="1"/>
  <c r="DE47" i="3"/>
  <c r="DI47" i="3"/>
  <c r="DH47" i="3"/>
  <c r="EJ47" i="3" s="1"/>
  <c r="AR54" i="3"/>
  <c r="U47" i="4"/>
  <c r="AC54" i="3"/>
  <c r="AL51" i="3"/>
  <c r="AS55" i="3"/>
  <c r="AU52" i="4" s="1"/>
  <c r="AC55" i="3"/>
  <c r="AP51" i="3"/>
  <c r="AJ52" i="3"/>
  <c r="AN52" i="3"/>
  <c r="BZ52" i="3" s="1"/>
  <c r="AO53" i="3"/>
  <c r="AK53" i="3"/>
  <c r="FA46" i="3" l="1"/>
  <c r="I43" i="4" s="1"/>
  <c r="FK49" i="3"/>
  <c r="S46" i="4" s="1"/>
  <c r="FO49" i="3"/>
  <c r="W46" i="4" s="1"/>
  <c r="FD48" i="3"/>
  <c r="L45" i="4" s="1"/>
  <c r="FE46" i="3"/>
  <c r="M43" i="4" s="1"/>
  <c r="FQ49" i="3"/>
  <c r="Y46" i="4" s="1"/>
  <c r="FD47" i="3"/>
  <c r="L44" i="4" s="1"/>
  <c r="AI53" i="3"/>
  <c r="AJ53" i="3" s="1"/>
  <c r="BX53" i="3" s="1"/>
  <c r="BO52" i="3"/>
  <c r="BT46" i="3"/>
  <c r="GK46" i="3" s="1"/>
  <c r="AQ43" i="4" s="1"/>
  <c r="BU46" i="3"/>
  <c r="GM46" i="3" s="1"/>
  <c r="AS43" i="4" s="1"/>
  <c r="BP48" i="3"/>
  <c r="BQ47" i="3"/>
  <c r="AH55" i="3"/>
  <c r="AE55" i="3" s="1"/>
  <c r="AD55" i="3"/>
  <c r="AH54" i="3"/>
  <c r="AE54" i="3" s="1"/>
  <c r="AD54" i="3"/>
  <c r="BX52" i="3"/>
  <c r="GA51" i="3"/>
  <c r="AI48" i="4" s="1"/>
  <c r="N51" i="3"/>
  <c r="AW50" i="3"/>
  <c r="BA50" i="3" s="1"/>
  <c r="U50" i="3"/>
  <c r="DI51" i="4"/>
  <c r="BB50" i="4"/>
  <c r="CY50" i="4" s="1"/>
  <c r="C50" i="4"/>
  <c r="DJ50" i="4"/>
  <c r="CY49" i="4"/>
  <c r="EN47" i="3"/>
  <c r="FC47" i="3" s="1"/>
  <c r="EP47" i="3"/>
  <c r="EK47" i="3"/>
  <c r="EY47" i="3" s="1"/>
  <c r="EM47" i="3"/>
  <c r="AX51" i="3"/>
  <c r="BC51" i="3"/>
  <c r="GC51" i="3"/>
  <c r="AK48" i="4" s="1"/>
  <c r="EI49" i="3"/>
  <c r="H46" i="4"/>
  <c r="K43" i="4"/>
  <c r="G43" i="4"/>
  <c r="CS49" i="3"/>
  <c r="DC49" i="3" s="1"/>
  <c r="BB53" i="3"/>
  <c r="BF53" i="3" s="1"/>
  <c r="FM53" i="3" s="1"/>
  <c r="CJ51" i="3"/>
  <c r="CW49" i="3"/>
  <c r="DG49" i="3" s="1"/>
  <c r="CV50" i="3"/>
  <c r="CU50" i="3"/>
  <c r="CT50" i="3"/>
  <c r="BK50" i="3"/>
  <c r="CA50" i="3"/>
  <c r="CK51" i="3"/>
  <c r="AQ51" i="3"/>
  <c r="CR50" i="3"/>
  <c r="CP50" i="3"/>
  <c r="BY50" i="3"/>
  <c r="EC50" i="3" s="1"/>
  <c r="EL50" i="3" s="1"/>
  <c r="EZ50" i="3" s="1"/>
  <c r="CQ50" i="3"/>
  <c r="BI50" i="3"/>
  <c r="AM51" i="3"/>
  <c r="DI48" i="3"/>
  <c r="DH48" i="3"/>
  <c r="EJ48" i="3" s="1"/>
  <c r="DD48" i="3"/>
  <c r="ED48" i="3" s="1"/>
  <c r="DE48" i="3"/>
  <c r="AR55" i="3"/>
  <c r="U48" i="4"/>
  <c r="AP52" i="3"/>
  <c r="AL52" i="3"/>
  <c r="AS56" i="3"/>
  <c r="AU53" i="4" s="1"/>
  <c r="AC56" i="3"/>
  <c r="AK54" i="3"/>
  <c r="AO54" i="3"/>
  <c r="FA47" i="3" l="1"/>
  <c r="I44" i="4" s="1"/>
  <c r="FO50" i="3"/>
  <c r="W47" i="4" s="1"/>
  <c r="AN53" i="3"/>
  <c r="BZ53" i="3" s="1"/>
  <c r="FE47" i="3"/>
  <c r="M44" i="4" s="1"/>
  <c r="FK50" i="3"/>
  <c r="S47" i="4" s="1"/>
  <c r="FQ50" i="3"/>
  <c r="Y47" i="4" s="1"/>
  <c r="AI54" i="3"/>
  <c r="AN54" i="3" s="1"/>
  <c r="BZ54" i="3" s="1"/>
  <c r="BT47" i="3"/>
  <c r="GK47" i="3" s="1"/>
  <c r="AQ44" i="4" s="1"/>
  <c r="BU47" i="3"/>
  <c r="GM47" i="3" s="1"/>
  <c r="AS44" i="4" s="1"/>
  <c r="BP49" i="3"/>
  <c r="BQ48" i="3"/>
  <c r="AH56" i="3"/>
  <c r="AE56" i="3" s="1"/>
  <c r="AD56" i="3"/>
  <c r="GA52" i="3"/>
  <c r="AI49" i="4" s="1"/>
  <c r="N52" i="3"/>
  <c r="U51" i="3"/>
  <c r="AW51" i="3"/>
  <c r="BA51" i="3" s="1"/>
  <c r="DI52" i="4"/>
  <c r="BB51" i="4"/>
  <c r="C51" i="4"/>
  <c r="DJ51" i="4"/>
  <c r="EN48" i="3"/>
  <c r="FC48" i="3" s="1"/>
  <c r="EP48" i="3"/>
  <c r="EK48" i="3"/>
  <c r="EY48" i="3" s="1"/>
  <c r="EM48" i="3"/>
  <c r="EO49" i="3"/>
  <c r="AX52" i="3"/>
  <c r="BC52" i="3"/>
  <c r="GC52" i="3"/>
  <c r="AK49" i="4" s="1"/>
  <c r="EI50" i="3"/>
  <c r="H47" i="4"/>
  <c r="K44" i="4"/>
  <c r="G44" i="4"/>
  <c r="BB54" i="3"/>
  <c r="BF54" i="3" s="1"/>
  <c r="FM54" i="3" s="1"/>
  <c r="CS50" i="3"/>
  <c r="DC50" i="3" s="1"/>
  <c r="CJ52" i="3"/>
  <c r="CK52" i="3"/>
  <c r="CU51" i="3"/>
  <c r="CV51" i="3"/>
  <c r="BK51" i="3"/>
  <c r="CT51" i="3"/>
  <c r="CA51" i="3"/>
  <c r="AQ52" i="3"/>
  <c r="CW50" i="3"/>
  <c r="DG50" i="3" s="1"/>
  <c r="CR51" i="3"/>
  <c r="CP51" i="3"/>
  <c r="BY51" i="3"/>
  <c r="EC51" i="3" s="1"/>
  <c r="EL51" i="3" s="1"/>
  <c r="EZ51" i="3" s="1"/>
  <c r="BI51" i="3"/>
  <c r="CQ51" i="3"/>
  <c r="AM52" i="3"/>
  <c r="DD49" i="3"/>
  <c r="ED49" i="3" s="1"/>
  <c r="DE49" i="3"/>
  <c r="DH49" i="3"/>
  <c r="EJ49" i="3" s="1"/>
  <c r="DI49" i="3"/>
  <c r="AR56" i="3"/>
  <c r="U49" i="4"/>
  <c r="AP53" i="3"/>
  <c r="AL53" i="3"/>
  <c r="AI55" i="3"/>
  <c r="AN55" i="3" s="1"/>
  <c r="BZ55" i="3" s="1"/>
  <c r="AS57" i="3"/>
  <c r="AU54" i="4" s="1"/>
  <c r="AC57" i="3"/>
  <c r="AK55" i="3"/>
  <c r="AO55" i="3"/>
  <c r="BO53" i="3" l="1"/>
  <c r="AJ54" i="3"/>
  <c r="BO54" i="3" s="1"/>
  <c r="FK51" i="3"/>
  <c r="S48" i="4" s="1"/>
  <c r="FE48" i="3"/>
  <c r="M45" i="4" s="1"/>
  <c r="FQ51" i="3"/>
  <c r="Y48" i="4" s="1"/>
  <c r="FD49" i="3"/>
  <c r="L46" i="4" s="1"/>
  <c r="FA48" i="3"/>
  <c r="I45" i="4" s="1"/>
  <c r="FO51" i="3"/>
  <c r="W48" i="4" s="1"/>
  <c r="BT48" i="3"/>
  <c r="GK48" i="3" s="1"/>
  <c r="AQ45" i="4" s="1"/>
  <c r="BU48" i="3"/>
  <c r="GM48" i="3" s="1"/>
  <c r="AS45" i="4" s="1"/>
  <c r="BP50" i="3"/>
  <c r="BQ49" i="3"/>
  <c r="AH57" i="3"/>
  <c r="AE57" i="3" s="1"/>
  <c r="AD57" i="3"/>
  <c r="BX54" i="3"/>
  <c r="GA53" i="3"/>
  <c r="AI50" i="4" s="1"/>
  <c r="N53" i="3"/>
  <c r="AW52" i="3"/>
  <c r="BA52" i="3" s="1"/>
  <c r="U52" i="3"/>
  <c r="AP54" i="3"/>
  <c r="GC54" i="3" s="1"/>
  <c r="AK51" i="4" s="1"/>
  <c r="CY51" i="4"/>
  <c r="DI53" i="4"/>
  <c r="BB52" i="4"/>
  <c r="CY52" i="4" s="1"/>
  <c r="C52" i="4"/>
  <c r="DJ52" i="4"/>
  <c r="EN49" i="3"/>
  <c r="FC49" i="3" s="1"/>
  <c r="EP49" i="3"/>
  <c r="EK49" i="3"/>
  <c r="EY49" i="3" s="1"/>
  <c r="EM49" i="3"/>
  <c r="EO50" i="3"/>
  <c r="AX53" i="3"/>
  <c r="BC53" i="3"/>
  <c r="GC53" i="3"/>
  <c r="AK50" i="4" s="1"/>
  <c r="EI51" i="3"/>
  <c r="H48" i="4"/>
  <c r="G45" i="4"/>
  <c r="K45" i="4"/>
  <c r="BB55" i="3"/>
  <c r="BF55" i="3" s="1"/>
  <c r="FM55" i="3" s="1"/>
  <c r="CS51" i="3"/>
  <c r="DC51" i="3" s="1"/>
  <c r="CW51" i="3"/>
  <c r="DG51" i="3" s="1"/>
  <c r="AM53" i="3"/>
  <c r="CR53" i="3" s="1"/>
  <c r="CJ53" i="3"/>
  <c r="AQ53" i="3"/>
  <c r="CT52" i="3"/>
  <c r="CV52" i="3"/>
  <c r="CU52" i="3"/>
  <c r="BK52" i="3"/>
  <c r="CA52" i="3"/>
  <c r="CK53" i="3"/>
  <c r="CR52" i="3"/>
  <c r="CP52" i="3"/>
  <c r="BI52" i="3"/>
  <c r="CQ52" i="3"/>
  <c r="BY52" i="3"/>
  <c r="EC52" i="3" s="1"/>
  <c r="EL52" i="3" s="1"/>
  <c r="EZ52" i="3" s="1"/>
  <c r="DI50" i="3"/>
  <c r="DH50" i="3"/>
  <c r="EJ50" i="3" s="1"/>
  <c r="DD50" i="3"/>
  <c r="ED50" i="3" s="1"/>
  <c r="DE50" i="3"/>
  <c r="AR57" i="3"/>
  <c r="U50" i="4"/>
  <c r="U51" i="4"/>
  <c r="AL54" i="3"/>
  <c r="AJ55" i="3"/>
  <c r="BO55" i="3" s="1"/>
  <c r="AI56" i="3"/>
  <c r="AO56" i="3"/>
  <c r="AK56" i="3"/>
  <c r="AP55" i="3"/>
  <c r="AS58" i="3"/>
  <c r="AU55" i="4" s="1"/>
  <c r="AC58" i="3"/>
  <c r="FK52" i="3" l="1"/>
  <c r="S49" i="4" s="1"/>
  <c r="FE49" i="3"/>
  <c r="M46" i="4" s="1"/>
  <c r="FQ52" i="3"/>
  <c r="Y49" i="4" s="1"/>
  <c r="FD50" i="3"/>
  <c r="L47" i="4" s="1"/>
  <c r="FO52" i="3"/>
  <c r="W49" i="4" s="1"/>
  <c r="FA49" i="3"/>
  <c r="I46" i="4" s="1"/>
  <c r="BT49" i="3"/>
  <c r="GK49" i="3" s="1"/>
  <c r="AQ46" i="4" s="1"/>
  <c r="BU49" i="3"/>
  <c r="GM49" i="3" s="1"/>
  <c r="AS46" i="4" s="1"/>
  <c r="BP51" i="3"/>
  <c r="BQ50" i="3"/>
  <c r="AH58" i="3"/>
  <c r="AE58" i="3" s="1"/>
  <c r="AD58" i="3"/>
  <c r="BX55" i="3"/>
  <c r="AQ54" i="3"/>
  <c r="CU54" i="3" s="1"/>
  <c r="GA54" i="3"/>
  <c r="AI51" i="4" s="1"/>
  <c r="N54" i="3"/>
  <c r="AW53" i="3"/>
  <c r="BA53" i="3" s="1"/>
  <c r="U53" i="3"/>
  <c r="CK54" i="3"/>
  <c r="CK55" i="3" s="1"/>
  <c r="BC54" i="3"/>
  <c r="DI54" i="4"/>
  <c r="DI55" i="4" s="1"/>
  <c r="DI56" i="4" s="1"/>
  <c r="DI57" i="4" s="1"/>
  <c r="DI58" i="4" s="1"/>
  <c r="DI59" i="4" s="1"/>
  <c r="DI60" i="4" s="1"/>
  <c r="DI61" i="4" s="1"/>
  <c r="DI62" i="4" s="1"/>
  <c r="DI63" i="4" s="1"/>
  <c r="DI64" i="4" s="1"/>
  <c r="DI65" i="4" s="1"/>
  <c r="DI66" i="4" s="1"/>
  <c r="DI67" i="4" s="1"/>
  <c r="DI68" i="4" s="1"/>
  <c r="DI69" i="4" s="1"/>
  <c r="DI70" i="4" s="1"/>
  <c r="DI71" i="4" s="1"/>
  <c r="DI72" i="4" s="1"/>
  <c r="DI73" i="4" s="1"/>
  <c r="DI74" i="4" s="1"/>
  <c r="DI75" i="4" s="1"/>
  <c r="DI76" i="4" s="1"/>
  <c r="DI77" i="4" s="1"/>
  <c r="DI78" i="4" s="1"/>
  <c r="DI79" i="4" s="1"/>
  <c r="DI80" i="4" s="1"/>
  <c r="DI81" i="4" s="1"/>
  <c r="DI82" i="4" s="1"/>
  <c r="DI83" i="4" s="1"/>
  <c r="DI84" i="4" s="1"/>
  <c r="DI85" i="4" s="1"/>
  <c r="DI86" i="4" s="1"/>
  <c r="DI87" i="4" s="1"/>
  <c r="DI88" i="4" s="1"/>
  <c r="DI89" i="4" s="1"/>
  <c r="DI90" i="4" s="1"/>
  <c r="DI91" i="4" s="1"/>
  <c r="DI92" i="4" s="1"/>
  <c r="DI93" i="4" s="1"/>
  <c r="DI94" i="4" s="1"/>
  <c r="DI95" i="4" s="1"/>
  <c r="DI96" i="4" s="1"/>
  <c r="DI97" i="4" s="1"/>
  <c r="DI98" i="4" s="1"/>
  <c r="DI99" i="4" s="1"/>
  <c r="DI100" i="4" s="1"/>
  <c r="DI101" i="4" s="1"/>
  <c r="BB53" i="4"/>
  <c r="C53" i="4"/>
  <c r="DJ53" i="4"/>
  <c r="DJ3" i="4" s="1"/>
  <c r="AY6" i="4" s="1"/>
  <c r="EK50" i="3"/>
  <c r="EY50" i="3" s="1"/>
  <c r="EM50" i="3"/>
  <c r="EN50" i="3"/>
  <c r="FC50" i="3" s="1"/>
  <c r="EP50" i="3"/>
  <c r="EO51" i="3"/>
  <c r="BC55" i="3"/>
  <c r="GC55" i="3"/>
  <c r="AK52" i="4" s="1"/>
  <c r="AX54" i="3"/>
  <c r="EI52" i="3"/>
  <c r="G46" i="4"/>
  <c r="K46" i="4"/>
  <c r="BB56" i="3"/>
  <c r="BF56" i="3" s="1"/>
  <c r="FM56" i="3" s="1"/>
  <c r="CW52" i="3"/>
  <c r="DG52" i="3" s="1"/>
  <c r="CQ53" i="3"/>
  <c r="CJ54" i="3"/>
  <c r="BY53" i="3"/>
  <c r="EC53" i="3" s="1"/>
  <c r="EL53" i="3" s="1"/>
  <c r="EZ53" i="3" s="1"/>
  <c r="BI53" i="3"/>
  <c r="CP53" i="3"/>
  <c r="AQ55" i="3"/>
  <c r="CV53" i="3"/>
  <c r="CT53" i="3"/>
  <c r="CU53" i="3"/>
  <c r="BK53" i="3"/>
  <c r="CA53" i="3"/>
  <c r="CS52" i="3"/>
  <c r="DC52" i="3" s="1"/>
  <c r="AM54" i="3"/>
  <c r="DH51" i="3"/>
  <c r="EJ51" i="3" s="1"/>
  <c r="DI51" i="3"/>
  <c r="DD51" i="3"/>
  <c r="ED51" i="3" s="1"/>
  <c r="DE51" i="3"/>
  <c r="AR58" i="3"/>
  <c r="AL55" i="3"/>
  <c r="U52" i="4"/>
  <c r="AK57" i="3"/>
  <c r="AO57" i="3"/>
  <c r="AN56" i="3"/>
  <c r="BZ56" i="3" s="1"/>
  <c r="AJ56" i="3"/>
  <c r="AS59" i="3"/>
  <c r="AU56" i="4" s="1"/>
  <c r="B3" i="3"/>
  <c r="AI57" i="3"/>
  <c r="BO56" i="3" l="1"/>
  <c r="FA50" i="3"/>
  <c r="I47" i="4" s="1"/>
  <c r="FO53" i="3"/>
  <c r="W50" i="4" s="1"/>
  <c r="FK53" i="3"/>
  <c r="S50" i="4" s="1"/>
  <c r="FQ53" i="3"/>
  <c r="Y50" i="4" s="1"/>
  <c r="FD51" i="3"/>
  <c r="L48" i="4" s="1"/>
  <c r="FE50" i="3"/>
  <c r="M47" i="4" s="1"/>
  <c r="CV54" i="3"/>
  <c r="BT50" i="3"/>
  <c r="GK50" i="3" s="1"/>
  <c r="AQ47" i="4" s="1"/>
  <c r="BU50" i="3"/>
  <c r="GM50" i="3" s="1"/>
  <c r="AS47" i="4" s="1"/>
  <c r="CA54" i="3"/>
  <c r="EI54" i="3" s="1"/>
  <c r="BP52" i="3"/>
  <c r="BQ51" i="3"/>
  <c r="BK54" i="3"/>
  <c r="BX56" i="3"/>
  <c r="CT54" i="3"/>
  <c r="CW54" i="3" s="1"/>
  <c r="DG54" i="3" s="1"/>
  <c r="AW54" i="3"/>
  <c r="BA54" i="3" s="1"/>
  <c r="U54" i="3"/>
  <c r="GA55" i="3"/>
  <c r="AI52" i="4" s="1"/>
  <c r="N55" i="3"/>
  <c r="CY53" i="4"/>
  <c r="CY54" i="4"/>
  <c r="CY55" i="4"/>
  <c r="EK51" i="3"/>
  <c r="EY51" i="3" s="1"/>
  <c r="EM51" i="3"/>
  <c r="EN51" i="3"/>
  <c r="FC51" i="3" s="1"/>
  <c r="EP51" i="3"/>
  <c r="EO52" i="3"/>
  <c r="AX55" i="3"/>
  <c r="EI53" i="3"/>
  <c r="H49" i="4"/>
  <c r="H50" i="4"/>
  <c r="K47" i="4"/>
  <c r="G47" i="4"/>
  <c r="BB57" i="3"/>
  <c r="BF57" i="3" s="1"/>
  <c r="FM57" i="3" s="1"/>
  <c r="CJ55" i="3"/>
  <c r="CS53" i="3"/>
  <c r="DC53" i="3" s="1"/>
  <c r="BK55" i="3"/>
  <c r="CT55" i="3"/>
  <c r="CU55" i="3"/>
  <c r="CV55" i="3"/>
  <c r="CA55" i="3"/>
  <c r="CW53" i="3"/>
  <c r="DG53" i="3" s="1"/>
  <c r="CR54" i="3"/>
  <c r="CP54" i="3"/>
  <c r="BY54" i="3"/>
  <c r="EC54" i="3" s="1"/>
  <c r="EL54" i="3" s="1"/>
  <c r="EZ54" i="3" s="1"/>
  <c r="CQ54" i="3"/>
  <c r="BI54" i="3"/>
  <c r="AM55" i="3"/>
  <c r="DI52" i="3"/>
  <c r="DH52" i="3"/>
  <c r="EJ52" i="3" s="1"/>
  <c r="DD52" i="3"/>
  <c r="ED52" i="3" s="1"/>
  <c r="DE52" i="3"/>
  <c r="AR59" i="3"/>
  <c r="AI58" i="3"/>
  <c r="AJ58" i="3" s="1"/>
  <c r="BX58" i="3" s="1"/>
  <c r="AC59" i="3"/>
  <c r="AP56" i="3"/>
  <c r="AJ57" i="3"/>
  <c r="AN57" i="3"/>
  <c r="BZ57" i="3" s="1"/>
  <c r="AK58" i="3"/>
  <c r="AO58" i="3"/>
  <c r="AL56" i="3"/>
  <c r="FE51" i="3" l="1"/>
  <c r="M48" i="4" s="1"/>
  <c r="FA51" i="3"/>
  <c r="I48" i="4" s="1"/>
  <c r="FK54" i="3"/>
  <c r="S51" i="4" s="1"/>
  <c r="FO54" i="3"/>
  <c r="W51" i="4" s="1"/>
  <c r="FQ55" i="3"/>
  <c r="Y52" i="4" s="1"/>
  <c r="FQ54" i="3"/>
  <c r="Y51" i="4" s="1"/>
  <c r="FD52" i="3"/>
  <c r="L49" i="4" s="1"/>
  <c r="BT51" i="3"/>
  <c r="GK51" i="3" s="1"/>
  <c r="AQ48" i="4" s="1"/>
  <c r="BU51" i="3"/>
  <c r="GM51" i="3" s="1"/>
  <c r="AS48" i="4" s="1"/>
  <c r="BO57" i="3"/>
  <c r="BP53" i="3"/>
  <c r="BQ52" i="3"/>
  <c r="BX57" i="3"/>
  <c r="AH59" i="3"/>
  <c r="AE59" i="3" s="1"/>
  <c r="AD59" i="3"/>
  <c r="GA56" i="3"/>
  <c r="AI53" i="4" s="1"/>
  <c r="N56" i="3"/>
  <c r="U55" i="3"/>
  <c r="AW55" i="3"/>
  <c r="BA55" i="3" s="1"/>
  <c r="EK52" i="3"/>
  <c r="EY52" i="3" s="1"/>
  <c r="EM52" i="3"/>
  <c r="EN52" i="3"/>
  <c r="FC52" i="3" s="1"/>
  <c r="EP52" i="3"/>
  <c r="EO54" i="3"/>
  <c r="EO53" i="3"/>
  <c r="GC56" i="3"/>
  <c r="AK53" i="4" s="1"/>
  <c r="AX56" i="3"/>
  <c r="EI55" i="3"/>
  <c r="H51" i="4"/>
  <c r="K48" i="4"/>
  <c r="G48" i="4"/>
  <c r="CK56" i="3"/>
  <c r="BC56" i="3"/>
  <c r="BB58" i="3"/>
  <c r="BF58" i="3" s="1"/>
  <c r="FM58" i="3" s="1"/>
  <c r="CS54" i="3"/>
  <c r="DC54" i="3" s="1"/>
  <c r="AQ56" i="3"/>
  <c r="CW55" i="3"/>
  <c r="DG55" i="3" s="1"/>
  <c r="CJ56" i="3"/>
  <c r="CR55" i="3"/>
  <c r="CP55" i="3"/>
  <c r="BY55" i="3"/>
  <c r="EC55" i="3" s="1"/>
  <c r="EL55" i="3" s="1"/>
  <c r="EZ55" i="3" s="1"/>
  <c r="BI55" i="3"/>
  <c r="CQ55" i="3"/>
  <c r="AM56" i="3"/>
  <c r="DH53" i="3"/>
  <c r="EJ53" i="3" s="1"/>
  <c r="DI53" i="3"/>
  <c r="DD53" i="3"/>
  <c r="ED53" i="3" s="1"/>
  <c r="DE53" i="3"/>
  <c r="U53" i="4"/>
  <c r="AN58" i="3"/>
  <c r="BZ58" i="3" s="1"/>
  <c r="AL57" i="3"/>
  <c r="AP57" i="3"/>
  <c r="AK59" i="3"/>
  <c r="AO59" i="3"/>
  <c r="AL58" i="3"/>
  <c r="FE52" i="3" l="1"/>
  <c r="M49" i="4" s="1"/>
  <c r="FD53" i="3"/>
  <c r="L50" i="4" s="1"/>
  <c r="FD54" i="3"/>
  <c r="L51" i="4" s="1"/>
  <c r="FA52" i="3"/>
  <c r="I49" i="4" s="1"/>
  <c r="FK55" i="3"/>
  <c r="S52" i="4" s="1"/>
  <c r="FO55" i="3"/>
  <c r="W52" i="4" s="1"/>
  <c r="BT52" i="3"/>
  <c r="GK52" i="3" s="1"/>
  <c r="AQ49" i="4" s="1"/>
  <c r="BU52" i="3"/>
  <c r="GM52" i="3" s="1"/>
  <c r="AS49" i="4" s="1"/>
  <c r="BP54" i="3"/>
  <c r="BQ53" i="3"/>
  <c r="BO58" i="3"/>
  <c r="AI59" i="3"/>
  <c r="AJ59" i="3" s="1"/>
  <c r="GA57" i="3"/>
  <c r="N57" i="3"/>
  <c r="GA58" i="3"/>
  <c r="U56" i="3"/>
  <c r="AW56" i="3"/>
  <c r="BA56" i="3" s="1"/>
  <c r="EN53" i="3"/>
  <c r="FC53" i="3" s="1"/>
  <c r="EP53" i="3"/>
  <c r="EK53" i="3"/>
  <c r="EY53" i="3" s="1"/>
  <c r="EM53" i="3"/>
  <c r="EO55" i="3"/>
  <c r="AX58" i="3"/>
  <c r="BC57" i="3"/>
  <c r="GC57" i="3"/>
  <c r="AX57" i="3"/>
  <c r="H52" i="4"/>
  <c r="G49" i="4"/>
  <c r="K49" i="4"/>
  <c r="CS55" i="3"/>
  <c r="DC55" i="3" s="1"/>
  <c r="BB59" i="3"/>
  <c r="BF59" i="3" s="1"/>
  <c r="FM59" i="3" s="1"/>
  <c r="BK56" i="3"/>
  <c r="CV56" i="3"/>
  <c r="CT56" i="3"/>
  <c r="CU56" i="3"/>
  <c r="CA56" i="3"/>
  <c r="AQ57" i="3"/>
  <c r="CJ57" i="3"/>
  <c r="CJ58" i="3" s="1"/>
  <c r="CK57" i="3"/>
  <c r="CR56" i="3"/>
  <c r="CP56" i="3"/>
  <c r="BI56" i="3"/>
  <c r="CQ56" i="3"/>
  <c r="BY56" i="3"/>
  <c r="EC56" i="3" s="1"/>
  <c r="EL56" i="3" s="1"/>
  <c r="EZ56" i="3" s="1"/>
  <c r="AM57" i="3"/>
  <c r="AM58" i="3"/>
  <c r="DD54" i="3"/>
  <c r="ED54" i="3" s="1"/>
  <c r="DE54" i="3"/>
  <c r="DI54" i="3"/>
  <c r="DH54" i="3"/>
  <c r="EJ54" i="3" s="1"/>
  <c r="AP58" i="3"/>
  <c r="FK56" i="3" l="1"/>
  <c r="S53" i="4" s="1"/>
  <c r="FD55" i="3"/>
  <c r="L52" i="4" s="1"/>
  <c r="FA53" i="3"/>
  <c r="I50" i="4" s="1"/>
  <c r="FO56" i="3"/>
  <c r="W53" i="4" s="1"/>
  <c r="FQ56" i="3"/>
  <c r="Y53" i="4" s="1"/>
  <c r="FE53" i="3"/>
  <c r="M50" i="4" s="1"/>
  <c r="AN59" i="3"/>
  <c r="BZ59" i="3" s="1"/>
  <c r="BT53" i="3"/>
  <c r="GK53" i="3" s="1"/>
  <c r="AQ50" i="4" s="1"/>
  <c r="BU53" i="3"/>
  <c r="GM53" i="3" s="1"/>
  <c r="AS50" i="4" s="1"/>
  <c r="BP55" i="3"/>
  <c r="BQ54" i="3"/>
  <c r="BX59" i="3"/>
  <c r="N58" i="3"/>
  <c r="AW57" i="3"/>
  <c r="BA57" i="3" s="1"/>
  <c r="FK57" i="3" s="1"/>
  <c r="U57" i="3"/>
  <c r="EK54" i="3"/>
  <c r="EY54" i="3" s="1"/>
  <c r="EM54" i="3"/>
  <c r="EN54" i="3"/>
  <c r="FC54" i="3" s="1"/>
  <c r="EP54" i="3"/>
  <c r="BC58" i="3"/>
  <c r="GC58" i="3"/>
  <c r="EI56" i="3"/>
  <c r="H53" i="4"/>
  <c r="G50" i="4"/>
  <c r="K50" i="4"/>
  <c r="CS56" i="3"/>
  <c r="DC56" i="3" s="1"/>
  <c r="CT57" i="3"/>
  <c r="CU57" i="3"/>
  <c r="CV57" i="3"/>
  <c r="BK57" i="3"/>
  <c r="FQ57" i="3" s="1"/>
  <c r="CA57" i="3"/>
  <c r="CW56" i="3"/>
  <c r="DG56" i="3" s="1"/>
  <c r="AQ58" i="3"/>
  <c r="CK58" i="3"/>
  <c r="CR58" i="3"/>
  <c r="CP58" i="3"/>
  <c r="BY58" i="3"/>
  <c r="EC58" i="3" s="1"/>
  <c r="EL58" i="3" s="1"/>
  <c r="EZ58" i="3" s="1"/>
  <c r="CQ58" i="3"/>
  <c r="BI58" i="3"/>
  <c r="FO58" i="3" s="1"/>
  <c r="CR57" i="3"/>
  <c r="CP57" i="3"/>
  <c r="BY57" i="3"/>
  <c r="EC57" i="3" s="1"/>
  <c r="EL57" i="3" s="1"/>
  <c r="EZ57" i="3" s="1"/>
  <c r="BI57" i="3"/>
  <c r="FO57" i="3" s="1"/>
  <c r="CQ57" i="3"/>
  <c r="DH55" i="3"/>
  <c r="EJ55" i="3" s="1"/>
  <c r="DI55" i="3"/>
  <c r="DD55" i="3"/>
  <c r="ED55" i="3" s="1"/>
  <c r="DE55" i="3"/>
  <c r="AL59" i="3"/>
  <c r="FA54" i="3" l="1"/>
  <c r="I51" i="4" s="1"/>
  <c r="FE54" i="3"/>
  <c r="M51" i="4" s="1"/>
  <c r="AP59" i="3"/>
  <c r="GC59" i="3" s="1"/>
  <c r="BT54" i="3"/>
  <c r="GK54" i="3" s="1"/>
  <c r="AQ51" i="4" s="1"/>
  <c r="BU54" i="3"/>
  <c r="GM54" i="3" s="1"/>
  <c r="AS51" i="4" s="1"/>
  <c r="BO59" i="3"/>
  <c r="BP56" i="3"/>
  <c r="BQ55" i="3"/>
  <c r="GA59" i="3"/>
  <c r="AW58" i="3"/>
  <c r="BA58" i="3" s="1"/>
  <c r="FK58" i="3" s="1"/>
  <c r="U58" i="3"/>
  <c r="EN55" i="3"/>
  <c r="FC55" i="3" s="1"/>
  <c r="EP55" i="3"/>
  <c r="EK55" i="3"/>
  <c r="EY55" i="3" s="1"/>
  <c r="EM55" i="3"/>
  <c r="EO56" i="3"/>
  <c r="AX59" i="3"/>
  <c r="EI57" i="3"/>
  <c r="G51" i="4"/>
  <c r="K51" i="4"/>
  <c r="CS58" i="3"/>
  <c r="CJ59" i="3"/>
  <c r="BK58" i="3"/>
  <c r="FQ58" i="3" s="1"/>
  <c r="CV58" i="3"/>
  <c r="CT58" i="3"/>
  <c r="CU58" i="3"/>
  <c r="CA58" i="3"/>
  <c r="CW57" i="3"/>
  <c r="DG57" i="3" s="1"/>
  <c r="CS57" i="3"/>
  <c r="DC57" i="3" s="1"/>
  <c r="AM59" i="3"/>
  <c r="DD56" i="3"/>
  <c r="ED56" i="3" s="1"/>
  <c r="DE56" i="3"/>
  <c r="DI56" i="3"/>
  <c r="DH56" i="3"/>
  <c r="EJ56" i="3" s="1"/>
  <c r="FE55" i="3" l="1"/>
  <c r="M52" i="4" s="1"/>
  <c r="FD56" i="3"/>
  <c r="L53" i="4" s="1"/>
  <c r="FA55" i="3"/>
  <c r="I52" i="4" s="1"/>
  <c r="BC59" i="3"/>
  <c r="AQ59" i="3"/>
  <c r="CV59" i="3" s="1"/>
  <c r="CK59" i="3"/>
  <c r="N59" i="3"/>
  <c r="AW59" i="3" s="1"/>
  <c r="BA59" i="3" s="1"/>
  <c r="FK59" i="3" s="1"/>
  <c r="BT55" i="3"/>
  <c r="GK55" i="3" s="1"/>
  <c r="AQ52" i="4" s="1"/>
  <c r="BU55" i="3"/>
  <c r="GM55" i="3" s="1"/>
  <c r="AS52" i="4" s="1"/>
  <c r="BP57" i="3"/>
  <c r="BQ56" i="3"/>
  <c r="EN56" i="3"/>
  <c r="FC56" i="3" s="1"/>
  <c r="EP56" i="3"/>
  <c r="EK56" i="3"/>
  <c r="EY56" i="3" s="1"/>
  <c r="EM56" i="3"/>
  <c r="EO57" i="3"/>
  <c r="FD57" i="3" s="1"/>
  <c r="EI58" i="3"/>
  <c r="K52" i="4"/>
  <c r="G52" i="4"/>
  <c r="CW58" i="3"/>
  <c r="DG58" i="3" s="1"/>
  <c r="CR59" i="3"/>
  <c r="CP59" i="3"/>
  <c r="CQ59" i="3"/>
  <c r="BI59" i="3"/>
  <c r="FO59" i="3" s="1"/>
  <c r="BY59" i="3"/>
  <c r="EC59" i="3" s="1"/>
  <c r="EL59" i="3" s="1"/>
  <c r="EZ59" i="3" s="1"/>
  <c r="DD57" i="3"/>
  <c r="ED57" i="3" s="1"/>
  <c r="DE57" i="3"/>
  <c r="DH57" i="3"/>
  <c r="EJ57" i="3" s="1"/>
  <c r="DI57" i="3"/>
  <c r="DC58" i="3"/>
  <c r="CT59" i="3" l="1"/>
  <c r="CA59" i="3"/>
  <c r="EI59" i="3" s="1"/>
  <c r="BK59" i="3"/>
  <c r="FQ59" i="3" s="1"/>
  <c r="CU59" i="3"/>
  <c r="FA56" i="3"/>
  <c r="I53" i="4" s="1"/>
  <c r="FE56" i="3"/>
  <c r="M53" i="4" s="1"/>
  <c r="U59" i="3"/>
  <c r="BT56" i="3"/>
  <c r="GK56" i="3" s="1"/>
  <c r="AQ53" i="4" s="1"/>
  <c r="BU56" i="3"/>
  <c r="GM56" i="3" s="1"/>
  <c r="AS53" i="4" s="1"/>
  <c r="BP58" i="3"/>
  <c r="BQ57" i="3"/>
  <c r="EK57" i="3"/>
  <c r="EY57" i="3" s="1"/>
  <c r="EM57" i="3"/>
  <c r="FA57" i="3" s="1"/>
  <c r="EN57" i="3"/>
  <c r="FC57" i="3" s="1"/>
  <c r="EP57" i="3"/>
  <c r="FE57" i="3" s="1"/>
  <c r="EO58" i="3"/>
  <c r="FD58" i="3" s="1"/>
  <c r="K53" i="4"/>
  <c r="G53" i="4"/>
  <c r="CS59" i="3"/>
  <c r="DC59" i="3" s="1"/>
  <c r="DD58" i="3"/>
  <c r="ED58" i="3" s="1"/>
  <c r="DE58" i="3"/>
  <c r="DI58" i="3"/>
  <c r="DH58" i="3"/>
  <c r="EJ58" i="3" s="1"/>
  <c r="CW59" i="3" l="1"/>
  <c r="DG59" i="3" s="1"/>
  <c r="DH59" i="3" s="1"/>
  <c r="EJ59" i="3" s="1"/>
  <c r="BT57" i="3"/>
  <c r="GK57" i="3" s="1"/>
  <c r="BU57" i="3"/>
  <c r="GM57" i="3" s="1"/>
  <c r="BP59" i="3"/>
  <c r="BQ59" i="3" s="1"/>
  <c r="BQ58" i="3"/>
  <c r="EK58" i="3"/>
  <c r="EY58" i="3" s="1"/>
  <c r="EM58" i="3"/>
  <c r="FA58" i="3" s="1"/>
  <c r="EN58" i="3"/>
  <c r="FC58" i="3" s="1"/>
  <c r="EP58" i="3"/>
  <c r="FE58" i="3" s="1"/>
  <c r="EO59" i="3"/>
  <c r="FD59" i="3" s="1"/>
  <c r="DD59" i="3"/>
  <c r="ED59" i="3" s="1"/>
  <c r="DE59" i="3"/>
  <c r="DI59" i="3" l="1"/>
  <c r="BT58" i="3"/>
  <c r="GK58" i="3" s="1"/>
  <c r="BU58" i="3"/>
  <c r="GM58" i="3" s="1"/>
  <c r="BT59" i="3"/>
  <c r="GK59" i="3" s="1"/>
  <c r="BU59" i="3"/>
  <c r="GM59" i="3" s="1"/>
  <c r="EK59" i="3"/>
  <c r="EY59" i="3" s="1"/>
  <c r="EM59" i="3"/>
  <c r="FA59" i="3" s="1"/>
  <c r="EN59" i="3"/>
  <c r="FC59" i="3" s="1"/>
  <c r="EP59" i="3"/>
  <c r="FE59" i="3" s="1"/>
  <c r="P8" i="6" l="1"/>
  <c r="P9" i="6" s="1"/>
  <c r="Q8" i="6" l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P10" i="6"/>
  <c r="R9" i="6"/>
  <c r="U9" i="6" s="1"/>
  <c r="EN9" i="6" l="1"/>
  <c r="EK9" i="6"/>
  <c r="P11" i="6"/>
  <c r="R10" i="6"/>
  <c r="U10" i="6" s="1"/>
  <c r="EY9" i="6" l="1"/>
  <c r="BF6" i="4" s="1"/>
  <c r="FC9" i="6"/>
  <c r="BJ6" i="4" s="1"/>
  <c r="EN10" i="6"/>
  <c r="EK10" i="6"/>
  <c r="R11" i="6"/>
  <c r="U11" i="6" s="1"/>
  <c r="P12" i="6"/>
  <c r="BH6" i="4"/>
  <c r="BL6" i="4"/>
  <c r="FC10" i="6" l="1"/>
  <c r="BJ7" i="4" s="1"/>
  <c r="EY10" i="6"/>
  <c r="BF7" i="4" s="1"/>
  <c r="EN11" i="6"/>
  <c r="EK11" i="6"/>
  <c r="P13" i="6"/>
  <c r="R12" i="6"/>
  <c r="U12" i="6" s="1"/>
  <c r="EY11" i="6" l="1"/>
  <c r="BF8" i="4" s="1"/>
  <c r="FC11" i="6"/>
  <c r="BJ8" i="4" s="1"/>
  <c r="EN12" i="6"/>
  <c r="EK12" i="6"/>
  <c r="R13" i="6"/>
  <c r="U13" i="6" s="1"/>
  <c r="P14" i="6"/>
  <c r="EY12" i="6" l="1"/>
  <c r="BF9" i="4" s="1"/>
  <c r="FC12" i="6"/>
  <c r="BJ9" i="4" s="1"/>
  <c r="EN13" i="6"/>
  <c r="EK13" i="6"/>
  <c r="P15" i="6"/>
  <c r="R14" i="6"/>
  <c r="U14" i="6" s="1"/>
  <c r="FC13" i="6" l="1"/>
  <c r="BJ10" i="4" s="1"/>
  <c r="EY13" i="6"/>
  <c r="BF10" i="4" s="1"/>
  <c r="EN14" i="6"/>
  <c r="EK14" i="6"/>
  <c r="P16" i="6"/>
  <c r="R15" i="6"/>
  <c r="U15" i="6" s="1"/>
  <c r="EY14" i="6" l="1"/>
  <c r="BF11" i="4" s="1"/>
  <c r="FC14" i="6"/>
  <c r="BJ11" i="4" s="1"/>
  <c r="EN15" i="6"/>
  <c r="EK15" i="6"/>
  <c r="P17" i="6"/>
  <c r="R16" i="6"/>
  <c r="U16" i="6" s="1"/>
  <c r="EY15" i="6" l="1"/>
  <c r="BF12" i="4" s="1"/>
  <c r="FC15" i="6"/>
  <c r="BJ12" i="4" s="1"/>
  <c r="EN16" i="6"/>
  <c r="EK16" i="6"/>
  <c r="R17" i="6"/>
  <c r="U17" i="6" s="1"/>
  <c r="P18" i="6"/>
  <c r="EY16" i="6" l="1"/>
  <c r="BF13" i="4" s="1"/>
  <c r="FC16" i="6"/>
  <c r="BJ13" i="4" s="1"/>
  <c r="EN17" i="6"/>
  <c r="EK17" i="6"/>
  <c r="P19" i="6"/>
  <c r="R18" i="6"/>
  <c r="U18" i="6" s="1"/>
  <c r="FC17" i="6" l="1"/>
  <c r="BJ14" i="4" s="1"/>
  <c r="EY17" i="6"/>
  <c r="BF14" i="4" s="1"/>
  <c r="EN18" i="6"/>
  <c r="R19" i="6"/>
  <c r="U19" i="6" s="1"/>
  <c r="P20" i="6"/>
  <c r="FC18" i="6" l="1"/>
  <c r="BJ15" i="4" s="1"/>
  <c r="EN19" i="6"/>
  <c r="EK18" i="6"/>
  <c r="EK19" i="6"/>
  <c r="P21" i="6"/>
  <c r="R20" i="6"/>
  <c r="U20" i="6" s="1"/>
  <c r="EY18" i="6" l="1"/>
  <c r="BF15" i="4" s="1"/>
  <c r="EY19" i="6"/>
  <c r="BF16" i="4" s="1"/>
  <c r="FC19" i="6"/>
  <c r="BJ16" i="4" s="1"/>
  <c r="EN20" i="6"/>
  <c r="EK20" i="6"/>
  <c r="R21" i="6"/>
  <c r="U21" i="6" s="1"/>
  <c r="P22" i="6"/>
  <c r="EY20" i="6" l="1"/>
  <c r="BF17" i="4" s="1"/>
  <c r="FC20" i="6"/>
  <c r="BJ17" i="4" s="1"/>
  <c r="EN21" i="6"/>
  <c r="EK21" i="6"/>
  <c r="R22" i="6"/>
  <c r="U22" i="6" s="1"/>
  <c r="P23" i="6"/>
  <c r="FC21" i="6" l="1"/>
  <c r="BJ18" i="4" s="1"/>
  <c r="EY21" i="6"/>
  <c r="BF18" i="4" s="1"/>
  <c r="EN22" i="6"/>
  <c r="EK22" i="6"/>
  <c r="R23" i="6"/>
  <c r="U23" i="6" s="1"/>
  <c r="P24" i="6"/>
  <c r="FC22" i="6" l="1"/>
  <c r="BJ19" i="4" s="1"/>
  <c r="EY22" i="6"/>
  <c r="BF19" i="4" s="1"/>
  <c r="EK23" i="6"/>
  <c r="P25" i="6"/>
  <c r="R24" i="6"/>
  <c r="U24" i="6" s="1"/>
  <c r="EY23" i="6" l="1"/>
  <c r="BF20" i="4" s="1"/>
  <c r="EN23" i="6"/>
  <c r="EN24" i="6"/>
  <c r="EK24" i="6"/>
  <c r="P26" i="6"/>
  <c r="R25" i="6"/>
  <c r="U25" i="6" s="1"/>
  <c r="EY24" i="6" l="1"/>
  <c r="BF21" i="4" s="1"/>
  <c r="FC24" i="6"/>
  <c r="BJ21" i="4" s="1"/>
  <c r="FC23" i="6"/>
  <c r="BJ20" i="4" s="1"/>
  <c r="EN25" i="6"/>
  <c r="EK25" i="6"/>
  <c r="P27" i="6"/>
  <c r="R26" i="6"/>
  <c r="U26" i="6" s="1"/>
  <c r="EY25" i="6" l="1"/>
  <c r="BF22" i="4" s="1"/>
  <c r="FC25" i="6"/>
  <c r="BJ22" i="4" s="1"/>
  <c r="EN26" i="6"/>
  <c r="EK26" i="6"/>
  <c r="P28" i="6"/>
  <c r="R27" i="6"/>
  <c r="U27" i="6" s="1"/>
  <c r="EY26" i="6" l="1"/>
  <c r="BF23" i="4" s="1"/>
  <c r="FC26" i="6"/>
  <c r="BJ23" i="4" s="1"/>
  <c r="EN27" i="6"/>
  <c r="EK27" i="6"/>
  <c r="P29" i="6"/>
  <c r="R28" i="6"/>
  <c r="U28" i="6" s="1"/>
  <c r="FC27" i="6" l="1"/>
  <c r="BJ24" i="4" s="1"/>
  <c r="EY27" i="6"/>
  <c r="BF24" i="4" s="1"/>
  <c r="EN28" i="6"/>
  <c r="EK28" i="6"/>
  <c r="R29" i="6"/>
  <c r="U29" i="6" s="1"/>
  <c r="P30" i="6"/>
  <c r="FC28" i="6" l="1"/>
  <c r="BJ25" i="4" s="1"/>
  <c r="EY28" i="6"/>
  <c r="BF25" i="4" s="1"/>
  <c r="EN29" i="6"/>
  <c r="EK29" i="6"/>
  <c r="R30" i="6"/>
  <c r="U30" i="6" s="1"/>
  <c r="P31" i="6"/>
  <c r="EY29" i="6" l="1"/>
  <c r="BF26" i="4" s="1"/>
  <c r="FC29" i="6"/>
  <c r="BJ26" i="4" s="1"/>
  <c r="EN30" i="6"/>
  <c r="R31" i="6"/>
  <c r="U31" i="6" s="1"/>
  <c r="P32" i="6"/>
  <c r="FC30" i="6" l="1"/>
  <c r="BJ27" i="4" s="1"/>
  <c r="EK30" i="6"/>
  <c r="EN31" i="6"/>
  <c r="EK31" i="6"/>
  <c r="R32" i="6"/>
  <c r="U32" i="6" s="1"/>
  <c r="P33" i="6"/>
  <c r="FC31" i="6" l="1"/>
  <c r="BJ28" i="4" s="1"/>
  <c r="EY30" i="6"/>
  <c r="BF27" i="4" s="1"/>
  <c r="EY31" i="6"/>
  <c r="BF28" i="4" s="1"/>
  <c r="EN32" i="6"/>
  <c r="EK32" i="6"/>
  <c r="R33" i="6"/>
  <c r="U33" i="6" s="1"/>
  <c r="P34" i="6"/>
  <c r="FC32" i="6" l="1"/>
  <c r="BJ29" i="4" s="1"/>
  <c r="EY32" i="6"/>
  <c r="BF29" i="4" s="1"/>
  <c r="EN33" i="6"/>
  <c r="EK33" i="6"/>
  <c r="P35" i="6"/>
  <c r="R34" i="6"/>
  <c r="U34" i="6" s="1"/>
  <c r="FC33" i="6" l="1"/>
  <c r="BJ30" i="4" s="1"/>
  <c r="EY33" i="6"/>
  <c r="BF30" i="4" s="1"/>
  <c r="EN34" i="6"/>
  <c r="EK34" i="6"/>
  <c r="P36" i="6"/>
  <c r="R35" i="6"/>
  <c r="U35" i="6" s="1"/>
  <c r="FC34" i="6" l="1"/>
  <c r="BJ31" i="4" s="1"/>
  <c r="EY34" i="6"/>
  <c r="BF31" i="4" s="1"/>
  <c r="EK35" i="6"/>
  <c r="R36" i="6"/>
  <c r="U36" i="6" s="1"/>
  <c r="P37" i="6"/>
  <c r="EY35" i="6" l="1"/>
  <c r="BF32" i="4" s="1"/>
  <c r="EN35" i="6"/>
  <c r="EN36" i="6"/>
  <c r="EK36" i="6"/>
  <c r="P38" i="6"/>
  <c r="R37" i="6"/>
  <c r="U37" i="6" s="1"/>
  <c r="EY36" i="6" l="1"/>
  <c r="BF33" i="4" s="1"/>
  <c r="FC36" i="6"/>
  <c r="BJ33" i="4" s="1"/>
  <c r="FC35" i="6"/>
  <c r="BJ32" i="4" s="1"/>
  <c r="EN37" i="6"/>
  <c r="EK37" i="6"/>
  <c r="P39" i="6"/>
  <c r="R38" i="6"/>
  <c r="U38" i="6" s="1"/>
  <c r="FC37" i="6" l="1"/>
  <c r="BJ34" i="4" s="1"/>
  <c r="EY37" i="6"/>
  <c r="BF34" i="4" s="1"/>
  <c r="EN38" i="6"/>
  <c r="EK38" i="6"/>
  <c r="P40" i="6"/>
  <c r="R39" i="6"/>
  <c r="U39" i="6" s="1"/>
  <c r="FC38" i="6" l="1"/>
  <c r="BJ35" i="4" s="1"/>
  <c r="EY38" i="6"/>
  <c r="BF35" i="4" s="1"/>
  <c r="EN39" i="6"/>
  <c r="EK39" i="6"/>
  <c r="P41" i="6"/>
  <c r="R40" i="6"/>
  <c r="U40" i="6" s="1"/>
  <c r="FC39" i="6" l="1"/>
  <c r="BJ36" i="4" s="1"/>
  <c r="EY39" i="6"/>
  <c r="BF36" i="4" s="1"/>
  <c r="EN40" i="6"/>
  <c r="EK40" i="6"/>
  <c r="R41" i="6"/>
  <c r="U41" i="6" s="1"/>
  <c r="P42" i="6"/>
  <c r="FC40" i="6" l="1"/>
  <c r="BJ37" i="4" s="1"/>
  <c r="EY40" i="6"/>
  <c r="BF37" i="4" s="1"/>
  <c r="EN41" i="6"/>
  <c r="R42" i="6"/>
  <c r="U42" i="6" s="1"/>
  <c r="P43" i="6"/>
  <c r="FC41" i="6" l="1"/>
  <c r="BJ38" i="4" s="1"/>
  <c r="EN42" i="6"/>
  <c r="EK41" i="6"/>
  <c r="EK42" i="6"/>
  <c r="P44" i="6"/>
  <c r="R43" i="6"/>
  <c r="U43" i="6" s="1"/>
  <c r="FC42" i="6" l="1"/>
  <c r="BJ39" i="4" s="1"/>
  <c r="EY42" i="6"/>
  <c r="BF39" i="4" s="1"/>
  <c r="EY41" i="6"/>
  <c r="BF38" i="4" s="1"/>
  <c r="EN43" i="6"/>
  <c r="EK43" i="6"/>
  <c r="R44" i="6"/>
  <c r="U44" i="6" s="1"/>
  <c r="P45" i="6"/>
  <c r="EY43" i="6" l="1"/>
  <c r="BF40" i="4" s="1"/>
  <c r="FC43" i="6"/>
  <c r="BJ40" i="4" s="1"/>
  <c r="EN44" i="6"/>
  <c r="EK44" i="6"/>
  <c r="P46" i="6"/>
  <c r="R45" i="6"/>
  <c r="U45" i="6" s="1"/>
  <c r="FC44" i="6" l="1"/>
  <c r="BJ41" i="4" s="1"/>
  <c r="EY44" i="6"/>
  <c r="BF41" i="4" s="1"/>
  <c r="EN45" i="6"/>
  <c r="EK45" i="6"/>
  <c r="P47" i="6"/>
  <c r="R46" i="6"/>
  <c r="U46" i="6" s="1"/>
  <c r="FC45" i="6" l="1"/>
  <c r="BJ42" i="4" s="1"/>
  <c r="EY45" i="6"/>
  <c r="BF42" i="4" s="1"/>
  <c r="EN46" i="6"/>
  <c r="EK46" i="6"/>
  <c r="R47" i="6"/>
  <c r="U47" i="6" s="1"/>
  <c r="P48" i="6"/>
  <c r="FC46" i="6" l="1"/>
  <c r="BJ43" i="4" s="1"/>
  <c r="EY46" i="6"/>
  <c r="BF43" i="4" s="1"/>
  <c r="EN47" i="6"/>
  <c r="EK47" i="6"/>
  <c r="P49" i="6"/>
  <c r="R48" i="6"/>
  <c r="U48" i="6" s="1"/>
  <c r="FC47" i="6" l="1"/>
  <c r="BJ44" i="4" s="1"/>
  <c r="EY47" i="6"/>
  <c r="BF44" i="4" s="1"/>
  <c r="EN48" i="6"/>
  <c r="EK48" i="6"/>
  <c r="R49" i="6"/>
  <c r="U49" i="6" s="1"/>
  <c r="P50" i="6"/>
  <c r="EY48" i="6" l="1"/>
  <c r="BF45" i="4" s="1"/>
  <c r="FC48" i="6"/>
  <c r="BJ45" i="4" s="1"/>
  <c r="EN49" i="6"/>
  <c r="EK49" i="6"/>
  <c r="P51" i="6"/>
  <c r="R50" i="6"/>
  <c r="U50" i="6" s="1"/>
  <c r="EY49" i="6" l="1"/>
  <c r="BF46" i="4" s="1"/>
  <c r="FC49" i="6"/>
  <c r="BJ46" i="4" s="1"/>
  <c r="EN50" i="6"/>
  <c r="EK50" i="6"/>
  <c r="R51" i="6"/>
  <c r="U51" i="6" s="1"/>
  <c r="P52" i="6"/>
  <c r="FC50" i="6" l="1"/>
  <c r="BJ47" i="4" s="1"/>
  <c r="EY50" i="6"/>
  <c r="BF47" i="4" s="1"/>
  <c r="EN51" i="6"/>
  <c r="EK51" i="6"/>
  <c r="P53" i="6"/>
  <c r="R52" i="6"/>
  <c r="U52" i="6" s="1"/>
  <c r="FC51" i="6" l="1"/>
  <c r="BJ48" i="4" s="1"/>
  <c r="EY51" i="6"/>
  <c r="BF48" i="4" s="1"/>
  <c r="EN52" i="6"/>
  <c r="EK52" i="6"/>
  <c r="R53" i="6"/>
  <c r="U53" i="6" s="1"/>
  <c r="P54" i="6"/>
  <c r="EY52" i="6" l="1"/>
  <c r="BF49" i="4" s="1"/>
  <c r="FC52" i="6"/>
  <c r="BJ49" i="4" s="1"/>
  <c r="EN53" i="6"/>
  <c r="EK53" i="6"/>
  <c r="R54" i="6"/>
  <c r="U54" i="6" s="1"/>
  <c r="P55" i="6"/>
  <c r="FC53" i="6" l="1"/>
  <c r="BJ50" i="4" s="1"/>
  <c r="EY53" i="6"/>
  <c r="BF50" i="4" s="1"/>
  <c r="EN54" i="6"/>
  <c r="EK54" i="6"/>
  <c r="R55" i="6"/>
  <c r="U55" i="6" s="1"/>
  <c r="P56" i="6"/>
  <c r="FC54" i="6" l="1"/>
  <c r="BJ51" i="4" s="1"/>
  <c r="EY54" i="6"/>
  <c r="BF51" i="4" s="1"/>
  <c r="EN55" i="6"/>
  <c r="EK55" i="6"/>
  <c r="P57" i="6"/>
  <c r="R56" i="6"/>
  <c r="U56" i="6" s="1"/>
  <c r="FC55" i="6" l="1"/>
  <c r="BJ52" i="4" s="1"/>
  <c r="EY55" i="6"/>
  <c r="BF52" i="4" s="1"/>
  <c r="EN56" i="6"/>
  <c r="EK56" i="6"/>
  <c r="R57" i="6"/>
  <c r="U57" i="6" s="1"/>
  <c r="P58" i="6"/>
  <c r="EY56" i="6" l="1"/>
  <c r="BF53" i="4" s="1"/>
  <c r="FC56" i="6"/>
  <c r="BJ53" i="4" s="1"/>
  <c r="EN57" i="6"/>
  <c r="FC57" i="6" s="1"/>
  <c r="EK57" i="6"/>
  <c r="EY57" i="6" s="1"/>
  <c r="R58" i="6"/>
  <c r="U58" i="6" s="1"/>
  <c r="P59" i="6"/>
  <c r="R59" i="6" s="1"/>
  <c r="U59" i="6" s="1"/>
  <c r="EN59" i="6" l="1"/>
  <c r="FC59" i="6" s="1"/>
  <c r="EN58" i="6"/>
  <c r="FC58" i="6" s="1"/>
  <c r="EK59" i="6"/>
  <c r="EY59" i="6" s="1"/>
  <c r="EK58" i="6"/>
  <c r="EY58" i="6" s="1"/>
  <c r="Y6" i="4"/>
</calcChain>
</file>

<file path=xl/sharedStrings.xml><?xml version="1.0" encoding="utf-8"?>
<sst xmlns="http://schemas.openxmlformats.org/spreadsheetml/2006/main" count="789" uniqueCount="210">
  <si>
    <t>Index</t>
    <phoneticPr fontId="2" type="noConversion"/>
  </si>
  <si>
    <t>초기값</t>
    <phoneticPr fontId="2" type="noConversion"/>
  </si>
  <si>
    <t>Sway</t>
    <phoneticPr fontId="2" type="noConversion"/>
  </si>
  <si>
    <t>1점지지</t>
    <phoneticPr fontId="2" type="noConversion"/>
  </si>
  <si>
    <t>2점지지</t>
    <phoneticPr fontId="2" type="noConversion"/>
  </si>
  <si>
    <t>Enable</t>
    <phoneticPr fontId="2" type="noConversion"/>
  </si>
  <si>
    <t>Index2</t>
    <phoneticPr fontId="2" type="noConversion"/>
  </si>
  <si>
    <t>Num</t>
    <phoneticPr fontId="2" type="noConversion"/>
  </si>
  <si>
    <t>Direction</t>
    <phoneticPr fontId="2" type="noConversion"/>
  </si>
  <si>
    <t xml:space="preserve">그룹번호 </t>
    <phoneticPr fontId="2" type="noConversion"/>
  </si>
  <si>
    <t>S</t>
    <phoneticPr fontId="2" type="noConversion"/>
  </si>
  <si>
    <t>D</t>
    <phoneticPr fontId="2" type="noConversion"/>
  </si>
  <si>
    <t>E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</si>
  <si>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</si>
  <si>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</si>
  <si>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</si>
  <si>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Delay</t>
    <phoneticPr fontId="2" type="noConversion"/>
  </si>
  <si>
    <t>index3</t>
    <phoneticPr fontId="2" type="noConversion"/>
  </si>
  <si>
    <t>발목</t>
    <phoneticPr fontId="2" type="noConversion"/>
  </si>
  <si>
    <t>1점지지구간</t>
    <phoneticPr fontId="2" type="noConversion"/>
  </si>
  <si>
    <t xml:space="preserve">지지구간 </t>
    <phoneticPr fontId="2" type="noConversion"/>
  </si>
  <si>
    <t>지지구간®</t>
    <phoneticPr fontId="2" type="noConversion"/>
  </si>
  <si>
    <t>지지구간(L)</t>
    <phoneticPr fontId="2" type="noConversion"/>
  </si>
  <si>
    <t>Index4</t>
    <phoneticPr fontId="2" type="noConversion"/>
  </si>
  <si>
    <t>=IF(F8&lt;=AI8, 1, 0)</t>
    <phoneticPr fontId="2" type="noConversion"/>
  </si>
  <si>
    <t>아래와 같이 변경</t>
    <phoneticPr fontId="2" type="noConversion"/>
  </si>
  <si>
    <t>=IF(AND((F8-AJ8)&lt;=AI8, F8&gt;AJ8), 1, 0)</t>
    <phoneticPr fontId="2" type="noConversion"/>
  </si>
  <si>
    <t>가용한 프레임 수</t>
    <phoneticPr fontId="2" type="noConversion"/>
  </si>
  <si>
    <t>Index5</t>
    <phoneticPr fontId="2" type="noConversion"/>
  </si>
  <si>
    <t>Index6</t>
    <phoneticPr fontId="2" type="noConversion"/>
  </si>
  <si>
    <t>초기 앉은 높이</t>
    <phoneticPr fontId="2" type="noConversion"/>
  </si>
  <si>
    <t>R</t>
    <phoneticPr fontId="2" type="noConversion"/>
  </si>
  <si>
    <t>L</t>
    <phoneticPr fontId="2" type="noConversion"/>
  </si>
  <si>
    <t>발들어 올리는 높이</t>
    <phoneticPr fontId="2" type="noConversion"/>
  </si>
  <si>
    <t>발들어올리는높이</t>
    <phoneticPr fontId="2" type="noConversion"/>
  </si>
  <si>
    <t>전진량</t>
    <phoneticPr fontId="2" type="noConversion"/>
  </si>
  <si>
    <t>이동</t>
    <phoneticPr fontId="2" type="noConversion"/>
  </si>
  <si>
    <t>SwayOffset</t>
    <phoneticPr fontId="2" type="noConversion"/>
  </si>
  <si>
    <t>Time</t>
    <phoneticPr fontId="2" type="noConversion"/>
  </si>
  <si>
    <t>오른발</t>
    <phoneticPr fontId="2" type="noConversion"/>
  </si>
  <si>
    <t>왼발</t>
    <phoneticPr fontId="2" type="noConversion"/>
  </si>
  <si>
    <t>전진성 타원(앞)</t>
    <phoneticPr fontId="2" type="noConversion"/>
  </si>
  <si>
    <t>전진성 타원(뒤)</t>
    <phoneticPr fontId="2" type="noConversion"/>
  </si>
  <si>
    <t>전진성 타원</t>
    <phoneticPr fontId="2" type="noConversion"/>
  </si>
  <si>
    <t>===</t>
    <phoneticPr fontId="2" type="noConversion"/>
  </si>
  <si>
    <t>===&gt;</t>
    <phoneticPr fontId="2" type="noConversion"/>
  </si>
  <si>
    <t>최종</t>
    <phoneticPr fontId="2" type="noConversion"/>
  </si>
  <si>
    <t>Right</t>
  </si>
  <si>
    <t>(+오른쪽, -왼쪽)</t>
  </si>
  <si>
    <t>Left</t>
  </si>
  <si>
    <t>회전(Right)</t>
    <phoneticPr fontId="2" type="noConversion"/>
  </si>
  <si>
    <t>(Left)</t>
    <phoneticPr fontId="2" type="noConversion"/>
  </si>
  <si>
    <t>전진R</t>
    <phoneticPr fontId="2" type="noConversion"/>
  </si>
  <si>
    <t>전진L</t>
    <phoneticPr fontId="2" type="noConversion"/>
  </si>
  <si>
    <t>무게중심</t>
    <phoneticPr fontId="2" type="noConversion"/>
  </si>
  <si>
    <t>무게중심(+전진)</t>
    <phoneticPr fontId="2" type="noConversion"/>
  </si>
  <si>
    <t>초기®</t>
    <phoneticPr fontId="2" type="noConversion"/>
  </si>
  <si>
    <t>초기(L)</t>
    <phoneticPr fontId="2" type="noConversion"/>
  </si>
  <si>
    <t>걸음새를 위한 앉기</t>
    <phoneticPr fontId="2" type="noConversion"/>
  </si>
  <si>
    <t>앉기</t>
    <phoneticPr fontId="2" type="noConversion"/>
  </si>
  <si>
    <t xml:space="preserve">방향 </t>
    <phoneticPr fontId="2" type="noConversion"/>
  </si>
  <si>
    <t>+가 바깥</t>
    <phoneticPr fontId="2" type="noConversion"/>
  </si>
  <si>
    <t>발목(Right)</t>
    <phoneticPr fontId="2" type="noConversion"/>
  </si>
  <si>
    <t>패턴1</t>
    <phoneticPr fontId="2" type="noConversion"/>
  </si>
  <si>
    <t>패턴2</t>
    <phoneticPr fontId="2" type="noConversion"/>
  </si>
  <si>
    <t>발목(Left)</t>
    <phoneticPr fontId="2" type="noConversion"/>
  </si>
  <si>
    <t>발목SwayOffset</t>
  </si>
  <si>
    <t>패턴 결정(1-전체, 2-1점지지만)</t>
    <phoneticPr fontId="2" type="noConversion"/>
  </si>
  <si>
    <t>Dir</t>
    <phoneticPr fontId="2" type="noConversion"/>
  </si>
  <si>
    <t>Rst</t>
    <phoneticPr fontId="2" type="noConversion"/>
  </si>
  <si>
    <t xml:space="preserve">다리벌리기 </t>
    <phoneticPr fontId="2" type="noConversion"/>
  </si>
  <si>
    <t>다리벌리기</t>
    <phoneticPr fontId="2" type="noConversion"/>
  </si>
  <si>
    <t>들어올리는 다리 벌리기</t>
    <phoneticPr fontId="2" type="noConversion"/>
  </si>
  <si>
    <t>들어올리는 다리벌리기</t>
    <phoneticPr fontId="2" type="noConversion"/>
  </si>
  <si>
    <t>속도시간</t>
    <phoneticPr fontId="2" type="noConversion"/>
  </si>
  <si>
    <t>딜레이</t>
    <phoneticPr fontId="2" type="noConversion"/>
  </si>
  <si>
    <t>발바닥 사이 간격</t>
    <phoneticPr fontId="2" type="noConversion"/>
  </si>
  <si>
    <t>Offset®</t>
    <phoneticPr fontId="2" type="noConversion"/>
  </si>
  <si>
    <t>Offset(L)</t>
    <phoneticPr fontId="2" type="noConversion"/>
  </si>
  <si>
    <t>Sway Shift</t>
    <phoneticPr fontId="2" type="noConversion"/>
  </si>
  <si>
    <t>시작점(Sway Sequence Offset)</t>
    <phoneticPr fontId="2" type="noConversion"/>
  </si>
  <si>
    <t>SwayShift</t>
    <phoneticPr fontId="2" type="noConversion"/>
  </si>
  <si>
    <t>=(BM9-BO9)*COS(ABS(BZ9*PI()/180))+BU9</t>
    <phoneticPr fontId="2" type="noConversion"/>
  </si>
  <si>
    <t>=(BN9-BO9)*COS(ABS(CA9*PI()/180))+BY9</t>
    <phoneticPr fontId="2" type="noConversion"/>
  </si>
  <si>
    <t>팔Up ID(Right)</t>
    <phoneticPr fontId="2" type="noConversion"/>
  </si>
  <si>
    <t>팔Up ID(Left)</t>
    <phoneticPr fontId="2" type="noConversion"/>
  </si>
  <si>
    <t>팔Up Shift</t>
    <phoneticPr fontId="2" type="noConversion"/>
  </si>
  <si>
    <t>엉치</t>
    <phoneticPr fontId="2" type="noConversion"/>
  </si>
  <si>
    <t>팔(up)</t>
    <phoneticPr fontId="2" type="noConversion"/>
  </si>
  <si>
    <t>팔(Wing)</t>
    <phoneticPr fontId="2" type="noConversion"/>
  </si>
  <si>
    <t xml:space="preserve">팔 up </t>
    <phoneticPr fontId="2" type="noConversion"/>
  </si>
  <si>
    <t>Shift</t>
    <phoneticPr fontId="2" type="noConversion"/>
  </si>
  <si>
    <t>Right</t>
    <phoneticPr fontId="2" type="noConversion"/>
  </si>
  <si>
    <t>Left</t>
    <phoneticPr fontId="2" type="noConversion"/>
  </si>
  <si>
    <t>팔Up 동작각</t>
    <phoneticPr fontId="2" type="noConversion"/>
  </si>
  <si>
    <t>동작각</t>
    <phoneticPr fontId="2" type="noConversion"/>
  </si>
  <si>
    <t>팔W ID(Right)</t>
    <phoneticPr fontId="2" type="noConversion"/>
  </si>
  <si>
    <t>팔W ID(Left)</t>
    <phoneticPr fontId="2" type="noConversion"/>
  </si>
  <si>
    <t>팔W Shift</t>
    <phoneticPr fontId="2" type="noConversion"/>
  </si>
  <si>
    <t>팔W 동작각</t>
    <phoneticPr fontId="2" type="noConversion"/>
  </si>
  <si>
    <t xml:space="preserve">팔 W </t>
    <phoneticPr fontId="2" type="noConversion"/>
  </si>
  <si>
    <t>엉치(W) ID(Right)</t>
    <phoneticPr fontId="2" type="noConversion"/>
  </si>
  <si>
    <t>엉치(W) ID(Left)</t>
    <phoneticPr fontId="2" type="noConversion"/>
  </si>
  <si>
    <t>발목(W) ID(Right)</t>
    <phoneticPr fontId="2" type="noConversion"/>
  </si>
  <si>
    <t>발목(W) ID(Left)</t>
    <phoneticPr fontId="2" type="noConversion"/>
  </si>
  <si>
    <t>elastic</t>
    <phoneticPr fontId="2" type="noConversion"/>
  </si>
  <si>
    <t>걸음시 궤적높이(Elastic)</t>
    <phoneticPr fontId="2" type="noConversion"/>
  </si>
  <si>
    <t>상체 좌우기울임(상체회전각)</t>
    <phoneticPr fontId="2" type="noConversion"/>
  </si>
  <si>
    <t>ING</t>
    <phoneticPr fontId="2" type="noConversion"/>
  </si>
  <si>
    <t>첫걸음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</si>
  <si>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</si>
  <si>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</si>
  <si>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</si>
  <si>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Y축 회전행렬 적용 실험</t>
    <phoneticPr fontId="2" type="noConversion"/>
  </si>
  <si>
    <t xml:space="preserve">회전각 </t>
    <phoneticPr fontId="2" type="noConversion"/>
  </si>
  <si>
    <t>Rad</t>
    <phoneticPr fontId="2" type="noConversion"/>
  </si>
  <si>
    <t>x'</t>
    <phoneticPr fontId="2" type="noConversion"/>
  </si>
  <si>
    <t>y'</t>
    <phoneticPr fontId="2" type="noConversion"/>
  </si>
  <si>
    <t>z'</t>
    <phoneticPr fontId="2" type="noConversion"/>
  </si>
  <si>
    <t>평행회전각(대각이동)</t>
    <phoneticPr fontId="2" type="noConversion"/>
  </si>
  <si>
    <t>오른</t>
    <phoneticPr fontId="2" type="noConversion"/>
  </si>
  <si>
    <t>왼</t>
    <phoneticPr fontId="2" type="noConversion"/>
  </si>
  <si>
    <t>좌</t>
    <phoneticPr fontId="2" type="noConversion"/>
  </si>
  <si>
    <t>우</t>
    <phoneticPr fontId="2" type="noConversion"/>
  </si>
  <si>
    <t>SLP</t>
    <phoneticPr fontId="2" type="noConversion"/>
  </si>
  <si>
    <t>sleep count</t>
    <phoneticPr fontId="2" type="noConversion"/>
  </si>
  <si>
    <t>슬립 카운터(1점지지보다 숫자가 낮아야 한다.)</t>
    <phoneticPr fontId="2" type="noConversion"/>
  </si>
  <si>
    <t>대치값</t>
    <phoneticPr fontId="2" type="noConversion"/>
  </si>
  <si>
    <t xml:space="preserve">대치값 </t>
    <phoneticPr fontId="2" type="noConversion"/>
  </si>
  <si>
    <t>대치값 비율</t>
    <phoneticPr fontId="2" type="noConversion"/>
  </si>
  <si>
    <t>미끄러짐을 이용한 회전(+우,-좌)</t>
    <phoneticPr fontId="2" type="noConversion"/>
  </si>
  <si>
    <t>한 프레임당 속도(ms)</t>
    <phoneticPr fontId="2" type="noConversion"/>
  </si>
  <si>
    <t>도착 이후의 멈춤 딜레이</t>
    <phoneticPr fontId="2" type="noConversion"/>
  </si>
  <si>
    <t>스웨이 시작점 변경</t>
    <phoneticPr fontId="2" type="noConversion"/>
  </si>
  <si>
    <t>수식 Leg(Right)</t>
    <phoneticPr fontId="2" type="noConversion"/>
  </si>
  <si>
    <t>수식 Leg(Left)</t>
    <phoneticPr fontId="2" type="noConversion"/>
  </si>
  <si>
    <t>X방향(1/-1)</t>
    <phoneticPr fontId="2" type="noConversion"/>
  </si>
  <si>
    <t>Y방향(1/-1)</t>
    <phoneticPr fontId="2" type="noConversion"/>
  </si>
  <si>
    <t>ZDir(1/-1)</t>
    <phoneticPr fontId="2" type="noConversion"/>
  </si>
  <si>
    <t xml:space="preserve">x방향 </t>
    <phoneticPr fontId="2" type="noConversion"/>
  </si>
  <si>
    <t xml:space="preserve">y방향 </t>
    <phoneticPr fontId="2" type="noConversion"/>
  </si>
  <si>
    <t xml:space="preserve">z방향 </t>
    <phoneticPr fontId="2" type="noConversion"/>
  </si>
  <si>
    <t>공간좌표의 동작 방향을 바꿀수 있다.</t>
    <phoneticPr fontId="2" type="noConversion"/>
  </si>
  <si>
    <t>(1 : 정방향, -1 : 역방향)</t>
    <phoneticPr fontId="2" type="noConversion"/>
  </si>
  <si>
    <t>=CP9*2+CN9 =&gt; =CP9+CN9 으로 첫걸음을 위해 변경</t>
    <phoneticPr fontId="2" type="noConversion"/>
  </si>
  <si>
    <r>
      <rPr>
        <sz val="11"/>
        <color theme="1"/>
        <rFont val="맑은 고딕"/>
        <family val="2"/>
        <charset val="129"/>
        <scheme val="minor"/>
      </rPr>
      <t>=-BT8-CM8 =&gt; =-CM8 으로 첫걸음을 위해 변경</t>
    </r>
    <phoneticPr fontId="2" type="noConversion"/>
  </si>
  <si>
    <r>
      <rPr>
        <sz val="11"/>
        <color theme="1"/>
        <rFont val="맑은 고딕"/>
        <family val="2"/>
        <charset val="129"/>
        <scheme val="minor"/>
      </rPr>
      <t>=BT8-CM8 =&gt; =-CM8 으로 첫걸음을 위해 변경</t>
    </r>
    <phoneticPr fontId="2" type="noConversion"/>
  </si>
  <si>
    <t>=BU9*(M9/(W9*2)*2) =&gt; =BU9*(M9/(W9*2)*1) 로 첫걸음을 위해 변경</t>
    <phoneticPr fontId="2" type="noConversion"/>
  </si>
  <si>
    <t>=BV9*(M9/(W9*2)*2) =&gt;=BV9*(M9/(W9*2)*1) 로 첫글음을 위해 변경</t>
    <phoneticPr fontId="2" type="noConversion"/>
  </si>
  <si>
    <t>=CT9*2+CO9 -&gt; =CT9+CO9</t>
    <phoneticPr fontId="2" type="noConversion"/>
  </si>
  <si>
    <t>보행</t>
    <phoneticPr fontId="2" type="noConversion"/>
  </si>
  <si>
    <t>미러링</t>
    <phoneticPr fontId="2" type="noConversion"/>
  </si>
  <si>
    <t>시작 / 종료보행</t>
    <phoneticPr fontId="2" type="noConversion"/>
  </si>
  <si>
    <t>반복</t>
    <phoneticPr fontId="2" type="noConversion"/>
  </si>
  <si>
    <t>전체 프레임 수</t>
    <phoneticPr fontId="2" type="noConversion"/>
  </si>
  <si>
    <t>index</t>
    <phoneticPr fontId="2" type="noConversion"/>
  </si>
  <si>
    <t>Max</t>
    <phoneticPr fontId="2" type="noConversion"/>
  </si>
  <si>
    <t>강제 조정</t>
    <phoneticPr fontId="2" type="noConversion"/>
  </si>
  <si>
    <t>첫프레임 속도</t>
    <phoneticPr fontId="2" type="noConversion"/>
  </si>
  <si>
    <t>첫 프레임 속도 조정</t>
    <phoneticPr fontId="2" type="noConversion"/>
  </si>
  <si>
    <t xml:space="preserve">TIME </t>
    <phoneticPr fontId="2" type="noConversion"/>
  </si>
  <si>
    <t>첫프레임</t>
    <phoneticPr fontId="2" type="noConversion"/>
  </si>
  <si>
    <t>일반 프레임</t>
    <phoneticPr fontId="2" type="noConversion"/>
  </si>
  <si>
    <t>=&gt; 둘다 안바꾸었음. 그게 더 맞다.</t>
    <phoneticPr fontId="2" type="noConversion"/>
  </si>
  <si>
    <t>=B41 =&gt; =-B41   미러링 상태이기 때문에 각도 적용이 반대가 되어야 한다.</t>
    <phoneticPr fontId="2" type="noConversion"/>
  </si>
  <si>
    <t>=B40 -&gt; =-B40 으로 (미러링 때문에)</t>
    <phoneticPr fontId="2" type="noConversion"/>
  </si>
  <si>
    <t>=&gt; 이값을 주면 반복은 가운데 위치가 겹칠 가능성이 있으므로 초기와 종료모션만 사용.</t>
    <phoneticPr fontId="2" type="noConversion"/>
  </si>
  <si>
    <t>전체 미러링(0-안함, 1-미러링)</t>
    <phoneticPr fontId="2" type="noConversion"/>
  </si>
  <si>
    <t>mirroring</t>
    <phoneticPr fontId="2" type="noConversion"/>
  </si>
  <si>
    <t>뜨는 발바닥 롤링 각</t>
    <phoneticPr fontId="2" type="noConversion"/>
  </si>
  <si>
    <t>발바닥 롤링</t>
  </si>
  <si>
    <t>각</t>
  </si>
  <si>
    <t>오른쪽</t>
  </si>
  <si>
    <t>왼쪽</t>
  </si>
  <si>
    <t>발목 Tilt ID(Right)</t>
    <phoneticPr fontId="2" type="noConversion"/>
  </si>
  <si>
    <t>발목 Tilt ID(Left)</t>
    <phoneticPr fontId="2" type="noConversion"/>
  </si>
  <si>
    <t>고관절 Tilt ID(Right)</t>
    <phoneticPr fontId="2" type="noConversion"/>
  </si>
  <si>
    <t>고관절 Tilt ID(Left)</t>
    <phoneticPr fontId="2" type="noConversion"/>
  </si>
  <si>
    <t>고관절 숙이기</t>
    <phoneticPr fontId="2" type="noConversion"/>
  </si>
  <si>
    <t>#start 에서 #end 까지 사이의 데이터를 저장한다.</t>
    <phoneticPr fontId="2" type="noConversion"/>
  </si>
  <si>
    <t>test(Enable=1)</t>
    <phoneticPr fontId="2" type="noConversion"/>
  </si>
  <si>
    <t>1점지지 시작구간</t>
    <phoneticPr fontId="2" type="noConversion"/>
  </si>
  <si>
    <t>전체프레임수</t>
    <phoneticPr fontId="2" type="noConversion"/>
  </si>
  <si>
    <t>발목SwayOffset</t>
    <phoneticPr fontId="2" type="noConversion"/>
  </si>
  <si>
    <t>Sway 고정(발들어 올리는 시점)</t>
    <phoneticPr fontId="2" type="noConversion"/>
  </si>
  <si>
    <t>=&gt; 사용 말것</t>
    <phoneticPr fontId="2" type="noConversion"/>
  </si>
  <si>
    <t>0-사용안함, 1-사용(Sway 시 다리를 드는 시점에서 더 이상 Sway 동작 안함)</t>
    <phoneticPr fontId="2" type="noConversion"/>
  </si>
  <si>
    <t>Sway만 사용</t>
    <phoneticPr fontId="2" type="noConversion"/>
  </si>
  <si>
    <t>프레임 시작번호</t>
    <phoneticPr fontId="2" type="noConversion"/>
  </si>
  <si>
    <t>고관절 회전을 이용한 회전각</t>
    <phoneticPr fontId="2" type="noConversion"/>
  </si>
  <si>
    <t>회전(Right)</t>
  </si>
  <si>
    <t>회전(Left)</t>
  </si>
  <si>
    <t>=IF(BM9&lt;BN8,BN8,BM9)*K9</t>
    <phoneticPr fontId="2" type="noConversion"/>
  </si>
  <si>
    <t>고관절 Pan(오른다리) ID</t>
    <phoneticPr fontId="2" type="noConversion"/>
  </si>
  <si>
    <t>고관절 Pan(왼다리) ID</t>
    <phoneticPr fontId="2" type="noConversion"/>
  </si>
  <si>
    <t>Right</t>
    <phoneticPr fontId="2" type="noConversion"/>
  </si>
  <si>
    <t>Left</t>
    <phoneticPr fontId="2" type="noConversion"/>
  </si>
  <si>
    <t>고관절 ID</t>
    <phoneticPr fontId="2" type="noConversion"/>
  </si>
  <si>
    <t>보행파라미터 [아래의 값들을 바꾸고 저장하면 보행의 패턴이 바뀐다.]</t>
    <phoneticPr fontId="2" type="noConversion"/>
  </si>
  <si>
    <t>강제 조정[시작/종료 보행을 다르게 설정하고 싶으면 여길 수정한다.</t>
    <phoneticPr fontId="2" type="noConversion"/>
  </si>
  <si>
    <t>[시작/종료보행]</t>
    <phoneticPr fontId="2" type="noConversion"/>
  </si>
  <si>
    <t>[반복보행]</t>
    <phoneticPr fontId="2" type="noConversion"/>
  </si>
  <si>
    <t>걸음 수(0 이면 반복 구간을 삭제해 버린다.)</t>
    <phoneticPr fontId="2" type="noConversion"/>
  </si>
  <si>
    <t>저장 후 이벤트</t>
    <phoneticPr fontId="2" type="noConversion"/>
  </si>
  <si>
    <t>프레임 시작번호</t>
    <phoneticPr fontId="2" type="noConversion"/>
  </si>
  <si>
    <t>Default = 0</t>
    <phoneticPr fontId="2" type="noConversion"/>
  </si>
  <si>
    <t>GP</t>
    <phoneticPr fontId="2" type="noConversion"/>
  </si>
  <si>
    <t>Mini</t>
    <phoneticPr fontId="2" type="noConversion"/>
  </si>
  <si>
    <t>발목 숙이기</t>
    <phoneticPr fontId="2" type="noConversion"/>
  </si>
  <si>
    <t>0-No Event, 1-Run,2-Simul,3-Download&amp;Run(현재는 CM550 만 지원), 4-NoClear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</si>
</sst>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E6E6FF"/>
        <bgColor rgb="FFE6E6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7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3" fillId="9" borderId="3" applyNumberFormat="0" applyFont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quotePrefix="1">
      <alignment vertical="center"/>
    </xf>
    <xf numFmtId="0" fontId="8" fillId="8" borderId="2" xfId="5">
      <alignment vertical="center"/>
    </xf>
    <xf numFmtId="0" fontId="5" fillId="5" borderId="0" xfId="2">
      <alignment vertical="center"/>
    </xf>
    <xf numFmtId="0" fontId="0" fillId="9" borderId="3" xfId="6" applyFont="1">
      <alignment vertical="center"/>
    </xf>
    <xf numFmtId="0" fontId="8" fillId="9" borderId="3" xfId="6" applyFont="1">
      <alignment vertical="center"/>
    </xf>
    <xf numFmtId="0" fontId="8" fillId="8" borderId="4" xfId="5" applyBorder="1">
      <alignment vertical="center"/>
    </xf>
    <xf numFmtId="0" fontId="9" fillId="10" borderId="0" xfId="0" applyFont="1" applyFill="1" applyAlignment="1">
      <alignment horizontal="center" vertical="center"/>
    </xf>
    <xf numFmtId="0" fontId="6" fillId="6" borderId="0" xfId="3" applyAlignment="1">
      <alignment horizontal="center" vertical="center"/>
    </xf>
    <xf numFmtId="0" fontId="6" fillId="6" borderId="0" xfId="3" applyAlignment="1">
      <alignment horizontal="left" vertical="center"/>
    </xf>
    <xf numFmtId="0" fontId="9" fillId="10" borderId="0" xfId="0" quotePrefix="1" applyFont="1" applyFill="1" applyAlignment="1">
      <alignment horizontal="center" vertical="center"/>
    </xf>
    <xf numFmtId="0" fontId="9" fillId="0" borderId="0" xfId="0" applyFont="1">
      <alignment vertical="center"/>
    </xf>
    <xf numFmtId="0" fontId="0" fillId="3" borderId="0" xfId="0" applyFill="1" applyBorder="1">
      <alignment vertical="center"/>
    </xf>
    <xf numFmtId="0" fontId="7" fillId="7" borderId="1" xfId="4">
      <alignment vertical="center"/>
    </xf>
    <xf numFmtId="0" fontId="6" fillId="6" borderId="0" xfId="3">
      <alignment vertical="center"/>
    </xf>
    <xf numFmtId="0" fontId="4" fillId="4" borderId="0" xfId="1">
      <alignment vertical="center"/>
    </xf>
    <xf numFmtId="0" fontId="5" fillId="5" borderId="2" xfId="2" applyBorder="1">
      <alignment vertical="center"/>
    </xf>
    <xf numFmtId="0" fontId="6" fillId="6" borderId="2" xfId="3" applyBorder="1">
      <alignment vertical="center"/>
    </xf>
    <xf numFmtId="0" fontId="5" fillId="5" borderId="0" xfId="2" quotePrefix="1">
      <alignment vertical="center"/>
    </xf>
    <xf numFmtId="0" fontId="4" fillId="4" borderId="0" xfId="1" applyBorder="1">
      <alignment vertical="center"/>
    </xf>
    <xf numFmtId="0" fontId="5" fillId="5" borderId="0" xfId="2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6" xfId="0" quotePrefix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9" xfId="0" applyBorder="1">
      <alignment vertical="center"/>
    </xf>
    <xf numFmtId="0" fontId="0" fillId="2" borderId="8" xfId="0" applyFill="1" applyBorder="1">
      <alignment vertical="center"/>
    </xf>
    <xf numFmtId="0" fontId="0" fillId="11" borderId="0" xfId="0" applyFill="1">
      <alignment vertical="center"/>
    </xf>
    <xf numFmtId="0" fontId="4" fillId="4" borderId="3" xfId="1" applyBorder="1">
      <alignment vertical="center"/>
    </xf>
    <xf numFmtId="0" fontId="5" fillId="11" borderId="0" xfId="2" quotePrefix="1" applyFill="1">
      <alignment vertical="center"/>
    </xf>
    <xf numFmtId="0" fontId="0" fillId="11" borderId="0" xfId="0" quotePrefix="1" applyFill="1">
      <alignment vertical="center"/>
    </xf>
    <xf numFmtId="0" fontId="10" fillId="11" borderId="0" xfId="0" quotePrefix="1" applyFont="1" applyFill="1">
      <alignment vertical="center"/>
    </xf>
    <xf numFmtId="0" fontId="5" fillId="11" borderId="0" xfId="2" applyFill="1">
      <alignment vertical="center"/>
    </xf>
    <xf numFmtId="0" fontId="0" fillId="12" borderId="0" xfId="0" applyFill="1">
      <alignment vertical="center"/>
    </xf>
    <xf numFmtId="0" fontId="11" fillId="11" borderId="0" xfId="0" applyFont="1" applyFill="1">
      <alignment vertical="center"/>
    </xf>
    <xf numFmtId="0" fontId="0" fillId="13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7" fillId="7" borderId="12" xfId="4" applyBorder="1">
      <alignment vertical="center"/>
    </xf>
    <xf numFmtId="0" fontId="0" fillId="0" borderId="13" xfId="0" applyBorder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0" borderId="11" xfId="0" applyFill="1" applyBorder="1">
      <alignment vertical="center"/>
    </xf>
    <xf numFmtId="0" fontId="9" fillId="16" borderId="0" xfId="0" applyFont="1" applyFill="1">
      <alignment vertical="center"/>
    </xf>
    <xf numFmtId="0" fontId="9" fillId="16" borderId="0" xfId="0" applyFont="1" applyFill="1" applyAlignment="1">
      <alignment horizontal="center" vertical="center"/>
    </xf>
    <xf numFmtId="0" fontId="11" fillId="11" borderId="3" xfId="6" applyFont="1" applyFill="1">
      <alignment vertical="center"/>
    </xf>
    <xf numFmtId="0" fontId="0" fillId="17" borderId="0" xfId="0" applyFill="1">
      <alignment vertical="center"/>
    </xf>
    <xf numFmtId="0" fontId="6" fillId="18" borderId="0" xfId="3" applyFill="1">
      <alignment vertical="center"/>
    </xf>
    <xf numFmtId="0" fontId="0" fillId="18" borderId="11" xfId="0" applyFill="1" applyBorder="1">
      <alignment vertical="center"/>
    </xf>
    <xf numFmtId="0" fontId="6" fillId="6" borderId="0" xfId="3" applyBorder="1">
      <alignment vertical="center"/>
    </xf>
    <xf numFmtId="0" fontId="12" fillId="0" borderId="0" xfId="0" applyFont="1">
      <alignment vertical="center"/>
    </xf>
    <xf numFmtId="0" fontId="13" fillId="11" borderId="0" xfId="0" applyFont="1" applyFill="1">
      <alignment vertical="center"/>
    </xf>
    <xf numFmtId="0" fontId="7" fillId="7" borderId="14" xfId="4" applyBorder="1">
      <alignment vertical="center"/>
    </xf>
    <xf numFmtId="0" fontId="0" fillId="13" borderId="0" xfId="0" applyFill="1" applyAlignment="1">
      <alignment vertical="center"/>
    </xf>
    <xf numFmtId="0" fontId="0" fillId="0" borderId="0" xfId="0" applyAlignment="1">
      <alignment vertical="center"/>
    </xf>
  </cellXfs>
  <cellStyles count="7">
    <cellStyle name="계산" xfId="4" builtinId="22"/>
    <cellStyle name="나쁨" xfId="2" builtinId="27"/>
    <cellStyle name="메모" xfId="6" builtinId="10"/>
    <cellStyle name="보통" xfId="3" builtinId="28"/>
    <cellStyle name="셀 확인" xfId="5" builtinId="23"/>
    <cellStyle name="좋음" xfId="1" builtinId="26"/>
    <cellStyle name="표준" xfId="0" builtinId="0"/>
  </cellStyles>
  <dxfs count="3">
    <dxf>
      <font>
        <b/>
        <i val="0"/>
        <color auto="1"/>
      </font>
      <fill>
        <patternFill>
          <bgColor theme="9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1:L58"/>
  <sheetViews>
    <sheetView tabSelected="1" zoomScale="85" zoomScaleNormal="85" workbookViewId="0">
      <selection activeCell="D5" sqref="D5"/>
    </sheetView>
  </sheetViews>
  <sheetFormatPr defaultRowHeight="17.399999999999999" x14ac:dyDescent="0.4"/>
  <cols>
    <col min="3" max="3" width="37.59765625" customWidth="1"/>
    <col min="4" max="4" width="13.69921875" customWidth="1"/>
  </cols>
  <sheetData>
    <row r="1" spans="3:8" x14ac:dyDescent="0.4">
      <c r="C1" s="17" t="s">
        <v>204</v>
      </c>
      <c r="D1" s="18">
        <v>0</v>
      </c>
      <c r="E1" t="s">
        <v>205</v>
      </c>
    </row>
    <row r="2" spans="3:8" x14ac:dyDescent="0.4">
      <c r="C2" s="17" t="s">
        <v>167</v>
      </c>
      <c r="D2" s="18">
        <v>0</v>
      </c>
    </row>
    <row r="3" spans="3:8" x14ac:dyDescent="0.4">
      <c r="C3" s="17" t="s">
        <v>202</v>
      </c>
      <c r="D3" s="18">
        <v>3</v>
      </c>
    </row>
    <row r="4" spans="3:8" x14ac:dyDescent="0.4">
      <c r="C4" s="17" t="s">
        <v>203</v>
      </c>
      <c r="D4" s="18">
        <v>2</v>
      </c>
      <c r="E4" t="s">
        <v>209</v>
      </c>
    </row>
    <row r="6" spans="3:8" x14ac:dyDescent="0.4">
      <c r="C6" t="s">
        <v>198</v>
      </c>
    </row>
    <row r="7" spans="3:8" x14ac:dyDescent="0.4">
      <c r="D7" t="s">
        <v>200</v>
      </c>
      <c r="E7" t="s">
        <v>201</v>
      </c>
    </row>
    <row r="8" spans="3:8" x14ac:dyDescent="0.4">
      <c r="D8" s="2" t="s">
        <v>199</v>
      </c>
    </row>
    <row r="9" spans="3:8" ht="18" thickBot="1" x14ac:dyDescent="0.45">
      <c r="C9" s="18" t="s">
        <v>158</v>
      </c>
      <c r="D9" s="40">
        <v>500</v>
      </c>
    </row>
    <row r="10" spans="3:8" ht="18" thickTop="1" x14ac:dyDescent="0.4">
      <c r="C10" s="17" t="s">
        <v>184</v>
      </c>
      <c r="D10" s="40"/>
      <c r="E10" s="42">
        <v>1</v>
      </c>
      <c r="F10" t="s">
        <v>186</v>
      </c>
    </row>
    <row r="11" spans="3:8" x14ac:dyDescent="0.4">
      <c r="C11" s="17" t="s">
        <v>181</v>
      </c>
      <c r="D11" s="40"/>
      <c r="E11" s="43">
        <v>2</v>
      </c>
      <c r="F11" t="str">
        <f>IF(E13+E11&gt;G14,"프레임 수가 맞지 않습니다.","이상없음")</f>
        <v>이상없음</v>
      </c>
      <c r="H11" s="4"/>
    </row>
    <row r="12" spans="3:8" x14ac:dyDescent="0.4">
      <c r="C12" s="53" t="s">
        <v>80</v>
      </c>
      <c r="D12" s="40"/>
      <c r="E12" s="54">
        <v>0</v>
      </c>
      <c r="F12" s="4" t="s">
        <v>185</v>
      </c>
    </row>
    <row r="13" spans="3:8" x14ac:dyDescent="0.4">
      <c r="C13" s="3" t="s">
        <v>3</v>
      </c>
      <c r="D13" s="40"/>
      <c r="E13" s="43">
        <v>4</v>
      </c>
      <c r="F13" t="str">
        <f>IF(E13+E11&gt;G14,"프레임 수가 맞지 않습니다.","이상없음")</f>
        <v>이상없음</v>
      </c>
    </row>
    <row r="14" spans="3:8" x14ac:dyDescent="0.4">
      <c r="C14" s="3" t="s">
        <v>4</v>
      </c>
      <c r="D14" s="40"/>
      <c r="E14" s="43">
        <v>4</v>
      </c>
      <c r="F14" t="s">
        <v>182</v>
      </c>
      <c r="G14">
        <f>E13+E14</f>
        <v>8</v>
      </c>
    </row>
    <row r="15" spans="3:8" x14ac:dyDescent="0.4">
      <c r="C15" s="6" t="s">
        <v>2</v>
      </c>
      <c r="D15" s="40">
        <v>10</v>
      </c>
      <c r="E15" s="43">
        <v>20</v>
      </c>
    </row>
    <row r="16" spans="3:8" x14ac:dyDescent="0.4">
      <c r="C16" s="3" t="s">
        <v>33</v>
      </c>
      <c r="D16" s="40">
        <v>10</v>
      </c>
      <c r="E16" s="43">
        <v>20</v>
      </c>
    </row>
    <row r="17" spans="3:12" x14ac:dyDescent="0.4">
      <c r="C17" s="3" t="s">
        <v>35</v>
      </c>
      <c r="D17" s="40"/>
      <c r="E17" s="43">
        <v>20</v>
      </c>
      <c r="G17" t="s">
        <v>136</v>
      </c>
      <c r="H17" t="s">
        <v>137</v>
      </c>
      <c r="I17" t="s">
        <v>138</v>
      </c>
    </row>
    <row r="18" spans="3:12" x14ac:dyDescent="0.4">
      <c r="C18" s="18" t="s">
        <v>134</v>
      </c>
      <c r="D18" s="40"/>
      <c r="E18" s="44">
        <v>2</v>
      </c>
      <c r="F18" t="s">
        <v>9</v>
      </c>
      <c r="G18" s="7">
        <v>1</v>
      </c>
      <c r="H18" s="7">
        <v>1</v>
      </c>
      <c r="I18" s="7">
        <v>1</v>
      </c>
      <c r="J18" t="s">
        <v>142</v>
      </c>
    </row>
    <row r="19" spans="3:12" x14ac:dyDescent="0.4">
      <c r="C19" s="18" t="s">
        <v>135</v>
      </c>
      <c r="D19" s="40"/>
      <c r="E19" s="44">
        <v>3</v>
      </c>
      <c r="F19" t="s">
        <v>9</v>
      </c>
      <c r="G19" s="7">
        <v>1</v>
      </c>
      <c r="H19" s="7">
        <v>1</v>
      </c>
      <c r="I19" s="7">
        <v>1</v>
      </c>
      <c r="J19" t="s">
        <v>143</v>
      </c>
    </row>
    <row r="20" spans="3:12" x14ac:dyDescent="0.4">
      <c r="C20" s="3" t="s">
        <v>41</v>
      </c>
      <c r="D20" s="40"/>
      <c r="E20" s="43">
        <v>10</v>
      </c>
    </row>
    <row r="21" spans="3:12" x14ac:dyDescent="0.4">
      <c r="C21" s="3" t="s">
        <v>42</v>
      </c>
      <c r="D21" s="40"/>
      <c r="E21" s="43">
        <v>5</v>
      </c>
    </row>
    <row r="22" spans="3:12" x14ac:dyDescent="0.4">
      <c r="C22" s="3" t="s">
        <v>107</v>
      </c>
      <c r="D22" s="40"/>
      <c r="E22" s="43">
        <v>0</v>
      </c>
      <c r="G22" s="34" t="s">
        <v>47</v>
      </c>
      <c r="H22" s="14">
        <f>-E22</f>
        <v>0</v>
      </c>
      <c r="I22" s="14" t="s">
        <v>48</v>
      </c>
    </row>
    <row r="23" spans="3:12" x14ac:dyDescent="0.4">
      <c r="C23" s="3"/>
      <c r="D23" s="40"/>
      <c r="E23" s="43"/>
      <c r="G23" s="34" t="s">
        <v>49</v>
      </c>
      <c r="H23" s="14">
        <f>E22</f>
        <v>0</v>
      </c>
      <c r="I23" s="14"/>
    </row>
    <row r="24" spans="3:12" x14ac:dyDescent="0.4">
      <c r="C24" s="15" t="s">
        <v>55</v>
      </c>
      <c r="D24" s="40"/>
      <c r="E24" s="43">
        <v>-5</v>
      </c>
      <c r="G24" s="34" t="s">
        <v>76</v>
      </c>
      <c r="H24" s="7">
        <v>72</v>
      </c>
      <c r="I24">
        <f>E26+H24</f>
        <v>72</v>
      </c>
      <c r="K24" s="7" t="s">
        <v>77</v>
      </c>
      <c r="L24">
        <f>I24/2*TAN((E22)/180*PI())</f>
        <v>0</v>
      </c>
    </row>
    <row r="25" spans="3:12" x14ac:dyDescent="0.4">
      <c r="C25" s="15" t="s">
        <v>58</v>
      </c>
      <c r="D25" s="40"/>
      <c r="E25" s="43">
        <v>10</v>
      </c>
      <c r="K25" s="7" t="s">
        <v>78</v>
      </c>
      <c r="L25">
        <f>-L24</f>
        <v>0</v>
      </c>
    </row>
    <row r="26" spans="3:12" x14ac:dyDescent="0.4">
      <c r="C26" s="15" t="s">
        <v>70</v>
      </c>
      <c r="D26" s="40"/>
      <c r="E26" s="43">
        <v>0</v>
      </c>
      <c r="K26" s="7"/>
    </row>
    <row r="27" spans="3:12" x14ac:dyDescent="0.4">
      <c r="C27" s="15" t="s">
        <v>72</v>
      </c>
      <c r="D27" s="40"/>
      <c r="E27" s="43">
        <v>0</v>
      </c>
    </row>
    <row r="28" spans="3:12" x14ac:dyDescent="0.4">
      <c r="C28" s="22" t="s">
        <v>101</v>
      </c>
      <c r="D28" s="40"/>
      <c r="E28" s="44">
        <v>9</v>
      </c>
      <c r="G28" s="7">
        <v>1</v>
      </c>
      <c r="H28" s="4" t="s">
        <v>61</v>
      </c>
    </row>
    <row r="29" spans="3:12" x14ac:dyDescent="0.4">
      <c r="C29" s="22" t="s">
        <v>102</v>
      </c>
      <c r="D29" s="40"/>
      <c r="E29" s="44">
        <v>10</v>
      </c>
      <c r="G29" s="7">
        <v>1</v>
      </c>
      <c r="H29" s="4" t="s">
        <v>61</v>
      </c>
    </row>
    <row r="30" spans="3:12" x14ac:dyDescent="0.4">
      <c r="C30" s="22" t="s">
        <v>103</v>
      </c>
      <c r="D30" s="40"/>
      <c r="E30" s="44">
        <v>17</v>
      </c>
      <c r="F30" t="s">
        <v>60</v>
      </c>
      <c r="G30" s="7">
        <v>-1</v>
      </c>
      <c r="H30" s="4" t="s">
        <v>61</v>
      </c>
      <c r="I30" s="7">
        <v>1</v>
      </c>
      <c r="J30" t="s">
        <v>67</v>
      </c>
    </row>
    <row r="31" spans="3:12" x14ac:dyDescent="0.4">
      <c r="C31" s="22" t="s">
        <v>104</v>
      </c>
      <c r="D31" s="40"/>
      <c r="E31" s="44">
        <v>18</v>
      </c>
      <c r="F31" t="s">
        <v>60</v>
      </c>
      <c r="G31" s="7">
        <v>-1</v>
      </c>
      <c r="H31" s="4" t="s">
        <v>61</v>
      </c>
      <c r="I31" s="7">
        <v>1</v>
      </c>
      <c r="J31" t="s">
        <v>67</v>
      </c>
    </row>
    <row r="32" spans="3:12" x14ac:dyDescent="0.4">
      <c r="C32" s="23" t="s">
        <v>183</v>
      </c>
      <c r="D32" s="40"/>
      <c r="E32" s="43">
        <v>6</v>
      </c>
    </row>
    <row r="33" spans="3:11" x14ac:dyDescent="0.4">
      <c r="C33" s="15" t="s">
        <v>74</v>
      </c>
      <c r="D33" s="40"/>
      <c r="E33" s="43">
        <v>100</v>
      </c>
      <c r="F33" s="6" t="s">
        <v>131</v>
      </c>
    </row>
    <row r="34" spans="3:11" x14ac:dyDescent="0.4">
      <c r="C34" s="15" t="s">
        <v>75</v>
      </c>
      <c r="D34" s="40"/>
      <c r="E34" s="43">
        <v>0</v>
      </c>
      <c r="F34" s="6" t="s">
        <v>132</v>
      </c>
    </row>
    <row r="35" spans="3:11" x14ac:dyDescent="0.4">
      <c r="C35" s="15" t="s">
        <v>79</v>
      </c>
      <c r="D35" s="40"/>
      <c r="E35" s="43">
        <v>0</v>
      </c>
      <c r="F35" s="6" t="s">
        <v>133</v>
      </c>
    </row>
    <row r="36" spans="3:11" x14ac:dyDescent="0.4">
      <c r="C36" s="22" t="s">
        <v>84</v>
      </c>
      <c r="D36" s="40"/>
      <c r="E36" s="44">
        <v>1</v>
      </c>
    </row>
    <row r="37" spans="3:11" x14ac:dyDescent="0.4">
      <c r="C37" s="22" t="s">
        <v>85</v>
      </c>
      <c r="D37" s="40"/>
      <c r="E37" s="44">
        <v>2</v>
      </c>
    </row>
    <row r="38" spans="3:11" x14ac:dyDescent="0.4">
      <c r="C38" s="15" t="s">
        <v>86</v>
      </c>
      <c r="D38" s="40"/>
      <c r="E38" s="43">
        <v>0</v>
      </c>
    </row>
    <row r="39" spans="3:11" x14ac:dyDescent="0.4">
      <c r="C39" s="15" t="s">
        <v>94</v>
      </c>
      <c r="D39" s="40">
        <v>0</v>
      </c>
      <c r="E39" s="43">
        <v>0</v>
      </c>
    </row>
    <row r="40" spans="3:11" x14ac:dyDescent="0.4">
      <c r="C40" s="22" t="s">
        <v>96</v>
      </c>
      <c r="D40" s="40"/>
      <c r="E40" s="44">
        <v>3</v>
      </c>
    </row>
    <row r="41" spans="3:11" x14ac:dyDescent="0.4">
      <c r="C41" s="22" t="s">
        <v>97</v>
      </c>
      <c r="D41" s="40"/>
      <c r="E41" s="44">
        <v>4</v>
      </c>
    </row>
    <row r="42" spans="3:11" x14ac:dyDescent="0.4">
      <c r="C42" s="15" t="s">
        <v>98</v>
      </c>
      <c r="D42" s="40"/>
      <c r="E42" s="43">
        <v>5</v>
      </c>
    </row>
    <row r="43" spans="3:11" x14ac:dyDescent="0.4">
      <c r="C43" s="15" t="s">
        <v>99</v>
      </c>
      <c r="D43" s="40"/>
      <c r="E43" s="43">
        <v>0</v>
      </c>
    </row>
    <row r="44" spans="3:11" x14ac:dyDescent="0.4">
      <c r="C44" s="15" t="s">
        <v>106</v>
      </c>
      <c r="D44" s="40"/>
      <c r="E44" s="43">
        <v>0</v>
      </c>
    </row>
    <row r="45" spans="3:11" x14ac:dyDescent="0.4">
      <c r="C45" s="15" t="s">
        <v>119</v>
      </c>
      <c r="D45" s="40"/>
      <c r="E45" s="43">
        <v>0</v>
      </c>
      <c r="F45" s="4" t="s">
        <v>166</v>
      </c>
    </row>
    <row r="46" spans="3:11" x14ac:dyDescent="0.4">
      <c r="C46" s="15" t="s">
        <v>126</v>
      </c>
      <c r="D46" s="40"/>
      <c r="E46" s="43">
        <v>0</v>
      </c>
      <c r="F46" s="6" t="str">
        <f>IF(E13&lt;ABS(E46),CONCATENATE("경고-",E13,"보다 큰 숫자를 쓰면 안된다."),CONCATENATE("값 정상[Max",E13,"]"))</f>
        <v>값 정상[Max4]</v>
      </c>
      <c r="J46" t="s">
        <v>129</v>
      </c>
      <c r="K46" s="51">
        <v>0.5</v>
      </c>
    </row>
    <row r="47" spans="3:11" ht="18" thickBot="1" x14ac:dyDescent="0.45">
      <c r="C47" s="15"/>
      <c r="D47" s="40"/>
      <c r="E47" s="45"/>
      <c r="F47" s="6" t="str">
        <f>IF(E46=0,"회전없음",IF(E46&gt;0,"우회전","좌회전"))</f>
        <v>회전없음</v>
      </c>
      <c r="H47" t="s">
        <v>130</v>
      </c>
    </row>
    <row r="48" spans="3:11" ht="18" thickTop="1" x14ac:dyDescent="0.4">
      <c r="C48" s="22" t="s">
        <v>176</v>
      </c>
      <c r="D48" s="40"/>
      <c r="E48" s="48">
        <v>11</v>
      </c>
    </row>
    <row r="49" spans="3:8" x14ac:dyDescent="0.4">
      <c r="C49" s="22" t="s">
        <v>177</v>
      </c>
      <c r="D49" s="40"/>
      <c r="E49" s="48">
        <v>12</v>
      </c>
    </row>
    <row r="50" spans="3:8" x14ac:dyDescent="0.4">
      <c r="C50" s="15" t="s">
        <v>178</v>
      </c>
      <c r="D50" s="40"/>
      <c r="E50" s="48">
        <v>-15</v>
      </c>
    </row>
    <row r="51" spans="3:8" x14ac:dyDescent="0.4">
      <c r="C51" s="22" t="s">
        <v>174</v>
      </c>
      <c r="D51" s="40"/>
      <c r="E51" s="48">
        <v>13</v>
      </c>
    </row>
    <row r="52" spans="3:8" x14ac:dyDescent="0.4">
      <c r="C52" s="22" t="s">
        <v>175</v>
      </c>
      <c r="D52" s="40"/>
      <c r="E52" s="48">
        <v>14</v>
      </c>
    </row>
    <row r="53" spans="3:8" x14ac:dyDescent="0.4">
      <c r="C53" s="15" t="s">
        <v>169</v>
      </c>
      <c r="D53" s="40"/>
      <c r="E53" s="48">
        <v>0</v>
      </c>
    </row>
    <row r="54" spans="3:8" x14ac:dyDescent="0.4">
      <c r="C54" s="22" t="s">
        <v>208</v>
      </c>
      <c r="D54" s="40"/>
      <c r="E54" s="48">
        <v>0</v>
      </c>
    </row>
    <row r="55" spans="3:8" x14ac:dyDescent="0.4">
      <c r="C55" s="55" t="s">
        <v>189</v>
      </c>
      <c r="D55" s="40"/>
      <c r="E55" s="43">
        <v>0</v>
      </c>
      <c r="F55" s="6" t="s">
        <v>47</v>
      </c>
      <c r="G55">
        <f>-E55</f>
        <v>0</v>
      </c>
      <c r="H55" t="s">
        <v>48</v>
      </c>
    </row>
    <row r="56" spans="3:8" x14ac:dyDescent="0.4">
      <c r="C56" s="18" t="s">
        <v>193</v>
      </c>
      <c r="D56" s="40"/>
      <c r="E56" s="43"/>
      <c r="F56" s="6" t="s">
        <v>49</v>
      </c>
      <c r="G56">
        <f>G55</f>
        <v>0</v>
      </c>
    </row>
    <row r="57" spans="3:8" ht="18" thickBot="1" x14ac:dyDescent="0.45">
      <c r="C57" s="18" t="s">
        <v>194</v>
      </c>
      <c r="D57" s="40"/>
      <c r="E57" s="45"/>
    </row>
    <row r="58" spans="3:8" ht="18" thickTop="1" x14ac:dyDescent="0.4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EH102"/>
  <sheetViews>
    <sheetView zoomScale="70" zoomScaleNormal="70" workbookViewId="0">
      <selection activeCell="L6" sqref="L6"/>
    </sheetView>
  </sheetViews>
  <sheetFormatPr defaultRowHeight="12" customHeight="1" x14ac:dyDescent="0.4"/>
  <cols>
    <col min="2" max="2" width="1.796875" customWidth="1"/>
    <col min="3" max="3" width="2.09765625" customWidth="1"/>
    <col min="4" max="18" width="3.3984375" customWidth="1"/>
    <col min="19" max="19" width="5.796875" customWidth="1"/>
    <col min="20" max="68" width="3.3984375" customWidth="1"/>
    <col min="69" max="69" width="5.69921875" customWidth="1"/>
    <col min="70" max="102" width="3.3984375" customWidth="1"/>
    <col min="103" max="113" width="3.09765625" customWidth="1"/>
    <col min="114" max="114" width="4.3984375" bestFit="1" customWidth="1"/>
    <col min="115" max="131" width="3.09765625" customWidth="1"/>
    <col min="132" max="132" width="12.296875" customWidth="1"/>
  </cols>
  <sheetData>
    <row r="1" spans="1:138" ht="12" customHeight="1" x14ac:dyDescent="0.4">
      <c r="A1" s="57" t="str">
        <f>IF(Walking!D4=0,"",IF(Walking!D4=1,"!Run",IF(Walking!D4=2,"!Simul",IF(Walking!D4=3,"!CM550","!NoClear"))))</f>
        <v>!Simul</v>
      </c>
      <c r="C1" t="s">
        <v>188</v>
      </c>
      <c r="I1" s="40">
        <f>Walking!D1</f>
        <v>0</v>
      </c>
    </row>
    <row r="2" spans="1:138" ht="12" customHeight="1" x14ac:dyDescent="0.4">
      <c r="C2" t="s">
        <v>153</v>
      </c>
      <c r="I2" s="40">
        <f>IF(OR(Walking!D3&lt;=0,Walking!D3=""),"",Walking!D3)</f>
        <v>3</v>
      </c>
      <c r="M2" t="s">
        <v>167</v>
      </c>
      <c r="X2" s="33">
        <f>IF(OR(Walking!D2=0,Walking!D2=""),0,Walking!D2)</f>
        <v>0</v>
      </c>
      <c r="CO2" s="52"/>
      <c r="CP2" s="52"/>
      <c r="CQ2" s="52"/>
      <c r="CR2" s="52"/>
    </row>
    <row r="3" spans="1:138" ht="12" customHeight="1" x14ac:dyDescent="0.4">
      <c r="C3" t="s">
        <v>154</v>
      </c>
      <c r="AU3" s="59">
        <f>Making!D9*2</f>
        <v>16</v>
      </c>
      <c r="AV3" s="59"/>
      <c r="AW3" s="59"/>
      <c r="AX3" s="60"/>
      <c r="AY3" s="60"/>
      <c r="AZ3" s="60"/>
      <c r="DI3" t="s">
        <v>156</v>
      </c>
      <c r="DJ3" s="41">
        <f>MAX(DJ6:DJ101)</f>
        <v>23</v>
      </c>
    </row>
    <row r="4" spans="1:138" ht="12" customHeight="1" x14ac:dyDescent="0.4">
      <c r="C4" s="39"/>
      <c r="D4" s="39" t="s">
        <v>150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 t="s">
        <v>152</v>
      </c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DH4" t="s">
        <v>155</v>
      </c>
      <c r="DL4" t="s">
        <v>168</v>
      </c>
      <c r="EB4" t="s">
        <v>180</v>
      </c>
      <c r="EC4" s="6">
        <v>0</v>
      </c>
    </row>
    <row r="5" spans="1:138" ht="12" customHeight="1" x14ac:dyDescent="0.4">
      <c r="B5" t="str">
        <f>IF(C6="","","!Start")</f>
        <v>!Start</v>
      </c>
      <c r="BA5" t="str">
        <f>IF(B5="",IF(BB6="","","!Start"),"")</f>
        <v/>
      </c>
      <c r="DH5">
        <f>I1-1</f>
        <v>-1</v>
      </c>
      <c r="DI5">
        <f>AU3</f>
        <v>16</v>
      </c>
      <c r="DK5">
        <f>IF(I2="","",I2)</f>
        <v>3</v>
      </c>
      <c r="DL5">
        <f>X2</f>
        <v>0</v>
      </c>
      <c r="EB5" t="s">
        <v>179</v>
      </c>
    </row>
    <row r="6" spans="1:138" ht="12" customHeight="1" x14ac:dyDescent="0.4">
      <c r="C6" s="4" t="str">
        <f>IF(AND(Making!EW9&lt;&gt;0,(DK6&lt;&gt;"")),CONCATENATE("@SET_LINE,",DH6+DI6/2),"")</f>
        <v>@SET_LINE,8</v>
      </c>
      <c r="D6" t="str">
        <f>IF(AND(Making!EW9&lt;&gt;0,(DK6&lt;&gt;"")),Making!EV9,"")</f>
        <v>E</v>
      </c>
      <c r="E6">
        <f>IF(AND(Making!EW9&lt;&gt;0,(DK6&lt;&gt;"")),Making!EW9,"")</f>
        <v>1</v>
      </c>
      <c r="F6" t="str">
        <f>IF(AND(Making!EW9&lt;&gt;0,(DK6&lt;&gt;"")),Making!EX9,"")</f>
        <v>I2</v>
      </c>
      <c r="G6">
        <f>IF(AND(Making!EW9&lt;&gt;0,(DK6&lt;&gt;"")),Making!EY9,"")</f>
        <v>-7.6539999999999999</v>
      </c>
      <c r="H6">
        <f>IF(AND(Making!EW9&lt;&gt;0,(DK6&lt;&gt;"")),Making!EZ9,"")</f>
        <v>10</v>
      </c>
      <c r="I6">
        <f>IF(AND(Making!EW9&lt;&gt;0,(DK6&lt;&gt;"")),Making!FA9,"")</f>
        <v>-20</v>
      </c>
      <c r="J6" t="str">
        <f>IF(AND(Making!EW9&lt;&gt;0,(DK6&lt;&gt;"")),Making!FB9,"")</f>
        <v>I3</v>
      </c>
      <c r="K6">
        <f>IF(AND(Making!EW9&lt;&gt;0,(DK6&lt;&gt;"")),Making!FC9,"")</f>
        <v>-7.6539999999999999</v>
      </c>
      <c r="L6">
        <f>IF(AND(Making!EW9&lt;&gt;0,(DK6&lt;&gt;"")),Making!FD9,"")</f>
        <v>10</v>
      </c>
      <c r="M6">
        <f>IF(AND(Making!EW9&lt;&gt;0,(DK6&lt;&gt;"")),Making!FE9,"")</f>
        <v>20</v>
      </c>
      <c r="N6" t="str">
        <f>IF(AND(Making!EW9&lt;&gt;0,(DK6&lt;&gt;"")),Making!FF9,"")</f>
        <v>S</v>
      </c>
      <c r="O6">
        <f>IF(AND(Making!EW9&lt;&gt;0,(DK6&lt;&gt;"")),Making!FG9,"")</f>
        <v>100</v>
      </c>
      <c r="P6" t="str">
        <f>IF(AND(Making!EW9&lt;&gt;0,(DK6&lt;&gt;"")),Making!FH9,"")</f>
        <v>D</v>
      </c>
      <c r="Q6">
        <f>IF(AND(Making!EW9&lt;&gt;0,(DK6&lt;&gt;"")),Making!FI9,"")</f>
        <v>0</v>
      </c>
      <c r="R6" t="str">
        <f>IF(AND(Making!EW9&lt;&gt;0,(DK6&lt;&gt;"")),Making!FJ9,"")</f>
        <v>P18</v>
      </c>
      <c r="S6">
        <f>IF(AND(Making!EW9&lt;&gt;0,(DK6&lt;&gt;"")),Making!FK9,"")</f>
        <v>-2.2961005941905386</v>
      </c>
      <c r="T6" t="str">
        <f>IF(AND(Making!EW9&lt;&gt;0,(DK6&lt;&gt;"")),Making!FL9,"")</f>
        <v>P17</v>
      </c>
      <c r="U6">
        <f>IF(AND(Making!EW9&lt;&gt;0,(DK6&lt;&gt;"")),Making!FM9,"")</f>
        <v>0</v>
      </c>
      <c r="V6" t="str">
        <f>IF(AND(Making!EW9&lt;&gt;0,(DK6&lt;&gt;"")),Making!FN9,"")</f>
        <v>P9</v>
      </c>
      <c r="W6">
        <f>IF(AND(Making!EW9&lt;&gt;0,(DK6&lt;&gt;"")),Making!FO9,"")</f>
        <v>0</v>
      </c>
      <c r="X6" t="str">
        <f>IF(AND(Making!EW9&lt;&gt;0,(DK6&lt;&gt;"")),Making!FP9,"")</f>
        <v>P10</v>
      </c>
      <c r="Y6">
        <f>IF(AND(Making!EW9&lt;&gt;0,(DK6&lt;&gt;"")),Making!FQ9,"")</f>
        <v>0</v>
      </c>
      <c r="Z6" t="str">
        <f>IF(AND(Making!EW9&lt;&gt;0,(DK6&lt;&gt;"")),Making!FR9,"")</f>
        <v>T1</v>
      </c>
      <c r="AA6">
        <f>IF(AND(Making!EW9&lt;&gt;0,(DK6&lt;&gt;"")),Making!FS9,"")</f>
        <v>0</v>
      </c>
      <c r="AB6" t="str">
        <f>IF(AND(Making!EW9&lt;&gt;0,(DK6&lt;&gt;"")),Making!FT9,"")</f>
        <v>T2</v>
      </c>
      <c r="AC6">
        <f>IF(AND(Making!EW9&lt;&gt;0,(DK6&lt;&gt;"")),Making!FU9,"")</f>
        <v>0</v>
      </c>
      <c r="AD6" t="str">
        <f>IF(AND(Making!EW9&lt;&gt;0,(DK6&lt;&gt;"")),Making!FV9,"")</f>
        <v>T3</v>
      </c>
      <c r="AE6">
        <f>IF(AND(Making!EW9&lt;&gt;0,(DK6&lt;&gt;"")),Making!FW9,"")</f>
        <v>10</v>
      </c>
      <c r="AF6" t="str">
        <f>IF(AND(Making!EW9&lt;&gt;0,(DK6&lt;&gt;"")),Making!FX9,"")</f>
        <v>T4</v>
      </c>
      <c r="AG6">
        <f>IF(AND(Making!EW9&lt;&gt;0,(DK6&lt;&gt;"")),Making!FY9,"")</f>
        <v>10</v>
      </c>
      <c r="AH6" t="str">
        <f>IF(AND(Making!EW9&lt;&gt;0,(DK6&lt;&gt;"")),Making!FZ9,"")</f>
        <v>P13</v>
      </c>
      <c r="AI6">
        <f>IF(AND(Making!EW9&lt;&gt;0,(DK6&lt;&gt;"")),Making!GA9,"")</f>
        <v>0</v>
      </c>
      <c r="AJ6" t="str">
        <f>IF(AND(Making!EW9&lt;&gt;0,(DK6&lt;&gt;"")),Making!GB9,"")</f>
        <v>P14</v>
      </c>
      <c r="AK6">
        <f>IF(AND(Making!EW9&lt;&gt;0,(DK6&lt;&gt;"")),Making!GC9,"")</f>
        <v>0</v>
      </c>
      <c r="AL6" t="str">
        <f>IF(AND(Making!EW9&lt;&gt;0,(DK6&lt;&gt;"")),Making!GD9,"")</f>
        <v>P11</v>
      </c>
      <c r="AM6">
        <f>IF(AND(Making!EW9&lt;&gt;0,(DK6&lt;&gt;"")),Making!GE9,"")</f>
        <v>-15</v>
      </c>
      <c r="AN6" t="str">
        <f>IF(AND(Making!EW9&lt;&gt;0,(DK6&lt;&gt;"")),Making!GF9,"")</f>
        <v>P12</v>
      </c>
      <c r="AO6">
        <f>IF(AND(Making!EW9&lt;&gt;0,(DK6&lt;&gt;"")),Making!GG9,"")</f>
        <v>-15</v>
      </c>
      <c r="AP6" t="str">
        <f>IF(AND(Making!EW9&lt;&gt;0,(DK6&lt;&gt;"")),Making!GJ9,"")</f>
        <v/>
      </c>
      <c r="AQ6" t="str">
        <f>IF(AND(Making!EW9&lt;&gt;0,(DK6&lt;&gt;"")),Making!GK9,"")</f>
        <v/>
      </c>
      <c r="AR6" t="str">
        <f>IF(AND(Making!EW9&lt;&gt;0,(DK6&lt;&gt;"")),Making!GL9,"")</f>
        <v/>
      </c>
      <c r="AS6" t="str">
        <f>IF(AND(Making!EW9&lt;&gt;0,(DK6&lt;&gt;"")),Making!GM9,"")</f>
        <v/>
      </c>
      <c r="AT6" t="str">
        <f>IF(AND(Making!EW9&lt;&gt;0,(DK6&lt;&gt;"")),"G","")</f>
        <v>G</v>
      </c>
      <c r="AU6">
        <f>IF(AND(Making!EW9&lt;&gt;0,(DK6&lt;&gt;"")),2,IF(AND(Making!AS9&lt;&gt;0,(DK24&lt;&gt;"")),2,""))</f>
        <v>2</v>
      </c>
      <c r="AV6" t="str">
        <f>IF(AND(Making!EW9&lt;&gt;0,(DK6&lt;&gt;""),(DL6&gt;0)),"X","")</f>
        <v/>
      </c>
      <c r="AW6" t="str">
        <f>IF(AND(Making!EW9&lt;&gt;0,(DK6&lt;&gt;""),(DL6&gt;0)),-1,"")</f>
        <v/>
      </c>
      <c r="AX6" s="4" t="str">
        <f>IF(AND(Making!EW9&lt;&gt;0,(DK6&lt;&gt;"")),"@SET_COMMAND,1","")</f>
        <v>@SET_COMMAND,1</v>
      </c>
      <c r="AY6" s="4" t="str">
        <f>IF(AND(Making!EW9&lt;&gt;0,(DK6&lt;&gt;"")),CONCATENATE("@SET_DATA0,",DJ3),"")</f>
        <v>@SET_DATA0,23</v>
      </c>
      <c r="AZ6" s="4" t="str">
        <f>IF(AND(Making!EW9&lt;&gt;0,(DK6&lt;&gt;"")),CONCATENATE("@SET_DATA1,",I2),"")</f>
        <v>@SET_DATA1,3</v>
      </c>
      <c r="BA6" s="4"/>
      <c r="BB6" s="4" t="str">
        <f>IF('Making-시작_종료용'!K9&gt;0,CONCATENATE("@SET_LINE,",IF(CV6=1,DH6,DH6+IF(DK6&lt;&gt;"",DI6,0))),"")</f>
        <v>@SET_LINE,0</v>
      </c>
      <c r="BC6" t="str">
        <f>IF('Making-시작_종료용'!K9&gt;0,'Making-시작_종료용'!EV9,"")</f>
        <v>E</v>
      </c>
      <c r="BD6">
        <f>IF('Making-시작_종료용'!K9&gt;0,'Making-시작_종료용'!EW9,"")</f>
        <v>1</v>
      </c>
      <c r="BE6" t="str">
        <f>IF('Making-시작_종료용'!K9&gt;0,'Making-시작_종료용'!EX9,"")</f>
        <v>I2</v>
      </c>
      <c r="BF6">
        <f>IF('Making-시작_종료용'!K9&gt;0,'Making-시작_종료용'!EY9,"")</f>
        <v>-3.827</v>
      </c>
      <c r="BG6">
        <f>IF('Making-시작_종료용'!K9&gt;0,'Making-시작_종료용'!EZ9,"")</f>
        <v>10</v>
      </c>
      <c r="BH6">
        <f>IF('Making-시작_종료용'!K9&gt;0,'Making-시작_종료용'!FA9,"")</f>
        <v>2.5</v>
      </c>
      <c r="BI6" t="str">
        <f>IF('Making-시작_종료용'!K9&gt;0,'Making-시작_종료용'!FB9,"")</f>
        <v>I3</v>
      </c>
      <c r="BJ6">
        <f>IF('Making-시작_종료용'!K9&gt;0,'Making-시작_종료용'!FC9,"")</f>
        <v>-3.827</v>
      </c>
      <c r="BK6">
        <f>IF('Making-시작_종료용'!K9&gt;0,'Making-시작_종료용'!FD9,"")</f>
        <v>10</v>
      </c>
      <c r="BL6">
        <f>IF('Making-시작_종료용'!K9&gt;0,'Making-시작_종료용'!FE9,"")</f>
        <v>2.5</v>
      </c>
      <c r="BM6" t="str">
        <f>IF('Making-시작_종료용'!K9&gt;0,'Making-시작_종료용'!FF9,"")</f>
        <v>S</v>
      </c>
      <c r="BN6">
        <f>IF('Making-시작_종료용'!K9&gt;0,'Making-시작_종료용'!FG9,"")</f>
        <v>500</v>
      </c>
      <c r="BO6" t="str">
        <f>IF('Making-시작_종료용'!K9&gt;0,'Making-시작_종료용'!FH9,"")</f>
        <v>D</v>
      </c>
      <c r="BP6">
        <f>IF('Making-시작_종료용'!K9&gt;0,'Making-시작_종료용'!FI9,"")</f>
        <v>0</v>
      </c>
      <c r="BQ6" t="str">
        <f>IF('Making-시작_종료용'!K9&gt;0,'Making-시작_종료용'!FJ9,"")</f>
        <v>P18</v>
      </c>
      <c r="BR6">
        <f>IF('Making-시작_종료용'!K9&gt;0,'Making-시작_종료용'!FK9,"")</f>
        <v>-2.2961005941905386</v>
      </c>
      <c r="BS6" t="str">
        <f>IF('Making-시작_종료용'!K9&gt;0,'Making-시작_종료용'!FL9,"")</f>
        <v>P17</v>
      </c>
      <c r="BT6">
        <f>IF('Making-시작_종료용'!K9&gt;0,'Making-시작_종료용'!FM9,"")</f>
        <v>0</v>
      </c>
      <c r="BU6" t="str">
        <f>IF('Making-시작_종료용'!K9&gt;0,'Making-시작_종료용'!FN9,"")</f>
        <v>P9</v>
      </c>
      <c r="BV6">
        <f>IF('Making-시작_종료용'!K9&gt;0,'Making-시작_종료용'!FO9,"")</f>
        <v>0</v>
      </c>
      <c r="BW6" t="str">
        <f>IF('Making-시작_종료용'!K9&gt;0,'Making-시작_종료용'!FP9,"")</f>
        <v>P10</v>
      </c>
      <c r="BX6">
        <f>IF('Making-시작_종료용'!K9&gt;0,'Making-시작_종료용'!FQ9,"")</f>
        <v>0</v>
      </c>
      <c r="BY6" t="str">
        <f>IF('Making-시작_종료용'!K9&gt;0,'Making-시작_종료용'!FR9,"")</f>
        <v>T1</v>
      </c>
      <c r="BZ6">
        <f>IF('Making-시작_종료용'!K9&gt;0,'Making-시작_종료용'!FS9,"")</f>
        <v>0</v>
      </c>
      <c r="CA6" t="str">
        <f>IF('Making-시작_종료용'!K9&gt;0,'Making-시작_종료용'!FT9,"")</f>
        <v>T2</v>
      </c>
      <c r="CB6">
        <f>IF('Making-시작_종료용'!K9&gt;0,'Making-시작_종료용'!FU9,"")</f>
        <v>0</v>
      </c>
      <c r="CC6" t="str">
        <f>IF('Making-시작_종료용'!K9&gt;0,'Making-시작_종료용'!FV9,"")</f>
        <v>T3</v>
      </c>
      <c r="CD6">
        <f>IF('Making-시작_종료용'!K9&gt;0,'Making-시작_종료용'!FW9,"")</f>
        <v>10</v>
      </c>
      <c r="CE6" t="str">
        <f>IF('Making-시작_종료용'!K9&gt;0,'Making-시작_종료용'!FX9,"")</f>
        <v>T4</v>
      </c>
      <c r="CF6">
        <f>IF('Making-시작_종료용'!K9&gt;0,'Making-시작_종료용'!FY9,"")</f>
        <v>10</v>
      </c>
      <c r="CG6" t="str">
        <f>IF('Making-시작_종료용'!K9&gt;0,'Making-시작_종료용'!FZ9,"")</f>
        <v>P13</v>
      </c>
      <c r="CH6">
        <f>IF('Making-시작_종료용'!K9&gt;0,'Making-시작_종료용'!GA9,"")</f>
        <v>0</v>
      </c>
      <c r="CI6" t="str">
        <f>IF('Making-시작_종료용'!K9&gt;0,'Making-시작_종료용'!GB9,"")</f>
        <v>P14</v>
      </c>
      <c r="CJ6">
        <f>IF('Making-시작_종료용'!K9&gt;0,'Making-시작_종료용'!GC9,"")</f>
        <v>0</v>
      </c>
      <c r="CK6" t="str">
        <f>IF('Making-시작_종료용'!K9&gt;0,'Making-시작_종료용'!GD9,"")</f>
        <v>P11</v>
      </c>
      <c r="CL6">
        <f>IF('Making-시작_종료용'!K9&gt;0,'Making-시작_종료용'!GE9,"")</f>
        <v>-15</v>
      </c>
      <c r="CM6" t="str">
        <f>IF('Making-시작_종료용'!K9&gt;0,'Making-시작_종료용'!GF9,"")</f>
        <v>P12</v>
      </c>
      <c r="CN6">
        <f>IF('Making-시작_종료용'!K9&gt;0,'Making-시작_종료용'!GG9,"")</f>
        <v>-15</v>
      </c>
      <c r="CO6" t="str">
        <f>IF('Making-시작_종료용'!K9&gt;0,'Making-시작_종료용'!GH9,"")</f>
        <v/>
      </c>
      <c r="CP6" s="56" t="str">
        <f>IF('Making-시작_종료용'!K9&gt;0,'Making-시작_종료용'!GI9,"")</f>
        <v/>
      </c>
      <c r="CQ6" t="str">
        <f>IF('Making-시작_종료용'!K9&gt;0,'Making-시작_종료용'!GJ9,"")</f>
        <v/>
      </c>
      <c r="CR6" t="str">
        <f>IF('Making-시작_종료용'!K9&gt;0,'Making-시작_종료용'!GK9,"")</f>
        <v/>
      </c>
      <c r="CS6" t="str">
        <f>IF('Making-시작_종료용'!K9&gt;0,'Making-시작_종료용'!GL9,"")</f>
        <v>X</v>
      </c>
      <c r="CT6">
        <f>IF('Making-시작_종료용'!K9&gt;0,'Making-시작_종료용'!GM9,"")</f>
        <v>-1</v>
      </c>
      <c r="CU6" t="str">
        <f>IF('Making-시작_종료용'!K9&gt;0,"G","")</f>
        <v>G</v>
      </c>
      <c r="CV6">
        <f>IF('Making-시작_종료용'!AR9&gt;0,1,IF('Making-시작_종료용'!AS9&gt;0,3,""))</f>
        <v>1</v>
      </c>
      <c r="CW6" t="str">
        <f>IF(AND(Making!EW9&lt;&gt;0,(DL6&gt;0)),"X","")</f>
        <v/>
      </c>
      <c r="CX6" t="str">
        <f>IF(AND(Making!EW9&lt;&gt;0,(DL6&gt;0)),-1,"")</f>
        <v/>
      </c>
      <c r="CY6" t="str">
        <f t="shared" ref="CY6:CY37" si="0">IF(AND(BB5&lt;&gt;"",BB4&lt;&gt;"",BB6=""),"!End","")</f>
        <v/>
      </c>
      <c r="DC6" t="str">
        <f>IF('Making-시작_종료용'!AR9&gt;0,"시작보행",IF('Making-시작_종료용'!AS9&gt;0,"종료보행",""))</f>
        <v>시작보행</v>
      </c>
      <c r="DH6">
        <f>DH5+1</f>
        <v>0</v>
      </c>
      <c r="DI6">
        <f>DI5</f>
        <v>16</v>
      </c>
      <c r="DJ6">
        <f t="shared" ref="DJ6:DJ37" si="1">IF(E6=1,DH6+DI6/2,"")</f>
        <v>8</v>
      </c>
      <c r="DK6">
        <f>DK5</f>
        <v>3</v>
      </c>
      <c r="DL6">
        <f>DL5</f>
        <v>0</v>
      </c>
      <c r="EB6" s="52" t="str">
        <f>IF(EC4=1,"#Start","")</f>
        <v/>
      </c>
      <c r="EC6" s="52"/>
      <c r="ED6" s="52"/>
      <c r="EE6" s="52"/>
      <c r="EF6" s="52"/>
      <c r="EG6" s="52"/>
      <c r="EH6" s="52"/>
    </row>
    <row r="7" spans="1:138" ht="12" customHeight="1" x14ac:dyDescent="0.4">
      <c r="C7" s="4" t="str">
        <f>IF(AND(Making!EW10&lt;&gt;0,(DK7&lt;&gt;"")),CONCATENATE("@SET_LINE,",DH7+DI7/2),"")</f>
        <v>@SET_LINE,9</v>
      </c>
      <c r="D7" t="str">
        <f>IF(AND(Making!EW10&lt;&gt;0,(DK7&lt;&gt;"")),Making!EV10,"")</f>
        <v>E</v>
      </c>
      <c r="E7">
        <f>IF(AND(Making!EW10&lt;&gt;0,(DK7&lt;&gt;"")),Making!EW10,"")</f>
        <v>1</v>
      </c>
      <c r="F7" t="str">
        <f>IF(AND(Making!EW10&lt;&gt;0,(DK7&lt;&gt;"")),Making!EX10,"")</f>
        <v>I2</v>
      </c>
      <c r="G7">
        <f>IF(AND(Making!EW10&lt;&gt;0,(DK7&lt;&gt;"")),Making!EY10,"")</f>
        <v>-14.141999999999999</v>
      </c>
      <c r="H7">
        <f>IF(AND(Making!EW10&lt;&gt;0,(DK7&lt;&gt;"")),Making!EZ10,"")</f>
        <v>10</v>
      </c>
      <c r="I7">
        <f>IF(AND(Making!EW10&lt;&gt;0,(DK7&lt;&gt;"")),Making!FA10,"")</f>
        <v>-25</v>
      </c>
      <c r="J7" t="str">
        <f>IF(AND(Making!EW10&lt;&gt;0,(DK7&lt;&gt;"")),Making!FB10,"")</f>
        <v>I3</v>
      </c>
      <c r="K7">
        <f>IF(AND(Making!EW10&lt;&gt;0,(DK7&lt;&gt;"")),Making!FC10,"")</f>
        <v>-14.141999999999999</v>
      </c>
      <c r="L7">
        <f>IF(AND(Making!EW10&lt;&gt;0,(DK7&lt;&gt;"")),Making!FD10,"")</f>
        <v>10</v>
      </c>
      <c r="M7">
        <f>IF(AND(Making!EW10&lt;&gt;0,(DK7&lt;&gt;"")),Making!FE10,"")</f>
        <v>15</v>
      </c>
      <c r="N7" t="str">
        <f>IF(AND(Making!EW10&lt;&gt;0,(DK7&lt;&gt;"")),Making!FF10,"")</f>
        <v>S</v>
      </c>
      <c r="O7">
        <f>IF(AND(Making!EW10&lt;&gt;0,(DK7&lt;&gt;"")),Making!FG10,"")</f>
        <v>100</v>
      </c>
      <c r="P7" t="str">
        <f>IF(AND(Making!EW10&lt;&gt;0,(DK7&lt;&gt;"")),Making!FH10,"")</f>
        <v>D</v>
      </c>
      <c r="Q7">
        <f>IF(AND(Making!EW10&lt;&gt;0,(DK7&lt;&gt;"")),Making!FI10,"")</f>
        <v>0</v>
      </c>
      <c r="R7" t="str">
        <f>IF(AND(Making!EW10&lt;&gt;0,(DK7&lt;&gt;"")),Making!FJ10,"")</f>
        <v>P18</v>
      </c>
      <c r="S7">
        <f>IF(AND(Making!EW10&lt;&gt;0,(DK7&lt;&gt;"")),Making!FK10,"")</f>
        <v>-4.2426406871192848</v>
      </c>
      <c r="T7" t="str">
        <f>IF(AND(Making!EW10&lt;&gt;0,(DK7&lt;&gt;"")),Making!FL10,"")</f>
        <v>P17</v>
      </c>
      <c r="U7">
        <f>IF(AND(Making!EW10&lt;&gt;0,(DK7&lt;&gt;"")),Making!FM10,"")</f>
        <v>0</v>
      </c>
      <c r="V7" t="str">
        <f>IF(AND(Making!EW10&lt;&gt;0,(DK7&lt;&gt;"")),Making!FN10,"")</f>
        <v>P9</v>
      </c>
      <c r="W7">
        <f>IF(AND(Making!EW10&lt;&gt;0,(DK7&lt;&gt;"")),Making!FO10,"")</f>
        <v>0</v>
      </c>
      <c r="X7" t="str">
        <f>IF(AND(Making!EW10&lt;&gt;0,(DK7&lt;&gt;"")),Making!FP10,"")</f>
        <v>P10</v>
      </c>
      <c r="Y7">
        <f>IF(AND(Making!EW10&lt;&gt;0,(DK7&lt;&gt;"")),Making!FQ10,"")</f>
        <v>0</v>
      </c>
      <c r="Z7" t="str">
        <f>IF(AND(Making!EW10&lt;&gt;0,(DK7&lt;&gt;"")),Making!FR10,"")</f>
        <v>T1</v>
      </c>
      <c r="AA7">
        <f>IF(AND(Making!EW10&lt;&gt;0,(DK7&lt;&gt;"")),Making!FS10,"")</f>
        <v>0</v>
      </c>
      <c r="AB7" t="str">
        <f>IF(AND(Making!EW10&lt;&gt;0,(DK7&lt;&gt;"")),Making!FT10,"")</f>
        <v>T2</v>
      </c>
      <c r="AC7">
        <f>IF(AND(Making!EW10&lt;&gt;0,(DK7&lt;&gt;"")),Making!FU10,"")</f>
        <v>0</v>
      </c>
      <c r="AD7" t="str">
        <f>IF(AND(Making!EW10&lt;&gt;0,(DK7&lt;&gt;"")),Making!FV10,"")</f>
        <v>T3</v>
      </c>
      <c r="AE7">
        <f>IF(AND(Making!EW10&lt;&gt;0,(DK7&lt;&gt;"")),Making!FW10,"")</f>
        <v>10</v>
      </c>
      <c r="AF7" t="str">
        <f>IF(AND(Making!EW10&lt;&gt;0,(DK7&lt;&gt;"")),Making!FX10,"")</f>
        <v>T4</v>
      </c>
      <c r="AG7">
        <f>IF(AND(Making!EW10&lt;&gt;0,(DK7&lt;&gt;"")),Making!FY10,"")</f>
        <v>10</v>
      </c>
      <c r="AH7" t="str">
        <f>IF(AND(Making!EW10&lt;&gt;0,(DK7&lt;&gt;"")),Making!FZ10,"")</f>
        <v>P13</v>
      </c>
      <c r="AI7">
        <f>IF(AND(Making!EW10&lt;&gt;0,(DK7&lt;&gt;"")),Making!GA10,"")</f>
        <v>0</v>
      </c>
      <c r="AJ7" t="str">
        <f>IF(AND(Making!EW10&lt;&gt;0,(DK7&lt;&gt;"")),Making!GB10,"")</f>
        <v>P14</v>
      </c>
      <c r="AK7">
        <f>IF(AND(Making!EW10&lt;&gt;0,(DK7&lt;&gt;"")),Making!GC10,"")</f>
        <v>0</v>
      </c>
      <c r="AL7" t="str">
        <f>IF(AND(Making!EW10&lt;&gt;0,(DK7&lt;&gt;"")),Making!GD10,"")</f>
        <v>P11</v>
      </c>
      <c r="AM7">
        <f>IF(AND(Making!EW10&lt;&gt;0,(DK7&lt;&gt;"")),Making!GE10,"")</f>
        <v>-15</v>
      </c>
      <c r="AN7" t="str">
        <f>IF(AND(Making!EW10&lt;&gt;0,(DK7&lt;&gt;"")),Making!GF10,"")</f>
        <v>P12</v>
      </c>
      <c r="AO7">
        <f>IF(AND(Making!EW10&lt;&gt;0,(DK7&lt;&gt;"")),Making!GG10,"")</f>
        <v>-15</v>
      </c>
      <c r="AP7" t="str">
        <f>IF(AND(Making!EW10&lt;&gt;0,(DK7&lt;&gt;"")),Making!GJ10,"")</f>
        <v/>
      </c>
      <c r="AQ7" t="str">
        <f>IF(AND(Making!EW10&lt;&gt;0,(DK7&lt;&gt;"")),Making!GK10,"")</f>
        <v/>
      </c>
      <c r="AR7" t="str">
        <f>IF(AND(Making!EW10&lt;&gt;0,(DK7&lt;&gt;"")),Making!GL10,"")</f>
        <v/>
      </c>
      <c r="AS7" t="str">
        <f>IF(AND(Making!EW10&lt;&gt;0,(DK7&lt;&gt;"")),Making!GM10,"")</f>
        <v/>
      </c>
      <c r="AT7" t="str">
        <f>IF(AND(Making!EW10&lt;&gt;0,(DK7&lt;&gt;"")),"G","")</f>
        <v>G</v>
      </c>
      <c r="AU7">
        <f>IF(AND(Making!EW10&lt;&gt;0,(DK7&lt;&gt;"")),2,IF(AND(Making!AS10&lt;&gt;0,(DK25&lt;&gt;"")),2,""))</f>
        <v>2</v>
      </c>
      <c r="AV7" t="str">
        <f>IF(AND(Making!EW10&lt;&gt;0,(DK7&lt;&gt;""),(DL7&gt;0)),"X","")</f>
        <v/>
      </c>
      <c r="AW7" t="str">
        <f>IF(AND(Making!EW10&lt;&gt;0,(DK7&lt;&gt;""),(DL7&gt;0)),-1,"")</f>
        <v/>
      </c>
      <c r="AX7" s="4"/>
      <c r="AY7" s="4"/>
      <c r="AZ7" s="4"/>
      <c r="BA7" s="4"/>
      <c r="BB7" s="4" t="str">
        <f>IF('Making-시작_종료용'!K10&gt;0,CONCATENATE("@SET_LINE,",IF(CV7=1,DH7,DH7+IF(DK7&lt;&gt;"",DI7,0))),"")</f>
        <v>@SET_LINE,1</v>
      </c>
      <c r="BC7" t="str">
        <f>IF('Making-시작_종료용'!K10&gt;0,'Making-시작_종료용'!EV10,"")</f>
        <v>E</v>
      </c>
      <c r="BD7">
        <f>IF('Making-시작_종료용'!K10&gt;0,'Making-시작_종료용'!EW10,"")</f>
        <v>1</v>
      </c>
      <c r="BE7" t="str">
        <f>IF('Making-시작_종료용'!K10&gt;0,'Making-시작_종료용'!EX10,"")</f>
        <v>I2</v>
      </c>
      <c r="BF7">
        <f>IF('Making-시작_종료용'!K10&gt;0,'Making-시작_종료용'!EY10,"")</f>
        <v>-7.0709999999999997</v>
      </c>
      <c r="BG7">
        <f>IF('Making-시작_종료용'!K10&gt;0,'Making-시작_종료용'!EZ10,"")</f>
        <v>10</v>
      </c>
      <c r="BH7">
        <f>IF('Making-시작_종료용'!K10&gt;0,'Making-시작_종료용'!FA10,"")</f>
        <v>0</v>
      </c>
      <c r="BI7" t="str">
        <f>IF('Making-시작_종료용'!K10&gt;0,'Making-시작_종료용'!FB10,"")</f>
        <v>I3</v>
      </c>
      <c r="BJ7">
        <f>IF('Making-시작_종료용'!K10&gt;0,'Making-시작_종료용'!FC10,"")</f>
        <v>-7.0709999999999997</v>
      </c>
      <c r="BK7">
        <f>IF('Making-시작_종료용'!K10&gt;0,'Making-시작_종료용'!FD10,"")</f>
        <v>10</v>
      </c>
      <c r="BL7">
        <f>IF('Making-시작_종료용'!K10&gt;0,'Making-시작_종료용'!FE10,"")</f>
        <v>0</v>
      </c>
      <c r="BM7" t="str">
        <f>IF('Making-시작_종료용'!K10&gt;0,'Making-시작_종료용'!FF10,"")</f>
        <v>S</v>
      </c>
      <c r="BN7">
        <f>IF('Making-시작_종료용'!K10&gt;0,'Making-시작_종료용'!FG10,"")</f>
        <v>100</v>
      </c>
      <c r="BO7" t="str">
        <f>IF('Making-시작_종료용'!K10&gt;0,'Making-시작_종료용'!FH10,"")</f>
        <v>D</v>
      </c>
      <c r="BP7">
        <f>IF('Making-시작_종료용'!K10&gt;0,'Making-시작_종료용'!FI10,"")</f>
        <v>0</v>
      </c>
      <c r="BQ7" t="str">
        <f>IF('Making-시작_종료용'!K10&gt;0,'Making-시작_종료용'!FJ10,"")</f>
        <v>P18</v>
      </c>
      <c r="BR7">
        <f>IF('Making-시작_종료용'!K10&gt;0,'Making-시작_종료용'!FK10,"")</f>
        <v>-4.2426406871192848</v>
      </c>
      <c r="BS7" t="str">
        <f>IF('Making-시작_종료용'!K10&gt;0,'Making-시작_종료용'!FL10,"")</f>
        <v>P17</v>
      </c>
      <c r="BT7">
        <f>IF('Making-시작_종료용'!K10&gt;0,'Making-시작_종료용'!FM10,"")</f>
        <v>0</v>
      </c>
      <c r="BU7" t="str">
        <f>IF('Making-시작_종료용'!K10&gt;0,'Making-시작_종료용'!FN10,"")</f>
        <v>P9</v>
      </c>
      <c r="BV7">
        <f>IF('Making-시작_종료용'!K10&gt;0,'Making-시작_종료용'!FO10,"")</f>
        <v>0</v>
      </c>
      <c r="BW7" t="str">
        <f>IF('Making-시작_종료용'!K10&gt;0,'Making-시작_종료용'!FP10,"")</f>
        <v>P10</v>
      </c>
      <c r="BX7">
        <f>IF('Making-시작_종료용'!K10&gt;0,'Making-시작_종료용'!FQ10,"")</f>
        <v>0</v>
      </c>
      <c r="BY7" t="str">
        <f>IF('Making-시작_종료용'!K10&gt;0,'Making-시작_종료용'!FR10,"")</f>
        <v>T1</v>
      </c>
      <c r="BZ7">
        <f>IF('Making-시작_종료용'!K10&gt;0,'Making-시작_종료용'!FS10,"")</f>
        <v>0</v>
      </c>
      <c r="CA7" t="str">
        <f>IF('Making-시작_종료용'!K10&gt;0,'Making-시작_종료용'!FT10,"")</f>
        <v>T2</v>
      </c>
      <c r="CB7">
        <f>IF('Making-시작_종료용'!K10&gt;0,'Making-시작_종료용'!FU10,"")</f>
        <v>0</v>
      </c>
      <c r="CC7" t="str">
        <f>IF('Making-시작_종료용'!K10&gt;0,'Making-시작_종료용'!FV10,"")</f>
        <v>T3</v>
      </c>
      <c r="CD7">
        <f>IF('Making-시작_종료용'!K10&gt;0,'Making-시작_종료용'!FW10,"")</f>
        <v>10</v>
      </c>
      <c r="CE7" t="str">
        <f>IF('Making-시작_종료용'!K10&gt;0,'Making-시작_종료용'!FX10,"")</f>
        <v>T4</v>
      </c>
      <c r="CF7">
        <f>IF('Making-시작_종료용'!K10&gt;0,'Making-시작_종료용'!FY10,"")</f>
        <v>10</v>
      </c>
      <c r="CG7" t="str">
        <f>IF('Making-시작_종료용'!K10&gt;0,'Making-시작_종료용'!FZ10,"")</f>
        <v>P13</v>
      </c>
      <c r="CH7">
        <f>IF('Making-시작_종료용'!K10&gt;0,'Making-시작_종료용'!GA10,"")</f>
        <v>0</v>
      </c>
      <c r="CI7" t="str">
        <f>IF('Making-시작_종료용'!K10&gt;0,'Making-시작_종료용'!GB10,"")</f>
        <v>P14</v>
      </c>
      <c r="CJ7">
        <f>IF('Making-시작_종료용'!K10&gt;0,'Making-시작_종료용'!GC10,"")</f>
        <v>0</v>
      </c>
      <c r="CK7" t="str">
        <f>IF('Making-시작_종료용'!K10&gt;0,'Making-시작_종료용'!GD10,"")</f>
        <v>P11</v>
      </c>
      <c r="CL7">
        <f>IF('Making-시작_종료용'!K10&gt;0,'Making-시작_종료용'!GE10,"")</f>
        <v>-15</v>
      </c>
      <c r="CM7" t="str">
        <f>IF('Making-시작_종료용'!K10&gt;0,'Making-시작_종료용'!GF10,"")</f>
        <v>P12</v>
      </c>
      <c r="CN7">
        <f>IF('Making-시작_종료용'!K10&gt;0,'Making-시작_종료용'!GG10,"")</f>
        <v>-15</v>
      </c>
      <c r="CO7" t="str">
        <f>IF('Making-시작_종료용'!K10&gt;0,'Making-시작_종료용'!GH10,"")</f>
        <v/>
      </c>
      <c r="CP7" s="56" t="str">
        <f>IF('Making-시작_종료용'!K10&gt;0,'Making-시작_종료용'!GI10,"")</f>
        <v/>
      </c>
      <c r="CQ7" t="str">
        <f>IF('Making-시작_종료용'!K10&gt;0,'Making-시작_종료용'!GJ10,"")</f>
        <v/>
      </c>
      <c r="CR7" t="str">
        <f>IF('Making-시작_종료용'!K10&gt;0,'Making-시작_종료용'!GK10,"")</f>
        <v/>
      </c>
      <c r="CS7" t="str">
        <f>IF('Making-시작_종료용'!K10&gt;0,'Making-시작_종료용'!GL10,"")</f>
        <v>X</v>
      </c>
      <c r="CT7">
        <f>IF('Making-시작_종료용'!K10&gt;0,'Making-시작_종료용'!GM10,"")</f>
        <v>-1</v>
      </c>
      <c r="CU7" t="str">
        <f>IF('Making-시작_종료용'!K10&gt;0,"G","")</f>
        <v>G</v>
      </c>
      <c r="CV7">
        <f>IF('Making-시작_종료용'!AR10&gt;0,1,IF('Making-시작_종료용'!AS10&gt;0,3,""))</f>
        <v>1</v>
      </c>
      <c r="CW7" t="str">
        <f>IF(AND(Making!EW10&lt;&gt;0,(DL7&gt;0)),"X","")</f>
        <v/>
      </c>
      <c r="CX7" t="str">
        <f>IF(AND(Making!EW10&lt;&gt;0,(DL7&gt;0)),-1,"")</f>
        <v/>
      </c>
      <c r="CY7" t="str">
        <f t="shared" si="0"/>
        <v/>
      </c>
      <c r="DC7" t="str">
        <f>IF('Making-시작_종료용'!AR10&gt;0,"시작보행",IF('Making-시작_종료용'!AS10&gt;0,"종료보행",""))</f>
        <v>시작보행</v>
      </c>
      <c r="DH7">
        <f t="shared" ref="DH7:DH70" si="2">DH6+1</f>
        <v>1</v>
      </c>
      <c r="DI7">
        <f t="shared" ref="DI7:DI70" si="3">DI6</f>
        <v>16</v>
      </c>
      <c r="DJ7">
        <f t="shared" si="1"/>
        <v>9</v>
      </c>
      <c r="DK7">
        <f t="shared" ref="DK7:DK70" si="4">DK6</f>
        <v>3</v>
      </c>
      <c r="DL7">
        <f t="shared" ref="DL7:DL70" si="5">DL6</f>
        <v>0</v>
      </c>
      <c r="EB7" s="52"/>
      <c r="EC7" s="52">
        <v>1</v>
      </c>
      <c r="ED7" s="52">
        <v>2</v>
      </c>
      <c r="EE7" s="52">
        <v>3</v>
      </c>
      <c r="EF7" s="52">
        <v>4</v>
      </c>
      <c r="EG7" s="52">
        <v>5</v>
      </c>
      <c r="EH7" s="52"/>
    </row>
    <row r="8" spans="1:138" ht="12" customHeight="1" x14ac:dyDescent="0.4">
      <c r="C8" s="4" t="str">
        <f>IF(AND(Making!EW11&lt;&gt;0,(DK8&lt;&gt;"")),CONCATENATE("@SET_LINE,",DH8+DI8/2),"")</f>
        <v>@SET_LINE,10</v>
      </c>
      <c r="D8" t="str">
        <f>IF(AND(Making!EW11&lt;&gt;0,(DK8&lt;&gt;"")),Making!EV11,"")</f>
        <v>E</v>
      </c>
      <c r="E8">
        <f>IF(AND(Making!EW11&lt;&gt;0,(DK8&lt;&gt;"")),Making!EW11,"")</f>
        <v>1</v>
      </c>
      <c r="F8" t="str">
        <f>IF(AND(Making!EW11&lt;&gt;0,(DK8&lt;&gt;"")),Making!EX11,"")</f>
        <v>I2</v>
      </c>
      <c r="G8">
        <f>IF(AND(Making!EW11&lt;&gt;0,(DK8&lt;&gt;"")),Making!EY11,"")</f>
        <v>-14.141999999999999</v>
      </c>
      <c r="H8">
        <f>IF(AND(Making!EW11&lt;&gt;0,(DK8&lt;&gt;"")),Making!EZ11,"")</f>
        <v>24.141999999999999</v>
      </c>
      <c r="I8">
        <f>IF(AND(Making!EW11&lt;&gt;0,(DK8&lt;&gt;"")),Making!FA11,"")</f>
        <v>-18.838999999999999</v>
      </c>
      <c r="J8" t="str">
        <f>IF(AND(Making!EW11&lt;&gt;0,(DK8&lt;&gt;"")),Making!FB11,"")</f>
        <v>I3</v>
      </c>
      <c r="K8">
        <f>IF(AND(Making!EW11&lt;&gt;0,(DK8&lt;&gt;"")),Making!FC11,"")</f>
        <v>-14.141999999999999</v>
      </c>
      <c r="L8">
        <f>IF(AND(Making!EW11&lt;&gt;0,(DK8&lt;&gt;"")),Making!FD11,"")</f>
        <v>10</v>
      </c>
      <c r="M8">
        <f>IF(AND(Making!EW11&lt;&gt;0,(DK8&lt;&gt;"")),Making!FE11,"")</f>
        <v>10</v>
      </c>
      <c r="N8" t="str">
        <f>IF(AND(Making!EW11&lt;&gt;0,(DK8&lt;&gt;"")),Making!FF11,"")</f>
        <v>S</v>
      </c>
      <c r="O8">
        <f>IF(AND(Making!EW11&lt;&gt;0,(DK8&lt;&gt;"")),Making!FG11,"")</f>
        <v>100</v>
      </c>
      <c r="P8" t="str">
        <f>IF(AND(Making!EW11&lt;&gt;0,(DK8&lt;&gt;"")),Making!FH11,"")</f>
        <v>D</v>
      </c>
      <c r="Q8">
        <f>IF(AND(Making!EW11&lt;&gt;0,(DK8&lt;&gt;"")),Making!FI11,"")</f>
        <v>0</v>
      </c>
      <c r="R8" t="str">
        <f>IF(AND(Making!EW11&lt;&gt;0,(DK8&lt;&gt;"")),Making!FJ11,"")</f>
        <v>P18</v>
      </c>
      <c r="S8">
        <f>IF(AND(Making!EW11&lt;&gt;0,(DK8&lt;&gt;"")),Making!FK11,"")</f>
        <v>-4.2426406871192848</v>
      </c>
      <c r="T8" t="str">
        <f>IF(AND(Making!EW11&lt;&gt;0,(DK8&lt;&gt;"")),Making!FL11,"")</f>
        <v>P17</v>
      </c>
      <c r="U8">
        <f>IF(AND(Making!EW11&lt;&gt;0,(DK8&lt;&gt;"")),Making!FM11,"")</f>
        <v>0</v>
      </c>
      <c r="V8" t="str">
        <f>IF(AND(Making!EW11&lt;&gt;0,(DK8&lt;&gt;"")),Making!FN11,"")</f>
        <v>P9</v>
      </c>
      <c r="W8">
        <f>IF(AND(Making!EW11&lt;&gt;0,(DK8&lt;&gt;"")),Making!FO11,"")</f>
        <v>0</v>
      </c>
      <c r="X8" t="str">
        <f>IF(AND(Making!EW11&lt;&gt;0,(DK8&lt;&gt;"")),Making!FP11,"")</f>
        <v>P10</v>
      </c>
      <c r="Y8">
        <f>IF(AND(Making!EW11&lt;&gt;0,(DK8&lt;&gt;"")),Making!FQ11,"")</f>
        <v>0</v>
      </c>
      <c r="Z8" t="str">
        <f>IF(AND(Making!EW11&lt;&gt;0,(DK8&lt;&gt;"")),Making!FR11,"")</f>
        <v>T1</v>
      </c>
      <c r="AA8">
        <f>IF(AND(Making!EW11&lt;&gt;0,(DK8&lt;&gt;"")),Making!FS11,"")</f>
        <v>0</v>
      </c>
      <c r="AB8" t="str">
        <f>IF(AND(Making!EW11&lt;&gt;0,(DK8&lt;&gt;"")),Making!FT11,"")</f>
        <v>T2</v>
      </c>
      <c r="AC8">
        <f>IF(AND(Making!EW11&lt;&gt;0,(DK8&lt;&gt;"")),Making!FU11,"")</f>
        <v>0</v>
      </c>
      <c r="AD8" t="str">
        <f>IF(AND(Making!EW11&lt;&gt;0,(DK8&lt;&gt;"")),Making!FV11,"")</f>
        <v>T3</v>
      </c>
      <c r="AE8">
        <f>IF(AND(Making!EW11&lt;&gt;0,(DK8&lt;&gt;"")),Making!FW11,"")</f>
        <v>10</v>
      </c>
      <c r="AF8" t="str">
        <f>IF(AND(Making!EW11&lt;&gt;0,(DK8&lt;&gt;"")),Making!FX11,"")</f>
        <v>T4</v>
      </c>
      <c r="AG8">
        <f>IF(AND(Making!EW11&lt;&gt;0,(DK8&lt;&gt;"")),Making!FY11,"")</f>
        <v>10</v>
      </c>
      <c r="AH8" t="str">
        <f>IF(AND(Making!EW11&lt;&gt;0,(DK8&lt;&gt;"")),Making!FZ11,"")</f>
        <v>P13</v>
      </c>
      <c r="AI8">
        <f>IF(AND(Making!EW11&lt;&gt;0,(DK8&lt;&gt;"")),Making!GA11,"")</f>
        <v>0</v>
      </c>
      <c r="AJ8" t="str">
        <f>IF(AND(Making!EW11&lt;&gt;0,(DK8&lt;&gt;"")),Making!GB11,"")</f>
        <v>P14</v>
      </c>
      <c r="AK8">
        <f>IF(AND(Making!EW11&lt;&gt;0,(DK8&lt;&gt;"")),Making!GC11,"")</f>
        <v>0</v>
      </c>
      <c r="AL8" t="str">
        <f>IF(AND(Making!EW11&lt;&gt;0,(DK8&lt;&gt;"")),Making!GD11,"")</f>
        <v>P11</v>
      </c>
      <c r="AM8">
        <f>IF(AND(Making!EW11&lt;&gt;0,(DK8&lt;&gt;"")),Making!GE11,"")</f>
        <v>-15</v>
      </c>
      <c r="AN8" t="str">
        <f>IF(AND(Making!EW11&lt;&gt;0,(DK8&lt;&gt;"")),Making!GF11,"")</f>
        <v>P12</v>
      </c>
      <c r="AO8">
        <f>IF(AND(Making!EW11&lt;&gt;0,(DK8&lt;&gt;"")),Making!GG11,"")</f>
        <v>-15</v>
      </c>
      <c r="AP8" t="str">
        <f>IF(AND(Making!EW11&lt;&gt;0,(DK8&lt;&gt;"")),Making!GJ11,"")</f>
        <v/>
      </c>
      <c r="AQ8" t="str">
        <f>IF(AND(Making!EW11&lt;&gt;0,(DK8&lt;&gt;"")),Making!GK11,"")</f>
        <v/>
      </c>
      <c r="AR8" t="str">
        <f>IF(AND(Making!EW11&lt;&gt;0,(DK8&lt;&gt;"")),Making!GL11,"")</f>
        <v/>
      </c>
      <c r="AS8" t="str">
        <f>IF(AND(Making!EW11&lt;&gt;0,(DK8&lt;&gt;"")),Making!GM11,"")</f>
        <v/>
      </c>
      <c r="AT8" t="str">
        <f>IF(AND(Making!EW11&lt;&gt;0,(DK8&lt;&gt;"")),"G","")</f>
        <v>G</v>
      </c>
      <c r="AU8">
        <f>IF(AND(Making!EW11&lt;&gt;0,(DK8&lt;&gt;"")),2,IF(AND(Making!AS11&lt;&gt;0,(DK26&lt;&gt;"")),2,""))</f>
        <v>2</v>
      </c>
      <c r="AV8" t="str">
        <f>IF(AND(Making!EW11&lt;&gt;0,(DK8&lt;&gt;""),(DL8&gt;0)),"X","")</f>
        <v/>
      </c>
      <c r="AW8" t="str">
        <f>IF(AND(Making!EW11&lt;&gt;0,(DK8&lt;&gt;""),(DL8&gt;0)),-1,"")</f>
        <v/>
      </c>
      <c r="AX8" s="4"/>
      <c r="AY8" s="4"/>
      <c r="AZ8" s="4"/>
      <c r="BA8" s="4"/>
      <c r="BB8" s="4" t="str">
        <f>IF('Making-시작_종료용'!K11&gt;0,CONCATENATE("@SET_LINE,",IF(CV8=1,DH8,DH8+IF(DK8&lt;&gt;"",DI8,0))),"")</f>
        <v>@SET_LINE,2</v>
      </c>
      <c r="BC8" t="str">
        <f>IF('Making-시작_종료용'!K11&gt;0,'Making-시작_종료용'!EV11,"")</f>
        <v>E</v>
      </c>
      <c r="BD8">
        <f>IF('Making-시작_종료용'!K11&gt;0,'Making-시작_종료용'!EW11,"")</f>
        <v>1</v>
      </c>
      <c r="BE8" t="str">
        <f>IF('Making-시작_종료용'!K11&gt;0,'Making-시작_종료용'!EX11,"")</f>
        <v>I2</v>
      </c>
      <c r="BF8">
        <f>IF('Making-시작_종료용'!K11&gt;0,'Making-시작_종료용'!EY11,"")</f>
        <v>-7.0709999999999997</v>
      </c>
      <c r="BG8">
        <f>IF('Making-시작_종료용'!K11&gt;0,'Making-시작_종료용'!EZ11,"")</f>
        <v>17.070999999999998</v>
      </c>
      <c r="BH8">
        <f>IF('Making-시작_종료용'!K11&gt;0,'Making-시작_종료용'!FA11,"")</f>
        <v>3.081</v>
      </c>
      <c r="BI8" t="str">
        <f>IF('Making-시작_종료용'!K11&gt;0,'Making-시작_종료용'!FB11,"")</f>
        <v>I3</v>
      </c>
      <c r="BJ8">
        <f>IF('Making-시작_종료용'!K11&gt;0,'Making-시작_종료용'!FC11,"")</f>
        <v>-7.0709999999999997</v>
      </c>
      <c r="BK8">
        <f>IF('Making-시작_종료용'!K11&gt;0,'Making-시작_종료용'!FD11,"")</f>
        <v>10</v>
      </c>
      <c r="BL8">
        <f>IF('Making-시작_종료용'!K11&gt;0,'Making-시작_종료용'!FE11,"")</f>
        <v>-2.5</v>
      </c>
      <c r="BM8" t="str">
        <f>IF('Making-시작_종료용'!K11&gt;0,'Making-시작_종료용'!FF11,"")</f>
        <v>S</v>
      </c>
      <c r="BN8">
        <f>IF('Making-시작_종료용'!K11&gt;0,'Making-시작_종료용'!FG11,"")</f>
        <v>100</v>
      </c>
      <c r="BO8" t="str">
        <f>IF('Making-시작_종료용'!K11&gt;0,'Making-시작_종료용'!FH11,"")</f>
        <v>D</v>
      </c>
      <c r="BP8">
        <f>IF('Making-시작_종료용'!K11&gt;0,'Making-시작_종료용'!FI11,"")</f>
        <v>0</v>
      </c>
      <c r="BQ8" t="str">
        <f>IF('Making-시작_종료용'!K11&gt;0,'Making-시작_종료용'!FJ11,"")</f>
        <v>P18</v>
      </c>
      <c r="BR8">
        <f>IF('Making-시작_종료용'!K11&gt;0,'Making-시작_종료용'!FK11,"")</f>
        <v>-4.2426406871192848</v>
      </c>
      <c r="BS8" t="str">
        <f>IF('Making-시작_종료용'!K11&gt;0,'Making-시작_종료용'!FL11,"")</f>
        <v>P17</v>
      </c>
      <c r="BT8">
        <f>IF('Making-시작_종료용'!K11&gt;0,'Making-시작_종료용'!FM11,"")</f>
        <v>0</v>
      </c>
      <c r="BU8" t="str">
        <f>IF('Making-시작_종료용'!K11&gt;0,'Making-시작_종료용'!FN11,"")</f>
        <v>P9</v>
      </c>
      <c r="BV8">
        <f>IF('Making-시작_종료용'!K11&gt;0,'Making-시작_종료용'!FO11,"")</f>
        <v>0</v>
      </c>
      <c r="BW8" t="str">
        <f>IF('Making-시작_종료용'!K11&gt;0,'Making-시작_종료용'!FP11,"")</f>
        <v>P10</v>
      </c>
      <c r="BX8">
        <f>IF('Making-시작_종료용'!K11&gt;0,'Making-시작_종료용'!FQ11,"")</f>
        <v>0</v>
      </c>
      <c r="BY8" t="str">
        <f>IF('Making-시작_종료용'!K11&gt;0,'Making-시작_종료용'!FR11,"")</f>
        <v>T1</v>
      </c>
      <c r="BZ8">
        <f>IF('Making-시작_종료용'!K11&gt;0,'Making-시작_종료용'!FS11,"")</f>
        <v>0</v>
      </c>
      <c r="CA8" t="str">
        <f>IF('Making-시작_종료용'!K11&gt;0,'Making-시작_종료용'!FT11,"")</f>
        <v>T2</v>
      </c>
      <c r="CB8">
        <f>IF('Making-시작_종료용'!K11&gt;0,'Making-시작_종료용'!FU11,"")</f>
        <v>0</v>
      </c>
      <c r="CC8" t="str">
        <f>IF('Making-시작_종료용'!K11&gt;0,'Making-시작_종료용'!FV11,"")</f>
        <v>T3</v>
      </c>
      <c r="CD8">
        <f>IF('Making-시작_종료용'!K11&gt;0,'Making-시작_종료용'!FW11,"")</f>
        <v>10</v>
      </c>
      <c r="CE8" t="str">
        <f>IF('Making-시작_종료용'!K11&gt;0,'Making-시작_종료용'!FX11,"")</f>
        <v>T4</v>
      </c>
      <c r="CF8">
        <f>IF('Making-시작_종료용'!K11&gt;0,'Making-시작_종료용'!FY11,"")</f>
        <v>10</v>
      </c>
      <c r="CG8" t="str">
        <f>IF('Making-시작_종료용'!K11&gt;0,'Making-시작_종료용'!FZ11,"")</f>
        <v>P13</v>
      </c>
      <c r="CH8">
        <f>IF('Making-시작_종료용'!K11&gt;0,'Making-시작_종료용'!GA11,"")</f>
        <v>0</v>
      </c>
      <c r="CI8" t="str">
        <f>IF('Making-시작_종료용'!K11&gt;0,'Making-시작_종료용'!GB11,"")</f>
        <v>P14</v>
      </c>
      <c r="CJ8">
        <f>IF('Making-시작_종료용'!K11&gt;0,'Making-시작_종료용'!GC11,"")</f>
        <v>0</v>
      </c>
      <c r="CK8" t="str">
        <f>IF('Making-시작_종료용'!K11&gt;0,'Making-시작_종료용'!GD11,"")</f>
        <v>P11</v>
      </c>
      <c r="CL8">
        <f>IF('Making-시작_종료용'!K11&gt;0,'Making-시작_종료용'!GE11,"")</f>
        <v>-15</v>
      </c>
      <c r="CM8" t="str">
        <f>IF('Making-시작_종료용'!K11&gt;0,'Making-시작_종료용'!GF11,"")</f>
        <v>P12</v>
      </c>
      <c r="CN8">
        <f>IF('Making-시작_종료용'!K11&gt;0,'Making-시작_종료용'!GG11,"")</f>
        <v>-15</v>
      </c>
      <c r="CO8" t="str">
        <f>IF('Making-시작_종료용'!K11&gt;0,'Making-시작_종료용'!GH11,"")</f>
        <v/>
      </c>
      <c r="CP8" s="56" t="str">
        <f>IF('Making-시작_종료용'!K11&gt;0,'Making-시작_종료용'!GI11,"")</f>
        <v/>
      </c>
      <c r="CQ8" t="str">
        <f>IF('Making-시작_종료용'!K11&gt;0,'Making-시작_종료용'!GJ11,"")</f>
        <v/>
      </c>
      <c r="CR8" t="str">
        <f>IF('Making-시작_종료용'!K11&gt;0,'Making-시작_종료용'!GK11,"")</f>
        <v/>
      </c>
      <c r="CS8" t="str">
        <f>IF('Making-시작_종료용'!K11&gt;0,'Making-시작_종료용'!GL11,"")</f>
        <v>X</v>
      </c>
      <c r="CT8">
        <f>IF('Making-시작_종료용'!K11&gt;0,'Making-시작_종료용'!GM11,"")</f>
        <v>-1</v>
      </c>
      <c r="CU8" t="str">
        <f>IF('Making-시작_종료용'!K11&gt;0,"G","")</f>
        <v>G</v>
      </c>
      <c r="CV8">
        <f>IF('Making-시작_종료용'!AR11&gt;0,1,IF('Making-시작_종료용'!AS11&gt;0,3,""))</f>
        <v>1</v>
      </c>
      <c r="CW8" t="str">
        <f>IF(AND(Making!EW11&lt;&gt;0,(DL8&gt;0)),"X","")</f>
        <v/>
      </c>
      <c r="CX8" t="str">
        <f>IF(AND(Making!EW11&lt;&gt;0,(DL8&gt;0)),-1,"")</f>
        <v/>
      </c>
      <c r="CY8" t="str">
        <f t="shared" si="0"/>
        <v/>
      </c>
      <c r="DC8" t="str">
        <f>IF('Making-시작_종료용'!AR11&gt;0,"시작보행",IF('Making-시작_종료용'!AS11&gt;0,"종료보행",""))</f>
        <v>시작보행</v>
      </c>
      <c r="DH8">
        <f t="shared" si="2"/>
        <v>2</v>
      </c>
      <c r="DI8">
        <f t="shared" si="3"/>
        <v>16</v>
      </c>
      <c r="DJ8">
        <f t="shared" si="1"/>
        <v>10</v>
      </c>
      <c r="DK8">
        <f t="shared" si="4"/>
        <v>3</v>
      </c>
      <c r="DL8">
        <f t="shared" si="5"/>
        <v>0</v>
      </c>
      <c r="EB8" s="52"/>
      <c r="EC8" s="52">
        <f>EC7*10</f>
        <v>10</v>
      </c>
      <c r="ED8" s="52">
        <f t="shared" ref="ED8:EG8" si="6">ED7*10</f>
        <v>20</v>
      </c>
      <c r="EE8" s="52">
        <f t="shared" si="6"/>
        <v>30</v>
      </c>
      <c r="EF8" s="52">
        <f t="shared" si="6"/>
        <v>40</v>
      </c>
      <c r="EG8" s="52">
        <f t="shared" si="6"/>
        <v>50</v>
      </c>
      <c r="EH8" s="52"/>
    </row>
    <row r="9" spans="1:138" ht="12" customHeight="1" x14ac:dyDescent="0.4">
      <c r="C9" s="4" t="str">
        <f>IF(AND(Making!EW12&lt;&gt;0,(DK9&lt;&gt;"")),CONCATENATE("@SET_LINE,",DH9+DI9/2),"")</f>
        <v>@SET_LINE,11</v>
      </c>
      <c r="D9" t="str">
        <f>IF(AND(Making!EW12&lt;&gt;0,(DK9&lt;&gt;"")),Making!EV12,"")</f>
        <v>E</v>
      </c>
      <c r="E9">
        <f>IF(AND(Making!EW12&lt;&gt;0,(DK9&lt;&gt;"")),Making!EW12,"")</f>
        <v>1</v>
      </c>
      <c r="F9" t="str">
        <f>IF(AND(Making!EW12&lt;&gt;0,(DK9&lt;&gt;"")),Making!EX12,"")</f>
        <v>I2</v>
      </c>
      <c r="G9">
        <f>IF(AND(Making!EW12&lt;&gt;0,(DK9&lt;&gt;"")),Making!EY12,"")</f>
        <v>-14.141999999999999</v>
      </c>
      <c r="H9">
        <f>IF(AND(Making!EW12&lt;&gt;0,(DK9&lt;&gt;"")),Making!EZ12,"")</f>
        <v>30</v>
      </c>
      <c r="I9">
        <f>IF(AND(Making!EW12&lt;&gt;0,(DK9&lt;&gt;"")),Making!FA12,"")</f>
        <v>0</v>
      </c>
      <c r="J9" t="str">
        <f>IF(AND(Making!EW12&lt;&gt;0,(DK9&lt;&gt;"")),Making!FB12,"")</f>
        <v>I3</v>
      </c>
      <c r="K9">
        <f>IF(AND(Making!EW12&lt;&gt;0,(DK9&lt;&gt;"")),Making!FC12,"")</f>
        <v>-14.141999999999999</v>
      </c>
      <c r="L9">
        <f>IF(AND(Making!EW12&lt;&gt;0,(DK9&lt;&gt;"")),Making!FD12,"")</f>
        <v>10</v>
      </c>
      <c r="M9">
        <f>IF(AND(Making!EW12&lt;&gt;0,(DK9&lt;&gt;"")),Making!FE12,"")</f>
        <v>5</v>
      </c>
      <c r="N9" t="str">
        <f>IF(AND(Making!EW12&lt;&gt;0,(DK9&lt;&gt;"")),Making!FF12,"")</f>
        <v>S</v>
      </c>
      <c r="O9">
        <f>IF(AND(Making!EW12&lt;&gt;0,(DK9&lt;&gt;"")),Making!FG12,"")</f>
        <v>100</v>
      </c>
      <c r="P9" t="str">
        <f>IF(AND(Making!EW12&lt;&gt;0,(DK9&lt;&gt;"")),Making!FH12,"")</f>
        <v>D</v>
      </c>
      <c r="Q9">
        <f>IF(AND(Making!EW12&lt;&gt;0,(DK9&lt;&gt;"")),Making!FI12,"")</f>
        <v>0</v>
      </c>
      <c r="R9" t="str">
        <f>IF(AND(Making!EW12&lt;&gt;0,(DK9&lt;&gt;"")),Making!FJ12,"")</f>
        <v>P18</v>
      </c>
      <c r="S9">
        <f>IF(AND(Making!EW12&lt;&gt;0,(DK9&lt;&gt;"")),Making!FK12,"")</f>
        <v>-4.2426406871192848</v>
      </c>
      <c r="T9" t="str">
        <f>IF(AND(Making!EW12&lt;&gt;0,(DK9&lt;&gt;"")),Making!FL12,"")</f>
        <v>P17</v>
      </c>
      <c r="U9">
        <f>IF(AND(Making!EW12&lt;&gt;0,(DK9&lt;&gt;"")),Making!FM12,"")</f>
        <v>0</v>
      </c>
      <c r="V9" t="str">
        <f>IF(AND(Making!EW12&lt;&gt;0,(DK9&lt;&gt;"")),Making!FN12,"")</f>
        <v>P9</v>
      </c>
      <c r="W9">
        <f>IF(AND(Making!EW12&lt;&gt;0,(DK9&lt;&gt;"")),Making!FO12,"")</f>
        <v>0</v>
      </c>
      <c r="X9" t="str">
        <f>IF(AND(Making!EW12&lt;&gt;0,(DK9&lt;&gt;"")),Making!FP12,"")</f>
        <v>P10</v>
      </c>
      <c r="Y9">
        <f>IF(AND(Making!EW12&lt;&gt;0,(DK9&lt;&gt;"")),Making!FQ12,"")</f>
        <v>0</v>
      </c>
      <c r="Z9" t="str">
        <f>IF(AND(Making!EW12&lt;&gt;0,(DK9&lt;&gt;"")),Making!FR12,"")</f>
        <v>T1</v>
      </c>
      <c r="AA9">
        <f>IF(AND(Making!EW12&lt;&gt;0,(DK9&lt;&gt;"")),Making!FS12,"")</f>
        <v>0</v>
      </c>
      <c r="AB9" t="str">
        <f>IF(AND(Making!EW12&lt;&gt;0,(DK9&lt;&gt;"")),Making!FT12,"")</f>
        <v>T2</v>
      </c>
      <c r="AC9">
        <f>IF(AND(Making!EW12&lt;&gt;0,(DK9&lt;&gt;"")),Making!FU12,"")</f>
        <v>0</v>
      </c>
      <c r="AD9" t="str">
        <f>IF(AND(Making!EW12&lt;&gt;0,(DK9&lt;&gt;"")),Making!FV12,"")</f>
        <v>T3</v>
      </c>
      <c r="AE9">
        <f>IF(AND(Making!EW12&lt;&gt;0,(DK9&lt;&gt;"")),Making!FW12,"")</f>
        <v>10</v>
      </c>
      <c r="AF9" t="str">
        <f>IF(AND(Making!EW12&lt;&gt;0,(DK9&lt;&gt;"")),Making!FX12,"")</f>
        <v>T4</v>
      </c>
      <c r="AG9">
        <f>IF(AND(Making!EW12&lt;&gt;0,(DK9&lt;&gt;"")),Making!FY12,"")</f>
        <v>10</v>
      </c>
      <c r="AH9" t="str">
        <f>IF(AND(Making!EW12&lt;&gt;0,(DK9&lt;&gt;"")),Making!FZ12,"")</f>
        <v>P13</v>
      </c>
      <c r="AI9">
        <f>IF(AND(Making!EW12&lt;&gt;0,(DK9&lt;&gt;"")),Making!GA12,"")</f>
        <v>0</v>
      </c>
      <c r="AJ9" t="str">
        <f>IF(AND(Making!EW12&lt;&gt;0,(DK9&lt;&gt;"")),Making!GB12,"")</f>
        <v>P14</v>
      </c>
      <c r="AK9">
        <f>IF(AND(Making!EW12&lt;&gt;0,(DK9&lt;&gt;"")),Making!GC12,"")</f>
        <v>0</v>
      </c>
      <c r="AL9" t="str">
        <f>IF(AND(Making!EW12&lt;&gt;0,(DK9&lt;&gt;"")),Making!GD12,"")</f>
        <v>P11</v>
      </c>
      <c r="AM9">
        <f>IF(AND(Making!EW12&lt;&gt;0,(DK9&lt;&gt;"")),Making!GE12,"")</f>
        <v>-15</v>
      </c>
      <c r="AN9" t="str">
        <f>IF(AND(Making!EW12&lt;&gt;0,(DK9&lt;&gt;"")),Making!GF12,"")</f>
        <v>P12</v>
      </c>
      <c r="AO9">
        <f>IF(AND(Making!EW12&lt;&gt;0,(DK9&lt;&gt;"")),Making!GG12,"")</f>
        <v>-15</v>
      </c>
      <c r="AP9" t="str">
        <f>IF(AND(Making!EW12&lt;&gt;0,(DK9&lt;&gt;"")),Making!GJ12,"")</f>
        <v/>
      </c>
      <c r="AQ9" t="str">
        <f>IF(AND(Making!EW12&lt;&gt;0,(DK9&lt;&gt;"")),Making!GK12,"")</f>
        <v/>
      </c>
      <c r="AR9" t="str">
        <f>IF(AND(Making!EW12&lt;&gt;0,(DK9&lt;&gt;"")),Making!GL12,"")</f>
        <v/>
      </c>
      <c r="AS9" t="str">
        <f>IF(AND(Making!EW12&lt;&gt;0,(DK9&lt;&gt;"")),Making!GM12,"")</f>
        <v/>
      </c>
      <c r="AT9" t="str">
        <f>IF(AND(Making!EW12&lt;&gt;0,(DK9&lt;&gt;"")),"G","")</f>
        <v>G</v>
      </c>
      <c r="AU9">
        <f>IF(AND(Making!EW12&lt;&gt;0,(DK9&lt;&gt;"")),2,IF(AND(Making!AS12&lt;&gt;0,(DK27&lt;&gt;"")),2,""))</f>
        <v>2</v>
      </c>
      <c r="AV9" t="str">
        <f>IF(AND(Making!EW12&lt;&gt;0,(DK9&lt;&gt;""),(DL9&gt;0)),"X","")</f>
        <v/>
      </c>
      <c r="AW9" t="str">
        <f>IF(AND(Making!EW12&lt;&gt;0,(DK9&lt;&gt;""),(DL9&gt;0)),-1,"")</f>
        <v/>
      </c>
      <c r="AX9" s="4"/>
      <c r="AY9" s="4"/>
      <c r="AZ9" s="4"/>
      <c r="BA9" s="4"/>
      <c r="BB9" s="4" t="str">
        <f>IF('Making-시작_종료용'!K12&gt;0,CONCATENATE("@SET_LINE,",IF(CV9=1,DH9,DH9+IF(DK9&lt;&gt;"",DI9,0))),"")</f>
        <v>@SET_LINE,3</v>
      </c>
      <c r="BC9" t="str">
        <f>IF('Making-시작_종료용'!K12&gt;0,'Making-시작_종료용'!EV12,"")</f>
        <v>E</v>
      </c>
      <c r="BD9">
        <f>IF('Making-시작_종료용'!K12&gt;0,'Making-시작_종료용'!EW12,"")</f>
        <v>1</v>
      </c>
      <c r="BE9" t="str">
        <f>IF('Making-시작_종료용'!K12&gt;0,'Making-시작_종료용'!EX12,"")</f>
        <v>I2</v>
      </c>
      <c r="BF9">
        <f>IF('Making-시작_종료용'!K12&gt;0,'Making-시작_종료용'!EY12,"")</f>
        <v>-7.0709999999999997</v>
      </c>
      <c r="BG9">
        <f>IF('Making-시작_종료용'!K12&gt;0,'Making-시작_종료용'!EZ12,"")</f>
        <v>20</v>
      </c>
      <c r="BH9">
        <f>IF('Making-시작_종료용'!K12&gt;0,'Making-시작_종료용'!FA12,"")</f>
        <v>12.5</v>
      </c>
      <c r="BI9" t="str">
        <f>IF('Making-시작_종료용'!K12&gt;0,'Making-시작_종료용'!FB12,"")</f>
        <v>I3</v>
      </c>
      <c r="BJ9">
        <f>IF('Making-시작_종료용'!K12&gt;0,'Making-시작_종료용'!FC12,"")</f>
        <v>-7.0709999999999997</v>
      </c>
      <c r="BK9">
        <f>IF('Making-시작_종료용'!K12&gt;0,'Making-시작_종료용'!FD12,"")</f>
        <v>10</v>
      </c>
      <c r="BL9">
        <f>IF('Making-시작_종료용'!K12&gt;0,'Making-시작_종료용'!FE12,"")</f>
        <v>-5</v>
      </c>
      <c r="BM9" t="str">
        <f>IF('Making-시작_종료용'!K12&gt;0,'Making-시작_종료용'!FF12,"")</f>
        <v>S</v>
      </c>
      <c r="BN9">
        <f>IF('Making-시작_종료용'!K12&gt;0,'Making-시작_종료용'!FG12,"")</f>
        <v>100</v>
      </c>
      <c r="BO9" t="str">
        <f>IF('Making-시작_종료용'!K12&gt;0,'Making-시작_종료용'!FH12,"")</f>
        <v>D</v>
      </c>
      <c r="BP9">
        <f>IF('Making-시작_종료용'!K12&gt;0,'Making-시작_종료용'!FI12,"")</f>
        <v>0</v>
      </c>
      <c r="BQ9" t="str">
        <f>IF('Making-시작_종료용'!K12&gt;0,'Making-시작_종료용'!FJ12,"")</f>
        <v>P18</v>
      </c>
      <c r="BR9">
        <f>IF('Making-시작_종료용'!K12&gt;0,'Making-시작_종료용'!FK12,"")</f>
        <v>-4.2426406871192848</v>
      </c>
      <c r="BS9" t="str">
        <f>IF('Making-시작_종료용'!K12&gt;0,'Making-시작_종료용'!FL12,"")</f>
        <v>P17</v>
      </c>
      <c r="BT9">
        <f>IF('Making-시작_종료용'!K12&gt;0,'Making-시작_종료용'!FM12,"")</f>
        <v>0</v>
      </c>
      <c r="BU9" t="str">
        <f>IF('Making-시작_종료용'!K12&gt;0,'Making-시작_종료용'!FN12,"")</f>
        <v>P9</v>
      </c>
      <c r="BV9">
        <f>IF('Making-시작_종료용'!K12&gt;0,'Making-시작_종료용'!FO12,"")</f>
        <v>0</v>
      </c>
      <c r="BW9" t="str">
        <f>IF('Making-시작_종료용'!K12&gt;0,'Making-시작_종료용'!FP12,"")</f>
        <v>P10</v>
      </c>
      <c r="BX9">
        <f>IF('Making-시작_종료용'!K12&gt;0,'Making-시작_종료용'!FQ12,"")</f>
        <v>0</v>
      </c>
      <c r="BY9" t="str">
        <f>IF('Making-시작_종료용'!K12&gt;0,'Making-시작_종료용'!FR12,"")</f>
        <v>T1</v>
      </c>
      <c r="BZ9">
        <f>IF('Making-시작_종료용'!K12&gt;0,'Making-시작_종료용'!FS12,"")</f>
        <v>0</v>
      </c>
      <c r="CA9" t="str">
        <f>IF('Making-시작_종료용'!K12&gt;0,'Making-시작_종료용'!FT12,"")</f>
        <v>T2</v>
      </c>
      <c r="CB9">
        <f>IF('Making-시작_종료용'!K12&gt;0,'Making-시작_종료용'!FU12,"")</f>
        <v>0</v>
      </c>
      <c r="CC9" t="str">
        <f>IF('Making-시작_종료용'!K12&gt;0,'Making-시작_종료용'!FV12,"")</f>
        <v>T3</v>
      </c>
      <c r="CD9">
        <f>IF('Making-시작_종료용'!K12&gt;0,'Making-시작_종료용'!FW12,"")</f>
        <v>10</v>
      </c>
      <c r="CE9" t="str">
        <f>IF('Making-시작_종료용'!K12&gt;0,'Making-시작_종료용'!FX12,"")</f>
        <v>T4</v>
      </c>
      <c r="CF9">
        <f>IF('Making-시작_종료용'!K12&gt;0,'Making-시작_종료용'!FY12,"")</f>
        <v>10</v>
      </c>
      <c r="CG9" t="str">
        <f>IF('Making-시작_종료용'!K12&gt;0,'Making-시작_종료용'!FZ12,"")</f>
        <v>P13</v>
      </c>
      <c r="CH9">
        <f>IF('Making-시작_종료용'!K12&gt;0,'Making-시작_종료용'!GA12,"")</f>
        <v>0</v>
      </c>
      <c r="CI9" t="str">
        <f>IF('Making-시작_종료용'!K12&gt;0,'Making-시작_종료용'!GB12,"")</f>
        <v>P14</v>
      </c>
      <c r="CJ9">
        <f>IF('Making-시작_종료용'!K12&gt;0,'Making-시작_종료용'!GC12,"")</f>
        <v>0</v>
      </c>
      <c r="CK9" t="str">
        <f>IF('Making-시작_종료용'!K12&gt;0,'Making-시작_종료용'!GD12,"")</f>
        <v>P11</v>
      </c>
      <c r="CL9">
        <f>IF('Making-시작_종료용'!K12&gt;0,'Making-시작_종료용'!GE12,"")</f>
        <v>-15</v>
      </c>
      <c r="CM9" t="str">
        <f>IF('Making-시작_종료용'!K12&gt;0,'Making-시작_종료용'!GF12,"")</f>
        <v>P12</v>
      </c>
      <c r="CN9">
        <f>IF('Making-시작_종료용'!K12&gt;0,'Making-시작_종료용'!GG12,"")</f>
        <v>-15</v>
      </c>
      <c r="CO9" t="str">
        <f>IF('Making-시작_종료용'!K12&gt;0,'Making-시작_종료용'!GH12,"")</f>
        <v/>
      </c>
      <c r="CP9" s="56" t="str">
        <f>IF('Making-시작_종료용'!K12&gt;0,'Making-시작_종료용'!GI12,"")</f>
        <v/>
      </c>
      <c r="CQ9" t="str">
        <f>IF('Making-시작_종료용'!K12&gt;0,'Making-시작_종료용'!GJ12,"")</f>
        <v/>
      </c>
      <c r="CR9" t="str">
        <f>IF('Making-시작_종료용'!K12&gt;0,'Making-시작_종료용'!GK12,"")</f>
        <v/>
      </c>
      <c r="CS9" t="str">
        <f>IF('Making-시작_종료용'!K12&gt;0,'Making-시작_종료용'!GL12,"")</f>
        <v>X</v>
      </c>
      <c r="CT9">
        <f>IF('Making-시작_종료용'!K12&gt;0,'Making-시작_종료용'!GM12,"")</f>
        <v>-1</v>
      </c>
      <c r="CU9" t="str">
        <f>IF('Making-시작_종료용'!K12&gt;0,"G","")</f>
        <v>G</v>
      </c>
      <c r="CV9">
        <f>IF('Making-시작_종료용'!AR12&gt;0,1,IF('Making-시작_종료용'!AS12&gt;0,3,""))</f>
        <v>1</v>
      </c>
      <c r="CW9" t="str">
        <f>IF(AND(Making!EW12&lt;&gt;0,(DL9&gt;0)),"X","")</f>
        <v/>
      </c>
      <c r="CX9" t="str">
        <f>IF(AND(Making!EW12&lt;&gt;0,(DL9&gt;0)),-1,"")</f>
        <v/>
      </c>
      <c r="CY9" t="str">
        <f t="shared" si="0"/>
        <v/>
      </c>
      <c r="DC9" t="str">
        <f>IF('Making-시작_종료용'!AR12&gt;0,"시작보행",IF('Making-시작_종료용'!AS12&gt;0,"종료보행",""))</f>
        <v>시작보행</v>
      </c>
      <c r="DH9">
        <f t="shared" si="2"/>
        <v>3</v>
      </c>
      <c r="DI9">
        <f t="shared" si="3"/>
        <v>16</v>
      </c>
      <c r="DJ9">
        <f t="shared" si="1"/>
        <v>11</v>
      </c>
      <c r="DK9">
        <f t="shared" si="4"/>
        <v>3</v>
      </c>
      <c r="DL9">
        <f t="shared" si="5"/>
        <v>0</v>
      </c>
      <c r="EB9" s="52"/>
      <c r="EC9" s="52">
        <f t="shared" ref="EC9:EC12" si="7">EC8*10</f>
        <v>100</v>
      </c>
      <c r="ED9" s="52">
        <f t="shared" ref="ED9:ED12" si="8">ED8*10</f>
        <v>200</v>
      </c>
      <c r="EE9" s="52">
        <f t="shared" ref="EE9:EE12" si="9">EE8*10</f>
        <v>300</v>
      </c>
      <c r="EF9" s="52">
        <f t="shared" ref="EF9:EF12" si="10">EF8*10</f>
        <v>400</v>
      </c>
      <c r="EG9" s="52">
        <f t="shared" ref="EG9:EG12" si="11">EG8*10</f>
        <v>500</v>
      </c>
      <c r="EH9" s="52"/>
    </row>
    <row r="10" spans="1:138" ht="12" customHeight="1" x14ac:dyDescent="0.4">
      <c r="C10" s="4" t="str">
        <f>IF(AND(Making!EW13&lt;&gt;0,(DK10&lt;&gt;"")),CONCATENATE("@SET_LINE,",DH10+DI10/2),"")</f>
        <v>@SET_LINE,12</v>
      </c>
      <c r="D10" t="str">
        <f>IF(AND(Making!EW13&lt;&gt;0,(DK10&lt;&gt;"")),Making!EV13,"")</f>
        <v>E</v>
      </c>
      <c r="E10">
        <f>IF(AND(Making!EW13&lt;&gt;0,(DK10&lt;&gt;"")),Making!EW13,"")</f>
        <v>1</v>
      </c>
      <c r="F10" t="str">
        <f>IF(AND(Making!EW13&lt;&gt;0,(DK10&lt;&gt;"")),Making!EX13,"")</f>
        <v>I2</v>
      </c>
      <c r="G10">
        <f>IF(AND(Making!EW13&lt;&gt;0,(DK10&lt;&gt;"")),Making!EY13,"")</f>
        <v>-14.141999999999999</v>
      </c>
      <c r="H10">
        <f>IF(AND(Making!EW13&lt;&gt;0,(DK10&lt;&gt;"")),Making!EZ13,"")</f>
        <v>24.141999999999999</v>
      </c>
      <c r="I10">
        <f>IF(AND(Making!EW13&lt;&gt;0,(DK10&lt;&gt;"")),Making!FA13,"")</f>
        <v>21.768000000000001</v>
      </c>
      <c r="J10" t="str">
        <f>IF(AND(Making!EW13&lt;&gt;0,(DK10&lt;&gt;"")),Making!FB13,"")</f>
        <v>I3</v>
      </c>
      <c r="K10">
        <f>IF(AND(Making!EW13&lt;&gt;0,(DK10&lt;&gt;"")),Making!FC13,"")</f>
        <v>-14.141999999999999</v>
      </c>
      <c r="L10">
        <f>IF(AND(Making!EW13&lt;&gt;0,(DK10&lt;&gt;"")),Making!FD13,"")</f>
        <v>10</v>
      </c>
      <c r="M10">
        <f>IF(AND(Making!EW13&lt;&gt;0,(DK10&lt;&gt;"")),Making!FE13,"")</f>
        <v>0</v>
      </c>
      <c r="N10" t="str">
        <f>IF(AND(Making!EW13&lt;&gt;0,(DK10&lt;&gt;"")),Making!FF13,"")</f>
        <v>S</v>
      </c>
      <c r="O10">
        <f>IF(AND(Making!EW13&lt;&gt;0,(DK10&lt;&gt;"")),Making!FG13,"")</f>
        <v>100</v>
      </c>
      <c r="P10" t="str">
        <f>IF(AND(Making!EW13&lt;&gt;0,(DK10&lt;&gt;"")),Making!FH13,"")</f>
        <v>D</v>
      </c>
      <c r="Q10">
        <f>IF(AND(Making!EW13&lt;&gt;0,(DK10&lt;&gt;"")),Making!FI13,"")</f>
        <v>0</v>
      </c>
      <c r="R10" t="str">
        <f>IF(AND(Making!EW13&lt;&gt;0,(DK10&lt;&gt;"")),Making!FJ13,"")</f>
        <v>P18</v>
      </c>
      <c r="S10">
        <f>IF(AND(Making!EW13&lt;&gt;0,(DK10&lt;&gt;"")),Making!FK13,"")</f>
        <v>-4.2426406871192848</v>
      </c>
      <c r="T10" t="str">
        <f>IF(AND(Making!EW13&lt;&gt;0,(DK10&lt;&gt;"")),Making!FL13,"")</f>
        <v>P17</v>
      </c>
      <c r="U10">
        <f>IF(AND(Making!EW13&lt;&gt;0,(DK10&lt;&gt;"")),Making!FM13,"")</f>
        <v>0</v>
      </c>
      <c r="V10" t="str">
        <f>IF(AND(Making!EW13&lt;&gt;0,(DK10&lt;&gt;"")),Making!FN13,"")</f>
        <v>P9</v>
      </c>
      <c r="W10">
        <f>IF(AND(Making!EW13&lt;&gt;0,(DK10&lt;&gt;"")),Making!FO13,"")</f>
        <v>0</v>
      </c>
      <c r="X10" t="str">
        <f>IF(AND(Making!EW13&lt;&gt;0,(DK10&lt;&gt;"")),Making!FP13,"")</f>
        <v>P10</v>
      </c>
      <c r="Y10">
        <f>IF(AND(Making!EW13&lt;&gt;0,(DK10&lt;&gt;"")),Making!FQ13,"")</f>
        <v>0</v>
      </c>
      <c r="Z10" t="str">
        <f>IF(AND(Making!EW13&lt;&gt;0,(DK10&lt;&gt;"")),Making!FR13,"")</f>
        <v>T1</v>
      </c>
      <c r="AA10">
        <f>IF(AND(Making!EW13&lt;&gt;0,(DK10&lt;&gt;"")),Making!FS13,"")</f>
        <v>0</v>
      </c>
      <c r="AB10" t="str">
        <f>IF(AND(Making!EW13&lt;&gt;0,(DK10&lt;&gt;"")),Making!FT13,"")</f>
        <v>T2</v>
      </c>
      <c r="AC10">
        <f>IF(AND(Making!EW13&lt;&gt;0,(DK10&lt;&gt;"")),Making!FU13,"")</f>
        <v>0</v>
      </c>
      <c r="AD10" t="str">
        <f>IF(AND(Making!EW13&lt;&gt;0,(DK10&lt;&gt;"")),Making!FV13,"")</f>
        <v>T3</v>
      </c>
      <c r="AE10">
        <f>IF(AND(Making!EW13&lt;&gt;0,(DK10&lt;&gt;"")),Making!FW13,"")</f>
        <v>10</v>
      </c>
      <c r="AF10" t="str">
        <f>IF(AND(Making!EW13&lt;&gt;0,(DK10&lt;&gt;"")),Making!FX13,"")</f>
        <v>T4</v>
      </c>
      <c r="AG10">
        <f>IF(AND(Making!EW13&lt;&gt;0,(DK10&lt;&gt;"")),Making!FY13,"")</f>
        <v>10</v>
      </c>
      <c r="AH10" t="str">
        <f>IF(AND(Making!EW13&lt;&gt;0,(DK10&lt;&gt;"")),Making!FZ13,"")</f>
        <v>P13</v>
      </c>
      <c r="AI10">
        <f>IF(AND(Making!EW13&lt;&gt;0,(DK10&lt;&gt;"")),Making!GA13,"")</f>
        <v>0</v>
      </c>
      <c r="AJ10" t="str">
        <f>IF(AND(Making!EW13&lt;&gt;0,(DK10&lt;&gt;"")),Making!GB13,"")</f>
        <v>P14</v>
      </c>
      <c r="AK10">
        <f>IF(AND(Making!EW13&lt;&gt;0,(DK10&lt;&gt;"")),Making!GC13,"")</f>
        <v>0</v>
      </c>
      <c r="AL10" t="str">
        <f>IF(AND(Making!EW13&lt;&gt;0,(DK10&lt;&gt;"")),Making!GD13,"")</f>
        <v>P11</v>
      </c>
      <c r="AM10">
        <f>IF(AND(Making!EW13&lt;&gt;0,(DK10&lt;&gt;"")),Making!GE13,"")</f>
        <v>-15</v>
      </c>
      <c r="AN10" t="str">
        <f>IF(AND(Making!EW13&lt;&gt;0,(DK10&lt;&gt;"")),Making!GF13,"")</f>
        <v>P12</v>
      </c>
      <c r="AO10">
        <f>IF(AND(Making!EW13&lt;&gt;0,(DK10&lt;&gt;"")),Making!GG13,"")</f>
        <v>-15</v>
      </c>
      <c r="AP10" t="str">
        <f>IF(AND(Making!EW13&lt;&gt;0,(DK10&lt;&gt;"")),Making!GJ13,"")</f>
        <v/>
      </c>
      <c r="AQ10" t="str">
        <f>IF(AND(Making!EW13&lt;&gt;0,(DK10&lt;&gt;"")),Making!GK13,"")</f>
        <v/>
      </c>
      <c r="AR10" t="str">
        <f>IF(AND(Making!EW13&lt;&gt;0,(DK10&lt;&gt;"")),Making!GL13,"")</f>
        <v/>
      </c>
      <c r="AS10" t="str">
        <f>IF(AND(Making!EW13&lt;&gt;0,(DK10&lt;&gt;"")),Making!GM13,"")</f>
        <v/>
      </c>
      <c r="AT10" t="str">
        <f>IF(AND(Making!EW13&lt;&gt;0,(DK10&lt;&gt;"")),"G","")</f>
        <v>G</v>
      </c>
      <c r="AU10">
        <f>IF(AND(Making!EW13&lt;&gt;0,(DK10&lt;&gt;"")),2,IF(AND(Making!AS13&lt;&gt;0,(DK28&lt;&gt;"")),2,""))</f>
        <v>2</v>
      </c>
      <c r="AV10" t="str">
        <f>IF(AND(Making!EW13&lt;&gt;0,(DK10&lt;&gt;""),(DL10&gt;0)),"X","")</f>
        <v/>
      </c>
      <c r="AW10" t="str">
        <f>IF(AND(Making!EW13&lt;&gt;0,(DK10&lt;&gt;""),(DL10&gt;0)),-1,"")</f>
        <v/>
      </c>
      <c r="AX10" s="4"/>
      <c r="AY10" s="4"/>
      <c r="AZ10" s="4"/>
      <c r="BA10" s="4"/>
      <c r="BB10" s="4" t="str">
        <f>IF('Making-시작_종료용'!K13&gt;0,CONCATENATE("@SET_LINE,",IF(CV10=1,DH10,DH10+IF(DK10&lt;&gt;"",DI10,0))),"")</f>
        <v>@SET_LINE,4</v>
      </c>
      <c r="BC10" t="str">
        <f>IF('Making-시작_종료용'!K13&gt;0,'Making-시작_종료용'!EV13,"")</f>
        <v>E</v>
      </c>
      <c r="BD10">
        <f>IF('Making-시작_종료용'!K13&gt;0,'Making-시작_종료용'!EW13,"")</f>
        <v>1</v>
      </c>
      <c r="BE10" t="str">
        <f>IF('Making-시작_종료용'!K13&gt;0,'Making-시작_종료용'!EX13,"")</f>
        <v>I2</v>
      </c>
      <c r="BF10">
        <f>IF('Making-시작_종료용'!K13&gt;0,'Making-시작_종료용'!EY13,"")</f>
        <v>-7.0709999999999997</v>
      </c>
      <c r="BG10">
        <f>IF('Making-시작_종료용'!K13&gt;0,'Making-시작_종료용'!EZ13,"")</f>
        <v>17.070999999999998</v>
      </c>
      <c r="BH10">
        <f>IF('Making-시작_종료용'!K13&gt;0,'Making-시작_종료용'!FA13,"")</f>
        <v>23.384</v>
      </c>
      <c r="BI10" t="str">
        <f>IF('Making-시작_종료용'!K13&gt;0,'Making-시작_종료용'!FB13,"")</f>
        <v>I3</v>
      </c>
      <c r="BJ10">
        <f>IF('Making-시작_종료용'!K13&gt;0,'Making-시작_종료용'!FC13,"")</f>
        <v>-7.0709999999999997</v>
      </c>
      <c r="BK10">
        <f>IF('Making-시작_종료용'!K13&gt;0,'Making-시작_종료용'!FD13,"")</f>
        <v>10</v>
      </c>
      <c r="BL10">
        <f>IF('Making-시작_종료용'!K13&gt;0,'Making-시작_종료용'!FE13,"")</f>
        <v>-7.5</v>
      </c>
      <c r="BM10" t="str">
        <f>IF('Making-시작_종료용'!K13&gt;0,'Making-시작_종료용'!FF13,"")</f>
        <v>S</v>
      </c>
      <c r="BN10">
        <f>IF('Making-시작_종료용'!K13&gt;0,'Making-시작_종료용'!FG13,"")</f>
        <v>100</v>
      </c>
      <c r="BO10" t="str">
        <f>IF('Making-시작_종료용'!K13&gt;0,'Making-시작_종료용'!FH13,"")</f>
        <v>D</v>
      </c>
      <c r="BP10">
        <f>IF('Making-시작_종료용'!K13&gt;0,'Making-시작_종료용'!FI13,"")</f>
        <v>0</v>
      </c>
      <c r="BQ10" t="str">
        <f>IF('Making-시작_종료용'!K13&gt;0,'Making-시작_종료용'!FJ13,"")</f>
        <v>P18</v>
      </c>
      <c r="BR10">
        <f>IF('Making-시작_종료용'!K13&gt;0,'Making-시작_종료용'!FK13,"")</f>
        <v>-4.2426406871192848</v>
      </c>
      <c r="BS10" t="str">
        <f>IF('Making-시작_종료용'!K13&gt;0,'Making-시작_종료용'!FL13,"")</f>
        <v>P17</v>
      </c>
      <c r="BT10">
        <f>IF('Making-시작_종료용'!K13&gt;0,'Making-시작_종료용'!FM13,"")</f>
        <v>0</v>
      </c>
      <c r="BU10" t="str">
        <f>IF('Making-시작_종료용'!K13&gt;0,'Making-시작_종료용'!FN13,"")</f>
        <v>P9</v>
      </c>
      <c r="BV10">
        <f>IF('Making-시작_종료용'!K13&gt;0,'Making-시작_종료용'!FO13,"")</f>
        <v>0</v>
      </c>
      <c r="BW10" t="str">
        <f>IF('Making-시작_종료용'!K13&gt;0,'Making-시작_종료용'!FP13,"")</f>
        <v>P10</v>
      </c>
      <c r="BX10">
        <f>IF('Making-시작_종료용'!K13&gt;0,'Making-시작_종료용'!FQ13,"")</f>
        <v>0</v>
      </c>
      <c r="BY10" t="str">
        <f>IF('Making-시작_종료용'!K13&gt;0,'Making-시작_종료용'!FR13,"")</f>
        <v>T1</v>
      </c>
      <c r="BZ10">
        <f>IF('Making-시작_종료용'!K13&gt;0,'Making-시작_종료용'!FS13,"")</f>
        <v>0</v>
      </c>
      <c r="CA10" t="str">
        <f>IF('Making-시작_종료용'!K13&gt;0,'Making-시작_종료용'!FT13,"")</f>
        <v>T2</v>
      </c>
      <c r="CB10">
        <f>IF('Making-시작_종료용'!K13&gt;0,'Making-시작_종료용'!FU13,"")</f>
        <v>0</v>
      </c>
      <c r="CC10" t="str">
        <f>IF('Making-시작_종료용'!K13&gt;0,'Making-시작_종료용'!FV13,"")</f>
        <v>T3</v>
      </c>
      <c r="CD10">
        <f>IF('Making-시작_종료용'!K13&gt;0,'Making-시작_종료용'!FW13,"")</f>
        <v>10</v>
      </c>
      <c r="CE10" t="str">
        <f>IF('Making-시작_종료용'!K13&gt;0,'Making-시작_종료용'!FX13,"")</f>
        <v>T4</v>
      </c>
      <c r="CF10">
        <f>IF('Making-시작_종료용'!K13&gt;0,'Making-시작_종료용'!FY13,"")</f>
        <v>10</v>
      </c>
      <c r="CG10" t="str">
        <f>IF('Making-시작_종료용'!K13&gt;0,'Making-시작_종료용'!FZ13,"")</f>
        <v>P13</v>
      </c>
      <c r="CH10">
        <f>IF('Making-시작_종료용'!K13&gt;0,'Making-시작_종료용'!GA13,"")</f>
        <v>0</v>
      </c>
      <c r="CI10" t="str">
        <f>IF('Making-시작_종료용'!K13&gt;0,'Making-시작_종료용'!GB13,"")</f>
        <v>P14</v>
      </c>
      <c r="CJ10">
        <f>IF('Making-시작_종료용'!K13&gt;0,'Making-시작_종료용'!GC13,"")</f>
        <v>0</v>
      </c>
      <c r="CK10" t="str">
        <f>IF('Making-시작_종료용'!K13&gt;0,'Making-시작_종료용'!GD13,"")</f>
        <v>P11</v>
      </c>
      <c r="CL10">
        <f>IF('Making-시작_종료용'!K13&gt;0,'Making-시작_종료용'!GE13,"")</f>
        <v>-15</v>
      </c>
      <c r="CM10" t="str">
        <f>IF('Making-시작_종료용'!K13&gt;0,'Making-시작_종료용'!GF13,"")</f>
        <v>P12</v>
      </c>
      <c r="CN10">
        <f>IF('Making-시작_종료용'!K13&gt;0,'Making-시작_종료용'!GG13,"")</f>
        <v>-15</v>
      </c>
      <c r="CO10" t="str">
        <f>IF('Making-시작_종료용'!K13&gt;0,'Making-시작_종료용'!GH13,"")</f>
        <v/>
      </c>
      <c r="CP10" s="56" t="str">
        <f>IF('Making-시작_종료용'!K13&gt;0,'Making-시작_종료용'!GI13,"")</f>
        <v/>
      </c>
      <c r="CQ10" t="str">
        <f>IF('Making-시작_종료용'!K13&gt;0,'Making-시작_종료용'!GJ13,"")</f>
        <v/>
      </c>
      <c r="CR10" t="str">
        <f>IF('Making-시작_종료용'!K13&gt;0,'Making-시작_종료용'!GK13,"")</f>
        <v/>
      </c>
      <c r="CS10" t="str">
        <f>IF('Making-시작_종료용'!K13&gt;0,'Making-시작_종료용'!GL13,"")</f>
        <v>X</v>
      </c>
      <c r="CT10">
        <f>IF('Making-시작_종료용'!K13&gt;0,'Making-시작_종료용'!GM13,"")</f>
        <v>-1</v>
      </c>
      <c r="CU10" t="str">
        <f>IF('Making-시작_종료용'!K13&gt;0,"G","")</f>
        <v>G</v>
      </c>
      <c r="CV10">
        <f>IF('Making-시작_종료용'!AR13&gt;0,1,IF('Making-시작_종료용'!AS13&gt;0,3,""))</f>
        <v>1</v>
      </c>
      <c r="CW10" t="str">
        <f>IF(AND(Making!EW13&lt;&gt;0,(DL10&gt;0)),"X","")</f>
        <v/>
      </c>
      <c r="CX10" t="str">
        <f>IF(AND(Making!EW13&lt;&gt;0,(DL10&gt;0)),-1,"")</f>
        <v/>
      </c>
      <c r="CY10" t="str">
        <f t="shared" si="0"/>
        <v/>
      </c>
      <c r="DC10" t="str">
        <f>IF('Making-시작_종료용'!AR13&gt;0,"시작보행",IF('Making-시작_종료용'!AS13&gt;0,"종료보행",""))</f>
        <v>시작보행</v>
      </c>
      <c r="DH10">
        <f t="shared" si="2"/>
        <v>4</v>
      </c>
      <c r="DI10">
        <f t="shared" si="3"/>
        <v>16</v>
      </c>
      <c r="DJ10">
        <f t="shared" si="1"/>
        <v>12</v>
      </c>
      <c r="DK10">
        <f t="shared" si="4"/>
        <v>3</v>
      </c>
      <c r="DL10">
        <f t="shared" si="5"/>
        <v>0</v>
      </c>
      <c r="EB10" s="52"/>
      <c r="EC10" s="52">
        <f t="shared" si="7"/>
        <v>1000</v>
      </c>
      <c r="ED10" s="52">
        <f t="shared" si="8"/>
        <v>2000</v>
      </c>
      <c r="EE10" s="52">
        <f t="shared" si="9"/>
        <v>3000</v>
      </c>
      <c r="EF10" s="52">
        <f t="shared" si="10"/>
        <v>4000</v>
      </c>
      <c r="EG10" s="52">
        <f t="shared" si="11"/>
        <v>5000</v>
      </c>
      <c r="EH10" s="52"/>
    </row>
    <row r="11" spans="1:138" ht="10.8" customHeight="1" x14ac:dyDescent="0.4">
      <c r="C11" s="4" t="str">
        <f>IF(AND(Making!EW14&lt;&gt;0,(DK11&lt;&gt;"")),CONCATENATE("@SET_LINE,",DH11+DI11/2),"")</f>
        <v>@SET_LINE,13</v>
      </c>
      <c r="D11" t="str">
        <f>IF(AND(Making!EW14&lt;&gt;0,(DK11&lt;&gt;"")),Making!EV14,"")</f>
        <v>E</v>
      </c>
      <c r="E11">
        <f>IF(AND(Making!EW14&lt;&gt;0,(DK11&lt;&gt;"")),Making!EW14,"")</f>
        <v>1</v>
      </c>
      <c r="F11" t="str">
        <f>IF(AND(Making!EW14&lt;&gt;0,(DK11&lt;&gt;"")),Making!EX14,"")</f>
        <v>I2</v>
      </c>
      <c r="G11">
        <f>IF(AND(Making!EW14&lt;&gt;0,(DK11&lt;&gt;"")),Making!EY14,"")</f>
        <v>-14.141999999999999</v>
      </c>
      <c r="H11">
        <f>IF(AND(Making!EW14&lt;&gt;0,(DK11&lt;&gt;"")),Making!EZ14,"")</f>
        <v>10</v>
      </c>
      <c r="I11">
        <f>IF(AND(Making!EW14&lt;&gt;0,(DK11&lt;&gt;"")),Making!FA14,"")</f>
        <v>35</v>
      </c>
      <c r="J11" t="str">
        <f>IF(AND(Making!EW14&lt;&gt;0,(DK11&lt;&gt;"")),Making!FB14,"")</f>
        <v>I3</v>
      </c>
      <c r="K11">
        <f>IF(AND(Making!EW14&lt;&gt;0,(DK11&lt;&gt;"")),Making!FC14,"")</f>
        <v>-14.141999999999999</v>
      </c>
      <c r="L11">
        <f>IF(AND(Making!EW14&lt;&gt;0,(DK11&lt;&gt;"")),Making!FD14,"")</f>
        <v>10</v>
      </c>
      <c r="M11">
        <f>IF(AND(Making!EW14&lt;&gt;0,(DK11&lt;&gt;"")),Making!FE14,"")</f>
        <v>-5</v>
      </c>
      <c r="N11" t="str">
        <f>IF(AND(Making!EW14&lt;&gt;0,(DK11&lt;&gt;"")),Making!FF14,"")</f>
        <v>S</v>
      </c>
      <c r="O11">
        <f>IF(AND(Making!EW14&lt;&gt;0,(DK11&lt;&gt;"")),Making!FG14,"")</f>
        <v>100</v>
      </c>
      <c r="P11" t="str">
        <f>IF(AND(Making!EW14&lt;&gt;0,(DK11&lt;&gt;"")),Making!FH14,"")</f>
        <v>D</v>
      </c>
      <c r="Q11">
        <f>IF(AND(Making!EW14&lt;&gt;0,(DK11&lt;&gt;"")),Making!FI14,"")</f>
        <v>0</v>
      </c>
      <c r="R11" t="str">
        <f>IF(AND(Making!EW14&lt;&gt;0,(DK11&lt;&gt;"")),Making!FJ14,"")</f>
        <v>P18</v>
      </c>
      <c r="S11">
        <f>IF(AND(Making!EW14&lt;&gt;0,(DK11&lt;&gt;"")),Making!FK14,"")</f>
        <v>-4.2426406871192848</v>
      </c>
      <c r="T11" t="str">
        <f>IF(AND(Making!EW14&lt;&gt;0,(DK11&lt;&gt;"")),Making!FL14,"")</f>
        <v>P17</v>
      </c>
      <c r="U11">
        <f>IF(AND(Making!EW14&lt;&gt;0,(DK11&lt;&gt;"")),Making!FM14,"")</f>
        <v>0</v>
      </c>
      <c r="V11" t="str">
        <f>IF(AND(Making!EW14&lt;&gt;0,(DK11&lt;&gt;"")),Making!FN14,"")</f>
        <v>P9</v>
      </c>
      <c r="W11">
        <f>IF(AND(Making!EW14&lt;&gt;0,(DK11&lt;&gt;"")),Making!FO14,"")</f>
        <v>0</v>
      </c>
      <c r="X11" t="str">
        <f>IF(AND(Making!EW14&lt;&gt;0,(DK11&lt;&gt;"")),Making!FP14,"")</f>
        <v>P10</v>
      </c>
      <c r="Y11">
        <f>IF(AND(Making!EW14&lt;&gt;0,(DK11&lt;&gt;"")),Making!FQ14,"")</f>
        <v>0</v>
      </c>
      <c r="Z11" t="str">
        <f>IF(AND(Making!EW14&lt;&gt;0,(DK11&lt;&gt;"")),Making!FR14,"")</f>
        <v>T1</v>
      </c>
      <c r="AA11">
        <f>IF(AND(Making!EW14&lt;&gt;0,(DK11&lt;&gt;"")),Making!FS14,"")</f>
        <v>0</v>
      </c>
      <c r="AB11" t="str">
        <f>IF(AND(Making!EW14&lt;&gt;0,(DK11&lt;&gt;"")),Making!FT14,"")</f>
        <v>T2</v>
      </c>
      <c r="AC11">
        <f>IF(AND(Making!EW14&lt;&gt;0,(DK11&lt;&gt;"")),Making!FU14,"")</f>
        <v>0</v>
      </c>
      <c r="AD11" t="str">
        <f>IF(AND(Making!EW14&lt;&gt;0,(DK11&lt;&gt;"")),Making!FV14,"")</f>
        <v>T3</v>
      </c>
      <c r="AE11">
        <f>IF(AND(Making!EW14&lt;&gt;0,(DK11&lt;&gt;"")),Making!FW14,"")</f>
        <v>10</v>
      </c>
      <c r="AF11" t="str">
        <f>IF(AND(Making!EW14&lt;&gt;0,(DK11&lt;&gt;"")),Making!FX14,"")</f>
        <v>T4</v>
      </c>
      <c r="AG11">
        <f>IF(AND(Making!EW14&lt;&gt;0,(DK11&lt;&gt;"")),Making!FY14,"")</f>
        <v>10</v>
      </c>
      <c r="AH11" t="str">
        <f>IF(AND(Making!EW14&lt;&gt;0,(DK11&lt;&gt;"")),Making!FZ14,"")</f>
        <v>P13</v>
      </c>
      <c r="AI11">
        <f>IF(AND(Making!EW14&lt;&gt;0,(DK11&lt;&gt;"")),Making!GA14,"")</f>
        <v>0</v>
      </c>
      <c r="AJ11" t="str">
        <f>IF(AND(Making!EW14&lt;&gt;0,(DK11&lt;&gt;"")),Making!GB14,"")</f>
        <v>P14</v>
      </c>
      <c r="AK11">
        <f>IF(AND(Making!EW14&lt;&gt;0,(DK11&lt;&gt;"")),Making!GC14,"")</f>
        <v>0</v>
      </c>
      <c r="AL11" t="str">
        <f>IF(AND(Making!EW14&lt;&gt;0,(DK11&lt;&gt;"")),Making!GD14,"")</f>
        <v>P11</v>
      </c>
      <c r="AM11">
        <f>IF(AND(Making!EW14&lt;&gt;0,(DK11&lt;&gt;"")),Making!GE14,"")</f>
        <v>-15</v>
      </c>
      <c r="AN11" t="str">
        <f>IF(AND(Making!EW14&lt;&gt;0,(DK11&lt;&gt;"")),Making!GF14,"")</f>
        <v>P12</v>
      </c>
      <c r="AO11">
        <f>IF(AND(Making!EW14&lt;&gt;0,(DK11&lt;&gt;"")),Making!GG14,"")</f>
        <v>-15</v>
      </c>
      <c r="AP11" t="str">
        <f>IF(AND(Making!EW14&lt;&gt;0,(DK11&lt;&gt;"")),Making!GJ14,"")</f>
        <v/>
      </c>
      <c r="AQ11" t="str">
        <f>IF(AND(Making!EW14&lt;&gt;0,(DK11&lt;&gt;"")),Making!GK14,"")</f>
        <v/>
      </c>
      <c r="AR11" t="str">
        <f>IF(AND(Making!EW14&lt;&gt;0,(DK11&lt;&gt;"")),Making!GL14,"")</f>
        <v/>
      </c>
      <c r="AS11" t="str">
        <f>IF(AND(Making!EW14&lt;&gt;0,(DK11&lt;&gt;"")),Making!GM14,"")</f>
        <v/>
      </c>
      <c r="AT11" t="str">
        <f>IF(AND(Making!EW14&lt;&gt;0,(DK11&lt;&gt;"")),"G","")</f>
        <v>G</v>
      </c>
      <c r="AU11">
        <f>IF(AND(Making!EW14&lt;&gt;0,(DK11&lt;&gt;"")),2,IF(AND(Making!AS14&lt;&gt;0,(DK29&lt;&gt;"")),2,""))</f>
        <v>2</v>
      </c>
      <c r="AV11" t="str">
        <f>IF(AND(Making!EW14&lt;&gt;0,(DK11&lt;&gt;""),(DL11&gt;0)),"X","")</f>
        <v/>
      </c>
      <c r="AW11" t="str">
        <f>IF(AND(Making!EW14&lt;&gt;0,(DK11&lt;&gt;""),(DL11&gt;0)),-1,"")</f>
        <v/>
      </c>
      <c r="AX11" s="4"/>
      <c r="AY11" s="4"/>
      <c r="AZ11" s="4"/>
      <c r="BA11" s="4"/>
      <c r="BB11" s="4" t="str">
        <f>IF('Making-시작_종료용'!K14&gt;0,CONCATENATE("@SET_LINE,",IF(CV11=1,DH11,DH11+IF(DK11&lt;&gt;"",DI11,0))),"")</f>
        <v>@SET_LINE,5</v>
      </c>
      <c r="BC11" t="str">
        <f>IF('Making-시작_종료용'!K14&gt;0,'Making-시작_종료용'!EV14,"")</f>
        <v>E</v>
      </c>
      <c r="BD11">
        <f>IF('Making-시작_종료용'!K14&gt;0,'Making-시작_종료용'!EW14,"")</f>
        <v>1</v>
      </c>
      <c r="BE11" t="str">
        <f>IF('Making-시작_종료용'!K14&gt;0,'Making-시작_종료용'!EX14,"")</f>
        <v>I2</v>
      </c>
      <c r="BF11">
        <f>IF('Making-시작_종료용'!K14&gt;0,'Making-시작_종료용'!EY14,"")</f>
        <v>-7.0709999999999997</v>
      </c>
      <c r="BG11">
        <f>IF('Making-시작_종료용'!K14&gt;0,'Making-시작_종료용'!EZ14,"")</f>
        <v>10</v>
      </c>
      <c r="BH11">
        <f>IF('Making-시작_종료용'!K14&gt;0,'Making-시작_종료용'!FA14,"")</f>
        <v>30</v>
      </c>
      <c r="BI11" t="str">
        <f>IF('Making-시작_종료용'!K14&gt;0,'Making-시작_종료용'!FB14,"")</f>
        <v>I3</v>
      </c>
      <c r="BJ11">
        <f>IF('Making-시작_종료용'!K14&gt;0,'Making-시작_종료용'!FC14,"")</f>
        <v>-7.0709999999999997</v>
      </c>
      <c r="BK11">
        <f>IF('Making-시작_종료용'!K14&gt;0,'Making-시작_종료용'!FD14,"")</f>
        <v>10</v>
      </c>
      <c r="BL11">
        <f>IF('Making-시작_종료용'!K14&gt;0,'Making-시작_종료용'!FE14,"")</f>
        <v>-10</v>
      </c>
      <c r="BM11" t="str">
        <f>IF('Making-시작_종료용'!K14&gt;0,'Making-시작_종료용'!FF14,"")</f>
        <v>S</v>
      </c>
      <c r="BN11">
        <f>IF('Making-시작_종료용'!K14&gt;0,'Making-시작_종료용'!FG14,"")</f>
        <v>100</v>
      </c>
      <c r="BO11" t="str">
        <f>IF('Making-시작_종료용'!K14&gt;0,'Making-시작_종료용'!FH14,"")</f>
        <v>D</v>
      </c>
      <c r="BP11">
        <f>IF('Making-시작_종료용'!K14&gt;0,'Making-시작_종료용'!FI14,"")</f>
        <v>0</v>
      </c>
      <c r="BQ11" t="str">
        <f>IF('Making-시작_종료용'!K14&gt;0,'Making-시작_종료용'!FJ14,"")</f>
        <v>P18</v>
      </c>
      <c r="BR11">
        <f>IF('Making-시작_종료용'!K14&gt;0,'Making-시작_종료용'!FK14,"")</f>
        <v>-4.2426406871192848</v>
      </c>
      <c r="BS11" t="str">
        <f>IF('Making-시작_종료용'!K14&gt;0,'Making-시작_종료용'!FL14,"")</f>
        <v>P17</v>
      </c>
      <c r="BT11">
        <f>IF('Making-시작_종료용'!K14&gt;0,'Making-시작_종료용'!FM14,"")</f>
        <v>0</v>
      </c>
      <c r="BU11" t="str">
        <f>IF('Making-시작_종료용'!K14&gt;0,'Making-시작_종료용'!FN14,"")</f>
        <v>P9</v>
      </c>
      <c r="BV11">
        <f>IF('Making-시작_종료용'!K14&gt;0,'Making-시작_종료용'!FO14,"")</f>
        <v>0</v>
      </c>
      <c r="BW11" t="str">
        <f>IF('Making-시작_종료용'!K14&gt;0,'Making-시작_종료용'!FP14,"")</f>
        <v>P10</v>
      </c>
      <c r="BX11">
        <f>IF('Making-시작_종료용'!K14&gt;0,'Making-시작_종료용'!FQ14,"")</f>
        <v>0</v>
      </c>
      <c r="BY11" t="str">
        <f>IF('Making-시작_종료용'!K14&gt;0,'Making-시작_종료용'!FR14,"")</f>
        <v>T1</v>
      </c>
      <c r="BZ11">
        <f>IF('Making-시작_종료용'!K14&gt;0,'Making-시작_종료용'!FS14,"")</f>
        <v>0</v>
      </c>
      <c r="CA11" t="str">
        <f>IF('Making-시작_종료용'!K14&gt;0,'Making-시작_종료용'!FT14,"")</f>
        <v>T2</v>
      </c>
      <c r="CB11">
        <f>IF('Making-시작_종료용'!K14&gt;0,'Making-시작_종료용'!FU14,"")</f>
        <v>0</v>
      </c>
      <c r="CC11" t="str">
        <f>IF('Making-시작_종료용'!K14&gt;0,'Making-시작_종료용'!FV14,"")</f>
        <v>T3</v>
      </c>
      <c r="CD11">
        <f>IF('Making-시작_종료용'!K14&gt;0,'Making-시작_종료용'!FW14,"")</f>
        <v>10</v>
      </c>
      <c r="CE11" t="str">
        <f>IF('Making-시작_종료용'!K14&gt;0,'Making-시작_종료용'!FX14,"")</f>
        <v>T4</v>
      </c>
      <c r="CF11">
        <f>IF('Making-시작_종료용'!K14&gt;0,'Making-시작_종료용'!FY14,"")</f>
        <v>10</v>
      </c>
      <c r="CG11" t="str">
        <f>IF('Making-시작_종료용'!K14&gt;0,'Making-시작_종료용'!FZ14,"")</f>
        <v>P13</v>
      </c>
      <c r="CH11">
        <f>IF('Making-시작_종료용'!K14&gt;0,'Making-시작_종료용'!GA14,"")</f>
        <v>0</v>
      </c>
      <c r="CI11" t="str">
        <f>IF('Making-시작_종료용'!K14&gt;0,'Making-시작_종료용'!GB14,"")</f>
        <v>P14</v>
      </c>
      <c r="CJ11">
        <f>IF('Making-시작_종료용'!K14&gt;0,'Making-시작_종료용'!GC14,"")</f>
        <v>0</v>
      </c>
      <c r="CK11" t="str">
        <f>IF('Making-시작_종료용'!K14&gt;0,'Making-시작_종료용'!GD14,"")</f>
        <v>P11</v>
      </c>
      <c r="CL11">
        <f>IF('Making-시작_종료용'!K14&gt;0,'Making-시작_종료용'!GE14,"")</f>
        <v>-15</v>
      </c>
      <c r="CM11" t="str">
        <f>IF('Making-시작_종료용'!K14&gt;0,'Making-시작_종료용'!GF14,"")</f>
        <v>P12</v>
      </c>
      <c r="CN11">
        <f>IF('Making-시작_종료용'!K14&gt;0,'Making-시작_종료용'!GG14,"")</f>
        <v>-15</v>
      </c>
      <c r="CO11" t="str">
        <f>IF('Making-시작_종료용'!K14&gt;0,'Making-시작_종료용'!GH14,"")</f>
        <v/>
      </c>
      <c r="CP11" s="56" t="str">
        <f>IF('Making-시작_종료용'!K14&gt;0,'Making-시작_종료용'!GI14,"")</f>
        <v/>
      </c>
      <c r="CQ11" t="str">
        <f>IF('Making-시작_종료용'!K14&gt;0,'Making-시작_종료용'!GJ14,"")</f>
        <v/>
      </c>
      <c r="CR11" t="str">
        <f>IF('Making-시작_종료용'!K14&gt;0,'Making-시작_종료용'!GK14,"")</f>
        <v/>
      </c>
      <c r="CS11" t="str">
        <f>IF('Making-시작_종료용'!K14&gt;0,'Making-시작_종료용'!GL14,"")</f>
        <v>X</v>
      </c>
      <c r="CT11">
        <f>IF('Making-시작_종료용'!K14&gt;0,'Making-시작_종료용'!GM14,"")</f>
        <v>-1</v>
      </c>
      <c r="CU11" t="str">
        <f>IF('Making-시작_종료용'!K14&gt;0,"G","")</f>
        <v>G</v>
      </c>
      <c r="CV11">
        <f>IF('Making-시작_종료용'!AR14&gt;0,1,IF('Making-시작_종료용'!AS14&gt;0,3,""))</f>
        <v>1</v>
      </c>
      <c r="CW11" t="str">
        <f>IF(AND(Making!EW14&lt;&gt;0,(DL11&gt;0)),"X","")</f>
        <v/>
      </c>
      <c r="CX11" t="str">
        <f>IF(AND(Making!EW14&lt;&gt;0,(DL11&gt;0)),-1,"")</f>
        <v/>
      </c>
      <c r="CY11" t="str">
        <f t="shared" si="0"/>
        <v/>
      </c>
      <c r="DC11" t="str">
        <f>IF('Making-시작_종료용'!AR14&gt;0,"시작보행",IF('Making-시작_종료용'!AS14&gt;0,"종료보행",""))</f>
        <v>시작보행</v>
      </c>
      <c r="DH11">
        <f t="shared" si="2"/>
        <v>5</v>
      </c>
      <c r="DI11">
        <f t="shared" si="3"/>
        <v>16</v>
      </c>
      <c r="DJ11">
        <f t="shared" si="1"/>
        <v>13</v>
      </c>
      <c r="DK11">
        <f t="shared" si="4"/>
        <v>3</v>
      </c>
      <c r="DL11">
        <f t="shared" si="5"/>
        <v>0</v>
      </c>
      <c r="EB11" s="52"/>
      <c r="EC11" s="52">
        <f t="shared" si="7"/>
        <v>10000</v>
      </c>
      <c r="ED11" s="52">
        <f t="shared" si="8"/>
        <v>20000</v>
      </c>
      <c r="EE11" s="52">
        <f t="shared" si="9"/>
        <v>30000</v>
      </c>
      <c r="EF11" s="52">
        <f t="shared" si="10"/>
        <v>40000</v>
      </c>
      <c r="EG11" s="52">
        <f t="shared" si="11"/>
        <v>50000</v>
      </c>
      <c r="EH11" s="52"/>
    </row>
    <row r="12" spans="1:138" ht="12" customHeight="1" x14ac:dyDescent="0.4">
      <c r="C12" s="4" t="str">
        <f>IF(AND(Making!EW15&lt;&gt;0,(DK12&lt;&gt;"")),CONCATENATE("@SET_LINE,",DH12+DI12/2),"")</f>
        <v>@SET_LINE,14</v>
      </c>
      <c r="D12" t="str">
        <f>IF(AND(Making!EW15&lt;&gt;0,(DK12&lt;&gt;"")),Making!EV15,"")</f>
        <v>E</v>
      </c>
      <c r="E12">
        <f>IF(AND(Making!EW15&lt;&gt;0,(DK12&lt;&gt;"")),Making!EW15,"")</f>
        <v>1</v>
      </c>
      <c r="F12" t="str">
        <f>IF(AND(Making!EW15&lt;&gt;0,(DK12&lt;&gt;"")),Making!EX15,"")</f>
        <v>I2</v>
      </c>
      <c r="G12">
        <f>IF(AND(Making!EW15&lt;&gt;0,(DK12&lt;&gt;"")),Making!EY15,"")</f>
        <v>-7.6539999999999999</v>
      </c>
      <c r="H12">
        <f>IF(AND(Making!EW15&lt;&gt;0,(DK12&lt;&gt;"")),Making!EZ15,"")</f>
        <v>10</v>
      </c>
      <c r="I12">
        <f>IF(AND(Making!EW15&lt;&gt;0,(DK12&lt;&gt;"")),Making!FA15,"")</f>
        <v>30</v>
      </c>
      <c r="J12" t="str">
        <f>IF(AND(Making!EW15&lt;&gt;0,(DK12&lt;&gt;"")),Making!FB15,"")</f>
        <v>I3</v>
      </c>
      <c r="K12">
        <f>IF(AND(Making!EW15&lt;&gt;0,(DK12&lt;&gt;"")),Making!FC15,"")</f>
        <v>-7.6539999999999999</v>
      </c>
      <c r="L12">
        <f>IF(AND(Making!EW15&lt;&gt;0,(DK12&lt;&gt;"")),Making!FD15,"")</f>
        <v>10</v>
      </c>
      <c r="M12">
        <f>IF(AND(Making!EW15&lt;&gt;0,(DK12&lt;&gt;"")),Making!FE15,"")</f>
        <v>-10</v>
      </c>
      <c r="N12" t="str">
        <f>IF(AND(Making!EW15&lt;&gt;0,(DK12&lt;&gt;"")),Making!FF15,"")</f>
        <v>S</v>
      </c>
      <c r="O12">
        <f>IF(AND(Making!EW15&lt;&gt;0,(DK12&lt;&gt;"")),Making!FG15,"")</f>
        <v>100</v>
      </c>
      <c r="P12" t="str">
        <f>IF(AND(Making!EW15&lt;&gt;0,(DK12&lt;&gt;"")),Making!FH15,"")</f>
        <v>D</v>
      </c>
      <c r="Q12">
        <f>IF(AND(Making!EW15&lt;&gt;0,(DK12&lt;&gt;"")),Making!FI15,"")</f>
        <v>0</v>
      </c>
      <c r="R12" t="str">
        <f>IF(AND(Making!EW15&lt;&gt;0,(DK12&lt;&gt;"")),Making!FJ15,"")</f>
        <v>P18</v>
      </c>
      <c r="S12">
        <f>IF(AND(Making!EW15&lt;&gt;0,(DK12&lt;&gt;"")),Making!FK15,"")</f>
        <v>-2.2961005941905395</v>
      </c>
      <c r="T12" t="str">
        <f>IF(AND(Making!EW15&lt;&gt;0,(DK12&lt;&gt;"")),Making!FL15,"")</f>
        <v>P17</v>
      </c>
      <c r="U12">
        <f>IF(AND(Making!EW15&lt;&gt;0,(DK12&lt;&gt;"")),Making!FM15,"")</f>
        <v>0</v>
      </c>
      <c r="V12" t="str">
        <f>IF(AND(Making!EW15&lt;&gt;0,(DK12&lt;&gt;"")),Making!FN15,"")</f>
        <v>P9</v>
      </c>
      <c r="W12">
        <f>IF(AND(Making!EW15&lt;&gt;0,(DK12&lt;&gt;"")),Making!FO15,"")</f>
        <v>0</v>
      </c>
      <c r="X12" t="str">
        <f>IF(AND(Making!EW15&lt;&gt;0,(DK12&lt;&gt;"")),Making!FP15,"")</f>
        <v>P10</v>
      </c>
      <c r="Y12">
        <f>IF(AND(Making!EW15&lt;&gt;0,(DK12&lt;&gt;"")),Making!FQ15,"")</f>
        <v>0</v>
      </c>
      <c r="Z12" t="str">
        <f>IF(AND(Making!EW15&lt;&gt;0,(DK12&lt;&gt;"")),Making!FR15,"")</f>
        <v>T1</v>
      </c>
      <c r="AA12">
        <f>IF(AND(Making!EW15&lt;&gt;0,(DK12&lt;&gt;"")),Making!FS15,"")</f>
        <v>0</v>
      </c>
      <c r="AB12" t="str">
        <f>IF(AND(Making!EW15&lt;&gt;0,(DK12&lt;&gt;"")),Making!FT15,"")</f>
        <v>T2</v>
      </c>
      <c r="AC12">
        <f>IF(AND(Making!EW15&lt;&gt;0,(DK12&lt;&gt;"")),Making!FU15,"")</f>
        <v>0</v>
      </c>
      <c r="AD12" t="str">
        <f>IF(AND(Making!EW15&lt;&gt;0,(DK12&lt;&gt;"")),Making!FV15,"")</f>
        <v>T3</v>
      </c>
      <c r="AE12">
        <f>IF(AND(Making!EW15&lt;&gt;0,(DK12&lt;&gt;"")),Making!FW15,"")</f>
        <v>10</v>
      </c>
      <c r="AF12" t="str">
        <f>IF(AND(Making!EW15&lt;&gt;0,(DK12&lt;&gt;"")),Making!FX15,"")</f>
        <v>T4</v>
      </c>
      <c r="AG12">
        <f>IF(AND(Making!EW15&lt;&gt;0,(DK12&lt;&gt;"")),Making!FY15,"")</f>
        <v>10</v>
      </c>
      <c r="AH12" t="str">
        <f>IF(AND(Making!EW15&lt;&gt;0,(DK12&lt;&gt;"")),Making!FZ15,"")</f>
        <v>P13</v>
      </c>
      <c r="AI12">
        <f>IF(AND(Making!EW15&lt;&gt;0,(DK12&lt;&gt;"")),Making!GA15,"")</f>
        <v>0</v>
      </c>
      <c r="AJ12" t="str">
        <f>IF(AND(Making!EW15&lt;&gt;0,(DK12&lt;&gt;"")),Making!GB15,"")</f>
        <v>P14</v>
      </c>
      <c r="AK12">
        <f>IF(AND(Making!EW15&lt;&gt;0,(DK12&lt;&gt;"")),Making!GC15,"")</f>
        <v>0</v>
      </c>
      <c r="AL12" t="str">
        <f>IF(AND(Making!EW15&lt;&gt;0,(DK12&lt;&gt;"")),Making!GD15,"")</f>
        <v>P11</v>
      </c>
      <c r="AM12">
        <f>IF(AND(Making!EW15&lt;&gt;0,(DK12&lt;&gt;"")),Making!GE15,"")</f>
        <v>-15</v>
      </c>
      <c r="AN12" t="str">
        <f>IF(AND(Making!EW15&lt;&gt;0,(DK12&lt;&gt;"")),Making!GF15,"")</f>
        <v>P12</v>
      </c>
      <c r="AO12">
        <f>IF(AND(Making!EW15&lt;&gt;0,(DK12&lt;&gt;"")),Making!GG15,"")</f>
        <v>-15</v>
      </c>
      <c r="AP12" t="str">
        <f>IF(AND(Making!EW15&lt;&gt;0,(DK12&lt;&gt;"")),Making!GJ15,"")</f>
        <v/>
      </c>
      <c r="AQ12" t="str">
        <f>IF(AND(Making!EW15&lt;&gt;0,(DK12&lt;&gt;"")),Making!GK15,"")</f>
        <v/>
      </c>
      <c r="AR12" t="str">
        <f>IF(AND(Making!EW15&lt;&gt;0,(DK12&lt;&gt;"")),Making!GL15,"")</f>
        <v/>
      </c>
      <c r="AS12" t="str">
        <f>IF(AND(Making!EW15&lt;&gt;0,(DK12&lt;&gt;"")),Making!GM15,"")</f>
        <v/>
      </c>
      <c r="AT12" t="str">
        <f>IF(AND(Making!EW15&lt;&gt;0,(DK12&lt;&gt;"")),"G","")</f>
        <v>G</v>
      </c>
      <c r="AU12">
        <f>IF(AND(Making!EW15&lt;&gt;0,(DK12&lt;&gt;"")),2,IF(AND(Making!AS15&lt;&gt;0,(DK30&lt;&gt;"")),2,""))</f>
        <v>2</v>
      </c>
      <c r="AV12" t="str">
        <f>IF(AND(Making!EW15&lt;&gt;0,(DK12&lt;&gt;""),(DL12&gt;0)),"X","")</f>
        <v/>
      </c>
      <c r="AW12" t="str">
        <f>IF(AND(Making!EW15&lt;&gt;0,(DK12&lt;&gt;""),(DL12&gt;0)),-1,"")</f>
        <v/>
      </c>
      <c r="AX12" s="4"/>
      <c r="AY12" s="4"/>
      <c r="AZ12" s="4"/>
      <c r="BA12" s="4"/>
      <c r="BB12" s="4" t="str">
        <f>IF('Making-시작_종료용'!K15&gt;0,CONCATENATE("@SET_LINE,",IF(CV12=1,DH12,DH12+IF(DK12&lt;&gt;"",DI12,0))),"")</f>
        <v>@SET_LINE,6</v>
      </c>
      <c r="BC12" t="str">
        <f>IF('Making-시작_종료용'!K15&gt;0,'Making-시작_종료용'!EV15,"")</f>
        <v>E</v>
      </c>
      <c r="BD12">
        <f>IF('Making-시작_종료용'!K15&gt;0,'Making-시작_종료용'!EW15,"")</f>
        <v>1</v>
      </c>
      <c r="BE12" t="str">
        <f>IF('Making-시작_종료용'!K15&gt;0,'Making-시작_종료용'!EX15,"")</f>
        <v>I2</v>
      </c>
      <c r="BF12">
        <f>IF('Making-시작_종료용'!K15&gt;0,'Making-시작_종료용'!EY15,"")</f>
        <v>-3.827</v>
      </c>
      <c r="BG12">
        <f>IF('Making-시작_종료용'!K15&gt;0,'Making-시작_종료용'!EZ15,"")</f>
        <v>10</v>
      </c>
      <c r="BH12">
        <f>IF('Making-시작_종료용'!K15&gt;0,'Making-시작_종료용'!FA15,"")</f>
        <v>27.5</v>
      </c>
      <c r="BI12" t="str">
        <f>IF('Making-시작_종료용'!K15&gt;0,'Making-시작_종료용'!FB15,"")</f>
        <v>I3</v>
      </c>
      <c r="BJ12">
        <f>IF('Making-시작_종료용'!K15&gt;0,'Making-시작_종료용'!FC15,"")</f>
        <v>-3.827</v>
      </c>
      <c r="BK12">
        <f>IF('Making-시작_종료용'!K15&gt;0,'Making-시작_종료용'!FD15,"")</f>
        <v>10</v>
      </c>
      <c r="BL12">
        <f>IF('Making-시작_종료용'!K15&gt;0,'Making-시작_종료용'!FE15,"")</f>
        <v>-12.5</v>
      </c>
      <c r="BM12" t="str">
        <f>IF('Making-시작_종료용'!K15&gt;0,'Making-시작_종료용'!FF15,"")</f>
        <v>S</v>
      </c>
      <c r="BN12">
        <f>IF('Making-시작_종료용'!K15&gt;0,'Making-시작_종료용'!FG15,"")</f>
        <v>100</v>
      </c>
      <c r="BO12" t="str">
        <f>IF('Making-시작_종료용'!K15&gt;0,'Making-시작_종료용'!FH15,"")</f>
        <v>D</v>
      </c>
      <c r="BP12">
        <f>IF('Making-시작_종료용'!K15&gt;0,'Making-시작_종료용'!FI15,"")</f>
        <v>0</v>
      </c>
      <c r="BQ12" t="str">
        <f>IF('Making-시작_종료용'!K15&gt;0,'Making-시작_종료용'!FJ15,"")</f>
        <v>P18</v>
      </c>
      <c r="BR12">
        <f>IF('Making-시작_종료용'!K15&gt;0,'Making-시작_종료용'!FK15,"")</f>
        <v>-2.2961005941905395</v>
      </c>
      <c r="BS12" t="str">
        <f>IF('Making-시작_종료용'!K15&gt;0,'Making-시작_종료용'!FL15,"")</f>
        <v>P17</v>
      </c>
      <c r="BT12">
        <f>IF('Making-시작_종료용'!K15&gt;0,'Making-시작_종료용'!FM15,"")</f>
        <v>0</v>
      </c>
      <c r="BU12" t="str">
        <f>IF('Making-시작_종료용'!K15&gt;0,'Making-시작_종료용'!FN15,"")</f>
        <v>P9</v>
      </c>
      <c r="BV12">
        <f>IF('Making-시작_종료용'!K15&gt;0,'Making-시작_종료용'!FO15,"")</f>
        <v>0</v>
      </c>
      <c r="BW12" t="str">
        <f>IF('Making-시작_종료용'!K15&gt;0,'Making-시작_종료용'!FP15,"")</f>
        <v>P10</v>
      </c>
      <c r="BX12">
        <f>IF('Making-시작_종료용'!K15&gt;0,'Making-시작_종료용'!FQ15,"")</f>
        <v>0</v>
      </c>
      <c r="BY12" t="str">
        <f>IF('Making-시작_종료용'!K15&gt;0,'Making-시작_종료용'!FR15,"")</f>
        <v>T1</v>
      </c>
      <c r="BZ12">
        <f>IF('Making-시작_종료용'!K15&gt;0,'Making-시작_종료용'!FS15,"")</f>
        <v>0</v>
      </c>
      <c r="CA12" t="str">
        <f>IF('Making-시작_종료용'!K15&gt;0,'Making-시작_종료용'!FT15,"")</f>
        <v>T2</v>
      </c>
      <c r="CB12">
        <f>IF('Making-시작_종료용'!K15&gt;0,'Making-시작_종료용'!FU15,"")</f>
        <v>0</v>
      </c>
      <c r="CC12" t="str">
        <f>IF('Making-시작_종료용'!K15&gt;0,'Making-시작_종료용'!FV15,"")</f>
        <v>T3</v>
      </c>
      <c r="CD12">
        <f>IF('Making-시작_종료용'!K15&gt;0,'Making-시작_종료용'!FW15,"")</f>
        <v>10</v>
      </c>
      <c r="CE12" t="str">
        <f>IF('Making-시작_종료용'!K15&gt;0,'Making-시작_종료용'!FX15,"")</f>
        <v>T4</v>
      </c>
      <c r="CF12">
        <f>IF('Making-시작_종료용'!K15&gt;0,'Making-시작_종료용'!FY15,"")</f>
        <v>10</v>
      </c>
      <c r="CG12" t="str">
        <f>IF('Making-시작_종료용'!K15&gt;0,'Making-시작_종료용'!FZ15,"")</f>
        <v>P13</v>
      </c>
      <c r="CH12">
        <f>IF('Making-시작_종료용'!K15&gt;0,'Making-시작_종료용'!GA15,"")</f>
        <v>0</v>
      </c>
      <c r="CI12" t="str">
        <f>IF('Making-시작_종료용'!K15&gt;0,'Making-시작_종료용'!GB15,"")</f>
        <v>P14</v>
      </c>
      <c r="CJ12">
        <f>IF('Making-시작_종료용'!K15&gt;0,'Making-시작_종료용'!GC15,"")</f>
        <v>0</v>
      </c>
      <c r="CK12" t="str">
        <f>IF('Making-시작_종료용'!K15&gt;0,'Making-시작_종료용'!GD15,"")</f>
        <v>P11</v>
      </c>
      <c r="CL12">
        <f>IF('Making-시작_종료용'!K15&gt;0,'Making-시작_종료용'!GE15,"")</f>
        <v>-15</v>
      </c>
      <c r="CM12" t="str">
        <f>IF('Making-시작_종료용'!K15&gt;0,'Making-시작_종료용'!GF15,"")</f>
        <v>P12</v>
      </c>
      <c r="CN12">
        <f>IF('Making-시작_종료용'!K15&gt;0,'Making-시작_종료용'!GG15,"")</f>
        <v>-15</v>
      </c>
      <c r="CO12" t="str">
        <f>IF('Making-시작_종료용'!K15&gt;0,'Making-시작_종료용'!GH15,"")</f>
        <v/>
      </c>
      <c r="CP12" s="56" t="str">
        <f>IF('Making-시작_종료용'!K15&gt;0,'Making-시작_종료용'!GI15,"")</f>
        <v/>
      </c>
      <c r="CQ12" t="str">
        <f>IF('Making-시작_종료용'!K15&gt;0,'Making-시작_종료용'!GJ15,"")</f>
        <v/>
      </c>
      <c r="CR12" t="str">
        <f>IF('Making-시작_종료용'!K15&gt;0,'Making-시작_종료용'!GK15,"")</f>
        <v/>
      </c>
      <c r="CS12" t="str">
        <f>IF('Making-시작_종료용'!K15&gt;0,'Making-시작_종료용'!GL15,"")</f>
        <v>X</v>
      </c>
      <c r="CT12">
        <f>IF('Making-시작_종료용'!K15&gt;0,'Making-시작_종료용'!GM15,"")</f>
        <v>-1</v>
      </c>
      <c r="CU12" t="str">
        <f>IF('Making-시작_종료용'!K15&gt;0,"G","")</f>
        <v>G</v>
      </c>
      <c r="CV12">
        <f>IF('Making-시작_종료용'!AR15&gt;0,1,IF('Making-시작_종료용'!AS15&gt;0,3,""))</f>
        <v>1</v>
      </c>
      <c r="CW12" t="str">
        <f>IF(AND(Making!EW15&lt;&gt;0,(DL12&gt;0)),"X","")</f>
        <v/>
      </c>
      <c r="CX12" t="str">
        <f>IF(AND(Making!EW15&lt;&gt;0,(DL12&gt;0)),-1,"")</f>
        <v/>
      </c>
      <c r="CY12" t="str">
        <f t="shared" si="0"/>
        <v/>
      </c>
      <c r="DC12" t="str">
        <f>IF('Making-시작_종료용'!AR15&gt;0,"시작보행",IF('Making-시작_종료용'!AS15&gt;0,"종료보행",""))</f>
        <v>시작보행</v>
      </c>
      <c r="DH12">
        <f t="shared" si="2"/>
        <v>6</v>
      </c>
      <c r="DI12">
        <f t="shared" si="3"/>
        <v>16</v>
      </c>
      <c r="DJ12">
        <f t="shared" si="1"/>
        <v>14</v>
      </c>
      <c r="DK12">
        <f t="shared" si="4"/>
        <v>3</v>
      </c>
      <c r="DL12">
        <f t="shared" si="5"/>
        <v>0</v>
      </c>
      <c r="EB12" s="52"/>
      <c r="EC12" s="52">
        <f t="shared" si="7"/>
        <v>100000</v>
      </c>
      <c r="ED12" s="52">
        <f t="shared" si="8"/>
        <v>200000</v>
      </c>
      <c r="EE12" s="52">
        <f t="shared" si="9"/>
        <v>300000</v>
      </c>
      <c r="EF12" s="52">
        <f t="shared" si="10"/>
        <v>400000</v>
      </c>
      <c r="EG12" s="52">
        <f t="shared" si="11"/>
        <v>500000</v>
      </c>
      <c r="EH12" s="52"/>
    </row>
    <row r="13" spans="1:138" ht="12" customHeight="1" x14ac:dyDescent="0.4">
      <c r="C13" s="4" t="str">
        <f>IF(AND(Making!EW16&lt;&gt;0,(DK13&lt;&gt;"")),CONCATENATE("@SET_LINE,",DH13+DI13/2),"")</f>
        <v>@SET_LINE,15</v>
      </c>
      <c r="D13" t="str">
        <f>IF(AND(Making!EW16&lt;&gt;0,(DK13&lt;&gt;"")),Making!EV16,"")</f>
        <v>E</v>
      </c>
      <c r="E13">
        <f>IF(AND(Making!EW16&lt;&gt;0,(DK13&lt;&gt;"")),Making!EW16,"")</f>
        <v>1</v>
      </c>
      <c r="F13" t="str">
        <f>IF(AND(Making!EW16&lt;&gt;0,(DK13&lt;&gt;"")),Making!EX16,"")</f>
        <v>I2</v>
      </c>
      <c r="G13">
        <f>IF(AND(Making!EW16&lt;&gt;0,(DK13&lt;&gt;"")),Making!EY16,"")</f>
        <v>0</v>
      </c>
      <c r="H13">
        <f>IF(AND(Making!EW16&lt;&gt;0,(DK13&lt;&gt;"")),Making!EZ16,"")</f>
        <v>10</v>
      </c>
      <c r="I13">
        <f>IF(AND(Making!EW16&lt;&gt;0,(DK13&lt;&gt;"")),Making!FA16,"")</f>
        <v>25</v>
      </c>
      <c r="J13" t="str">
        <f>IF(AND(Making!EW16&lt;&gt;0,(DK13&lt;&gt;"")),Making!FB16,"")</f>
        <v>I3</v>
      </c>
      <c r="K13">
        <f>IF(AND(Making!EW16&lt;&gt;0,(DK13&lt;&gt;"")),Making!FC16,"")</f>
        <v>0</v>
      </c>
      <c r="L13">
        <f>IF(AND(Making!EW16&lt;&gt;0,(DK13&lt;&gt;"")),Making!FD16,"")</f>
        <v>10</v>
      </c>
      <c r="M13">
        <f>IF(AND(Making!EW16&lt;&gt;0,(DK13&lt;&gt;"")),Making!FE16,"")</f>
        <v>-15</v>
      </c>
      <c r="N13" t="str">
        <f>IF(AND(Making!EW16&lt;&gt;0,(DK13&lt;&gt;"")),Making!FF16,"")</f>
        <v>S</v>
      </c>
      <c r="O13">
        <f>IF(AND(Making!EW16&lt;&gt;0,(DK13&lt;&gt;"")),Making!FG16,"")</f>
        <v>100</v>
      </c>
      <c r="P13" t="str">
        <f>IF(AND(Making!EW16&lt;&gt;0,(DK13&lt;&gt;"")),Making!FH16,"")</f>
        <v>D</v>
      </c>
      <c r="Q13">
        <f>IF(AND(Making!EW16&lt;&gt;0,(DK13&lt;&gt;"")),Making!FI16,"")</f>
        <v>0</v>
      </c>
      <c r="R13" t="str">
        <f>IF(AND(Making!EW16&lt;&gt;0,(DK13&lt;&gt;"")),Making!FJ16,"")</f>
        <v>P18</v>
      </c>
      <c r="S13">
        <f>IF(AND(Making!EW16&lt;&gt;0,(DK13&lt;&gt;"")),Making!FK16,"")</f>
        <v>-7.3508907294517201E-16</v>
      </c>
      <c r="T13" t="str">
        <f>IF(AND(Making!EW16&lt;&gt;0,(DK13&lt;&gt;"")),Making!FL16,"")</f>
        <v>P17</v>
      </c>
      <c r="U13">
        <f>IF(AND(Making!EW16&lt;&gt;0,(DK13&lt;&gt;"")),Making!FM16,"")</f>
        <v>0</v>
      </c>
      <c r="V13" t="str">
        <f>IF(AND(Making!EW16&lt;&gt;0,(DK13&lt;&gt;"")),Making!FN16,"")</f>
        <v>P9</v>
      </c>
      <c r="W13">
        <f>IF(AND(Making!EW16&lt;&gt;0,(DK13&lt;&gt;"")),Making!FO16,"")</f>
        <v>0</v>
      </c>
      <c r="X13" t="str">
        <f>IF(AND(Making!EW16&lt;&gt;0,(DK13&lt;&gt;"")),Making!FP16,"")</f>
        <v>P10</v>
      </c>
      <c r="Y13">
        <f>IF(AND(Making!EW16&lt;&gt;0,(DK13&lt;&gt;"")),Making!FQ16,"")</f>
        <v>0</v>
      </c>
      <c r="Z13" t="str">
        <f>IF(AND(Making!EW16&lt;&gt;0,(DK13&lt;&gt;"")),Making!FR16,"")</f>
        <v>T1</v>
      </c>
      <c r="AA13">
        <f>IF(AND(Making!EW16&lt;&gt;0,(DK13&lt;&gt;"")),Making!FS16,"")</f>
        <v>0</v>
      </c>
      <c r="AB13" t="str">
        <f>IF(AND(Making!EW16&lt;&gt;0,(DK13&lt;&gt;"")),Making!FT16,"")</f>
        <v>T2</v>
      </c>
      <c r="AC13">
        <f>IF(AND(Making!EW16&lt;&gt;0,(DK13&lt;&gt;"")),Making!FU16,"")</f>
        <v>0</v>
      </c>
      <c r="AD13" t="str">
        <f>IF(AND(Making!EW16&lt;&gt;0,(DK13&lt;&gt;"")),Making!FV16,"")</f>
        <v>T3</v>
      </c>
      <c r="AE13">
        <f>IF(AND(Making!EW16&lt;&gt;0,(DK13&lt;&gt;"")),Making!FW16,"")</f>
        <v>10</v>
      </c>
      <c r="AF13" t="str">
        <f>IF(AND(Making!EW16&lt;&gt;0,(DK13&lt;&gt;"")),Making!FX16,"")</f>
        <v>T4</v>
      </c>
      <c r="AG13">
        <f>IF(AND(Making!EW16&lt;&gt;0,(DK13&lt;&gt;"")),Making!FY16,"")</f>
        <v>10</v>
      </c>
      <c r="AH13" t="str">
        <f>IF(AND(Making!EW16&lt;&gt;0,(DK13&lt;&gt;"")),Making!FZ16,"")</f>
        <v>P13</v>
      </c>
      <c r="AI13">
        <f>IF(AND(Making!EW16&lt;&gt;0,(DK13&lt;&gt;"")),Making!GA16,"")</f>
        <v>0</v>
      </c>
      <c r="AJ13" t="str">
        <f>IF(AND(Making!EW16&lt;&gt;0,(DK13&lt;&gt;"")),Making!GB16,"")</f>
        <v>P14</v>
      </c>
      <c r="AK13">
        <f>IF(AND(Making!EW16&lt;&gt;0,(DK13&lt;&gt;"")),Making!GC16,"")</f>
        <v>0</v>
      </c>
      <c r="AL13" t="str">
        <f>IF(AND(Making!EW16&lt;&gt;0,(DK13&lt;&gt;"")),Making!GD16,"")</f>
        <v>P11</v>
      </c>
      <c r="AM13">
        <f>IF(AND(Making!EW16&lt;&gt;0,(DK13&lt;&gt;"")),Making!GE16,"")</f>
        <v>-15</v>
      </c>
      <c r="AN13" t="str">
        <f>IF(AND(Making!EW16&lt;&gt;0,(DK13&lt;&gt;"")),Making!GF16,"")</f>
        <v>P12</v>
      </c>
      <c r="AO13">
        <f>IF(AND(Making!EW16&lt;&gt;0,(DK13&lt;&gt;"")),Making!GG16,"")</f>
        <v>-15</v>
      </c>
      <c r="AP13" t="str">
        <f>IF(AND(Making!EW16&lt;&gt;0,(DK13&lt;&gt;"")),Making!GJ16,"")</f>
        <v/>
      </c>
      <c r="AQ13" t="str">
        <f>IF(AND(Making!EW16&lt;&gt;0,(DK13&lt;&gt;"")),Making!GK16,"")</f>
        <v/>
      </c>
      <c r="AR13" t="str">
        <f>IF(AND(Making!EW16&lt;&gt;0,(DK13&lt;&gt;"")),Making!GL16,"")</f>
        <v/>
      </c>
      <c r="AS13" t="str">
        <f>IF(AND(Making!EW16&lt;&gt;0,(DK13&lt;&gt;"")),Making!GM16,"")</f>
        <v/>
      </c>
      <c r="AT13" t="str">
        <f>IF(AND(Making!EW16&lt;&gt;0,(DK13&lt;&gt;"")),"G","")</f>
        <v>G</v>
      </c>
      <c r="AU13">
        <f>IF(AND(Making!EW16&lt;&gt;0,(DK13&lt;&gt;"")),2,IF(AND(Making!AS16&lt;&gt;0,(DK31&lt;&gt;"")),2,""))</f>
        <v>2</v>
      </c>
      <c r="AV13" t="str">
        <f>IF(AND(Making!EW16&lt;&gt;0,(DK13&lt;&gt;""),(DL13&gt;0)),"X","")</f>
        <v/>
      </c>
      <c r="AW13" t="str">
        <f>IF(AND(Making!EW16&lt;&gt;0,(DK13&lt;&gt;""),(DL13&gt;0)),-1,"")</f>
        <v/>
      </c>
      <c r="AX13" s="4"/>
      <c r="AY13" s="4"/>
      <c r="AZ13" s="4"/>
      <c r="BA13" s="4"/>
      <c r="BB13" s="4" t="str">
        <f>IF('Making-시작_종료용'!K16&gt;0,CONCATENATE("@SET_LINE,",IF(CV13=1,DH13,DH13+IF(DK13&lt;&gt;"",DI13,0))),"")</f>
        <v>@SET_LINE,7</v>
      </c>
      <c r="BC13" t="str">
        <f>IF('Making-시작_종료용'!K16&gt;0,'Making-시작_종료용'!EV16,"")</f>
        <v>E</v>
      </c>
      <c r="BD13">
        <f>IF('Making-시작_종료용'!K16&gt;0,'Making-시작_종료용'!EW16,"")</f>
        <v>1</v>
      </c>
      <c r="BE13" t="str">
        <f>IF('Making-시작_종료용'!K16&gt;0,'Making-시작_종료용'!EX16,"")</f>
        <v>I2</v>
      </c>
      <c r="BF13">
        <f>IF('Making-시작_종료용'!K16&gt;0,'Making-시작_종료용'!EY16,"")</f>
        <v>0</v>
      </c>
      <c r="BG13">
        <f>IF('Making-시작_종료용'!K16&gt;0,'Making-시작_종료용'!EZ16,"")</f>
        <v>10</v>
      </c>
      <c r="BH13">
        <f>IF('Making-시작_종료용'!K16&gt;0,'Making-시작_종료용'!FA16,"")</f>
        <v>25</v>
      </c>
      <c r="BI13" t="str">
        <f>IF('Making-시작_종료용'!K16&gt;0,'Making-시작_종료용'!FB16,"")</f>
        <v>I3</v>
      </c>
      <c r="BJ13">
        <f>IF('Making-시작_종료용'!K16&gt;0,'Making-시작_종료용'!FC16,"")</f>
        <v>0</v>
      </c>
      <c r="BK13">
        <f>IF('Making-시작_종료용'!K16&gt;0,'Making-시작_종료용'!FD16,"")</f>
        <v>10</v>
      </c>
      <c r="BL13">
        <f>IF('Making-시작_종료용'!K16&gt;0,'Making-시작_종료용'!FE16,"")</f>
        <v>-15</v>
      </c>
      <c r="BM13" t="str">
        <f>IF('Making-시작_종료용'!K16&gt;0,'Making-시작_종료용'!FF16,"")</f>
        <v>S</v>
      </c>
      <c r="BN13">
        <f>IF('Making-시작_종료용'!K16&gt;0,'Making-시작_종료용'!FG16,"")</f>
        <v>100</v>
      </c>
      <c r="BO13" t="str">
        <f>IF('Making-시작_종료용'!K16&gt;0,'Making-시작_종료용'!FH16,"")</f>
        <v>D</v>
      </c>
      <c r="BP13">
        <f>IF('Making-시작_종료용'!K16&gt;0,'Making-시작_종료용'!FI16,"")</f>
        <v>0</v>
      </c>
      <c r="BQ13" t="str">
        <f>IF('Making-시작_종료용'!K16&gt;0,'Making-시작_종료용'!FJ16,"")</f>
        <v>P18</v>
      </c>
      <c r="BR13">
        <f>IF('Making-시작_종료용'!K16&gt;0,'Making-시작_종료용'!FK16,"")</f>
        <v>-7.3508907294517201E-16</v>
      </c>
      <c r="BS13" t="str">
        <f>IF('Making-시작_종료용'!K16&gt;0,'Making-시작_종료용'!FL16,"")</f>
        <v>P17</v>
      </c>
      <c r="BT13">
        <f>IF('Making-시작_종료용'!K16&gt;0,'Making-시작_종료용'!FM16,"")</f>
        <v>0</v>
      </c>
      <c r="BU13" t="str">
        <f>IF('Making-시작_종료용'!K16&gt;0,'Making-시작_종료용'!FN16,"")</f>
        <v>P9</v>
      </c>
      <c r="BV13">
        <f>IF('Making-시작_종료용'!K16&gt;0,'Making-시작_종료용'!FO16,"")</f>
        <v>0</v>
      </c>
      <c r="BW13" t="str">
        <f>IF('Making-시작_종료용'!K16&gt;0,'Making-시작_종료용'!FP16,"")</f>
        <v>P10</v>
      </c>
      <c r="BX13">
        <f>IF('Making-시작_종료용'!K16&gt;0,'Making-시작_종료용'!FQ16,"")</f>
        <v>0</v>
      </c>
      <c r="BY13" t="str">
        <f>IF('Making-시작_종료용'!K16&gt;0,'Making-시작_종료용'!FR16,"")</f>
        <v>T1</v>
      </c>
      <c r="BZ13">
        <f>IF('Making-시작_종료용'!K16&gt;0,'Making-시작_종료용'!FS16,"")</f>
        <v>0</v>
      </c>
      <c r="CA13" t="str">
        <f>IF('Making-시작_종료용'!K16&gt;0,'Making-시작_종료용'!FT16,"")</f>
        <v>T2</v>
      </c>
      <c r="CB13">
        <f>IF('Making-시작_종료용'!K16&gt;0,'Making-시작_종료용'!FU16,"")</f>
        <v>0</v>
      </c>
      <c r="CC13" t="str">
        <f>IF('Making-시작_종료용'!K16&gt;0,'Making-시작_종료용'!FV16,"")</f>
        <v>T3</v>
      </c>
      <c r="CD13">
        <f>IF('Making-시작_종료용'!K16&gt;0,'Making-시작_종료용'!FW16,"")</f>
        <v>10</v>
      </c>
      <c r="CE13" t="str">
        <f>IF('Making-시작_종료용'!K16&gt;0,'Making-시작_종료용'!FX16,"")</f>
        <v>T4</v>
      </c>
      <c r="CF13">
        <f>IF('Making-시작_종료용'!K16&gt;0,'Making-시작_종료용'!FY16,"")</f>
        <v>10</v>
      </c>
      <c r="CG13" t="str">
        <f>IF('Making-시작_종료용'!K16&gt;0,'Making-시작_종료용'!FZ16,"")</f>
        <v>P13</v>
      </c>
      <c r="CH13">
        <f>IF('Making-시작_종료용'!K16&gt;0,'Making-시작_종료용'!GA16,"")</f>
        <v>0</v>
      </c>
      <c r="CI13" t="str">
        <f>IF('Making-시작_종료용'!K16&gt;0,'Making-시작_종료용'!GB16,"")</f>
        <v>P14</v>
      </c>
      <c r="CJ13">
        <f>IF('Making-시작_종료용'!K16&gt;0,'Making-시작_종료용'!GC16,"")</f>
        <v>0</v>
      </c>
      <c r="CK13" t="str">
        <f>IF('Making-시작_종료용'!K16&gt;0,'Making-시작_종료용'!GD16,"")</f>
        <v>P11</v>
      </c>
      <c r="CL13">
        <f>IF('Making-시작_종료용'!K16&gt;0,'Making-시작_종료용'!GE16,"")</f>
        <v>-15</v>
      </c>
      <c r="CM13" t="str">
        <f>IF('Making-시작_종료용'!K16&gt;0,'Making-시작_종료용'!GF16,"")</f>
        <v>P12</v>
      </c>
      <c r="CN13">
        <f>IF('Making-시작_종료용'!K16&gt;0,'Making-시작_종료용'!GG16,"")</f>
        <v>-15</v>
      </c>
      <c r="CO13" t="str">
        <f>IF('Making-시작_종료용'!K16&gt;0,'Making-시작_종료용'!GH16,"")</f>
        <v/>
      </c>
      <c r="CP13" s="56" t="str">
        <f>IF('Making-시작_종료용'!K16&gt;0,'Making-시작_종료용'!GI16,"")</f>
        <v/>
      </c>
      <c r="CQ13" t="str">
        <f>IF('Making-시작_종료용'!K16&gt;0,'Making-시작_종료용'!GJ16,"")</f>
        <v/>
      </c>
      <c r="CR13" t="str">
        <f>IF('Making-시작_종료용'!K16&gt;0,'Making-시작_종료용'!GK16,"")</f>
        <v/>
      </c>
      <c r="CS13" t="str">
        <f>IF('Making-시작_종료용'!K16&gt;0,'Making-시작_종료용'!GL16,"")</f>
        <v>X</v>
      </c>
      <c r="CT13">
        <f>IF('Making-시작_종료용'!K16&gt;0,'Making-시작_종료용'!GM16,"")</f>
        <v>-1</v>
      </c>
      <c r="CU13" t="str">
        <f>IF('Making-시작_종료용'!K16&gt;0,"G","")</f>
        <v>G</v>
      </c>
      <c r="CV13">
        <f>IF('Making-시작_종료용'!AR16&gt;0,1,IF('Making-시작_종료용'!AS16&gt;0,3,""))</f>
        <v>1</v>
      </c>
      <c r="CW13" t="str">
        <f>IF(AND(Making!EW16&lt;&gt;0,(DL13&gt;0)),"X","")</f>
        <v/>
      </c>
      <c r="CX13" t="str">
        <f>IF(AND(Making!EW16&lt;&gt;0,(DL13&gt;0)),-1,"")</f>
        <v/>
      </c>
      <c r="CY13" t="str">
        <f t="shared" si="0"/>
        <v/>
      </c>
      <c r="DC13" t="str">
        <f>IF('Making-시작_종료용'!AR16&gt;0,"시작보행",IF('Making-시작_종료용'!AS16&gt;0,"종료보행",""))</f>
        <v>시작보행</v>
      </c>
      <c r="DH13">
        <f t="shared" si="2"/>
        <v>7</v>
      </c>
      <c r="DI13">
        <f t="shared" si="3"/>
        <v>16</v>
      </c>
      <c r="DJ13">
        <f t="shared" si="1"/>
        <v>15</v>
      </c>
      <c r="DK13">
        <f t="shared" si="4"/>
        <v>3</v>
      </c>
      <c r="DL13">
        <f t="shared" si="5"/>
        <v>0</v>
      </c>
      <c r="EB13" s="52"/>
      <c r="EC13" s="52"/>
      <c r="ED13" s="52"/>
      <c r="EE13" s="52"/>
      <c r="EF13" s="52"/>
      <c r="EG13" s="52"/>
      <c r="EH13" s="52" t="str">
        <f>IF(EC4=1,"#End","")</f>
        <v/>
      </c>
    </row>
    <row r="14" spans="1:138" ht="12" customHeight="1" x14ac:dyDescent="0.4">
      <c r="C14" s="4" t="str">
        <f>IF(AND(Making!EW17&lt;&gt;0,(DK14&lt;&gt;"")),CONCATENATE("@SET_LINE,",DH14+DI14/2),"")</f>
        <v>@SET_LINE,16</v>
      </c>
      <c r="D14" t="str">
        <f>IF(AND(Making!EW17&lt;&gt;0,(DK14&lt;&gt;"")),Making!EV17,"")</f>
        <v>E</v>
      </c>
      <c r="E14">
        <f>IF(AND(Making!EW17&lt;&gt;0,(DK14&lt;&gt;"")),Making!EW17,"")</f>
        <v>1</v>
      </c>
      <c r="F14" t="str">
        <f>IF(AND(Making!EW17&lt;&gt;0,(DK14&lt;&gt;"")),Making!EX17,"")</f>
        <v>I2</v>
      </c>
      <c r="G14">
        <f>IF(AND(Making!EW17&lt;&gt;0,(DK14&lt;&gt;"")),Making!EY17,"")</f>
        <v>7.6539999999999999</v>
      </c>
      <c r="H14">
        <f>IF(AND(Making!EW17&lt;&gt;0,(DK14&lt;&gt;"")),Making!EZ17,"")</f>
        <v>10</v>
      </c>
      <c r="I14">
        <f>IF(AND(Making!EW17&lt;&gt;0,(DK14&lt;&gt;"")),Making!FA17,"")</f>
        <v>20</v>
      </c>
      <c r="J14" t="str">
        <f>IF(AND(Making!EW17&lt;&gt;0,(DK14&lt;&gt;"")),Making!FB17,"")</f>
        <v>I3</v>
      </c>
      <c r="K14">
        <f>IF(AND(Making!EW17&lt;&gt;0,(DK14&lt;&gt;"")),Making!FC17,"")</f>
        <v>7.6539999999999999</v>
      </c>
      <c r="L14">
        <f>IF(AND(Making!EW17&lt;&gt;0,(DK14&lt;&gt;"")),Making!FD17,"")</f>
        <v>10</v>
      </c>
      <c r="M14">
        <f>IF(AND(Making!EW17&lt;&gt;0,(DK14&lt;&gt;"")),Making!FE17,"")</f>
        <v>-20</v>
      </c>
      <c r="N14" t="str">
        <f>IF(AND(Making!EW17&lt;&gt;0,(DK14&lt;&gt;"")),Making!FF17,"")</f>
        <v>S</v>
      </c>
      <c r="O14">
        <f>IF(AND(Making!EW17&lt;&gt;0,(DK14&lt;&gt;"")),Making!FG17,"")</f>
        <v>100</v>
      </c>
      <c r="P14" t="str">
        <f>IF(AND(Making!EW17&lt;&gt;0,(DK14&lt;&gt;"")),Making!FH17,"")</f>
        <v>D</v>
      </c>
      <c r="Q14">
        <f>IF(AND(Making!EW17&lt;&gt;0,(DK14&lt;&gt;"")),Making!FI17,"")</f>
        <v>0</v>
      </c>
      <c r="R14" t="str">
        <f>IF(AND(Making!EW17&lt;&gt;0,(DK14&lt;&gt;"")),Making!FJ17,"")</f>
        <v>P18</v>
      </c>
      <c r="S14">
        <f>IF(AND(Making!EW17&lt;&gt;0,(DK14&lt;&gt;"")),Making!FK17,"")</f>
        <v>2.2961005941905381</v>
      </c>
      <c r="T14" t="str">
        <f>IF(AND(Making!EW17&lt;&gt;0,(DK14&lt;&gt;"")),Making!FL17,"")</f>
        <v>P17</v>
      </c>
      <c r="U14">
        <f>IF(AND(Making!EW17&lt;&gt;0,(DK14&lt;&gt;"")),Making!FM17,"")</f>
        <v>-2.2961005941905386</v>
      </c>
      <c r="V14" t="str">
        <f>IF(AND(Making!EW17&lt;&gt;0,(DK14&lt;&gt;"")),Making!FN17,"")</f>
        <v>P9</v>
      </c>
      <c r="W14">
        <f>IF(AND(Making!EW17&lt;&gt;0,(DK14&lt;&gt;"")),Making!FO17,"")</f>
        <v>0</v>
      </c>
      <c r="X14" t="str">
        <f>IF(AND(Making!EW17&lt;&gt;0,(DK14&lt;&gt;"")),Making!FP17,"")</f>
        <v>P10</v>
      </c>
      <c r="Y14">
        <f>IF(AND(Making!EW17&lt;&gt;0,(DK14&lt;&gt;"")),Making!FQ17,"")</f>
        <v>0</v>
      </c>
      <c r="Z14" t="str">
        <f>IF(AND(Making!EW17&lt;&gt;0,(DK14&lt;&gt;"")),Making!FR17,"")</f>
        <v>T1</v>
      </c>
      <c r="AA14">
        <f>IF(AND(Making!EW17&lt;&gt;0,(DK14&lt;&gt;"")),Making!FS17,"")</f>
        <v>0</v>
      </c>
      <c r="AB14" t="str">
        <f>IF(AND(Making!EW17&lt;&gt;0,(DK14&lt;&gt;"")),Making!FT17,"")</f>
        <v>T2</v>
      </c>
      <c r="AC14">
        <f>IF(AND(Making!EW17&lt;&gt;0,(DK14&lt;&gt;"")),Making!FU17,"")</f>
        <v>0</v>
      </c>
      <c r="AD14" t="str">
        <f>IF(AND(Making!EW17&lt;&gt;0,(DK14&lt;&gt;"")),Making!FV17,"")</f>
        <v>T3</v>
      </c>
      <c r="AE14">
        <f>IF(AND(Making!EW17&lt;&gt;0,(DK14&lt;&gt;"")),Making!FW17,"")</f>
        <v>10</v>
      </c>
      <c r="AF14" t="str">
        <f>IF(AND(Making!EW17&lt;&gt;0,(DK14&lt;&gt;"")),Making!FX17,"")</f>
        <v>T4</v>
      </c>
      <c r="AG14">
        <f>IF(AND(Making!EW17&lt;&gt;0,(DK14&lt;&gt;"")),Making!FY17,"")</f>
        <v>10</v>
      </c>
      <c r="AH14" t="str">
        <f>IF(AND(Making!EW17&lt;&gt;0,(DK14&lt;&gt;"")),Making!FZ17,"")</f>
        <v>P13</v>
      </c>
      <c r="AI14">
        <f>IF(AND(Making!EW17&lt;&gt;0,(DK14&lt;&gt;"")),Making!GA17,"")</f>
        <v>0</v>
      </c>
      <c r="AJ14" t="str">
        <f>IF(AND(Making!EW17&lt;&gt;0,(DK14&lt;&gt;"")),Making!GB17,"")</f>
        <v>P14</v>
      </c>
      <c r="AK14">
        <f>IF(AND(Making!EW17&lt;&gt;0,(DK14&lt;&gt;"")),Making!GC17,"")</f>
        <v>0</v>
      </c>
      <c r="AL14" t="str">
        <f>IF(AND(Making!EW17&lt;&gt;0,(DK14&lt;&gt;"")),Making!GD17,"")</f>
        <v>P11</v>
      </c>
      <c r="AM14">
        <f>IF(AND(Making!EW17&lt;&gt;0,(DK14&lt;&gt;"")),Making!GE17,"")</f>
        <v>-15</v>
      </c>
      <c r="AN14" t="str">
        <f>IF(AND(Making!EW17&lt;&gt;0,(DK14&lt;&gt;"")),Making!GF17,"")</f>
        <v>P12</v>
      </c>
      <c r="AO14">
        <f>IF(AND(Making!EW17&lt;&gt;0,(DK14&lt;&gt;"")),Making!GG17,"")</f>
        <v>-15</v>
      </c>
      <c r="AP14" t="str">
        <f>IF(AND(Making!EW17&lt;&gt;0,(DK14&lt;&gt;"")),Making!GJ17,"")</f>
        <v/>
      </c>
      <c r="AQ14" t="str">
        <f>IF(AND(Making!EW17&lt;&gt;0,(DK14&lt;&gt;"")),Making!GK17,"")</f>
        <v/>
      </c>
      <c r="AR14" t="str">
        <f>IF(AND(Making!EW17&lt;&gt;0,(DK14&lt;&gt;"")),Making!GL17,"")</f>
        <v/>
      </c>
      <c r="AS14" t="str">
        <f>IF(AND(Making!EW17&lt;&gt;0,(DK14&lt;&gt;"")),Making!GM17,"")</f>
        <v/>
      </c>
      <c r="AT14" t="str">
        <f>IF(AND(Making!EW17&lt;&gt;0,(DK14&lt;&gt;"")),"G","")</f>
        <v>G</v>
      </c>
      <c r="AU14">
        <f>IF(AND(Making!EW17&lt;&gt;0,(DK14&lt;&gt;"")),2,IF(AND(Making!AS17&lt;&gt;0,(DK32&lt;&gt;"")),2,""))</f>
        <v>2</v>
      </c>
      <c r="AV14" t="str">
        <f>IF(AND(Making!EW17&lt;&gt;0,(DK14&lt;&gt;""),(DL14&gt;0)),"X","")</f>
        <v/>
      </c>
      <c r="AW14" t="str">
        <f>IF(AND(Making!EW17&lt;&gt;0,(DK14&lt;&gt;""),(DL14&gt;0)),-1,"")</f>
        <v/>
      </c>
      <c r="AX14" s="4"/>
      <c r="AY14" s="4"/>
      <c r="AZ14" s="4"/>
      <c r="BA14" s="4"/>
      <c r="BB14" s="4" t="str">
        <f>IF('Making-시작_종료용'!K17&gt;0,CONCATENATE("@SET_LINE,",IF(CV14=1,DH14,DH14+IF(DK14&lt;&gt;"",DI14,0))),"")</f>
        <v>@SET_LINE,24</v>
      </c>
      <c r="BC14" t="str">
        <f>IF('Making-시작_종료용'!K17&gt;0,'Making-시작_종료용'!EV17,"")</f>
        <v>E</v>
      </c>
      <c r="BD14">
        <f>IF('Making-시작_종료용'!K17&gt;0,'Making-시작_종료용'!EW17,"")</f>
        <v>1</v>
      </c>
      <c r="BE14" t="str">
        <f>IF('Making-시작_종료용'!K17&gt;0,'Making-시작_종료용'!EX17,"")</f>
        <v>I2</v>
      </c>
      <c r="BF14">
        <f>IF('Making-시작_종료용'!K17&gt;0,'Making-시작_종료용'!EY17,"")</f>
        <v>3.827</v>
      </c>
      <c r="BG14">
        <f>IF('Making-시작_종료용'!K17&gt;0,'Making-시작_종료용'!EZ17,"")</f>
        <v>10</v>
      </c>
      <c r="BH14">
        <f>IF('Making-시작_종료용'!K17&gt;0,'Making-시작_종료용'!FA17,"")</f>
        <v>22.5</v>
      </c>
      <c r="BI14" t="str">
        <f>IF('Making-시작_종료용'!K17&gt;0,'Making-시작_종료용'!FB17,"")</f>
        <v>I3</v>
      </c>
      <c r="BJ14">
        <f>IF('Making-시작_종료용'!K17&gt;0,'Making-시작_종료용'!FC17,"")</f>
        <v>3.827</v>
      </c>
      <c r="BK14">
        <f>IF('Making-시작_종료용'!K17&gt;0,'Making-시작_종료용'!FD17,"")</f>
        <v>10</v>
      </c>
      <c r="BL14">
        <f>IF('Making-시작_종료용'!K17&gt;0,'Making-시작_종료용'!FE17,"")</f>
        <v>-17.5</v>
      </c>
      <c r="BM14" t="str">
        <f>IF('Making-시작_종료용'!K17&gt;0,'Making-시작_종료용'!FF17,"")</f>
        <v>S</v>
      </c>
      <c r="BN14">
        <f>IF('Making-시작_종료용'!K17&gt;0,'Making-시작_종료용'!FG17,"")</f>
        <v>100</v>
      </c>
      <c r="BO14" t="str">
        <f>IF('Making-시작_종료용'!K17&gt;0,'Making-시작_종료용'!FH17,"")</f>
        <v>D</v>
      </c>
      <c r="BP14">
        <f>IF('Making-시작_종료용'!K17&gt;0,'Making-시작_종료용'!FI17,"")</f>
        <v>0</v>
      </c>
      <c r="BQ14" t="str">
        <f>IF('Making-시작_종료용'!K17&gt;0,'Making-시작_종료용'!FJ17,"")</f>
        <v>P18</v>
      </c>
      <c r="BR14">
        <f>IF('Making-시작_종료용'!K17&gt;0,'Making-시작_종료용'!FK17,"")</f>
        <v>0</v>
      </c>
      <c r="BS14" t="str">
        <f>IF('Making-시작_종료용'!K17&gt;0,'Making-시작_종료용'!FL17,"")</f>
        <v>P17</v>
      </c>
      <c r="BT14">
        <f>IF('Making-시작_종료용'!K17&gt;0,'Making-시작_종료용'!FM17,"")</f>
        <v>-2.2961005941905386</v>
      </c>
      <c r="BU14" t="str">
        <f>IF('Making-시작_종료용'!K17&gt;0,'Making-시작_종료용'!FN17,"")</f>
        <v>P9</v>
      </c>
      <c r="BV14">
        <f>IF('Making-시작_종료용'!K17&gt;0,'Making-시작_종료용'!FO17,"")</f>
        <v>0</v>
      </c>
      <c r="BW14" t="str">
        <f>IF('Making-시작_종료용'!K17&gt;0,'Making-시작_종료용'!FP17,"")</f>
        <v>P10</v>
      </c>
      <c r="BX14">
        <f>IF('Making-시작_종료용'!K17&gt;0,'Making-시작_종료용'!FQ17,"")</f>
        <v>0</v>
      </c>
      <c r="BY14" t="str">
        <f>IF('Making-시작_종료용'!K17&gt;0,'Making-시작_종료용'!FR17,"")</f>
        <v>T1</v>
      </c>
      <c r="BZ14">
        <f>IF('Making-시작_종료용'!K17&gt;0,'Making-시작_종료용'!FS17,"")</f>
        <v>0</v>
      </c>
      <c r="CA14" t="str">
        <f>IF('Making-시작_종료용'!K17&gt;0,'Making-시작_종료용'!FT17,"")</f>
        <v>T2</v>
      </c>
      <c r="CB14">
        <f>IF('Making-시작_종료용'!K17&gt;0,'Making-시작_종료용'!FU17,"")</f>
        <v>0</v>
      </c>
      <c r="CC14" t="str">
        <f>IF('Making-시작_종료용'!K17&gt;0,'Making-시작_종료용'!FV17,"")</f>
        <v>T3</v>
      </c>
      <c r="CD14">
        <f>IF('Making-시작_종료용'!K17&gt;0,'Making-시작_종료용'!FW17,"")</f>
        <v>10</v>
      </c>
      <c r="CE14" t="str">
        <f>IF('Making-시작_종료용'!K17&gt;0,'Making-시작_종료용'!FX17,"")</f>
        <v>T4</v>
      </c>
      <c r="CF14">
        <f>IF('Making-시작_종료용'!K17&gt;0,'Making-시작_종료용'!FY17,"")</f>
        <v>10</v>
      </c>
      <c r="CG14" t="str">
        <f>IF('Making-시작_종료용'!K17&gt;0,'Making-시작_종료용'!FZ17,"")</f>
        <v>P13</v>
      </c>
      <c r="CH14">
        <f>IF('Making-시작_종료용'!K17&gt;0,'Making-시작_종료용'!GA17,"")</f>
        <v>0</v>
      </c>
      <c r="CI14" t="str">
        <f>IF('Making-시작_종료용'!K17&gt;0,'Making-시작_종료용'!GB17,"")</f>
        <v>P14</v>
      </c>
      <c r="CJ14">
        <f>IF('Making-시작_종료용'!K17&gt;0,'Making-시작_종료용'!GC17,"")</f>
        <v>0</v>
      </c>
      <c r="CK14" t="str">
        <f>IF('Making-시작_종료용'!K17&gt;0,'Making-시작_종료용'!GD17,"")</f>
        <v>P11</v>
      </c>
      <c r="CL14">
        <f>IF('Making-시작_종료용'!K17&gt;0,'Making-시작_종료용'!GE17,"")</f>
        <v>-15</v>
      </c>
      <c r="CM14" t="str">
        <f>IF('Making-시작_종료용'!K17&gt;0,'Making-시작_종료용'!GF17,"")</f>
        <v>P12</v>
      </c>
      <c r="CN14">
        <f>IF('Making-시작_종료용'!K17&gt;0,'Making-시작_종료용'!GG17,"")</f>
        <v>-15</v>
      </c>
      <c r="CO14" t="str">
        <f>IF('Making-시작_종료용'!K17&gt;0,'Making-시작_종료용'!GH17,"")</f>
        <v/>
      </c>
      <c r="CP14" s="56" t="str">
        <f>IF('Making-시작_종료용'!K17&gt;0,'Making-시작_종료용'!GI17,"")</f>
        <v/>
      </c>
      <c r="CQ14" t="str">
        <f>IF('Making-시작_종료용'!K17&gt;0,'Making-시작_종료용'!GJ17,"")</f>
        <v/>
      </c>
      <c r="CR14" t="str">
        <f>IF('Making-시작_종료용'!K17&gt;0,'Making-시작_종료용'!GK17,"")</f>
        <v/>
      </c>
      <c r="CS14" t="str">
        <f>IF('Making-시작_종료용'!K17&gt;0,'Making-시작_종료용'!GL17,"")</f>
        <v>X</v>
      </c>
      <c r="CT14">
        <f>IF('Making-시작_종료용'!K17&gt;0,'Making-시작_종료용'!GM17,"")</f>
        <v>-1</v>
      </c>
      <c r="CU14" t="str">
        <f>IF('Making-시작_종료용'!K17&gt;0,"G","")</f>
        <v>G</v>
      </c>
      <c r="CV14">
        <f>IF('Making-시작_종료용'!AR17&gt;0,1,IF('Making-시작_종료용'!AS17&gt;0,3,""))</f>
        <v>3</v>
      </c>
      <c r="CW14" t="str">
        <f>IF(AND(Making!EW17&lt;&gt;0,(DL14&gt;0)),"X","")</f>
        <v/>
      </c>
      <c r="CX14" t="str">
        <f>IF(AND(Making!EW17&lt;&gt;0,(DL14&gt;0)),-1,"")</f>
        <v/>
      </c>
      <c r="CY14" t="str">
        <f t="shared" si="0"/>
        <v/>
      </c>
      <c r="DC14" t="str">
        <f>IF('Making-시작_종료용'!AR17&gt;0,"시작보행",IF('Making-시작_종료용'!AS17&gt;0,"종료보행",""))</f>
        <v>종료보행</v>
      </c>
      <c r="DH14">
        <f t="shared" si="2"/>
        <v>8</v>
      </c>
      <c r="DI14">
        <f t="shared" si="3"/>
        <v>16</v>
      </c>
      <c r="DJ14">
        <f t="shared" si="1"/>
        <v>16</v>
      </c>
      <c r="DK14">
        <f t="shared" si="4"/>
        <v>3</v>
      </c>
      <c r="DL14">
        <f t="shared" si="5"/>
        <v>0</v>
      </c>
    </row>
    <row r="15" spans="1:138" ht="12" customHeight="1" x14ac:dyDescent="0.4">
      <c r="C15" s="4" t="str">
        <f>IF(AND(Making!EW18&lt;&gt;0,(DK15&lt;&gt;"")),CONCATENATE("@SET_LINE,",DH15+DI15/2),"")</f>
        <v>@SET_LINE,17</v>
      </c>
      <c r="D15" t="str">
        <f>IF(AND(Making!EW18&lt;&gt;0,(DK15&lt;&gt;"")),Making!EV18,"")</f>
        <v>E</v>
      </c>
      <c r="E15">
        <f>IF(AND(Making!EW18&lt;&gt;0,(DK15&lt;&gt;"")),Making!EW18,"")</f>
        <v>1</v>
      </c>
      <c r="F15" t="str">
        <f>IF(AND(Making!EW18&lt;&gt;0,(DK15&lt;&gt;"")),Making!EX18,"")</f>
        <v>I2</v>
      </c>
      <c r="G15">
        <f>IF(AND(Making!EW18&lt;&gt;0,(DK15&lt;&gt;"")),Making!EY18,"")</f>
        <v>14.141999999999999</v>
      </c>
      <c r="H15">
        <f>IF(AND(Making!EW18&lt;&gt;0,(DK15&lt;&gt;"")),Making!EZ18,"")</f>
        <v>10</v>
      </c>
      <c r="I15">
        <f>IF(AND(Making!EW18&lt;&gt;0,(DK15&lt;&gt;"")),Making!FA18,"")</f>
        <v>15</v>
      </c>
      <c r="J15" t="str">
        <f>IF(AND(Making!EW18&lt;&gt;0,(DK15&lt;&gt;"")),Making!FB18,"")</f>
        <v>I3</v>
      </c>
      <c r="K15">
        <f>IF(AND(Making!EW18&lt;&gt;0,(DK15&lt;&gt;"")),Making!FC18,"")</f>
        <v>14.141999999999999</v>
      </c>
      <c r="L15">
        <f>IF(AND(Making!EW18&lt;&gt;0,(DK15&lt;&gt;"")),Making!FD18,"")</f>
        <v>10</v>
      </c>
      <c r="M15">
        <f>IF(AND(Making!EW18&lt;&gt;0,(DK15&lt;&gt;"")),Making!FE18,"")</f>
        <v>-25</v>
      </c>
      <c r="N15" t="str">
        <f>IF(AND(Making!EW18&lt;&gt;0,(DK15&lt;&gt;"")),Making!FF18,"")</f>
        <v>S</v>
      </c>
      <c r="O15">
        <f>IF(AND(Making!EW18&lt;&gt;0,(DK15&lt;&gt;"")),Making!FG18,"")</f>
        <v>100</v>
      </c>
      <c r="P15" t="str">
        <f>IF(AND(Making!EW18&lt;&gt;0,(DK15&lt;&gt;"")),Making!FH18,"")</f>
        <v>D</v>
      </c>
      <c r="Q15">
        <f>IF(AND(Making!EW18&lt;&gt;0,(DK15&lt;&gt;"")),Making!FI18,"")</f>
        <v>0</v>
      </c>
      <c r="R15" t="str">
        <f>IF(AND(Making!EW18&lt;&gt;0,(DK15&lt;&gt;"")),Making!FJ18,"")</f>
        <v>P18</v>
      </c>
      <c r="S15">
        <f>IF(AND(Making!EW18&lt;&gt;0,(DK15&lt;&gt;"")),Making!FK18,"")</f>
        <v>4.2426406871192848</v>
      </c>
      <c r="T15" t="str">
        <f>IF(AND(Making!EW18&lt;&gt;0,(DK15&lt;&gt;"")),Making!FL18,"")</f>
        <v>P17</v>
      </c>
      <c r="U15">
        <f>IF(AND(Making!EW18&lt;&gt;0,(DK15&lt;&gt;"")),Making!FM18,"")</f>
        <v>-4.2426406871192848</v>
      </c>
      <c r="V15" t="str">
        <f>IF(AND(Making!EW18&lt;&gt;0,(DK15&lt;&gt;"")),Making!FN18,"")</f>
        <v>P9</v>
      </c>
      <c r="W15">
        <f>IF(AND(Making!EW18&lt;&gt;0,(DK15&lt;&gt;"")),Making!FO18,"")</f>
        <v>0</v>
      </c>
      <c r="X15" t="str">
        <f>IF(AND(Making!EW18&lt;&gt;0,(DK15&lt;&gt;"")),Making!FP18,"")</f>
        <v>P10</v>
      </c>
      <c r="Y15">
        <f>IF(AND(Making!EW18&lt;&gt;0,(DK15&lt;&gt;"")),Making!FQ18,"")</f>
        <v>0</v>
      </c>
      <c r="Z15" t="str">
        <f>IF(AND(Making!EW18&lt;&gt;0,(DK15&lt;&gt;"")),Making!FR18,"")</f>
        <v>T1</v>
      </c>
      <c r="AA15">
        <f>IF(AND(Making!EW18&lt;&gt;0,(DK15&lt;&gt;"")),Making!FS18,"")</f>
        <v>0</v>
      </c>
      <c r="AB15" t="str">
        <f>IF(AND(Making!EW18&lt;&gt;0,(DK15&lt;&gt;"")),Making!FT18,"")</f>
        <v>T2</v>
      </c>
      <c r="AC15">
        <f>IF(AND(Making!EW18&lt;&gt;0,(DK15&lt;&gt;"")),Making!FU18,"")</f>
        <v>0</v>
      </c>
      <c r="AD15" t="str">
        <f>IF(AND(Making!EW18&lt;&gt;0,(DK15&lt;&gt;"")),Making!FV18,"")</f>
        <v>T3</v>
      </c>
      <c r="AE15">
        <f>IF(AND(Making!EW18&lt;&gt;0,(DK15&lt;&gt;"")),Making!FW18,"")</f>
        <v>10</v>
      </c>
      <c r="AF15" t="str">
        <f>IF(AND(Making!EW18&lt;&gt;0,(DK15&lt;&gt;"")),Making!FX18,"")</f>
        <v>T4</v>
      </c>
      <c r="AG15">
        <f>IF(AND(Making!EW18&lt;&gt;0,(DK15&lt;&gt;"")),Making!FY18,"")</f>
        <v>10</v>
      </c>
      <c r="AH15" t="str">
        <f>IF(AND(Making!EW18&lt;&gt;0,(DK15&lt;&gt;"")),Making!FZ18,"")</f>
        <v>P13</v>
      </c>
      <c r="AI15">
        <f>IF(AND(Making!EW18&lt;&gt;0,(DK15&lt;&gt;"")),Making!GA18,"")</f>
        <v>0</v>
      </c>
      <c r="AJ15" t="str">
        <f>IF(AND(Making!EW18&lt;&gt;0,(DK15&lt;&gt;"")),Making!GB18,"")</f>
        <v>P14</v>
      </c>
      <c r="AK15">
        <f>IF(AND(Making!EW18&lt;&gt;0,(DK15&lt;&gt;"")),Making!GC18,"")</f>
        <v>0</v>
      </c>
      <c r="AL15" t="str">
        <f>IF(AND(Making!EW18&lt;&gt;0,(DK15&lt;&gt;"")),Making!GD18,"")</f>
        <v>P11</v>
      </c>
      <c r="AM15">
        <f>IF(AND(Making!EW18&lt;&gt;0,(DK15&lt;&gt;"")),Making!GE18,"")</f>
        <v>-15</v>
      </c>
      <c r="AN15" t="str">
        <f>IF(AND(Making!EW18&lt;&gt;0,(DK15&lt;&gt;"")),Making!GF18,"")</f>
        <v>P12</v>
      </c>
      <c r="AO15">
        <f>IF(AND(Making!EW18&lt;&gt;0,(DK15&lt;&gt;"")),Making!GG18,"")</f>
        <v>-15</v>
      </c>
      <c r="AP15" t="str">
        <f>IF(AND(Making!EW18&lt;&gt;0,(DK15&lt;&gt;"")),Making!GJ18,"")</f>
        <v/>
      </c>
      <c r="AQ15" t="str">
        <f>IF(AND(Making!EW18&lt;&gt;0,(DK15&lt;&gt;"")),Making!GK18,"")</f>
        <v/>
      </c>
      <c r="AR15" t="str">
        <f>IF(AND(Making!EW18&lt;&gt;0,(DK15&lt;&gt;"")),Making!GL18,"")</f>
        <v/>
      </c>
      <c r="AS15" t="str">
        <f>IF(AND(Making!EW18&lt;&gt;0,(DK15&lt;&gt;"")),Making!GM18,"")</f>
        <v/>
      </c>
      <c r="AT15" t="str">
        <f>IF(AND(Making!EW18&lt;&gt;0,(DK15&lt;&gt;"")),"G","")</f>
        <v>G</v>
      </c>
      <c r="AU15">
        <f>IF(AND(Making!EW18&lt;&gt;0,(DK15&lt;&gt;"")),2,IF(AND(Making!AS18&lt;&gt;0,(DK33&lt;&gt;"")),2,""))</f>
        <v>2</v>
      </c>
      <c r="AV15" t="str">
        <f>IF(AND(Making!EW18&lt;&gt;0,(DK15&lt;&gt;""),(DL15&gt;0)),"X","")</f>
        <v/>
      </c>
      <c r="AW15" t="str">
        <f>IF(AND(Making!EW18&lt;&gt;0,(DK15&lt;&gt;""),(DL15&gt;0)),-1,"")</f>
        <v/>
      </c>
      <c r="AX15" s="4"/>
      <c r="AY15" s="4"/>
      <c r="AZ15" s="4"/>
      <c r="BA15" s="4"/>
      <c r="BB15" s="4" t="str">
        <f>IF('Making-시작_종료용'!K18&gt;0,CONCATENATE("@SET_LINE,",IF(CV15=1,DH15,DH15+IF(DK15&lt;&gt;"",DI15,0))),"")</f>
        <v>@SET_LINE,25</v>
      </c>
      <c r="BC15" t="str">
        <f>IF('Making-시작_종료용'!K18&gt;0,'Making-시작_종료용'!EV18,"")</f>
        <v>E</v>
      </c>
      <c r="BD15">
        <f>IF('Making-시작_종료용'!K18&gt;0,'Making-시작_종료용'!EW18,"")</f>
        <v>1</v>
      </c>
      <c r="BE15" t="str">
        <f>IF('Making-시작_종료용'!K18&gt;0,'Making-시작_종료용'!EX18,"")</f>
        <v>I2</v>
      </c>
      <c r="BF15">
        <f>IF('Making-시작_종료용'!K18&gt;0,'Making-시작_종료용'!EY18,"")</f>
        <v>7.0709999999999997</v>
      </c>
      <c r="BG15">
        <f>IF('Making-시작_종료용'!K18&gt;0,'Making-시작_종료용'!EZ18,"")</f>
        <v>10</v>
      </c>
      <c r="BH15">
        <f>IF('Making-시작_종료용'!K18&gt;0,'Making-시작_종료용'!FA18,"")</f>
        <v>20</v>
      </c>
      <c r="BI15" t="str">
        <f>IF('Making-시작_종료용'!K18&gt;0,'Making-시작_종료용'!FB18,"")</f>
        <v>I3</v>
      </c>
      <c r="BJ15">
        <f>IF('Making-시작_종료용'!K18&gt;0,'Making-시작_종료용'!FC18,"")</f>
        <v>7.0709999999999997</v>
      </c>
      <c r="BK15">
        <f>IF('Making-시작_종료용'!K18&gt;0,'Making-시작_종료용'!FD18,"")</f>
        <v>10</v>
      </c>
      <c r="BL15">
        <f>IF('Making-시작_종료용'!K18&gt;0,'Making-시작_종료용'!FE18,"")</f>
        <v>-20</v>
      </c>
      <c r="BM15" t="str">
        <f>IF('Making-시작_종료용'!K18&gt;0,'Making-시작_종료용'!FF18,"")</f>
        <v>S</v>
      </c>
      <c r="BN15">
        <f>IF('Making-시작_종료용'!K18&gt;0,'Making-시작_종료용'!FG18,"")</f>
        <v>100</v>
      </c>
      <c r="BO15" t="str">
        <f>IF('Making-시작_종료용'!K18&gt;0,'Making-시작_종료용'!FH18,"")</f>
        <v>D</v>
      </c>
      <c r="BP15">
        <f>IF('Making-시작_종료용'!K18&gt;0,'Making-시작_종료용'!FI18,"")</f>
        <v>0</v>
      </c>
      <c r="BQ15" t="str">
        <f>IF('Making-시작_종료용'!K18&gt;0,'Making-시작_종료용'!FJ18,"")</f>
        <v>P18</v>
      </c>
      <c r="BR15">
        <f>IF('Making-시작_종료용'!K18&gt;0,'Making-시작_종료용'!FK18,"")</f>
        <v>0</v>
      </c>
      <c r="BS15" t="str">
        <f>IF('Making-시작_종료용'!K18&gt;0,'Making-시작_종료용'!FL18,"")</f>
        <v>P17</v>
      </c>
      <c r="BT15">
        <f>IF('Making-시작_종료용'!K18&gt;0,'Making-시작_종료용'!FM18,"")</f>
        <v>-4.2426406871192848</v>
      </c>
      <c r="BU15" t="str">
        <f>IF('Making-시작_종료용'!K18&gt;0,'Making-시작_종료용'!FN18,"")</f>
        <v>P9</v>
      </c>
      <c r="BV15">
        <f>IF('Making-시작_종료용'!K18&gt;0,'Making-시작_종료용'!FO18,"")</f>
        <v>0</v>
      </c>
      <c r="BW15" t="str">
        <f>IF('Making-시작_종료용'!K18&gt;0,'Making-시작_종료용'!FP18,"")</f>
        <v>P10</v>
      </c>
      <c r="BX15">
        <f>IF('Making-시작_종료용'!K18&gt;0,'Making-시작_종료용'!FQ18,"")</f>
        <v>0</v>
      </c>
      <c r="BY15" t="str">
        <f>IF('Making-시작_종료용'!K18&gt;0,'Making-시작_종료용'!FR18,"")</f>
        <v>T1</v>
      </c>
      <c r="BZ15">
        <f>IF('Making-시작_종료용'!K18&gt;0,'Making-시작_종료용'!FS18,"")</f>
        <v>0</v>
      </c>
      <c r="CA15" t="str">
        <f>IF('Making-시작_종료용'!K18&gt;0,'Making-시작_종료용'!FT18,"")</f>
        <v>T2</v>
      </c>
      <c r="CB15">
        <f>IF('Making-시작_종료용'!K18&gt;0,'Making-시작_종료용'!FU18,"")</f>
        <v>0</v>
      </c>
      <c r="CC15" t="str">
        <f>IF('Making-시작_종료용'!K18&gt;0,'Making-시작_종료용'!FV18,"")</f>
        <v>T3</v>
      </c>
      <c r="CD15">
        <f>IF('Making-시작_종료용'!K18&gt;0,'Making-시작_종료용'!FW18,"")</f>
        <v>10</v>
      </c>
      <c r="CE15" t="str">
        <f>IF('Making-시작_종료용'!K18&gt;0,'Making-시작_종료용'!FX18,"")</f>
        <v>T4</v>
      </c>
      <c r="CF15">
        <f>IF('Making-시작_종료용'!K18&gt;0,'Making-시작_종료용'!FY18,"")</f>
        <v>10</v>
      </c>
      <c r="CG15" t="str">
        <f>IF('Making-시작_종료용'!K18&gt;0,'Making-시작_종료용'!FZ18,"")</f>
        <v>P13</v>
      </c>
      <c r="CH15">
        <f>IF('Making-시작_종료용'!K18&gt;0,'Making-시작_종료용'!GA18,"")</f>
        <v>0</v>
      </c>
      <c r="CI15" t="str">
        <f>IF('Making-시작_종료용'!K18&gt;0,'Making-시작_종료용'!GB18,"")</f>
        <v>P14</v>
      </c>
      <c r="CJ15">
        <f>IF('Making-시작_종료용'!K18&gt;0,'Making-시작_종료용'!GC18,"")</f>
        <v>0</v>
      </c>
      <c r="CK15" t="str">
        <f>IF('Making-시작_종료용'!K18&gt;0,'Making-시작_종료용'!GD18,"")</f>
        <v>P11</v>
      </c>
      <c r="CL15">
        <f>IF('Making-시작_종료용'!K18&gt;0,'Making-시작_종료용'!GE18,"")</f>
        <v>-15</v>
      </c>
      <c r="CM15" t="str">
        <f>IF('Making-시작_종료용'!K18&gt;0,'Making-시작_종료용'!GF18,"")</f>
        <v>P12</v>
      </c>
      <c r="CN15">
        <f>IF('Making-시작_종료용'!K18&gt;0,'Making-시작_종료용'!GG18,"")</f>
        <v>-15</v>
      </c>
      <c r="CO15" t="str">
        <f>IF('Making-시작_종료용'!K18&gt;0,'Making-시작_종료용'!GH18,"")</f>
        <v/>
      </c>
      <c r="CP15" s="56" t="str">
        <f>IF('Making-시작_종료용'!K18&gt;0,'Making-시작_종료용'!GI18,"")</f>
        <v/>
      </c>
      <c r="CQ15" t="str">
        <f>IF('Making-시작_종료용'!K18&gt;0,'Making-시작_종료용'!GJ18,"")</f>
        <v/>
      </c>
      <c r="CR15" t="str">
        <f>IF('Making-시작_종료용'!K18&gt;0,'Making-시작_종료용'!GK18,"")</f>
        <v/>
      </c>
      <c r="CS15" t="str">
        <f>IF('Making-시작_종료용'!K18&gt;0,'Making-시작_종료용'!GL18,"")</f>
        <v>X</v>
      </c>
      <c r="CT15">
        <f>IF('Making-시작_종료용'!K18&gt;0,'Making-시작_종료용'!GM18,"")</f>
        <v>-1</v>
      </c>
      <c r="CU15" t="str">
        <f>IF('Making-시작_종료용'!K18&gt;0,"G","")</f>
        <v>G</v>
      </c>
      <c r="CV15">
        <f>IF('Making-시작_종료용'!AR18&gt;0,1,IF('Making-시작_종료용'!AS18&gt;0,3,""))</f>
        <v>3</v>
      </c>
      <c r="CW15" t="str">
        <f>IF(AND(Making!EW18&lt;&gt;0,(DL15&gt;0)),"X","")</f>
        <v/>
      </c>
      <c r="CX15" t="str">
        <f>IF(AND(Making!EW18&lt;&gt;0,(DL15&gt;0)),-1,"")</f>
        <v/>
      </c>
      <c r="CY15" t="str">
        <f t="shared" si="0"/>
        <v/>
      </c>
      <c r="DC15" t="str">
        <f>IF('Making-시작_종료용'!AR18&gt;0,"시작보행",IF('Making-시작_종료용'!AS18&gt;0,"종료보행",""))</f>
        <v>종료보행</v>
      </c>
      <c r="DH15">
        <f t="shared" si="2"/>
        <v>9</v>
      </c>
      <c r="DI15">
        <f t="shared" si="3"/>
        <v>16</v>
      </c>
      <c r="DJ15">
        <f t="shared" si="1"/>
        <v>17</v>
      </c>
      <c r="DK15">
        <f t="shared" si="4"/>
        <v>3</v>
      </c>
      <c r="DL15">
        <f t="shared" si="5"/>
        <v>0</v>
      </c>
    </row>
    <row r="16" spans="1:138" ht="12" customHeight="1" x14ac:dyDescent="0.4">
      <c r="C16" s="4" t="str">
        <f>IF(AND(Making!EW19&lt;&gt;0,(DK16&lt;&gt;"")),CONCATENATE("@SET_LINE,",DH16+DI16/2),"")</f>
        <v>@SET_LINE,18</v>
      </c>
      <c r="D16" t="str">
        <f>IF(AND(Making!EW19&lt;&gt;0,(DK16&lt;&gt;"")),Making!EV19,"")</f>
        <v>E</v>
      </c>
      <c r="E16">
        <f>IF(AND(Making!EW19&lt;&gt;0,(DK16&lt;&gt;"")),Making!EW19,"")</f>
        <v>1</v>
      </c>
      <c r="F16" t="str">
        <f>IF(AND(Making!EW19&lt;&gt;0,(DK16&lt;&gt;"")),Making!EX19,"")</f>
        <v>I2</v>
      </c>
      <c r="G16">
        <f>IF(AND(Making!EW19&lt;&gt;0,(DK16&lt;&gt;"")),Making!EY19,"")</f>
        <v>14.141999999999999</v>
      </c>
      <c r="H16">
        <f>IF(AND(Making!EW19&lt;&gt;0,(DK16&lt;&gt;"")),Making!EZ19,"")</f>
        <v>10</v>
      </c>
      <c r="I16">
        <f>IF(AND(Making!EW19&lt;&gt;0,(DK16&lt;&gt;"")),Making!FA19,"")</f>
        <v>10</v>
      </c>
      <c r="J16" t="str">
        <f>IF(AND(Making!EW19&lt;&gt;0,(DK16&lt;&gt;"")),Making!FB19,"")</f>
        <v>I3</v>
      </c>
      <c r="K16">
        <f>IF(AND(Making!EW19&lt;&gt;0,(DK16&lt;&gt;"")),Making!FC19,"")</f>
        <v>14.141999999999999</v>
      </c>
      <c r="L16">
        <f>IF(AND(Making!EW19&lt;&gt;0,(DK16&lt;&gt;"")),Making!FD19,"")</f>
        <v>24.141999999999999</v>
      </c>
      <c r="M16">
        <f>IF(AND(Making!EW19&lt;&gt;0,(DK16&lt;&gt;"")),Making!FE19,"")</f>
        <v>-18.838999999999999</v>
      </c>
      <c r="N16" t="str">
        <f>IF(AND(Making!EW19&lt;&gt;0,(DK16&lt;&gt;"")),Making!FF19,"")</f>
        <v>S</v>
      </c>
      <c r="O16">
        <f>IF(AND(Making!EW19&lt;&gt;0,(DK16&lt;&gt;"")),Making!FG19,"")</f>
        <v>100</v>
      </c>
      <c r="P16" t="str">
        <f>IF(AND(Making!EW19&lt;&gt;0,(DK16&lt;&gt;"")),Making!FH19,"")</f>
        <v>D</v>
      </c>
      <c r="Q16">
        <f>IF(AND(Making!EW19&lt;&gt;0,(DK16&lt;&gt;"")),Making!FI19,"")</f>
        <v>0</v>
      </c>
      <c r="R16" t="str">
        <f>IF(AND(Making!EW19&lt;&gt;0,(DK16&lt;&gt;"")),Making!FJ19,"")</f>
        <v>P18</v>
      </c>
      <c r="S16">
        <f>IF(AND(Making!EW19&lt;&gt;0,(DK16&lt;&gt;"")),Making!FK19,"")</f>
        <v>4.2426406871192848</v>
      </c>
      <c r="T16" t="str">
        <f>IF(AND(Making!EW19&lt;&gt;0,(DK16&lt;&gt;"")),Making!FL19,"")</f>
        <v>P17</v>
      </c>
      <c r="U16">
        <f>IF(AND(Making!EW19&lt;&gt;0,(DK16&lt;&gt;"")),Making!FM19,"")</f>
        <v>-5.54327719506772</v>
      </c>
      <c r="V16" t="str">
        <f>IF(AND(Making!EW19&lt;&gt;0,(DK16&lt;&gt;"")),Making!FN19,"")</f>
        <v>P9</v>
      </c>
      <c r="W16">
        <f>IF(AND(Making!EW19&lt;&gt;0,(DK16&lt;&gt;"")),Making!FO19,"")</f>
        <v>0</v>
      </c>
      <c r="X16" t="str">
        <f>IF(AND(Making!EW19&lt;&gt;0,(DK16&lt;&gt;"")),Making!FP19,"")</f>
        <v>P10</v>
      </c>
      <c r="Y16">
        <f>IF(AND(Making!EW19&lt;&gt;0,(DK16&lt;&gt;"")),Making!FQ19,"")</f>
        <v>0</v>
      </c>
      <c r="Z16" t="str">
        <f>IF(AND(Making!EW19&lt;&gt;0,(DK16&lt;&gt;"")),Making!FR19,"")</f>
        <v>T1</v>
      </c>
      <c r="AA16">
        <f>IF(AND(Making!EW19&lt;&gt;0,(DK16&lt;&gt;"")),Making!FS19,"")</f>
        <v>0</v>
      </c>
      <c r="AB16" t="str">
        <f>IF(AND(Making!EW19&lt;&gt;0,(DK16&lt;&gt;"")),Making!FT19,"")</f>
        <v>T2</v>
      </c>
      <c r="AC16">
        <f>IF(AND(Making!EW19&lt;&gt;0,(DK16&lt;&gt;"")),Making!FU19,"")</f>
        <v>0</v>
      </c>
      <c r="AD16" t="str">
        <f>IF(AND(Making!EW19&lt;&gt;0,(DK16&lt;&gt;"")),Making!FV19,"")</f>
        <v>T3</v>
      </c>
      <c r="AE16">
        <f>IF(AND(Making!EW19&lt;&gt;0,(DK16&lt;&gt;"")),Making!FW19,"")</f>
        <v>10</v>
      </c>
      <c r="AF16" t="str">
        <f>IF(AND(Making!EW19&lt;&gt;0,(DK16&lt;&gt;"")),Making!FX19,"")</f>
        <v>T4</v>
      </c>
      <c r="AG16">
        <f>IF(AND(Making!EW19&lt;&gt;0,(DK16&lt;&gt;"")),Making!FY19,"")</f>
        <v>10</v>
      </c>
      <c r="AH16" t="str">
        <f>IF(AND(Making!EW19&lt;&gt;0,(DK16&lt;&gt;"")),Making!FZ19,"")</f>
        <v>P13</v>
      </c>
      <c r="AI16">
        <f>IF(AND(Making!EW19&lt;&gt;0,(DK16&lt;&gt;"")),Making!GA19,"")</f>
        <v>0</v>
      </c>
      <c r="AJ16" t="str">
        <f>IF(AND(Making!EW19&lt;&gt;0,(DK16&lt;&gt;"")),Making!GB19,"")</f>
        <v>P14</v>
      </c>
      <c r="AK16">
        <f>IF(AND(Making!EW19&lt;&gt;0,(DK16&lt;&gt;"")),Making!GC19,"")</f>
        <v>0</v>
      </c>
      <c r="AL16" t="str">
        <f>IF(AND(Making!EW19&lt;&gt;0,(DK16&lt;&gt;"")),Making!GD19,"")</f>
        <v>P11</v>
      </c>
      <c r="AM16">
        <f>IF(AND(Making!EW19&lt;&gt;0,(DK16&lt;&gt;"")),Making!GE19,"")</f>
        <v>-15</v>
      </c>
      <c r="AN16" t="str">
        <f>IF(AND(Making!EW19&lt;&gt;0,(DK16&lt;&gt;"")),Making!GF19,"")</f>
        <v>P12</v>
      </c>
      <c r="AO16">
        <f>IF(AND(Making!EW19&lt;&gt;0,(DK16&lt;&gt;"")),Making!GG19,"")</f>
        <v>-15</v>
      </c>
      <c r="AP16" t="str">
        <f>IF(AND(Making!EW19&lt;&gt;0,(DK16&lt;&gt;"")),Making!GJ19,"")</f>
        <v/>
      </c>
      <c r="AQ16" t="str">
        <f>IF(AND(Making!EW19&lt;&gt;0,(DK16&lt;&gt;"")),Making!GK19,"")</f>
        <v/>
      </c>
      <c r="AR16" t="str">
        <f>IF(AND(Making!EW19&lt;&gt;0,(DK16&lt;&gt;"")),Making!GL19,"")</f>
        <v/>
      </c>
      <c r="AS16" t="str">
        <f>IF(AND(Making!EW19&lt;&gt;0,(DK16&lt;&gt;"")),Making!GM19,"")</f>
        <v/>
      </c>
      <c r="AT16" t="str">
        <f>IF(AND(Making!EW19&lt;&gt;0,(DK16&lt;&gt;"")),"G","")</f>
        <v>G</v>
      </c>
      <c r="AU16">
        <f>IF(AND(Making!EW19&lt;&gt;0,(DK16&lt;&gt;"")),2,IF(AND(Making!AS19&lt;&gt;0,(DK34&lt;&gt;"")),2,""))</f>
        <v>2</v>
      </c>
      <c r="AV16" t="str">
        <f>IF(AND(Making!EW19&lt;&gt;0,(DK16&lt;&gt;""),(DL16&gt;0)),"X","")</f>
        <v/>
      </c>
      <c r="AW16" t="str">
        <f>IF(AND(Making!EW19&lt;&gt;0,(DK16&lt;&gt;""),(DL16&gt;0)),-1,"")</f>
        <v/>
      </c>
      <c r="AX16" s="4"/>
      <c r="AY16" s="4"/>
      <c r="AZ16" s="4"/>
      <c r="BA16" s="4"/>
      <c r="BB16" s="4" t="str">
        <f>IF('Making-시작_종료용'!K19&gt;0,CONCATENATE("@SET_LINE,",IF(CV16=1,DH16,DH16+IF(DK16&lt;&gt;"",DI16,0))),"")</f>
        <v>@SET_LINE,26</v>
      </c>
      <c r="BC16" t="str">
        <f>IF('Making-시작_종료용'!K19&gt;0,'Making-시작_종료용'!EV19,"")</f>
        <v>E</v>
      </c>
      <c r="BD16">
        <f>IF('Making-시작_종료용'!K19&gt;0,'Making-시작_종료용'!EW19,"")</f>
        <v>1</v>
      </c>
      <c r="BE16" t="str">
        <f>IF('Making-시작_종료용'!K19&gt;0,'Making-시작_종료용'!EX19,"")</f>
        <v>I2</v>
      </c>
      <c r="BF16">
        <f>IF('Making-시작_종료용'!K19&gt;0,'Making-시작_종료용'!EY19,"")</f>
        <v>7.0709999999999997</v>
      </c>
      <c r="BG16">
        <f>IF('Making-시작_종료용'!K19&gt;0,'Making-시작_종료용'!EZ19,"")</f>
        <v>10</v>
      </c>
      <c r="BH16">
        <f>IF('Making-시작_종료용'!K19&gt;0,'Making-시작_종료용'!FA19,"")</f>
        <v>17.5</v>
      </c>
      <c r="BI16" t="str">
        <f>IF('Making-시작_종료용'!K19&gt;0,'Making-시작_종료용'!FB19,"")</f>
        <v>I3</v>
      </c>
      <c r="BJ16">
        <f>IF('Making-시작_종료용'!K19&gt;0,'Making-시작_종료용'!FC19,"")</f>
        <v>7.0709999999999997</v>
      </c>
      <c r="BK16">
        <f>IF('Making-시작_종료용'!K19&gt;0,'Making-시작_종료용'!FD19,"")</f>
        <v>17.070999999999998</v>
      </c>
      <c r="BL16">
        <f>IF('Making-시작_종료용'!K19&gt;0,'Making-시작_종료용'!FE19,"")</f>
        <v>-16.919</v>
      </c>
      <c r="BM16" t="str">
        <f>IF('Making-시작_종료용'!K19&gt;0,'Making-시작_종료용'!FF19,"")</f>
        <v>S</v>
      </c>
      <c r="BN16">
        <f>IF('Making-시작_종료용'!K19&gt;0,'Making-시작_종료용'!FG19,"")</f>
        <v>100</v>
      </c>
      <c r="BO16" t="str">
        <f>IF('Making-시작_종료용'!K19&gt;0,'Making-시작_종료용'!FH19,"")</f>
        <v>D</v>
      </c>
      <c r="BP16">
        <f>IF('Making-시작_종료용'!K19&gt;0,'Making-시작_종료용'!FI19,"")</f>
        <v>0</v>
      </c>
      <c r="BQ16" t="str">
        <f>IF('Making-시작_종료용'!K19&gt;0,'Making-시작_종료용'!FJ19,"")</f>
        <v>P18</v>
      </c>
      <c r="BR16">
        <f>IF('Making-시작_종료용'!K19&gt;0,'Making-시작_종료용'!FK19,"")</f>
        <v>0</v>
      </c>
      <c r="BS16" t="str">
        <f>IF('Making-시작_종료용'!K19&gt;0,'Making-시작_종료용'!FL19,"")</f>
        <v>P17</v>
      </c>
      <c r="BT16">
        <f>IF('Making-시작_종료용'!K19&gt;0,'Making-시작_종료용'!FM19,"")</f>
        <v>-4.2426406871192848</v>
      </c>
      <c r="BU16" t="str">
        <f>IF('Making-시작_종료용'!K19&gt;0,'Making-시작_종료용'!FN19,"")</f>
        <v>P9</v>
      </c>
      <c r="BV16">
        <f>IF('Making-시작_종료용'!K19&gt;0,'Making-시작_종료용'!FO19,"")</f>
        <v>0</v>
      </c>
      <c r="BW16" t="str">
        <f>IF('Making-시작_종료용'!K19&gt;0,'Making-시작_종료용'!FP19,"")</f>
        <v>P10</v>
      </c>
      <c r="BX16">
        <f>IF('Making-시작_종료용'!K19&gt;0,'Making-시작_종료용'!FQ19,"")</f>
        <v>0</v>
      </c>
      <c r="BY16" t="str">
        <f>IF('Making-시작_종료용'!K19&gt;0,'Making-시작_종료용'!FR19,"")</f>
        <v>T1</v>
      </c>
      <c r="BZ16">
        <f>IF('Making-시작_종료용'!K19&gt;0,'Making-시작_종료용'!FS19,"")</f>
        <v>0</v>
      </c>
      <c r="CA16" t="str">
        <f>IF('Making-시작_종료용'!K19&gt;0,'Making-시작_종료용'!FT19,"")</f>
        <v>T2</v>
      </c>
      <c r="CB16">
        <f>IF('Making-시작_종료용'!K19&gt;0,'Making-시작_종료용'!FU19,"")</f>
        <v>0</v>
      </c>
      <c r="CC16" t="str">
        <f>IF('Making-시작_종료용'!K19&gt;0,'Making-시작_종료용'!FV19,"")</f>
        <v>T3</v>
      </c>
      <c r="CD16">
        <f>IF('Making-시작_종료용'!K19&gt;0,'Making-시작_종료용'!FW19,"")</f>
        <v>10</v>
      </c>
      <c r="CE16" t="str">
        <f>IF('Making-시작_종료용'!K19&gt;0,'Making-시작_종료용'!FX19,"")</f>
        <v>T4</v>
      </c>
      <c r="CF16">
        <f>IF('Making-시작_종료용'!K19&gt;0,'Making-시작_종료용'!FY19,"")</f>
        <v>10</v>
      </c>
      <c r="CG16" t="str">
        <f>IF('Making-시작_종료용'!K19&gt;0,'Making-시작_종료용'!FZ19,"")</f>
        <v>P13</v>
      </c>
      <c r="CH16">
        <f>IF('Making-시작_종료용'!K19&gt;0,'Making-시작_종료용'!GA19,"")</f>
        <v>0</v>
      </c>
      <c r="CI16" t="str">
        <f>IF('Making-시작_종료용'!K19&gt;0,'Making-시작_종료용'!GB19,"")</f>
        <v>P14</v>
      </c>
      <c r="CJ16">
        <f>IF('Making-시작_종료용'!K19&gt;0,'Making-시작_종료용'!GC19,"")</f>
        <v>0</v>
      </c>
      <c r="CK16" t="str">
        <f>IF('Making-시작_종료용'!K19&gt;0,'Making-시작_종료용'!GD19,"")</f>
        <v>P11</v>
      </c>
      <c r="CL16">
        <f>IF('Making-시작_종료용'!K19&gt;0,'Making-시작_종료용'!GE19,"")</f>
        <v>-15</v>
      </c>
      <c r="CM16" t="str">
        <f>IF('Making-시작_종료용'!K19&gt;0,'Making-시작_종료용'!GF19,"")</f>
        <v>P12</v>
      </c>
      <c r="CN16">
        <f>IF('Making-시작_종료용'!K19&gt;0,'Making-시작_종료용'!GG19,"")</f>
        <v>-15</v>
      </c>
      <c r="CO16" t="str">
        <f>IF('Making-시작_종료용'!K19&gt;0,'Making-시작_종료용'!GH19,"")</f>
        <v/>
      </c>
      <c r="CP16" s="56" t="str">
        <f>IF('Making-시작_종료용'!K19&gt;0,'Making-시작_종료용'!GI19,"")</f>
        <v/>
      </c>
      <c r="CQ16" t="str">
        <f>IF('Making-시작_종료용'!K19&gt;0,'Making-시작_종료용'!GJ19,"")</f>
        <v/>
      </c>
      <c r="CR16" t="str">
        <f>IF('Making-시작_종료용'!K19&gt;0,'Making-시작_종료용'!GK19,"")</f>
        <v/>
      </c>
      <c r="CS16" t="str">
        <f>IF('Making-시작_종료용'!K19&gt;0,'Making-시작_종료용'!GL19,"")</f>
        <v>X</v>
      </c>
      <c r="CT16">
        <f>IF('Making-시작_종료용'!K19&gt;0,'Making-시작_종료용'!GM19,"")</f>
        <v>-1</v>
      </c>
      <c r="CU16" t="str">
        <f>IF('Making-시작_종료용'!K19&gt;0,"G","")</f>
        <v>G</v>
      </c>
      <c r="CV16">
        <f>IF('Making-시작_종료용'!AR19&gt;0,1,IF('Making-시작_종료용'!AS19&gt;0,3,""))</f>
        <v>3</v>
      </c>
      <c r="CW16" t="str">
        <f>IF(AND(Making!EW19&lt;&gt;0,(DL16&gt;0)),"X","")</f>
        <v/>
      </c>
      <c r="CX16" t="str">
        <f>IF(AND(Making!EW19&lt;&gt;0,(DL16&gt;0)),-1,"")</f>
        <v/>
      </c>
      <c r="CY16" t="str">
        <f t="shared" si="0"/>
        <v/>
      </c>
      <c r="DC16" t="str">
        <f>IF('Making-시작_종료용'!AR19&gt;0,"시작보행",IF('Making-시작_종료용'!AS19&gt;0,"종료보행",""))</f>
        <v>종료보행</v>
      </c>
      <c r="DH16">
        <f t="shared" si="2"/>
        <v>10</v>
      </c>
      <c r="DI16">
        <f t="shared" si="3"/>
        <v>16</v>
      </c>
      <c r="DJ16">
        <f t="shared" si="1"/>
        <v>18</v>
      </c>
      <c r="DK16">
        <f t="shared" si="4"/>
        <v>3</v>
      </c>
      <c r="DL16">
        <f t="shared" si="5"/>
        <v>0</v>
      </c>
    </row>
    <row r="17" spans="3:116" ht="12" customHeight="1" x14ac:dyDescent="0.4">
      <c r="C17" s="4" t="str">
        <f>IF(AND(Making!EW20&lt;&gt;0,(DK17&lt;&gt;"")),CONCATENATE("@SET_LINE,",DH17+DI17/2),"")</f>
        <v>@SET_LINE,19</v>
      </c>
      <c r="D17" t="str">
        <f>IF(AND(Making!EW20&lt;&gt;0,(DK17&lt;&gt;"")),Making!EV20,"")</f>
        <v>E</v>
      </c>
      <c r="E17">
        <f>IF(AND(Making!EW20&lt;&gt;0,(DK17&lt;&gt;"")),Making!EW20,"")</f>
        <v>1</v>
      </c>
      <c r="F17" t="str">
        <f>IF(AND(Making!EW20&lt;&gt;0,(DK17&lt;&gt;"")),Making!EX20,"")</f>
        <v>I2</v>
      </c>
      <c r="G17">
        <f>IF(AND(Making!EW20&lt;&gt;0,(DK17&lt;&gt;"")),Making!EY20,"")</f>
        <v>14.141999999999999</v>
      </c>
      <c r="H17">
        <f>IF(AND(Making!EW20&lt;&gt;0,(DK17&lt;&gt;"")),Making!EZ20,"")</f>
        <v>10</v>
      </c>
      <c r="I17">
        <f>IF(AND(Making!EW20&lt;&gt;0,(DK17&lt;&gt;"")),Making!FA20,"")</f>
        <v>5</v>
      </c>
      <c r="J17" t="str">
        <f>IF(AND(Making!EW20&lt;&gt;0,(DK17&lt;&gt;"")),Making!FB20,"")</f>
        <v>I3</v>
      </c>
      <c r="K17">
        <f>IF(AND(Making!EW20&lt;&gt;0,(DK17&lt;&gt;"")),Making!FC20,"")</f>
        <v>14.141999999999999</v>
      </c>
      <c r="L17">
        <f>IF(AND(Making!EW20&lt;&gt;0,(DK17&lt;&gt;"")),Making!FD20,"")</f>
        <v>30</v>
      </c>
      <c r="M17">
        <f>IF(AND(Making!EW20&lt;&gt;0,(DK17&lt;&gt;"")),Making!FE20,"")</f>
        <v>0</v>
      </c>
      <c r="N17" t="str">
        <f>IF(AND(Making!EW20&lt;&gt;0,(DK17&lt;&gt;"")),Making!FF20,"")</f>
        <v>S</v>
      </c>
      <c r="O17">
        <f>IF(AND(Making!EW20&lt;&gt;0,(DK17&lt;&gt;"")),Making!FG20,"")</f>
        <v>100</v>
      </c>
      <c r="P17" t="str">
        <f>IF(AND(Making!EW20&lt;&gt;0,(DK17&lt;&gt;"")),Making!FH20,"")</f>
        <v>D</v>
      </c>
      <c r="Q17">
        <f>IF(AND(Making!EW20&lt;&gt;0,(DK17&lt;&gt;"")),Making!FI20,"")</f>
        <v>0</v>
      </c>
      <c r="R17" t="str">
        <f>IF(AND(Making!EW20&lt;&gt;0,(DK17&lt;&gt;"")),Making!FJ20,"")</f>
        <v>P18</v>
      </c>
      <c r="S17">
        <f>IF(AND(Making!EW20&lt;&gt;0,(DK17&lt;&gt;"")),Making!FK20,"")</f>
        <v>4.2426406871192848</v>
      </c>
      <c r="T17" t="str">
        <f>IF(AND(Making!EW20&lt;&gt;0,(DK17&lt;&gt;"")),Making!FL20,"")</f>
        <v>P17</v>
      </c>
      <c r="U17">
        <f>IF(AND(Making!EW20&lt;&gt;0,(DK17&lt;&gt;"")),Making!FM20,"")</f>
        <v>-6</v>
      </c>
      <c r="V17" t="str">
        <f>IF(AND(Making!EW20&lt;&gt;0,(DK17&lt;&gt;"")),Making!FN20,"")</f>
        <v>P9</v>
      </c>
      <c r="W17">
        <f>IF(AND(Making!EW20&lt;&gt;0,(DK17&lt;&gt;"")),Making!FO20,"")</f>
        <v>0</v>
      </c>
      <c r="X17" t="str">
        <f>IF(AND(Making!EW20&lt;&gt;0,(DK17&lt;&gt;"")),Making!FP20,"")</f>
        <v>P10</v>
      </c>
      <c r="Y17">
        <f>IF(AND(Making!EW20&lt;&gt;0,(DK17&lt;&gt;"")),Making!FQ20,"")</f>
        <v>0</v>
      </c>
      <c r="Z17" t="str">
        <f>IF(AND(Making!EW20&lt;&gt;0,(DK17&lt;&gt;"")),Making!FR20,"")</f>
        <v>T1</v>
      </c>
      <c r="AA17">
        <f>IF(AND(Making!EW20&lt;&gt;0,(DK17&lt;&gt;"")),Making!FS20,"")</f>
        <v>0</v>
      </c>
      <c r="AB17" t="str">
        <f>IF(AND(Making!EW20&lt;&gt;0,(DK17&lt;&gt;"")),Making!FT20,"")</f>
        <v>T2</v>
      </c>
      <c r="AC17">
        <f>IF(AND(Making!EW20&lt;&gt;0,(DK17&lt;&gt;"")),Making!FU20,"")</f>
        <v>0</v>
      </c>
      <c r="AD17" t="str">
        <f>IF(AND(Making!EW20&lt;&gt;0,(DK17&lt;&gt;"")),Making!FV20,"")</f>
        <v>T3</v>
      </c>
      <c r="AE17">
        <f>IF(AND(Making!EW20&lt;&gt;0,(DK17&lt;&gt;"")),Making!FW20,"")</f>
        <v>10</v>
      </c>
      <c r="AF17" t="str">
        <f>IF(AND(Making!EW20&lt;&gt;0,(DK17&lt;&gt;"")),Making!FX20,"")</f>
        <v>T4</v>
      </c>
      <c r="AG17">
        <f>IF(AND(Making!EW20&lt;&gt;0,(DK17&lt;&gt;"")),Making!FY20,"")</f>
        <v>10</v>
      </c>
      <c r="AH17" t="str">
        <f>IF(AND(Making!EW20&lt;&gt;0,(DK17&lt;&gt;"")),Making!FZ20,"")</f>
        <v>P13</v>
      </c>
      <c r="AI17">
        <f>IF(AND(Making!EW20&lt;&gt;0,(DK17&lt;&gt;"")),Making!GA20,"")</f>
        <v>0</v>
      </c>
      <c r="AJ17" t="str">
        <f>IF(AND(Making!EW20&lt;&gt;0,(DK17&lt;&gt;"")),Making!GB20,"")</f>
        <v>P14</v>
      </c>
      <c r="AK17">
        <f>IF(AND(Making!EW20&lt;&gt;0,(DK17&lt;&gt;"")),Making!GC20,"")</f>
        <v>0</v>
      </c>
      <c r="AL17" t="str">
        <f>IF(AND(Making!EW20&lt;&gt;0,(DK17&lt;&gt;"")),Making!GD20,"")</f>
        <v>P11</v>
      </c>
      <c r="AM17">
        <f>IF(AND(Making!EW20&lt;&gt;0,(DK17&lt;&gt;"")),Making!GE20,"")</f>
        <v>-15</v>
      </c>
      <c r="AN17" t="str">
        <f>IF(AND(Making!EW20&lt;&gt;0,(DK17&lt;&gt;"")),Making!GF20,"")</f>
        <v>P12</v>
      </c>
      <c r="AO17">
        <f>IF(AND(Making!EW20&lt;&gt;0,(DK17&lt;&gt;"")),Making!GG20,"")</f>
        <v>-15</v>
      </c>
      <c r="AP17" t="str">
        <f>IF(AND(Making!EW20&lt;&gt;0,(DK17&lt;&gt;"")),Making!GJ20,"")</f>
        <v/>
      </c>
      <c r="AQ17" t="str">
        <f>IF(AND(Making!EW20&lt;&gt;0,(DK17&lt;&gt;"")),Making!GK20,"")</f>
        <v/>
      </c>
      <c r="AR17" t="str">
        <f>IF(AND(Making!EW20&lt;&gt;0,(DK17&lt;&gt;"")),Making!GL20,"")</f>
        <v/>
      </c>
      <c r="AS17" t="str">
        <f>IF(AND(Making!EW20&lt;&gt;0,(DK17&lt;&gt;"")),Making!GM20,"")</f>
        <v/>
      </c>
      <c r="AT17" t="str">
        <f>IF(AND(Making!EW20&lt;&gt;0,(DK17&lt;&gt;"")),"G","")</f>
        <v>G</v>
      </c>
      <c r="AU17">
        <f>IF(AND(Making!EW20&lt;&gt;0,(DK17&lt;&gt;"")),2,IF(AND(Making!AS20&lt;&gt;0,(DK35&lt;&gt;"")),2,""))</f>
        <v>2</v>
      </c>
      <c r="AV17" t="str">
        <f>IF(AND(Making!EW20&lt;&gt;0,(DK17&lt;&gt;""),(DL17&gt;0)),"X","")</f>
        <v/>
      </c>
      <c r="AW17" t="str">
        <f>IF(AND(Making!EW20&lt;&gt;0,(DK17&lt;&gt;""),(DL17&gt;0)),-1,"")</f>
        <v/>
      </c>
      <c r="AX17" s="4"/>
      <c r="AY17" s="4"/>
      <c r="AZ17" s="4"/>
      <c r="BA17" s="4"/>
      <c r="BB17" s="4" t="str">
        <f>IF('Making-시작_종료용'!K20&gt;0,CONCATENATE("@SET_LINE,",IF(CV17=1,DH17,DH17+IF(DK17&lt;&gt;"",DI17,0))),"")</f>
        <v>@SET_LINE,27</v>
      </c>
      <c r="BC17" t="str">
        <f>IF('Making-시작_종료용'!K20&gt;0,'Making-시작_종료용'!EV20,"")</f>
        <v>E</v>
      </c>
      <c r="BD17">
        <f>IF('Making-시작_종료용'!K20&gt;0,'Making-시작_종료용'!EW20,"")</f>
        <v>1</v>
      </c>
      <c r="BE17" t="str">
        <f>IF('Making-시작_종료용'!K20&gt;0,'Making-시작_종료용'!EX20,"")</f>
        <v>I2</v>
      </c>
      <c r="BF17">
        <f>IF('Making-시작_종료용'!K20&gt;0,'Making-시작_종료용'!EY20,"")</f>
        <v>7.0709999999999997</v>
      </c>
      <c r="BG17">
        <f>IF('Making-시작_종료용'!K20&gt;0,'Making-시작_종료용'!EZ20,"")</f>
        <v>10</v>
      </c>
      <c r="BH17">
        <f>IF('Making-시작_종료용'!K20&gt;0,'Making-시작_종료용'!FA20,"")</f>
        <v>15</v>
      </c>
      <c r="BI17" t="str">
        <f>IF('Making-시작_종료용'!K20&gt;0,'Making-시작_종료용'!FB20,"")</f>
        <v>I3</v>
      </c>
      <c r="BJ17">
        <f>IF('Making-시작_종료용'!K20&gt;0,'Making-시작_종료용'!FC20,"")</f>
        <v>7.0709999999999997</v>
      </c>
      <c r="BK17">
        <f>IF('Making-시작_종료용'!K20&gt;0,'Making-시작_종료용'!FD20,"")</f>
        <v>20</v>
      </c>
      <c r="BL17">
        <f>IF('Making-시작_종료용'!K20&gt;0,'Making-시작_종료용'!FE20,"")</f>
        <v>-7.5</v>
      </c>
      <c r="BM17" t="str">
        <f>IF('Making-시작_종료용'!K20&gt;0,'Making-시작_종료용'!FF20,"")</f>
        <v>S</v>
      </c>
      <c r="BN17">
        <f>IF('Making-시작_종료용'!K20&gt;0,'Making-시작_종료용'!FG20,"")</f>
        <v>100</v>
      </c>
      <c r="BO17" t="str">
        <f>IF('Making-시작_종료용'!K20&gt;0,'Making-시작_종료용'!FH20,"")</f>
        <v>D</v>
      </c>
      <c r="BP17">
        <f>IF('Making-시작_종료용'!K20&gt;0,'Making-시작_종료용'!FI20,"")</f>
        <v>0</v>
      </c>
      <c r="BQ17" t="str">
        <f>IF('Making-시작_종료용'!K20&gt;0,'Making-시작_종료용'!FJ20,"")</f>
        <v>P18</v>
      </c>
      <c r="BR17">
        <f>IF('Making-시작_종료용'!K20&gt;0,'Making-시작_종료용'!FK20,"")</f>
        <v>0</v>
      </c>
      <c r="BS17" t="str">
        <f>IF('Making-시작_종료용'!K20&gt;0,'Making-시작_종료용'!FL20,"")</f>
        <v>P17</v>
      </c>
      <c r="BT17">
        <f>IF('Making-시작_종료용'!K20&gt;0,'Making-시작_종료용'!FM20,"")</f>
        <v>-4.2426406871192848</v>
      </c>
      <c r="BU17" t="str">
        <f>IF('Making-시작_종료용'!K20&gt;0,'Making-시작_종료용'!FN20,"")</f>
        <v>P9</v>
      </c>
      <c r="BV17">
        <f>IF('Making-시작_종료용'!K20&gt;0,'Making-시작_종료용'!FO20,"")</f>
        <v>0</v>
      </c>
      <c r="BW17" t="str">
        <f>IF('Making-시작_종료용'!K20&gt;0,'Making-시작_종료용'!FP20,"")</f>
        <v>P10</v>
      </c>
      <c r="BX17">
        <f>IF('Making-시작_종료용'!K20&gt;0,'Making-시작_종료용'!FQ20,"")</f>
        <v>0</v>
      </c>
      <c r="BY17" t="str">
        <f>IF('Making-시작_종료용'!K20&gt;0,'Making-시작_종료용'!FR20,"")</f>
        <v>T1</v>
      </c>
      <c r="BZ17">
        <f>IF('Making-시작_종료용'!K20&gt;0,'Making-시작_종료용'!FS20,"")</f>
        <v>0</v>
      </c>
      <c r="CA17" t="str">
        <f>IF('Making-시작_종료용'!K20&gt;0,'Making-시작_종료용'!FT20,"")</f>
        <v>T2</v>
      </c>
      <c r="CB17">
        <f>IF('Making-시작_종료용'!K20&gt;0,'Making-시작_종료용'!FU20,"")</f>
        <v>0</v>
      </c>
      <c r="CC17" t="str">
        <f>IF('Making-시작_종료용'!K20&gt;0,'Making-시작_종료용'!FV20,"")</f>
        <v>T3</v>
      </c>
      <c r="CD17">
        <f>IF('Making-시작_종료용'!K20&gt;0,'Making-시작_종료용'!FW20,"")</f>
        <v>10</v>
      </c>
      <c r="CE17" t="str">
        <f>IF('Making-시작_종료용'!K20&gt;0,'Making-시작_종료용'!FX20,"")</f>
        <v>T4</v>
      </c>
      <c r="CF17">
        <f>IF('Making-시작_종료용'!K20&gt;0,'Making-시작_종료용'!FY20,"")</f>
        <v>10</v>
      </c>
      <c r="CG17" t="str">
        <f>IF('Making-시작_종료용'!K20&gt;0,'Making-시작_종료용'!FZ20,"")</f>
        <v>P13</v>
      </c>
      <c r="CH17">
        <f>IF('Making-시작_종료용'!K20&gt;0,'Making-시작_종료용'!GA20,"")</f>
        <v>0</v>
      </c>
      <c r="CI17" t="str">
        <f>IF('Making-시작_종료용'!K20&gt;0,'Making-시작_종료용'!GB20,"")</f>
        <v>P14</v>
      </c>
      <c r="CJ17">
        <f>IF('Making-시작_종료용'!K20&gt;0,'Making-시작_종료용'!GC20,"")</f>
        <v>0</v>
      </c>
      <c r="CK17" t="str">
        <f>IF('Making-시작_종료용'!K20&gt;0,'Making-시작_종료용'!GD20,"")</f>
        <v>P11</v>
      </c>
      <c r="CL17">
        <f>IF('Making-시작_종료용'!K20&gt;0,'Making-시작_종료용'!GE20,"")</f>
        <v>-15</v>
      </c>
      <c r="CM17" t="str">
        <f>IF('Making-시작_종료용'!K20&gt;0,'Making-시작_종료용'!GF20,"")</f>
        <v>P12</v>
      </c>
      <c r="CN17">
        <f>IF('Making-시작_종료용'!K20&gt;0,'Making-시작_종료용'!GG20,"")</f>
        <v>-15</v>
      </c>
      <c r="CO17" t="str">
        <f>IF('Making-시작_종료용'!K20&gt;0,'Making-시작_종료용'!GH20,"")</f>
        <v/>
      </c>
      <c r="CP17" s="56" t="str">
        <f>IF('Making-시작_종료용'!K20&gt;0,'Making-시작_종료용'!GI20,"")</f>
        <v/>
      </c>
      <c r="CQ17" t="str">
        <f>IF('Making-시작_종료용'!K20&gt;0,'Making-시작_종료용'!GJ20,"")</f>
        <v/>
      </c>
      <c r="CR17" t="str">
        <f>IF('Making-시작_종료용'!K20&gt;0,'Making-시작_종료용'!GK20,"")</f>
        <v/>
      </c>
      <c r="CS17" t="str">
        <f>IF('Making-시작_종료용'!K20&gt;0,'Making-시작_종료용'!GL20,"")</f>
        <v>X</v>
      </c>
      <c r="CT17">
        <f>IF('Making-시작_종료용'!K20&gt;0,'Making-시작_종료용'!GM20,"")</f>
        <v>-1</v>
      </c>
      <c r="CU17" t="str">
        <f>IF('Making-시작_종료용'!K20&gt;0,"G","")</f>
        <v>G</v>
      </c>
      <c r="CV17">
        <f>IF('Making-시작_종료용'!AR20&gt;0,1,IF('Making-시작_종료용'!AS20&gt;0,3,""))</f>
        <v>3</v>
      </c>
      <c r="CW17" t="str">
        <f>IF(AND(Making!EW20&lt;&gt;0,(DL17&gt;0)),"X","")</f>
        <v/>
      </c>
      <c r="CX17" t="str">
        <f>IF(AND(Making!EW20&lt;&gt;0,(DL17&gt;0)),-1,"")</f>
        <v/>
      </c>
      <c r="CY17" t="str">
        <f t="shared" si="0"/>
        <v/>
      </c>
      <c r="DC17" t="str">
        <f>IF('Making-시작_종료용'!AR20&gt;0,"시작보행",IF('Making-시작_종료용'!AS20&gt;0,"종료보행",""))</f>
        <v>종료보행</v>
      </c>
      <c r="DH17">
        <f t="shared" si="2"/>
        <v>11</v>
      </c>
      <c r="DI17">
        <f t="shared" si="3"/>
        <v>16</v>
      </c>
      <c r="DJ17">
        <f t="shared" si="1"/>
        <v>19</v>
      </c>
      <c r="DK17">
        <f t="shared" si="4"/>
        <v>3</v>
      </c>
      <c r="DL17">
        <f t="shared" si="5"/>
        <v>0</v>
      </c>
    </row>
    <row r="18" spans="3:116" ht="12" customHeight="1" x14ac:dyDescent="0.4">
      <c r="C18" s="4" t="str">
        <f>IF(AND(Making!EW21&lt;&gt;0,(DK18&lt;&gt;"")),CONCATENATE("@SET_LINE,",DH18+DI18/2),"")</f>
        <v>@SET_LINE,20</v>
      </c>
      <c r="D18" t="str">
        <f>IF(AND(Making!EW21&lt;&gt;0,(DK18&lt;&gt;"")),Making!EV21,"")</f>
        <v>E</v>
      </c>
      <c r="E18">
        <f>IF(AND(Making!EW21&lt;&gt;0,(DK18&lt;&gt;"")),Making!EW21,"")</f>
        <v>1</v>
      </c>
      <c r="F18" t="str">
        <f>IF(AND(Making!EW21&lt;&gt;0,(DK18&lt;&gt;"")),Making!EX21,"")</f>
        <v>I2</v>
      </c>
      <c r="G18">
        <f>IF(AND(Making!EW21&lt;&gt;0,(DK18&lt;&gt;"")),Making!EY21,"")</f>
        <v>14.141999999999999</v>
      </c>
      <c r="H18">
        <f>IF(AND(Making!EW21&lt;&gt;0,(DK18&lt;&gt;"")),Making!EZ21,"")</f>
        <v>10</v>
      </c>
      <c r="I18">
        <f>IF(AND(Making!EW21&lt;&gt;0,(DK18&lt;&gt;"")),Making!FA21,"")</f>
        <v>0</v>
      </c>
      <c r="J18" t="str">
        <f>IF(AND(Making!EW21&lt;&gt;0,(DK18&lt;&gt;"")),Making!FB21,"")</f>
        <v>I3</v>
      </c>
      <c r="K18">
        <f>IF(AND(Making!EW21&lt;&gt;0,(DK18&lt;&gt;"")),Making!FC21,"")</f>
        <v>14.141999999999999</v>
      </c>
      <c r="L18">
        <f>IF(AND(Making!EW21&lt;&gt;0,(DK18&lt;&gt;"")),Making!FD21,"")</f>
        <v>24.141999999999999</v>
      </c>
      <c r="M18">
        <f>IF(AND(Making!EW21&lt;&gt;0,(DK18&lt;&gt;"")),Making!FE21,"")</f>
        <v>21.768000000000001</v>
      </c>
      <c r="N18" t="str">
        <f>IF(AND(Making!EW21&lt;&gt;0,(DK18&lt;&gt;"")),Making!FF21,"")</f>
        <v>S</v>
      </c>
      <c r="O18">
        <f>IF(AND(Making!EW21&lt;&gt;0,(DK18&lt;&gt;"")),Making!FG21,"")</f>
        <v>100</v>
      </c>
      <c r="P18" t="str">
        <f>IF(AND(Making!EW21&lt;&gt;0,(DK18&lt;&gt;"")),Making!FH21,"")</f>
        <v>D</v>
      </c>
      <c r="Q18">
        <f>IF(AND(Making!EW21&lt;&gt;0,(DK18&lt;&gt;"")),Making!FI21,"")</f>
        <v>0</v>
      </c>
      <c r="R18" t="str">
        <f>IF(AND(Making!EW21&lt;&gt;0,(DK18&lt;&gt;"")),Making!FJ21,"")</f>
        <v>P18</v>
      </c>
      <c r="S18">
        <f>IF(AND(Making!EW21&lt;&gt;0,(DK18&lt;&gt;"")),Making!FK21,"")</f>
        <v>4.2426406871192848</v>
      </c>
      <c r="T18" t="str">
        <f>IF(AND(Making!EW21&lt;&gt;0,(DK18&lt;&gt;"")),Making!FL21,"")</f>
        <v>P17</v>
      </c>
      <c r="U18">
        <f>IF(AND(Making!EW21&lt;&gt;0,(DK18&lt;&gt;"")),Making!FM21,"")</f>
        <v>-5.54327719506772</v>
      </c>
      <c r="V18" t="str">
        <f>IF(AND(Making!EW21&lt;&gt;0,(DK18&lt;&gt;"")),Making!FN21,"")</f>
        <v>P9</v>
      </c>
      <c r="W18">
        <f>IF(AND(Making!EW21&lt;&gt;0,(DK18&lt;&gt;"")),Making!FO21,"")</f>
        <v>0</v>
      </c>
      <c r="X18" t="str">
        <f>IF(AND(Making!EW21&lt;&gt;0,(DK18&lt;&gt;"")),Making!FP21,"")</f>
        <v>P10</v>
      </c>
      <c r="Y18">
        <f>IF(AND(Making!EW21&lt;&gt;0,(DK18&lt;&gt;"")),Making!FQ21,"")</f>
        <v>0</v>
      </c>
      <c r="Z18" t="str">
        <f>IF(AND(Making!EW21&lt;&gt;0,(DK18&lt;&gt;"")),Making!FR21,"")</f>
        <v>T1</v>
      </c>
      <c r="AA18">
        <f>IF(AND(Making!EW21&lt;&gt;0,(DK18&lt;&gt;"")),Making!FS21,"")</f>
        <v>0</v>
      </c>
      <c r="AB18" t="str">
        <f>IF(AND(Making!EW21&lt;&gt;0,(DK18&lt;&gt;"")),Making!FT21,"")</f>
        <v>T2</v>
      </c>
      <c r="AC18">
        <f>IF(AND(Making!EW21&lt;&gt;0,(DK18&lt;&gt;"")),Making!FU21,"")</f>
        <v>0</v>
      </c>
      <c r="AD18" t="str">
        <f>IF(AND(Making!EW21&lt;&gt;0,(DK18&lt;&gt;"")),Making!FV21,"")</f>
        <v>T3</v>
      </c>
      <c r="AE18">
        <f>IF(AND(Making!EW21&lt;&gt;0,(DK18&lt;&gt;"")),Making!FW21,"")</f>
        <v>10</v>
      </c>
      <c r="AF18" t="str">
        <f>IF(AND(Making!EW21&lt;&gt;0,(DK18&lt;&gt;"")),Making!FX21,"")</f>
        <v>T4</v>
      </c>
      <c r="AG18">
        <f>IF(AND(Making!EW21&lt;&gt;0,(DK18&lt;&gt;"")),Making!FY21,"")</f>
        <v>10</v>
      </c>
      <c r="AH18" t="str">
        <f>IF(AND(Making!EW21&lt;&gt;0,(DK18&lt;&gt;"")),Making!FZ21,"")</f>
        <v>P13</v>
      </c>
      <c r="AI18">
        <f>IF(AND(Making!EW21&lt;&gt;0,(DK18&lt;&gt;"")),Making!GA21,"")</f>
        <v>0</v>
      </c>
      <c r="AJ18" t="str">
        <f>IF(AND(Making!EW21&lt;&gt;0,(DK18&lt;&gt;"")),Making!GB21,"")</f>
        <v>P14</v>
      </c>
      <c r="AK18">
        <f>IF(AND(Making!EW21&lt;&gt;0,(DK18&lt;&gt;"")),Making!GC21,"")</f>
        <v>0</v>
      </c>
      <c r="AL18" t="str">
        <f>IF(AND(Making!EW21&lt;&gt;0,(DK18&lt;&gt;"")),Making!GD21,"")</f>
        <v>P11</v>
      </c>
      <c r="AM18">
        <f>IF(AND(Making!EW21&lt;&gt;0,(DK18&lt;&gt;"")),Making!GE21,"")</f>
        <v>-15</v>
      </c>
      <c r="AN18" t="str">
        <f>IF(AND(Making!EW21&lt;&gt;0,(DK18&lt;&gt;"")),Making!GF21,"")</f>
        <v>P12</v>
      </c>
      <c r="AO18">
        <f>IF(AND(Making!EW21&lt;&gt;0,(DK18&lt;&gt;"")),Making!GG21,"")</f>
        <v>-15</v>
      </c>
      <c r="AP18" t="str">
        <f>IF(AND(Making!EW21&lt;&gt;0,(DK18&lt;&gt;"")),Making!GJ21,"")</f>
        <v/>
      </c>
      <c r="AQ18" t="str">
        <f>IF(AND(Making!EW21&lt;&gt;0,(DK18&lt;&gt;"")),Making!GK21,"")</f>
        <v/>
      </c>
      <c r="AR18" t="str">
        <f>IF(AND(Making!EW21&lt;&gt;0,(DK18&lt;&gt;"")),Making!GL21,"")</f>
        <v/>
      </c>
      <c r="AS18" t="str">
        <f>IF(AND(Making!EW21&lt;&gt;0,(DK18&lt;&gt;"")),Making!GM21,"")</f>
        <v/>
      </c>
      <c r="AT18" t="str">
        <f>IF(AND(Making!EW21&lt;&gt;0,(DK18&lt;&gt;"")),"G","")</f>
        <v>G</v>
      </c>
      <c r="AU18">
        <f>IF(AND(Making!EW21&lt;&gt;0,(DK18&lt;&gt;"")),2,IF(AND(Making!AS21&lt;&gt;0,(DK36&lt;&gt;"")),2,""))</f>
        <v>2</v>
      </c>
      <c r="AV18" t="str">
        <f>IF(AND(Making!EW21&lt;&gt;0,(DK18&lt;&gt;""),(DL18&gt;0)),"X","")</f>
        <v/>
      </c>
      <c r="AW18" t="str">
        <f>IF(AND(Making!EW21&lt;&gt;0,(DK18&lt;&gt;""),(DL18&gt;0)),-1,"")</f>
        <v/>
      </c>
      <c r="AX18" s="4"/>
      <c r="AY18" s="4"/>
      <c r="AZ18" s="4"/>
      <c r="BA18" s="4"/>
      <c r="BB18" s="4" t="str">
        <f>IF('Making-시작_종료용'!K21&gt;0,CONCATENATE("@SET_LINE,",IF(CV18=1,DH18,DH18+IF(DK18&lt;&gt;"",DI18,0))),"")</f>
        <v>@SET_LINE,28</v>
      </c>
      <c r="BC18" t="str">
        <f>IF('Making-시작_종료용'!K21&gt;0,'Making-시작_종료용'!EV21,"")</f>
        <v>E</v>
      </c>
      <c r="BD18">
        <f>IF('Making-시작_종료용'!K21&gt;0,'Making-시작_종료용'!EW21,"")</f>
        <v>1</v>
      </c>
      <c r="BE18" t="str">
        <f>IF('Making-시작_종료용'!K21&gt;0,'Making-시작_종료용'!EX21,"")</f>
        <v>I2</v>
      </c>
      <c r="BF18">
        <f>IF('Making-시작_종료용'!K21&gt;0,'Making-시작_종료용'!EY21,"")</f>
        <v>7.0709999999999997</v>
      </c>
      <c r="BG18">
        <f>IF('Making-시작_종료용'!K21&gt;0,'Making-시작_종료용'!EZ21,"")</f>
        <v>10</v>
      </c>
      <c r="BH18">
        <f>IF('Making-시작_종료용'!K21&gt;0,'Making-시작_종료용'!FA21,"")</f>
        <v>12.5</v>
      </c>
      <c r="BI18" t="str">
        <f>IF('Making-시작_종료용'!K21&gt;0,'Making-시작_종료용'!FB21,"")</f>
        <v>I3</v>
      </c>
      <c r="BJ18">
        <f>IF('Making-시작_종료용'!K21&gt;0,'Making-시작_종료용'!FC21,"")</f>
        <v>7.0709999999999997</v>
      </c>
      <c r="BK18">
        <f>IF('Making-시작_종료용'!K21&gt;0,'Making-시작_종료용'!FD21,"")</f>
        <v>17.070999999999998</v>
      </c>
      <c r="BL18">
        <f>IF('Making-시작_종료용'!K21&gt;0,'Making-시작_종료용'!FE21,"")</f>
        <v>3.3839999999999999</v>
      </c>
      <c r="BM18" t="str">
        <f>IF('Making-시작_종료용'!K21&gt;0,'Making-시작_종료용'!FF21,"")</f>
        <v>S</v>
      </c>
      <c r="BN18">
        <f>IF('Making-시작_종료용'!K21&gt;0,'Making-시작_종료용'!FG21,"")</f>
        <v>100</v>
      </c>
      <c r="BO18" t="str">
        <f>IF('Making-시작_종료용'!K21&gt;0,'Making-시작_종료용'!FH21,"")</f>
        <v>D</v>
      </c>
      <c r="BP18">
        <f>IF('Making-시작_종료용'!K21&gt;0,'Making-시작_종료용'!FI21,"")</f>
        <v>0</v>
      </c>
      <c r="BQ18" t="str">
        <f>IF('Making-시작_종료용'!K21&gt;0,'Making-시작_종료용'!FJ21,"")</f>
        <v>P18</v>
      </c>
      <c r="BR18">
        <f>IF('Making-시작_종료용'!K21&gt;0,'Making-시작_종료용'!FK21,"")</f>
        <v>0</v>
      </c>
      <c r="BS18" t="str">
        <f>IF('Making-시작_종료용'!K21&gt;0,'Making-시작_종료용'!FL21,"")</f>
        <v>P17</v>
      </c>
      <c r="BT18">
        <f>IF('Making-시작_종료용'!K21&gt;0,'Making-시작_종료용'!FM21,"")</f>
        <v>-4.2426406871192848</v>
      </c>
      <c r="BU18" t="str">
        <f>IF('Making-시작_종료용'!K21&gt;0,'Making-시작_종료용'!FN21,"")</f>
        <v>P9</v>
      </c>
      <c r="BV18">
        <f>IF('Making-시작_종료용'!K21&gt;0,'Making-시작_종료용'!FO21,"")</f>
        <v>0</v>
      </c>
      <c r="BW18" t="str">
        <f>IF('Making-시작_종료용'!K21&gt;0,'Making-시작_종료용'!FP21,"")</f>
        <v>P10</v>
      </c>
      <c r="BX18">
        <f>IF('Making-시작_종료용'!K21&gt;0,'Making-시작_종료용'!FQ21,"")</f>
        <v>0</v>
      </c>
      <c r="BY18" t="str">
        <f>IF('Making-시작_종료용'!K21&gt;0,'Making-시작_종료용'!FR21,"")</f>
        <v>T1</v>
      </c>
      <c r="BZ18">
        <f>IF('Making-시작_종료용'!K21&gt;0,'Making-시작_종료용'!FS21,"")</f>
        <v>0</v>
      </c>
      <c r="CA18" t="str">
        <f>IF('Making-시작_종료용'!K21&gt;0,'Making-시작_종료용'!FT21,"")</f>
        <v>T2</v>
      </c>
      <c r="CB18">
        <f>IF('Making-시작_종료용'!K21&gt;0,'Making-시작_종료용'!FU21,"")</f>
        <v>0</v>
      </c>
      <c r="CC18" t="str">
        <f>IF('Making-시작_종료용'!K21&gt;0,'Making-시작_종료용'!FV21,"")</f>
        <v>T3</v>
      </c>
      <c r="CD18">
        <f>IF('Making-시작_종료용'!K21&gt;0,'Making-시작_종료용'!FW21,"")</f>
        <v>10</v>
      </c>
      <c r="CE18" t="str">
        <f>IF('Making-시작_종료용'!K21&gt;0,'Making-시작_종료용'!FX21,"")</f>
        <v>T4</v>
      </c>
      <c r="CF18">
        <f>IF('Making-시작_종료용'!K21&gt;0,'Making-시작_종료용'!FY21,"")</f>
        <v>10</v>
      </c>
      <c r="CG18" t="str">
        <f>IF('Making-시작_종료용'!K21&gt;0,'Making-시작_종료용'!FZ21,"")</f>
        <v>P13</v>
      </c>
      <c r="CH18">
        <f>IF('Making-시작_종료용'!K21&gt;0,'Making-시작_종료용'!GA21,"")</f>
        <v>0</v>
      </c>
      <c r="CI18" t="str">
        <f>IF('Making-시작_종료용'!K21&gt;0,'Making-시작_종료용'!GB21,"")</f>
        <v>P14</v>
      </c>
      <c r="CJ18">
        <f>IF('Making-시작_종료용'!K21&gt;0,'Making-시작_종료용'!GC21,"")</f>
        <v>0</v>
      </c>
      <c r="CK18" t="str">
        <f>IF('Making-시작_종료용'!K21&gt;0,'Making-시작_종료용'!GD21,"")</f>
        <v>P11</v>
      </c>
      <c r="CL18">
        <f>IF('Making-시작_종료용'!K21&gt;0,'Making-시작_종료용'!GE21,"")</f>
        <v>-15</v>
      </c>
      <c r="CM18" t="str">
        <f>IF('Making-시작_종료용'!K21&gt;0,'Making-시작_종료용'!GF21,"")</f>
        <v>P12</v>
      </c>
      <c r="CN18">
        <f>IF('Making-시작_종료용'!K21&gt;0,'Making-시작_종료용'!GG21,"")</f>
        <v>-15</v>
      </c>
      <c r="CO18" t="str">
        <f>IF('Making-시작_종료용'!K21&gt;0,'Making-시작_종료용'!GH21,"")</f>
        <v/>
      </c>
      <c r="CP18" s="56" t="str">
        <f>IF('Making-시작_종료용'!K21&gt;0,'Making-시작_종료용'!GI21,"")</f>
        <v/>
      </c>
      <c r="CQ18" t="str">
        <f>IF('Making-시작_종료용'!K21&gt;0,'Making-시작_종료용'!GJ21,"")</f>
        <v/>
      </c>
      <c r="CR18" t="str">
        <f>IF('Making-시작_종료용'!K21&gt;0,'Making-시작_종료용'!GK21,"")</f>
        <v/>
      </c>
      <c r="CS18" t="str">
        <f>IF('Making-시작_종료용'!K21&gt;0,'Making-시작_종료용'!GL21,"")</f>
        <v>X</v>
      </c>
      <c r="CT18">
        <f>IF('Making-시작_종료용'!K21&gt;0,'Making-시작_종료용'!GM21,"")</f>
        <v>-1</v>
      </c>
      <c r="CU18" t="str">
        <f>IF('Making-시작_종료용'!K21&gt;0,"G","")</f>
        <v>G</v>
      </c>
      <c r="CV18">
        <f>IF('Making-시작_종료용'!AR21&gt;0,1,IF('Making-시작_종료용'!AS21&gt;0,3,""))</f>
        <v>3</v>
      </c>
      <c r="CW18" t="str">
        <f>IF(AND(Making!EW21&lt;&gt;0,(DL18&gt;0)),"X","")</f>
        <v/>
      </c>
      <c r="CX18" t="str">
        <f>IF(AND(Making!EW21&lt;&gt;0,(DL18&gt;0)),-1,"")</f>
        <v/>
      </c>
      <c r="CY18" t="str">
        <f t="shared" si="0"/>
        <v/>
      </c>
      <c r="DC18" t="str">
        <f>IF('Making-시작_종료용'!AR21&gt;0,"시작보행",IF('Making-시작_종료용'!AS21&gt;0,"종료보행",""))</f>
        <v>종료보행</v>
      </c>
      <c r="DH18">
        <f t="shared" si="2"/>
        <v>12</v>
      </c>
      <c r="DI18">
        <f t="shared" si="3"/>
        <v>16</v>
      </c>
      <c r="DJ18">
        <f t="shared" si="1"/>
        <v>20</v>
      </c>
      <c r="DK18">
        <f t="shared" si="4"/>
        <v>3</v>
      </c>
      <c r="DL18">
        <f t="shared" si="5"/>
        <v>0</v>
      </c>
    </row>
    <row r="19" spans="3:116" ht="12" customHeight="1" x14ac:dyDescent="0.4">
      <c r="C19" s="4" t="str">
        <f>IF(AND(Making!EW22&lt;&gt;0,(DK19&lt;&gt;"")),CONCATENATE("@SET_LINE,",DH19+DI19/2),"")</f>
        <v>@SET_LINE,21</v>
      </c>
      <c r="D19" t="str">
        <f>IF(AND(Making!EW22&lt;&gt;0,(DK19&lt;&gt;"")),Making!EV22,"")</f>
        <v>E</v>
      </c>
      <c r="E19">
        <f>IF(AND(Making!EW22&lt;&gt;0,(DK19&lt;&gt;"")),Making!EW22,"")</f>
        <v>1</v>
      </c>
      <c r="F19" t="str">
        <f>IF(AND(Making!EW22&lt;&gt;0,(DK19&lt;&gt;"")),Making!EX22,"")</f>
        <v>I2</v>
      </c>
      <c r="G19">
        <f>IF(AND(Making!EW22&lt;&gt;0,(DK19&lt;&gt;"")),Making!EY22,"")</f>
        <v>14.141999999999999</v>
      </c>
      <c r="H19">
        <f>IF(AND(Making!EW22&lt;&gt;0,(DK19&lt;&gt;"")),Making!EZ22,"")</f>
        <v>10</v>
      </c>
      <c r="I19">
        <f>IF(AND(Making!EW22&lt;&gt;0,(DK19&lt;&gt;"")),Making!FA22,"")</f>
        <v>-5</v>
      </c>
      <c r="J19" t="str">
        <f>IF(AND(Making!EW22&lt;&gt;0,(DK19&lt;&gt;"")),Making!FB22,"")</f>
        <v>I3</v>
      </c>
      <c r="K19">
        <f>IF(AND(Making!EW22&lt;&gt;0,(DK19&lt;&gt;"")),Making!FC22,"")</f>
        <v>14.141999999999999</v>
      </c>
      <c r="L19">
        <f>IF(AND(Making!EW22&lt;&gt;0,(DK19&lt;&gt;"")),Making!FD22,"")</f>
        <v>10</v>
      </c>
      <c r="M19">
        <f>IF(AND(Making!EW22&lt;&gt;0,(DK19&lt;&gt;"")),Making!FE22,"")</f>
        <v>35</v>
      </c>
      <c r="N19" t="str">
        <f>IF(AND(Making!EW22&lt;&gt;0,(DK19&lt;&gt;"")),Making!FF22,"")</f>
        <v>S</v>
      </c>
      <c r="O19">
        <f>IF(AND(Making!EW22&lt;&gt;0,(DK19&lt;&gt;"")),Making!FG22,"")</f>
        <v>100</v>
      </c>
      <c r="P19" t="str">
        <f>IF(AND(Making!EW22&lt;&gt;0,(DK19&lt;&gt;"")),Making!FH22,"")</f>
        <v>D</v>
      </c>
      <c r="Q19">
        <f>IF(AND(Making!EW22&lt;&gt;0,(DK19&lt;&gt;"")),Making!FI22,"")</f>
        <v>0</v>
      </c>
      <c r="R19" t="str">
        <f>IF(AND(Making!EW22&lt;&gt;0,(DK19&lt;&gt;"")),Making!FJ22,"")</f>
        <v>P18</v>
      </c>
      <c r="S19">
        <f>IF(AND(Making!EW22&lt;&gt;0,(DK19&lt;&gt;"")),Making!FK22,"")</f>
        <v>4.2426406871192848</v>
      </c>
      <c r="T19" t="str">
        <f>IF(AND(Making!EW22&lt;&gt;0,(DK19&lt;&gt;"")),Making!FL22,"")</f>
        <v>P17</v>
      </c>
      <c r="U19">
        <f>IF(AND(Making!EW22&lt;&gt;0,(DK19&lt;&gt;"")),Making!FM22,"")</f>
        <v>-4.2426406871192857</v>
      </c>
      <c r="V19" t="str">
        <f>IF(AND(Making!EW22&lt;&gt;0,(DK19&lt;&gt;"")),Making!FN22,"")</f>
        <v>P9</v>
      </c>
      <c r="W19">
        <f>IF(AND(Making!EW22&lt;&gt;0,(DK19&lt;&gt;"")),Making!FO22,"")</f>
        <v>0</v>
      </c>
      <c r="X19" t="str">
        <f>IF(AND(Making!EW22&lt;&gt;0,(DK19&lt;&gt;"")),Making!FP22,"")</f>
        <v>P10</v>
      </c>
      <c r="Y19">
        <f>IF(AND(Making!EW22&lt;&gt;0,(DK19&lt;&gt;"")),Making!FQ22,"")</f>
        <v>0</v>
      </c>
      <c r="Z19" t="str">
        <f>IF(AND(Making!EW22&lt;&gt;0,(DK19&lt;&gt;"")),Making!FR22,"")</f>
        <v>T1</v>
      </c>
      <c r="AA19">
        <f>IF(AND(Making!EW22&lt;&gt;0,(DK19&lt;&gt;"")),Making!FS22,"")</f>
        <v>0</v>
      </c>
      <c r="AB19" t="str">
        <f>IF(AND(Making!EW22&lt;&gt;0,(DK19&lt;&gt;"")),Making!FT22,"")</f>
        <v>T2</v>
      </c>
      <c r="AC19">
        <f>IF(AND(Making!EW22&lt;&gt;0,(DK19&lt;&gt;"")),Making!FU22,"")</f>
        <v>0</v>
      </c>
      <c r="AD19" t="str">
        <f>IF(AND(Making!EW22&lt;&gt;0,(DK19&lt;&gt;"")),Making!FV22,"")</f>
        <v>T3</v>
      </c>
      <c r="AE19">
        <f>IF(AND(Making!EW22&lt;&gt;0,(DK19&lt;&gt;"")),Making!FW22,"")</f>
        <v>10</v>
      </c>
      <c r="AF19" t="str">
        <f>IF(AND(Making!EW22&lt;&gt;0,(DK19&lt;&gt;"")),Making!FX22,"")</f>
        <v>T4</v>
      </c>
      <c r="AG19">
        <f>IF(AND(Making!EW22&lt;&gt;0,(DK19&lt;&gt;"")),Making!FY22,"")</f>
        <v>10</v>
      </c>
      <c r="AH19" t="str">
        <f>IF(AND(Making!EW22&lt;&gt;0,(DK19&lt;&gt;"")),Making!FZ22,"")</f>
        <v>P13</v>
      </c>
      <c r="AI19">
        <f>IF(AND(Making!EW22&lt;&gt;0,(DK19&lt;&gt;"")),Making!GA22,"")</f>
        <v>0</v>
      </c>
      <c r="AJ19" t="str">
        <f>IF(AND(Making!EW22&lt;&gt;0,(DK19&lt;&gt;"")),Making!GB22,"")</f>
        <v>P14</v>
      </c>
      <c r="AK19">
        <f>IF(AND(Making!EW22&lt;&gt;0,(DK19&lt;&gt;"")),Making!GC22,"")</f>
        <v>0</v>
      </c>
      <c r="AL19" t="str">
        <f>IF(AND(Making!EW22&lt;&gt;0,(DK19&lt;&gt;"")),Making!GD22,"")</f>
        <v>P11</v>
      </c>
      <c r="AM19">
        <f>IF(AND(Making!EW22&lt;&gt;0,(DK19&lt;&gt;"")),Making!GE22,"")</f>
        <v>-15</v>
      </c>
      <c r="AN19" t="str">
        <f>IF(AND(Making!EW22&lt;&gt;0,(DK19&lt;&gt;"")),Making!GF22,"")</f>
        <v>P12</v>
      </c>
      <c r="AO19">
        <f>IF(AND(Making!EW22&lt;&gt;0,(DK19&lt;&gt;"")),Making!GG22,"")</f>
        <v>-15</v>
      </c>
      <c r="AP19" t="str">
        <f>IF(AND(Making!EW22&lt;&gt;0,(DK19&lt;&gt;"")),Making!GJ22,"")</f>
        <v/>
      </c>
      <c r="AQ19" t="str">
        <f>IF(AND(Making!EW22&lt;&gt;0,(DK19&lt;&gt;"")),Making!GK22,"")</f>
        <v/>
      </c>
      <c r="AR19" t="str">
        <f>IF(AND(Making!EW22&lt;&gt;0,(DK19&lt;&gt;"")),Making!GL22,"")</f>
        <v/>
      </c>
      <c r="AS19" t="str">
        <f>IF(AND(Making!EW22&lt;&gt;0,(DK19&lt;&gt;"")),Making!GM22,"")</f>
        <v/>
      </c>
      <c r="AT19" t="str">
        <f>IF(AND(Making!EW22&lt;&gt;0,(DK19&lt;&gt;"")),"G","")</f>
        <v>G</v>
      </c>
      <c r="AU19">
        <f>IF(AND(Making!EW22&lt;&gt;0,(DK19&lt;&gt;"")),2,IF(AND(Making!AS22&lt;&gt;0,(DK37&lt;&gt;"")),2,""))</f>
        <v>2</v>
      </c>
      <c r="AV19" t="str">
        <f>IF(AND(Making!EW22&lt;&gt;0,(DK19&lt;&gt;""),(DL19&gt;0)),"X","")</f>
        <v/>
      </c>
      <c r="AW19" t="str">
        <f>IF(AND(Making!EW22&lt;&gt;0,(DK19&lt;&gt;""),(DL19&gt;0)),-1,"")</f>
        <v/>
      </c>
      <c r="AX19" s="4"/>
      <c r="AY19" s="4"/>
      <c r="AZ19" s="4"/>
      <c r="BA19" s="4"/>
      <c r="BB19" s="4" t="str">
        <f>IF('Making-시작_종료용'!K22&gt;0,CONCATENATE("@SET_LINE,",IF(CV19=1,DH19,DH19+IF(DK19&lt;&gt;"",DI19,0))),"")</f>
        <v>@SET_LINE,29</v>
      </c>
      <c r="BC19" t="str">
        <f>IF('Making-시작_종료용'!K22&gt;0,'Making-시작_종료용'!EV22,"")</f>
        <v>E</v>
      </c>
      <c r="BD19">
        <f>IF('Making-시작_종료용'!K22&gt;0,'Making-시작_종료용'!EW22,"")</f>
        <v>1</v>
      </c>
      <c r="BE19" t="str">
        <f>IF('Making-시작_종료용'!K22&gt;0,'Making-시작_종료용'!EX22,"")</f>
        <v>I2</v>
      </c>
      <c r="BF19">
        <f>IF('Making-시작_종료용'!K22&gt;0,'Making-시작_종료용'!EY22,"")</f>
        <v>7.0709999999999997</v>
      </c>
      <c r="BG19">
        <f>IF('Making-시작_종료용'!K22&gt;0,'Making-시작_종료용'!EZ22,"")</f>
        <v>10</v>
      </c>
      <c r="BH19">
        <f>IF('Making-시작_종료용'!K22&gt;0,'Making-시작_종료용'!FA22,"")</f>
        <v>10</v>
      </c>
      <c r="BI19" t="str">
        <f>IF('Making-시작_종료용'!K22&gt;0,'Making-시작_종료용'!FB22,"")</f>
        <v>I3</v>
      </c>
      <c r="BJ19">
        <f>IF('Making-시작_종료용'!K22&gt;0,'Making-시작_종료용'!FC22,"")</f>
        <v>7.0709999999999997</v>
      </c>
      <c r="BK19">
        <f>IF('Making-시작_종료용'!K22&gt;0,'Making-시작_종료용'!FD22,"")</f>
        <v>10</v>
      </c>
      <c r="BL19">
        <f>IF('Making-시작_종료용'!K22&gt;0,'Making-시작_종료용'!FE22,"")</f>
        <v>10</v>
      </c>
      <c r="BM19" t="str">
        <f>IF('Making-시작_종료용'!K22&gt;0,'Making-시작_종료용'!FF22,"")</f>
        <v>S</v>
      </c>
      <c r="BN19">
        <f>IF('Making-시작_종료용'!K22&gt;0,'Making-시작_종료용'!FG22,"")</f>
        <v>100</v>
      </c>
      <c r="BO19" t="str">
        <f>IF('Making-시작_종료용'!K22&gt;0,'Making-시작_종료용'!FH22,"")</f>
        <v>D</v>
      </c>
      <c r="BP19">
        <f>IF('Making-시작_종료용'!K22&gt;0,'Making-시작_종료용'!FI22,"")</f>
        <v>0</v>
      </c>
      <c r="BQ19" t="str">
        <f>IF('Making-시작_종료용'!K22&gt;0,'Making-시작_종료용'!FJ22,"")</f>
        <v>P18</v>
      </c>
      <c r="BR19">
        <f>IF('Making-시작_종료용'!K22&gt;0,'Making-시작_종료용'!FK22,"")</f>
        <v>0</v>
      </c>
      <c r="BS19" t="str">
        <f>IF('Making-시작_종료용'!K22&gt;0,'Making-시작_종료용'!FL22,"")</f>
        <v>P17</v>
      </c>
      <c r="BT19">
        <f>IF('Making-시작_종료용'!K22&gt;0,'Making-시작_종료용'!FM22,"")</f>
        <v>-4.2426406871192848</v>
      </c>
      <c r="BU19" t="str">
        <f>IF('Making-시작_종료용'!K22&gt;0,'Making-시작_종료용'!FN22,"")</f>
        <v>P9</v>
      </c>
      <c r="BV19">
        <f>IF('Making-시작_종료용'!K22&gt;0,'Making-시작_종료용'!FO22,"")</f>
        <v>0</v>
      </c>
      <c r="BW19" t="str">
        <f>IF('Making-시작_종료용'!K22&gt;0,'Making-시작_종료용'!FP22,"")</f>
        <v>P10</v>
      </c>
      <c r="BX19">
        <f>IF('Making-시작_종료용'!K22&gt;0,'Making-시작_종료용'!FQ22,"")</f>
        <v>0</v>
      </c>
      <c r="BY19" t="str">
        <f>IF('Making-시작_종료용'!K22&gt;0,'Making-시작_종료용'!FR22,"")</f>
        <v>T1</v>
      </c>
      <c r="BZ19">
        <f>IF('Making-시작_종료용'!K22&gt;0,'Making-시작_종료용'!FS22,"")</f>
        <v>0</v>
      </c>
      <c r="CA19" t="str">
        <f>IF('Making-시작_종료용'!K22&gt;0,'Making-시작_종료용'!FT22,"")</f>
        <v>T2</v>
      </c>
      <c r="CB19">
        <f>IF('Making-시작_종료용'!K22&gt;0,'Making-시작_종료용'!FU22,"")</f>
        <v>0</v>
      </c>
      <c r="CC19" t="str">
        <f>IF('Making-시작_종료용'!K22&gt;0,'Making-시작_종료용'!FV22,"")</f>
        <v>T3</v>
      </c>
      <c r="CD19">
        <f>IF('Making-시작_종료용'!K22&gt;0,'Making-시작_종료용'!FW22,"")</f>
        <v>10</v>
      </c>
      <c r="CE19" t="str">
        <f>IF('Making-시작_종료용'!K22&gt;0,'Making-시작_종료용'!FX22,"")</f>
        <v>T4</v>
      </c>
      <c r="CF19">
        <f>IF('Making-시작_종료용'!K22&gt;0,'Making-시작_종료용'!FY22,"")</f>
        <v>10</v>
      </c>
      <c r="CG19" t="str">
        <f>IF('Making-시작_종료용'!K22&gt;0,'Making-시작_종료용'!FZ22,"")</f>
        <v>P13</v>
      </c>
      <c r="CH19">
        <f>IF('Making-시작_종료용'!K22&gt;0,'Making-시작_종료용'!GA22,"")</f>
        <v>0</v>
      </c>
      <c r="CI19" t="str">
        <f>IF('Making-시작_종료용'!K22&gt;0,'Making-시작_종료용'!GB22,"")</f>
        <v>P14</v>
      </c>
      <c r="CJ19">
        <f>IF('Making-시작_종료용'!K22&gt;0,'Making-시작_종료용'!GC22,"")</f>
        <v>0</v>
      </c>
      <c r="CK19" t="str">
        <f>IF('Making-시작_종료용'!K22&gt;0,'Making-시작_종료용'!GD22,"")</f>
        <v>P11</v>
      </c>
      <c r="CL19">
        <f>IF('Making-시작_종료용'!K22&gt;0,'Making-시작_종료용'!GE22,"")</f>
        <v>-15</v>
      </c>
      <c r="CM19" t="str">
        <f>IF('Making-시작_종료용'!K22&gt;0,'Making-시작_종료용'!GF22,"")</f>
        <v>P12</v>
      </c>
      <c r="CN19">
        <f>IF('Making-시작_종료용'!K22&gt;0,'Making-시작_종료용'!GG22,"")</f>
        <v>-15</v>
      </c>
      <c r="CO19" t="str">
        <f>IF('Making-시작_종료용'!K22&gt;0,'Making-시작_종료용'!GH22,"")</f>
        <v/>
      </c>
      <c r="CP19" s="56" t="str">
        <f>IF('Making-시작_종료용'!K22&gt;0,'Making-시작_종료용'!GI22,"")</f>
        <v/>
      </c>
      <c r="CQ19" t="str">
        <f>IF('Making-시작_종료용'!K22&gt;0,'Making-시작_종료용'!GJ22,"")</f>
        <v/>
      </c>
      <c r="CR19" t="str">
        <f>IF('Making-시작_종료용'!K22&gt;0,'Making-시작_종료용'!GK22,"")</f>
        <v/>
      </c>
      <c r="CS19" t="str">
        <f>IF('Making-시작_종료용'!K22&gt;0,'Making-시작_종료용'!GL22,"")</f>
        <v>X</v>
      </c>
      <c r="CT19">
        <f>IF('Making-시작_종료용'!K22&gt;0,'Making-시작_종료용'!GM22,"")</f>
        <v>-1</v>
      </c>
      <c r="CU19" t="str">
        <f>IF('Making-시작_종료용'!K22&gt;0,"G","")</f>
        <v>G</v>
      </c>
      <c r="CV19">
        <f>IF('Making-시작_종료용'!AR22&gt;0,1,IF('Making-시작_종료용'!AS22&gt;0,3,""))</f>
        <v>3</v>
      </c>
      <c r="CW19" t="str">
        <f>IF(AND(Making!EW22&lt;&gt;0,(DL19&gt;0)),"X","")</f>
        <v/>
      </c>
      <c r="CX19" t="str">
        <f>IF(AND(Making!EW22&lt;&gt;0,(DL19&gt;0)),-1,"")</f>
        <v/>
      </c>
      <c r="CY19" t="str">
        <f t="shared" si="0"/>
        <v/>
      </c>
      <c r="DC19" t="str">
        <f>IF('Making-시작_종료용'!AR22&gt;0,"시작보행",IF('Making-시작_종료용'!AS22&gt;0,"종료보행",""))</f>
        <v>종료보행</v>
      </c>
      <c r="DH19">
        <f t="shared" si="2"/>
        <v>13</v>
      </c>
      <c r="DI19">
        <f t="shared" si="3"/>
        <v>16</v>
      </c>
      <c r="DJ19">
        <f t="shared" si="1"/>
        <v>21</v>
      </c>
      <c r="DK19">
        <f t="shared" si="4"/>
        <v>3</v>
      </c>
      <c r="DL19">
        <f t="shared" si="5"/>
        <v>0</v>
      </c>
    </row>
    <row r="20" spans="3:116" ht="12" customHeight="1" x14ac:dyDescent="0.4">
      <c r="C20" s="4" t="str">
        <f>IF(AND(Making!EW23&lt;&gt;0,(DK20&lt;&gt;"")),CONCATENATE("@SET_LINE,",DH20+DI20/2),"")</f>
        <v>@SET_LINE,22</v>
      </c>
      <c r="D20" t="str">
        <f>IF(AND(Making!EW23&lt;&gt;0,(DK20&lt;&gt;"")),Making!EV23,"")</f>
        <v>E</v>
      </c>
      <c r="E20">
        <f>IF(AND(Making!EW23&lt;&gt;0,(DK20&lt;&gt;"")),Making!EW23,"")</f>
        <v>1</v>
      </c>
      <c r="F20" t="str">
        <f>IF(AND(Making!EW23&lt;&gt;0,(DK20&lt;&gt;"")),Making!EX23,"")</f>
        <v>I2</v>
      </c>
      <c r="G20">
        <f>IF(AND(Making!EW23&lt;&gt;0,(DK20&lt;&gt;"")),Making!EY23,"")</f>
        <v>7.6539999999999999</v>
      </c>
      <c r="H20">
        <f>IF(AND(Making!EW23&lt;&gt;0,(DK20&lt;&gt;"")),Making!EZ23,"")</f>
        <v>10</v>
      </c>
      <c r="I20">
        <f>IF(AND(Making!EW23&lt;&gt;0,(DK20&lt;&gt;"")),Making!FA23,"")</f>
        <v>-10</v>
      </c>
      <c r="J20" t="str">
        <f>IF(AND(Making!EW23&lt;&gt;0,(DK20&lt;&gt;"")),Making!FB23,"")</f>
        <v>I3</v>
      </c>
      <c r="K20">
        <f>IF(AND(Making!EW23&lt;&gt;0,(DK20&lt;&gt;"")),Making!FC23,"")</f>
        <v>7.6539999999999999</v>
      </c>
      <c r="L20">
        <f>IF(AND(Making!EW23&lt;&gt;0,(DK20&lt;&gt;"")),Making!FD23,"")</f>
        <v>10</v>
      </c>
      <c r="M20">
        <f>IF(AND(Making!EW23&lt;&gt;0,(DK20&lt;&gt;"")),Making!FE23,"")</f>
        <v>30</v>
      </c>
      <c r="N20" t="str">
        <f>IF(AND(Making!EW23&lt;&gt;0,(DK20&lt;&gt;"")),Making!FF23,"")</f>
        <v>S</v>
      </c>
      <c r="O20">
        <f>IF(AND(Making!EW23&lt;&gt;0,(DK20&lt;&gt;"")),Making!FG23,"")</f>
        <v>100</v>
      </c>
      <c r="P20" t="str">
        <f>IF(AND(Making!EW23&lt;&gt;0,(DK20&lt;&gt;"")),Making!FH23,"")</f>
        <v>D</v>
      </c>
      <c r="Q20">
        <f>IF(AND(Making!EW23&lt;&gt;0,(DK20&lt;&gt;"")),Making!FI23,"")</f>
        <v>0</v>
      </c>
      <c r="R20" t="str">
        <f>IF(AND(Making!EW23&lt;&gt;0,(DK20&lt;&gt;"")),Making!FJ23,"")</f>
        <v>P18</v>
      </c>
      <c r="S20">
        <f>IF(AND(Making!EW23&lt;&gt;0,(DK20&lt;&gt;"")),Making!FK23,"")</f>
        <v>2.2961005941905421</v>
      </c>
      <c r="T20" t="str">
        <f>IF(AND(Making!EW23&lt;&gt;0,(DK20&lt;&gt;"")),Making!FL23,"")</f>
        <v>P17</v>
      </c>
      <c r="U20">
        <f>IF(AND(Making!EW23&lt;&gt;0,(DK20&lt;&gt;"")),Making!FM23,"")</f>
        <v>-2.2961005941905395</v>
      </c>
      <c r="V20" t="str">
        <f>IF(AND(Making!EW23&lt;&gt;0,(DK20&lt;&gt;"")),Making!FN23,"")</f>
        <v>P9</v>
      </c>
      <c r="W20">
        <f>IF(AND(Making!EW23&lt;&gt;0,(DK20&lt;&gt;"")),Making!FO23,"")</f>
        <v>0</v>
      </c>
      <c r="X20" t="str">
        <f>IF(AND(Making!EW23&lt;&gt;0,(DK20&lt;&gt;"")),Making!FP23,"")</f>
        <v>P10</v>
      </c>
      <c r="Y20">
        <f>IF(AND(Making!EW23&lt;&gt;0,(DK20&lt;&gt;"")),Making!FQ23,"")</f>
        <v>0</v>
      </c>
      <c r="Z20" t="str">
        <f>IF(AND(Making!EW23&lt;&gt;0,(DK20&lt;&gt;"")),Making!FR23,"")</f>
        <v>T1</v>
      </c>
      <c r="AA20">
        <f>IF(AND(Making!EW23&lt;&gt;0,(DK20&lt;&gt;"")),Making!FS23,"")</f>
        <v>0</v>
      </c>
      <c r="AB20" t="str">
        <f>IF(AND(Making!EW23&lt;&gt;0,(DK20&lt;&gt;"")),Making!FT23,"")</f>
        <v>T2</v>
      </c>
      <c r="AC20">
        <f>IF(AND(Making!EW23&lt;&gt;0,(DK20&lt;&gt;"")),Making!FU23,"")</f>
        <v>0</v>
      </c>
      <c r="AD20" t="str">
        <f>IF(AND(Making!EW23&lt;&gt;0,(DK20&lt;&gt;"")),Making!FV23,"")</f>
        <v>T3</v>
      </c>
      <c r="AE20">
        <f>IF(AND(Making!EW23&lt;&gt;0,(DK20&lt;&gt;"")),Making!FW23,"")</f>
        <v>10</v>
      </c>
      <c r="AF20" t="str">
        <f>IF(AND(Making!EW23&lt;&gt;0,(DK20&lt;&gt;"")),Making!FX23,"")</f>
        <v>T4</v>
      </c>
      <c r="AG20">
        <f>IF(AND(Making!EW23&lt;&gt;0,(DK20&lt;&gt;"")),Making!FY23,"")</f>
        <v>10</v>
      </c>
      <c r="AH20" t="str">
        <f>IF(AND(Making!EW23&lt;&gt;0,(DK20&lt;&gt;"")),Making!FZ23,"")</f>
        <v>P13</v>
      </c>
      <c r="AI20">
        <f>IF(AND(Making!EW23&lt;&gt;0,(DK20&lt;&gt;"")),Making!GA23,"")</f>
        <v>0</v>
      </c>
      <c r="AJ20" t="str">
        <f>IF(AND(Making!EW23&lt;&gt;0,(DK20&lt;&gt;"")),Making!GB23,"")</f>
        <v>P14</v>
      </c>
      <c r="AK20">
        <f>IF(AND(Making!EW23&lt;&gt;0,(DK20&lt;&gt;"")),Making!GC23,"")</f>
        <v>0</v>
      </c>
      <c r="AL20" t="str">
        <f>IF(AND(Making!EW23&lt;&gt;0,(DK20&lt;&gt;"")),Making!GD23,"")</f>
        <v>P11</v>
      </c>
      <c r="AM20">
        <f>IF(AND(Making!EW23&lt;&gt;0,(DK20&lt;&gt;"")),Making!GE23,"")</f>
        <v>-15</v>
      </c>
      <c r="AN20" t="str">
        <f>IF(AND(Making!EW23&lt;&gt;0,(DK20&lt;&gt;"")),Making!GF23,"")</f>
        <v>P12</v>
      </c>
      <c r="AO20">
        <f>IF(AND(Making!EW23&lt;&gt;0,(DK20&lt;&gt;"")),Making!GG23,"")</f>
        <v>-15</v>
      </c>
      <c r="AP20" t="str">
        <f>IF(AND(Making!EW23&lt;&gt;0,(DK20&lt;&gt;"")),Making!GJ23,"")</f>
        <v/>
      </c>
      <c r="AQ20" t="str">
        <f>IF(AND(Making!EW23&lt;&gt;0,(DK20&lt;&gt;"")),Making!GK23,"")</f>
        <v/>
      </c>
      <c r="AR20" t="str">
        <f>IF(AND(Making!EW23&lt;&gt;0,(DK20&lt;&gt;"")),Making!GL23,"")</f>
        <v/>
      </c>
      <c r="AS20" t="str">
        <f>IF(AND(Making!EW23&lt;&gt;0,(DK20&lt;&gt;"")),Making!GM23,"")</f>
        <v/>
      </c>
      <c r="AT20" t="str">
        <f>IF(AND(Making!EW23&lt;&gt;0,(DK20&lt;&gt;"")),"G","")</f>
        <v>G</v>
      </c>
      <c r="AU20">
        <f>IF(AND(Making!EW23&lt;&gt;0,(DK20&lt;&gt;"")),2,IF(AND(Making!AS23&lt;&gt;0,(DK38&lt;&gt;"")),2,""))</f>
        <v>2</v>
      </c>
      <c r="AV20" t="str">
        <f>IF(AND(Making!EW23&lt;&gt;0,(DK20&lt;&gt;""),(DL20&gt;0)),"X","")</f>
        <v/>
      </c>
      <c r="AW20" t="str">
        <f>IF(AND(Making!EW23&lt;&gt;0,(DK20&lt;&gt;""),(DL20&gt;0)),-1,"")</f>
        <v/>
      </c>
      <c r="AX20" s="4"/>
      <c r="AY20" s="4"/>
      <c r="AZ20" s="4"/>
      <c r="BA20" s="4"/>
      <c r="BB20" s="4" t="str">
        <f>IF('Making-시작_종료용'!K23&gt;0,CONCATENATE("@SET_LINE,",IF(CV20=1,DH20,DH20+IF(DK20&lt;&gt;"",DI20,0))),"")</f>
        <v>@SET_LINE,30</v>
      </c>
      <c r="BC20" t="str">
        <f>IF('Making-시작_종료용'!K23&gt;0,'Making-시작_종료용'!EV23,"")</f>
        <v>E</v>
      </c>
      <c r="BD20">
        <f>IF('Making-시작_종료용'!K23&gt;0,'Making-시작_종료용'!EW23,"")</f>
        <v>1</v>
      </c>
      <c r="BE20" t="str">
        <f>IF('Making-시작_종료용'!K23&gt;0,'Making-시작_종료용'!EX23,"")</f>
        <v>I2</v>
      </c>
      <c r="BF20">
        <f>IF('Making-시작_종료용'!K23&gt;0,'Making-시작_종료용'!EY23,"")</f>
        <v>3.827</v>
      </c>
      <c r="BG20">
        <f>IF('Making-시작_종료용'!K23&gt;0,'Making-시작_종료용'!EZ23,"")</f>
        <v>10</v>
      </c>
      <c r="BH20">
        <f>IF('Making-시작_종료용'!K23&gt;0,'Making-시작_종료용'!FA23,"")</f>
        <v>7.5</v>
      </c>
      <c r="BI20" t="str">
        <f>IF('Making-시작_종료용'!K23&gt;0,'Making-시작_종료용'!FB23,"")</f>
        <v>I3</v>
      </c>
      <c r="BJ20">
        <f>IF('Making-시작_종료용'!K23&gt;0,'Making-시작_종료용'!FC23,"")</f>
        <v>3.827</v>
      </c>
      <c r="BK20">
        <f>IF('Making-시작_종료용'!K23&gt;0,'Making-시작_종료용'!FD23,"")</f>
        <v>10</v>
      </c>
      <c r="BL20">
        <f>IF('Making-시작_종료용'!K23&gt;0,'Making-시작_종료용'!FE23,"")</f>
        <v>7.5</v>
      </c>
      <c r="BM20" t="str">
        <f>IF('Making-시작_종료용'!K23&gt;0,'Making-시작_종료용'!FF23,"")</f>
        <v>S</v>
      </c>
      <c r="BN20">
        <f>IF('Making-시작_종료용'!K23&gt;0,'Making-시작_종료용'!FG23,"")</f>
        <v>100</v>
      </c>
      <c r="BO20" t="str">
        <f>IF('Making-시작_종료용'!K23&gt;0,'Making-시작_종료용'!FH23,"")</f>
        <v>D</v>
      </c>
      <c r="BP20">
        <f>IF('Making-시작_종료용'!K23&gt;0,'Making-시작_종료용'!FI23,"")</f>
        <v>0</v>
      </c>
      <c r="BQ20" t="str">
        <f>IF('Making-시작_종료용'!K23&gt;0,'Making-시작_종료용'!FJ23,"")</f>
        <v>P18</v>
      </c>
      <c r="BR20">
        <f>IF('Making-시작_종료용'!K23&gt;0,'Making-시작_종료용'!FK23,"")</f>
        <v>0</v>
      </c>
      <c r="BS20" t="str">
        <f>IF('Making-시작_종료용'!K23&gt;0,'Making-시작_종료용'!FL23,"")</f>
        <v>P17</v>
      </c>
      <c r="BT20">
        <f>IF('Making-시작_종료용'!K23&gt;0,'Making-시작_종료용'!FM23,"")</f>
        <v>-2.2961005941905395</v>
      </c>
      <c r="BU20" t="str">
        <f>IF('Making-시작_종료용'!K23&gt;0,'Making-시작_종료용'!FN23,"")</f>
        <v>P9</v>
      </c>
      <c r="BV20">
        <f>IF('Making-시작_종료용'!K23&gt;0,'Making-시작_종료용'!FO23,"")</f>
        <v>0</v>
      </c>
      <c r="BW20" t="str">
        <f>IF('Making-시작_종료용'!K23&gt;0,'Making-시작_종료용'!FP23,"")</f>
        <v>P10</v>
      </c>
      <c r="BX20">
        <f>IF('Making-시작_종료용'!K23&gt;0,'Making-시작_종료용'!FQ23,"")</f>
        <v>0</v>
      </c>
      <c r="BY20" t="str">
        <f>IF('Making-시작_종료용'!K23&gt;0,'Making-시작_종료용'!FR23,"")</f>
        <v>T1</v>
      </c>
      <c r="BZ20">
        <f>IF('Making-시작_종료용'!K23&gt;0,'Making-시작_종료용'!FS23,"")</f>
        <v>0</v>
      </c>
      <c r="CA20" t="str">
        <f>IF('Making-시작_종료용'!K23&gt;0,'Making-시작_종료용'!FT23,"")</f>
        <v>T2</v>
      </c>
      <c r="CB20">
        <f>IF('Making-시작_종료용'!K23&gt;0,'Making-시작_종료용'!FU23,"")</f>
        <v>0</v>
      </c>
      <c r="CC20" t="str">
        <f>IF('Making-시작_종료용'!K23&gt;0,'Making-시작_종료용'!FV23,"")</f>
        <v>T3</v>
      </c>
      <c r="CD20">
        <f>IF('Making-시작_종료용'!K23&gt;0,'Making-시작_종료용'!FW23,"")</f>
        <v>10</v>
      </c>
      <c r="CE20" t="str">
        <f>IF('Making-시작_종료용'!K23&gt;0,'Making-시작_종료용'!FX23,"")</f>
        <v>T4</v>
      </c>
      <c r="CF20">
        <f>IF('Making-시작_종료용'!K23&gt;0,'Making-시작_종료용'!FY23,"")</f>
        <v>10</v>
      </c>
      <c r="CG20" t="str">
        <f>IF('Making-시작_종료용'!K23&gt;0,'Making-시작_종료용'!FZ23,"")</f>
        <v>P13</v>
      </c>
      <c r="CH20">
        <f>IF('Making-시작_종료용'!K23&gt;0,'Making-시작_종료용'!GA23,"")</f>
        <v>0</v>
      </c>
      <c r="CI20" t="str">
        <f>IF('Making-시작_종료용'!K23&gt;0,'Making-시작_종료용'!GB23,"")</f>
        <v>P14</v>
      </c>
      <c r="CJ20">
        <f>IF('Making-시작_종료용'!K23&gt;0,'Making-시작_종료용'!GC23,"")</f>
        <v>0</v>
      </c>
      <c r="CK20" t="str">
        <f>IF('Making-시작_종료용'!K23&gt;0,'Making-시작_종료용'!GD23,"")</f>
        <v>P11</v>
      </c>
      <c r="CL20">
        <f>IF('Making-시작_종료용'!K23&gt;0,'Making-시작_종료용'!GE23,"")</f>
        <v>-15</v>
      </c>
      <c r="CM20" t="str">
        <f>IF('Making-시작_종료용'!K23&gt;0,'Making-시작_종료용'!GF23,"")</f>
        <v>P12</v>
      </c>
      <c r="CN20">
        <f>IF('Making-시작_종료용'!K23&gt;0,'Making-시작_종료용'!GG23,"")</f>
        <v>-15</v>
      </c>
      <c r="CO20" t="str">
        <f>IF('Making-시작_종료용'!K23&gt;0,'Making-시작_종료용'!GH23,"")</f>
        <v/>
      </c>
      <c r="CP20" s="56" t="str">
        <f>IF('Making-시작_종료용'!K23&gt;0,'Making-시작_종료용'!GI23,"")</f>
        <v/>
      </c>
      <c r="CQ20" t="str">
        <f>IF('Making-시작_종료용'!K23&gt;0,'Making-시작_종료용'!GJ23,"")</f>
        <v/>
      </c>
      <c r="CR20" t="str">
        <f>IF('Making-시작_종료용'!K23&gt;0,'Making-시작_종료용'!GK23,"")</f>
        <v/>
      </c>
      <c r="CS20" t="str">
        <f>IF('Making-시작_종료용'!K23&gt;0,'Making-시작_종료용'!GL23,"")</f>
        <v>X</v>
      </c>
      <c r="CT20">
        <f>IF('Making-시작_종료용'!K23&gt;0,'Making-시작_종료용'!GM23,"")</f>
        <v>-1</v>
      </c>
      <c r="CU20" t="str">
        <f>IF('Making-시작_종료용'!K23&gt;0,"G","")</f>
        <v>G</v>
      </c>
      <c r="CV20">
        <f>IF('Making-시작_종료용'!AR23&gt;0,1,IF('Making-시작_종료용'!AS23&gt;0,3,""))</f>
        <v>3</v>
      </c>
      <c r="CW20" t="str">
        <f>IF(AND(Making!EW23&lt;&gt;0,(DL20&gt;0)),"X","")</f>
        <v/>
      </c>
      <c r="CX20" t="str">
        <f>IF(AND(Making!EW23&lt;&gt;0,(DL20&gt;0)),-1,"")</f>
        <v/>
      </c>
      <c r="CY20" t="str">
        <f t="shared" si="0"/>
        <v/>
      </c>
      <c r="DC20" t="str">
        <f>IF('Making-시작_종료용'!AR23&gt;0,"시작보행",IF('Making-시작_종료용'!AS23&gt;0,"종료보행",""))</f>
        <v>종료보행</v>
      </c>
      <c r="DH20">
        <f t="shared" si="2"/>
        <v>14</v>
      </c>
      <c r="DI20">
        <f t="shared" si="3"/>
        <v>16</v>
      </c>
      <c r="DJ20">
        <f t="shared" si="1"/>
        <v>22</v>
      </c>
      <c r="DK20">
        <f t="shared" si="4"/>
        <v>3</v>
      </c>
      <c r="DL20">
        <f t="shared" si="5"/>
        <v>0</v>
      </c>
    </row>
    <row r="21" spans="3:116" ht="12" customHeight="1" x14ac:dyDescent="0.4">
      <c r="C21" s="4" t="str">
        <f>IF(AND(Making!EW24&lt;&gt;0,(DK21&lt;&gt;"")),CONCATENATE("@SET_LINE,",DH21+DI21/2),"")</f>
        <v>@SET_LINE,23</v>
      </c>
      <c r="D21" t="str">
        <f>IF(AND(Making!EW24&lt;&gt;0,(DK21&lt;&gt;"")),Making!EV24,"")</f>
        <v>E</v>
      </c>
      <c r="E21">
        <f>IF(AND(Making!EW24&lt;&gt;0,(DK21&lt;&gt;"")),Making!EW24,"")</f>
        <v>1</v>
      </c>
      <c r="F21" t="str">
        <f>IF(AND(Making!EW24&lt;&gt;0,(DK21&lt;&gt;"")),Making!EX24,"")</f>
        <v>I2</v>
      </c>
      <c r="G21">
        <f>IF(AND(Making!EW24&lt;&gt;0,(DK21&lt;&gt;"")),Making!EY24,"")</f>
        <v>0</v>
      </c>
      <c r="H21">
        <f>IF(AND(Making!EW24&lt;&gt;0,(DK21&lt;&gt;"")),Making!EZ24,"")</f>
        <v>10</v>
      </c>
      <c r="I21">
        <f>IF(AND(Making!EW24&lt;&gt;0,(DK21&lt;&gt;"")),Making!FA24,"")</f>
        <v>-15</v>
      </c>
      <c r="J21" t="str">
        <f>IF(AND(Making!EW24&lt;&gt;0,(DK21&lt;&gt;"")),Making!FB24,"")</f>
        <v>I3</v>
      </c>
      <c r="K21">
        <f>IF(AND(Making!EW24&lt;&gt;0,(DK21&lt;&gt;"")),Making!FC24,"")</f>
        <v>0</v>
      </c>
      <c r="L21">
        <f>IF(AND(Making!EW24&lt;&gt;0,(DK21&lt;&gt;"")),Making!FD24,"")</f>
        <v>10</v>
      </c>
      <c r="M21">
        <f>IF(AND(Making!EW24&lt;&gt;0,(DK21&lt;&gt;"")),Making!FE24,"")</f>
        <v>25</v>
      </c>
      <c r="N21" t="str">
        <f>IF(AND(Making!EW24&lt;&gt;0,(DK21&lt;&gt;"")),Making!FF24,"")</f>
        <v>S</v>
      </c>
      <c r="O21">
        <f>IF(AND(Making!EW24&lt;&gt;0,(DK21&lt;&gt;"")),Making!FG24,"")</f>
        <v>100</v>
      </c>
      <c r="P21" t="str">
        <f>IF(AND(Making!EW24&lt;&gt;0,(DK21&lt;&gt;"")),Making!FH24,"")</f>
        <v>D</v>
      </c>
      <c r="Q21">
        <f>IF(AND(Making!EW24&lt;&gt;0,(DK21&lt;&gt;"")),Making!FI24,"")</f>
        <v>0</v>
      </c>
      <c r="R21" t="str">
        <f>IF(AND(Making!EW24&lt;&gt;0,(DK21&lt;&gt;"")),Making!FJ24,"")</f>
        <v>P18</v>
      </c>
      <c r="S21">
        <f>IF(AND(Making!EW24&lt;&gt;0,(DK21&lt;&gt;"")),Making!FK24,"")</f>
        <v>1.470178145890344E-15</v>
      </c>
      <c r="T21" t="str">
        <f>IF(AND(Making!EW24&lt;&gt;0,(DK21&lt;&gt;"")),Making!FL24,"")</f>
        <v>P17</v>
      </c>
      <c r="U21">
        <f>IF(AND(Making!EW24&lt;&gt;0,(DK21&lt;&gt;"")),Making!FM24,"")</f>
        <v>-7.3508907294517201E-16</v>
      </c>
      <c r="V21" t="str">
        <f>IF(AND(Making!EW24&lt;&gt;0,(DK21&lt;&gt;"")),Making!FN24,"")</f>
        <v>P9</v>
      </c>
      <c r="W21">
        <f>IF(AND(Making!EW24&lt;&gt;0,(DK21&lt;&gt;"")),Making!FO24,"")</f>
        <v>0</v>
      </c>
      <c r="X21" t="str">
        <f>IF(AND(Making!EW24&lt;&gt;0,(DK21&lt;&gt;"")),Making!FP24,"")</f>
        <v>P10</v>
      </c>
      <c r="Y21">
        <f>IF(AND(Making!EW24&lt;&gt;0,(DK21&lt;&gt;"")),Making!FQ24,"")</f>
        <v>0</v>
      </c>
      <c r="Z21" t="str">
        <f>IF(AND(Making!EW24&lt;&gt;0,(DK21&lt;&gt;"")),Making!FR24,"")</f>
        <v>T1</v>
      </c>
      <c r="AA21">
        <f>IF(AND(Making!EW24&lt;&gt;0,(DK21&lt;&gt;"")),Making!FS24,"")</f>
        <v>0</v>
      </c>
      <c r="AB21" t="str">
        <f>IF(AND(Making!EW24&lt;&gt;0,(DK21&lt;&gt;"")),Making!FT24,"")</f>
        <v>T2</v>
      </c>
      <c r="AC21">
        <f>IF(AND(Making!EW24&lt;&gt;0,(DK21&lt;&gt;"")),Making!FU24,"")</f>
        <v>0</v>
      </c>
      <c r="AD21" t="str">
        <f>IF(AND(Making!EW24&lt;&gt;0,(DK21&lt;&gt;"")),Making!FV24,"")</f>
        <v>T3</v>
      </c>
      <c r="AE21">
        <f>IF(AND(Making!EW24&lt;&gt;0,(DK21&lt;&gt;"")),Making!FW24,"")</f>
        <v>10</v>
      </c>
      <c r="AF21" t="str">
        <f>IF(AND(Making!EW24&lt;&gt;0,(DK21&lt;&gt;"")),Making!FX24,"")</f>
        <v>T4</v>
      </c>
      <c r="AG21">
        <f>IF(AND(Making!EW24&lt;&gt;0,(DK21&lt;&gt;"")),Making!FY24,"")</f>
        <v>10</v>
      </c>
      <c r="AH21" t="str">
        <f>IF(AND(Making!EW24&lt;&gt;0,(DK21&lt;&gt;"")),Making!FZ24,"")</f>
        <v>P13</v>
      </c>
      <c r="AI21">
        <f>IF(AND(Making!EW24&lt;&gt;0,(DK21&lt;&gt;"")),Making!GA24,"")</f>
        <v>0</v>
      </c>
      <c r="AJ21" t="str">
        <f>IF(AND(Making!EW24&lt;&gt;0,(DK21&lt;&gt;"")),Making!GB24,"")</f>
        <v>P14</v>
      </c>
      <c r="AK21">
        <f>IF(AND(Making!EW24&lt;&gt;0,(DK21&lt;&gt;"")),Making!GC24,"")</f>
        <v>0</v>
      </c>
      <c r="AL21" t="str">
        <f>IF(AND(Making!EW24&lt;&gt;0,(DK21&lt;&gt;"")),Making!GD24,"")</f>
        <v>P11</v>
      </c>
      <c r="AM21">
        <f>IF(AND(Making!EW24&lt;&gt;0,(DK21&lt;&gt;"")),Making!GE24,"")</f>
        <v>-15</v>
      </c>
      <c r="AN21" t="str">
        <f>IF(AND(Making!EW24&lt;&gt;0,(DK21&lt;&gt;"")),Making!GF24,"")</f>
        <v>P12</v>
      </c>
      <c r="AO21">
        <f>IF(AND(Making!EW24&lt;&gt;0,(DK21&lt;&gt;"")),Making!GG24,"")</f>
        <v>-15</v>
      </c>
      <c r="AP21" t="str">
        <f>IF(AND(Making!EW24&lt;&gt;0,(DK21&lt;&gt;"")),Making!GJ24,"")</f>
        <v/>
      </c>
      <c r="AQ21" t="str">
        <f>IF(AND(Making!EW24&lt;&gt;0,(DK21&lt;&gt;"")),Making!GK24,"")</f>
        <v/>
      </c>
      <c r="AR21" t="str">
        <f>IF(AND(Making!EW24&lt;&gt;0,(DK21&lt;&gt;"")),Making!GL24,"")</f>
        <v/>
      </c>
      <c r="AS21" t="str">
        <f>IF(AND(Making!EW24&lt;&gt;0,(DK21&lt;&gt;"")),Making!GM24,"")</f>
        <v/>
      </c>
      <c r="AT21" t="str">
        <f>IF(AND(Making!EW24&lt;&gt;0,(DK21&lt;&gt;"")),"G","")</f>
        <v>G</v>
      </c>
      <c r="AU21">
        <f>IF(AND(Making!EW24&lt;&gt;0,(DK21&lt;&gt;"")),2,IF(AND(Making!AS24&lt;&gt;0,(DK39&lt;&gt;"")),2,""))</f>
        <v>2</v>
      </c>
      <c r="AV21" t="str">
        <f>IF(AND(Making!EW24&lt;&gt;0,(DK21&lt;&gt;""),(DL21&gt;0)),"X","")</f>
        <v/>
      </c>
      <c r="AW21" t="str">
        <f>IF(AND(Making!EW24&lt;&gt;0,(DK21&lt;&gt;""),(DL21&gt;0)),-1,"")</f>
        <v/>
      </c>
      <c r="AX21" s="4"/>
      <c r="AY21" s="4"/>
      <c r="AZ21" s="4"/>
      <c r="BA21" s="4"/>
      <c r="BB21" s="4" t="str">
        <f>IF('Making-시작_종료용'!K24&gt;0,CONCATENATE("@SET_LINE,",IF(CV21=1,DH21,DH21+IF(DK21&lt;&gt;"",DI21,0))),"")</f>
        <v>@SET_LINE,31</v>
      </c>
      <c r="BC21" t="str">
        <f>IF('Making-시작_종료용'!K24&gt;0,'Making-시작_종료용'!EV24,"")</f>
        <v>E</v>
      </c>
      <c r="BD21">
        <f>IF('Making-시작_종료용'!K24&gt;0,'Making-시작_종료용'!EW24,"")</f>
        <v>1</v>
      </c>
      <c r="BE21" t="str">
        <f>IF('Making-시작_종료용'!K24&gt;0,'Making-시작_종료용'!EX24,"")</f>
        <v>I2</v>
      </c>
      <c r="BF21">
        <f>IF('Making-시작_종료용'!K24&gt;0,'Making-시작_종료용'!EY24,"")</f>
        <v>0</v>
      </c>
      <c r="BG21">
        <f>IF('Making-시작_종료용'!K24&gt;0,'Making-시작_종료용'!EZ24,"")</f>
        <v>10</v>
      </c>
      <c r="BH21">
        <f>IF('Making-시작_종료용'!K24&gt;0,'Making-시작_종료용'!FA24,"")</f>
        <v>5</v>
      </c>
      <c r="BI21" t="str">
        <f>IF('Making-시작_종료용'!K24&gt;0,'Making-시작_종료용'!FB24,"")</f>
        <v>I3</v>
      </c>
      <c r="BJ21">
        <f>IF('Making-시작_종료용'!K24&gt;0,'Making-시작_종료용'!FC24,"")</f>
        <v>0</v>
      </c>
      <c r="BK21">
        <f>IF('Making-시작_종료용'!K24&gt;0,'Making-시작_종료용'!FD24,"")</f>
        <v>10</v>
      </c>
      <c r="BL21">
        <f>IF('Making-시작_종료용'!K24&gt;0,'Making-시작_종료용'!FE24,"")</f>
        <v>5</v>
      </c>
      <c r="BM21" t="str">
        <f>IF('Making-시작_종료용'!K24&gt;0,'Making-시작_종료용'!FF24,"")</f>
        <v>S</v>
      </c>
      <c r="BN21">
        <f>IF('Making-시작_종료용'!K24&gt;0,'Making-시작_종료용'!FG24,"")</f>
        <v>100</v>
      </c>
      <c r="BO21" t="str">
        <f>IF('Making-시작_종료용'!K24&gt;0,'Making-시작_종료용'!FH24,"")</f>
        <v>D</v>
      </c>
      <c r="BP21">
        <f>IF('Making-시작_종료용'!K24&gt;0,'Making-시작_종료용'!FI24,"")</f>
        <v>0</v>
      </c>
      <c r="BQ21" t="str">
        <f>IF('Making-시작_종료용'!K24&gt;0,'Making-시작_종료용'!FJ24,"")</f>
        <v>P18</v>
      </c>
      <c r="BR21">
        <f>IF('Making-시작_종료용'!K24&gt;0,'Making-시작_종료용'!FK24,"")</f>
        <v>0</v>
      </c>
      <c r="BS21" t="str">
        <f>IF('Making-시작_종료용'!K24&gt;0,'Making-시작_종료용'!FL24,"")</f>
        <v>P17</v>
      </c>
      <c r="BT21">
        <f>IF('Making-시작_종료용'!K24&gt;0,'Making-시작_종료용'!FM24,"")</f>
        <v>-7.3508907294517201E-16</v>
      </c>
      <c r="BU21" t="str">
        <f>IF('Making-시작_종료용'!K24&gt;0,'Making-시작_종료용'!FN24,"")</f>
        <v>P9</v>
      </c>
      <c r="BV21">
        <f>IF('Making-시작_종료용'!K24&gt;0,'Making-시작_종료용'!FO24,"")</f>
        <v>0</v>
      </c>
      <c r="BW21" t="str">
        <f>IF('Making-시작_종료용'!K24&gt;0,'Making-시작_종료용'!FP24,"")</f>
        <v>P10</v>
      </c>
      <c r="BX21">
        <f>IF('Making-시작_종료용'!K24&gt;0,'Making-시작_종료용'!FQ24,"")</f>
        <v>0</v>
      </c>
      <c r="BY21" t="str">
        <f>IF('Making-시작_종료용'!K24&gt;0,'Making-시작_종료용'!FR24,"")</f>
        <v>T1</v>
      </c>
      <c r="BZ21">
        <f>IF('Making-시작_종료용'!K24&gt;0,'Making-시작_종료용'!FS24,"")</f>
        <v>0</v>
      </c>
      <c r="CA21" t="str">
        <f>IF('Making-시작_종료용'!K24&gt;0,'Making-시작_종료용'!FT24,"")</f>
        <v>T2</v>
      </c>
      <c r="CB21">
        <f>IF('Making-시작_종료용'!K24&gt;0,'Making-시작_종료용'!FU24,"")</f>
        <v>0</v>
      </c>
      <c r="CC21" t="str">
        <f>IF('Making-시작_종료용'!K24&gt;0,'Making-시작_종료용'!FV24,"")</f>
        <v>T3</v>
      </c>
      <c r="CD21">
        <f>IF('Making-시작_종료용'!K24&gt;0,'Making-시작_종료용'!FW24,"")</f>
        <v>10</v>
      </c>
      <c r="CE21" t="str">
        <f>IF('Making-시작_종료용'!K24&gt;0,'Making-시작_종료용'!FX24,"")</f>
        <v>T4</v>
      </c>
      <c r="CF21">
        <f>IF('Making-시작_종료용'!K24&gt;0,'Making-시작_종료용'!FY24,"")</f>
        <v>10</v>
      </c>
      <c r="CG21" t="str">
        <f>IF('Making-시작_종료용'!K24&gt;0,'Making-시작_종료용'!FZ24,"")</f>
        <v>P13</v>
      </c>
      <c r="CH21">
        <f>IF('Making-시작_종료용'!K24&gt;0,'Making-시작_종료용'!GA24,"")</f>
        <v>0</v>
      </c>
      <c r="CI21" t="str">
        <f>IF('Making-시작_종료용'!K24&gt;0,'Making-시작_종료용'!GB24,"")</f>
        <v>P14</v>
      </c>
      <c r="CJ21">
        <f>IF('Making-시작_종료용'!K24&gt;0,'Making-시작_종료용'!GC24,"")</f>
        <v>0</v>
      </c>
      <c r="CK21" t="str">
        <f>IF('Making-시작_종료용'!K24&gt;0,'Making-시작_종료용'!GD24,"")</f>
        <v>P11</v>
      </c>
      <c r="CL21">
        <f>IF('Making-시작_종료용'!K24&gt;0,'Making-시작_종료용'!GE24,"")</f>
        <v>-15</v>
      </c>
      <c r="CM21" t="str">
        <f>IF('Making-시작_종료용'!K24&gt;0,'Making-시작_종료용'!GF24,"")</f>
        <v>P12</v>
      </c>
      <c r="CN21">
        <f>IF('Making-시작_종료용'!K24&gt;0,'Making-시작_종료용'!GG24,"")</f>
        <v>-15</v>
      </c>
      <c r="CO21" t="str">
        <f>IF('Making-시작_종료용'!K24&gt;0,'Making-시작_종료용'!GH24,"")</f>
        <v/>
      </c>
      <c r="CP21" s="56" t="str">
        <f>IF('Making-시작_종료용'!K24&gt;0,'Making-시작_종료용'!GI24,"")</f>
        <v/>
      </c>
      <c r="CQ21" t="str">
        <f>IF('Making-시작_종료용'!K24&gt;0,'Making-시작_종료용'!GJ24,"")</f>
        <v/>
      </c>
      <c r="CR21" t="str">
        <f>IF('Making-시작_종료용'!K24&gt;0,'Making-시작_종료용'!GK24,"")</f>
        <v/>
      </c>
      <c r="CS21" t="str">
        <f>IF('Making-시작_종료용'!K24&gt;0,'Making-시작_종료용'!GL24,"")</f>
        <v>X</v>
      </c>
      <c r="CT21">
        <f>IF('Making-시작_종료용'!K24&gt;0,'Making-시작_종료용'!GM24,"")</f>
        <v>-1</v>
      </c>
      <c r="CU21" t="str">
        <f>IF('Making-시작_종료용'!K24&gt;0,"G","")</f>
        <v>G</v>
      </c>
      <c r="CV21">
        <f>IF('Making-시작_종료용'!AR24&gt;0,1,IF('Making-시작_종료용'!AS24&gt;0,3,""))</f>
        <v>3</v>
      </c>
      <c r="CW21" t="str">
        <f>IF(AND(Making!EW24&lt;&gt;0,(DL21&gt;0)),"X","")</f>
        <v/>
      </c>
      <c r="CX21" t="str">
        <f>IF(AND(Making!EW24&lt;&gt;0,(DL21&gt;0)),-1,"")</f>
        <v/>
      </c>
      <c r="CY21" t="str">
        <f t="shared" si="0"/>
        <v/>
      </c>
      <c r="DC21" t="str">
        <f>IF('Making-시작_종료용'!AR24&gt;0,"시작보행",IF('Making-시작_종료용'!AS24&gt;0,"종료보행",""))</f>
        <v>종료보행</v>
      </c>
      <c r="DH21">
        <f t="shared" si="2"/>
        <v>15</v>
      </c>
      <c r="DI21">
        <f t="shared" si="3"/>
        <v>16</v>
      </c>
      <c r="DJ21">
        <f t="shared" si="1"/>
        <v>23</v>
      </c>
      <c r="DK21">
        <f t="shared" si="4"/>
        <v>3</v>
      </c>
      <c r="DL21">
        <f t="shared" si="5"/>
        <v>0</v>
      </c>
    </row>
    <row r="22" spans="3:116" ht="12" customHeight="1" x14ac:dyDescent="0.4">
      <c r="C22" s="4" t="str">
        <f>IF(AND(Making!EW25&lt;&gt;0,(DK22&lt;&gt;"")),CONCATENATE("@SET_LINE,",DH22+DI22/2),"")</f>
        <v/>
      </c>
      <c r="D22" t="str">
        <f>IF(AND(Making!EW25&lt;&gt;0,(DK22&lt;&gt;"")),Making!EV25,"")</f>
        <v/>
      </c>
      <c r="E22" t="str">
        <f>IF(AND(Making!EW25&lt;&gt;0,(DK22&lt;&gt;"")),Making!EW25,"")</f>
        <v/>
      </c>
      <c r="F22" t="str">
        <f>IF(AND(Making!EW25&lt;&gt;0,(DK22&lt;&gt;"")),Making!EX25,"")</f>
        <v/>
      </c>
      <c r="G22" t="str">
        <f>IF(AND(Making!EW25&lt;&gt;0,(DK22&lt;&gt;"")),Making!EY25,"")</f>
        <v/>
      </c>
      <c r="H22" t="str">
        <f>IF(AND(Making!EW25&lt;&gt;0,(DK22&lt;&gt;"")),Making!EZ25,"")</f>
        <v/>
      </c>
      <c r="I22" t="str">
        <f>IF(AND(Making!EW25&lt;&gt;0,(DK22&lt;&gt;"")),Making!FA25,"")</f>
        <v/>
      </c>
      <c r="J22" t="str">
        <f>IF(AND(Making!EW25&lt;&gt;0,(DK22&lt;&gt;"")),Making!FB25,"")</f>
        <v/>
      </c>
      <c r="K22" t="str">
        <f>IF(AND(Making!EW25&lt;&gt;0,(DK22&lt;&gt;"")),Making!FC25,"")</f>
        <v/>
      </c>
      <c r="L22" t="str">
        <f>IF(AND(Making!EW25&lt;&gt;0,(DK22&lt;&gt;"")),Making!FD25,"")</f>
        <v/>
      </c>
      <c r="M22" t="str">
        <f>IF(AND(Making!EW25&lt;&gt;0,(DK22&lt;&gt;"")),Making!FE25,"")</f>
        <v/>
      </c>
      <c r="N22" t="str">
        <f>IF(AND(Making!EW25&lt;&gt;0,(DK22&lt;&gt;"")),Making!FF25,"")</f>
        <v/>
      </c>
      <c r="O22" t="str">
        <f>IF(AND(Making!EW25&lt;&gt;0,(DK22&lt;&gt;"")),Making!FG25,"")</f>
        <v/>
      </c>
      <c r="P22" t="str">
        <f>IF(AND(Making!EW25&lt;&gt;0,(DK22&lt;&gt;"")),Making!FH25,"")</f>
        <v/>
      </c>
      <c r="Q22" t="str">
        <f>IF(AND(Making!EW25&lt;&gt;0,(DK22&lt;&gt;"")),Making!FI25,"")</f>
        <v/>
      </c>
      <c r="R22" t="str">
        <f>IF(AND(Making!EW25&lt;&gt;0,(DK22&lt;&gt;"")),Making!FJ25,"")</f>
        <v/>
      </c>
      <c r="S22" t="str">
        <f>IF(AND(Making!EW25&lt;&gt;0,(DK22&lt;&gt;"")),Making!FK25,"")</f>
        <v/>
      </c>
      <c r="T22" t="str">
        <f>IF(AND(Making!EW25&lt;&gt;0,(DK22&lt;&gt;"")),Making!FL25,"")</f>
        <v/>
      </c>
      <c r="U22" t="str">
        <f>IF(AND(Making!EW25&lt;&gt;0,(DK22&lt;&gt;"")),Making!FM25,"")</f>
        <v/>
      </c>
      <c r="V22" t="str">
        <f>IF(AND(Making!EW25&lt;&gt;0,(DK22&lt;&gt;"")),Making!FN25,"")</f>
        <v/>
      </c>
      <c r="W22" t="str">
        <f>IF(AND(Making!EW25&lt;&gt;0,(DK22&lt;&gt;"")),Making!FO25,"")</f>
        <v/>
      </c>
      <c r="X22" t="str">
        <f>IF(AND(Making!EW25&lt;&gt;0,(DK22&lt;&gt;"")),Making!FP25,"")</f>
        <v/>
      </c>
      <c r="Y22" t="str">
        <f>IF(AND(Making!EW25&lt;&gt;0,(DK22&lt;&gt;"")),Making!FQ25,"")</f>
        <v/>
      </c>
      <c r="Z22" t="str">
        <f>IF(AND(Making!EW25&lt;&gt;0,(DK22&lt;&gt;"")),Making!FR25,"")</f>
        <v/>
      </c>
      <c r="AA22" t="str">
        <f>IF(AND(Making!EW25&lt;&gt;0,(DK22&lt;&gt;"")),Making!FS25,"")</f>
        <v/>
      </c>
      <c r="AB22" t="str">
        <f>IF(AND(Making!EW25&lt;&gt;0,(DK22&lt;&gt;"")),Making!FT25,"")</f>
        <v/>
      </c>
      <c r="AC22" t="str">
        <f>IF(AND(Making!EW25&lt;&gt;0,(DK22&lt;&gt;"")),Making!FU25,"")</f>
        <v/>
      </c>
      <c r="AD22" t="str">
        <f>IF(AND(Making!EW25&lt;&gt;0,(DK22&lt;&gt;"")),Making!FV25,"")</f>
        <v/>
      </c>
      <c r="AE22" t="str">
        <f>IF(AND(Making!EW25&lt;&gt;0,(DK22&lt;&gt;"")),Making!FW25,"")</f>
        <v/>
      </c>
      <c r="AF22" t="str">
        <f>IF(AND(Making!EW25&lt;&gt;0,(DK22&lt;&gt;"")),Making!FX25,"")</f>
        <v/>
      </c>
      <c r="AG22" t="str">
        <f>IF(AND(Making!EW25&lt;&gt;0,(DK22&lt;&gt;"")),Making!FY25,"")</f>
        <v/>
      </c>
      <c r="AH22" t="str">
        <f>IF(AND(Making!EW25&lt;&gt;0,(DK22&lt;&gt;"")),Making!FZ25,"")</f>
        <v/>
      </c>
      <c r="AI22" t="str">
        <f>IF(AND(Making!EW25&lt;&gt;0,(DK22&lt;&gt;"")),Making!GA25,"")</f>
        <v/>
      </c>
      <c r="AJ22" t="str">
        <f>IF(AND(Making!EW25&lt;&gt;0,(DK22&lt;&gt;"")),Making!GB25,"")</f>
        <v/>
      </c>
      <c r="AK22" t="str">
        <f>IF(AND(Making!EW25&lt;&gt;0,(DK22&lt;&gt;"")),Making!GC25,"")</f>
        <v/>
      </c>
      <c r="AL22" t="str">
        <f>IF(AND(Making!EW25&lt;&gt;0,(DK22&lt;&gt;"")),Making!GD25,"")</f>
        <v/>
      </c>
      <c r="AM22" t="str">
        <f>IF(AND(Making!EW25&lt;&gt;0,(DK22&lt;&gt;"")),Making!GE25,"")</f>
        <v/>
      </c>
      <c r="AN22" t="str">
        <f>IF(AND(Making!EW25&lt;&gt;0,(DK22&lt;&gt;"")),Making!GF25,"")</f>
        <v/>
      </c>
      <c r="AO22" t="str">
        <f>IF(AND(Making!EW25&lt;&gt;0,(DK22&lt;&gt;"")),Making!GG25,"")</f>
        <v/>
      </c>
      <c r="AP22" t="str">
        <f>IF(AND(Making!EW25&lt;&gt;0,(DK22&lt;&gt;"")),Making!GJ25,"")</f>
        <v/>
      </c>
      <c r="AQ22" t="str">
        <f>IF(AND(Making!EW25&lt;&gt;0,(DK22&lt;&gt;"")),Making!GK25,"")</f>
        <v/>
      </c>
      <c r="AR22" t="str">
        <f>IF(AND(Making!EW25&lt;&gt;0,(DK22&lt;&gt;"")),Making!GL25,"")</f>
        <v/>
      </c>
      <c r="AS22" t="str">
        <f>IF(AND(Making!EW25&lt;&gt;0,(DK22&lt;&gt;"")),Making!GM25,"")</f>
        <v/>
      </c>
      <c r="AT22" t="str">
        <f>IF(AND(Making!EW25&lt;&gt;0,(DK22&lt;&gt;"")),"G","")</f>
        <v/>
      </c>
      <c r="AU22" t="str">
        <f>IF(AND(Making!EW25&lt;&gt;0,(DK22&lt;&gt;"")),2,IF(AND(Making!AS25&lt;&gt;0,(DK40&lt;&gt;"")),2,""))</f>
        <v/>
      </c>
      <c r="AV22" t="str">
        <f>IF(AND(Making!EW25&lt;&gt;0,(DK22&lt;&gt;""),(DL22&gt;0)),"X","")</f>
        <v/>
      </c>
      <c r="AW22" t="str">
        <f>IF(AND(Making!EW25&lt;&gt;0,(DK22&lt;&gt;""),(DL22&gt;0)),-1,"")</f>
        <v/>
      </c>
      <c r="AX22" s="4"/>
      <c r="AY22" s="4"/>
      <c r="AZ22" s="4"/>
      <c r="BA22" s="4"/>
      <c r="BB22" s="4" t="str">
        <f>IF('Making-시작_종료용'!K25&gt;0,CONCATENATE("@SET_LINE,",IF(CV22=1,DH22,DH22+IF(DK22&lt;&gt;"",DI22,0))),"")</f>
        <v/>
      </c>
      <c r="BC22" t="str">
        <f>IF('Making-시작_종료용'!K25&gt;0,'Making-시작_종료용'!EV25,"")</f>
        <v/>
      </c>
      <c r="BD22" t="str">
        <f>IF('Making-시작_종료용'!K25&gt;0,'Making-시작_종료용'!EW25,"")</f>
        <v/>
      </c>
      <c r="BE22" t="str">
        <f>IF('Making-시작_종료용'!K25&gt;0,'Making-시작_종료용'!EX25,"")</f>
        <v/>
      </c>
      <c r="BF22" t="str">
        <f>IF('Making-시작_종료용'!K25&gt;0,'Making-시작_종료용'!EY25,"")</f>
        <v/>
      </c>
      <c r="BG22" t="str">
        <f>IF('Making-시작_종료용'!K25&gt;0,'Making-시작_종료용'!EZ25,"")</f>
        <v/>
      </c>
      <c r="BH22" t="str">
        <f>IF('Making-시작_종료용'!K25&gt;0,'Making-시작_종료용'!FA25,"")</f>
        <v/>
      </c>
      <c r="BI22" t="str">
        <f>IF('Making-시작_종료용'!K25&gt;0,'Making-시작_종료용'!FB25,"")</f>
        <v/>
      </c>
      <c r="BJ22" t="str">
        <f>IF('Making-시작_종료용'!K25&gt;0,'Making-시작_종료용'!FC25,"")</f>
        <v/>
      </c>
      <c r="BK22" t="str">
        <f>IF('Making-시작_종료용'!K25&gt;0,'Making-시작_종료용'!FD25,"")</f>
        <v/>
      </c>
      <c r="BL22" t="str">
        <f>IF('Making-시작_종료용'!K25&gt;0,'Making-시작_종료용'!FE25,"")</f>
        <v/>
      </c>
      <c r="BM22" t="str">
        <f>IF('Making-시작_종료용'!K25&gt;0,'Making-시작_종료용'!FF25,"")</f>
        <v/>
      </c>
      <c r="BN22" t="str">
        <f>IF('Making-시작_종료용'!K25&gt;0,'Making-시작_종료용'!FG25,"")</f>
        <v/>
      </c>
      <c r="BO22" t="str">
        <f>IF('Making-시작_종료용'!K25&gt;0,'Making-시작_종료용'!FH25,"")</f>
        <v/>
      </c>
      <c r="BP22" t="str">
        <f>IF('Making-시작_종료용'!K25&gt;0,'Making-시작_종료용'!FI25,"")</f>
        <v/>
      </c>
      <c r="BQ22" t="str">
        <f>IF('Making-시작_종료용'!K25&gt;0,'Making-시작_종료용'!FJ25,"")</f>
        <v/>
      </c>
      <c r="BR22" t="str">
        <f>IF('Making-시작_종료용'!K25&gt;0,'Making-시작_종료용'!FK25,"")</f>
        <v/>
      </c>
      <c r="BS22" t="str">
        <f>IF('Making-시작_종료용'!K25&gt;0,'Making-시작_종료용'!FL25,"")</f>
        <v/>
      </c>
      <c r="BT22" t="str">
        <f>IF('Making-시작_종료용'!K25&gt;0,'Making-시작_종료용'!FM25,"")</f>
        <v/>
      </c>
      <c r="BU22" t="str">
        <f>IF('Making-시작_종료용'!K25&gt;0,'Making-시작_종료용'!FN25,"")</f>
        <v/>
      </c>
      <c r="BV22" t="str">
        <f>IF('Making-시작_종료용'!K25&gt;0,'Making-시작_종료용'!FO25,"")</f>
        <v/>
      </c>
      <c r="BW22" t="str">
        <f>IF('Making-시작_종료용'!K25&gt;0,'Making-시작_종료용'!FP25,"")</f>
        <v/>
      </c>
      <c r="BX22" t="str">
        <f>IF('Making-시작_종료용'!K25&gt;0,'Making-시작_종료용'!FQ25,"")</f>
        <v/>
      </c>
      <c r="BY22" t="str">
        <f>IF('Making-시작_종료용'!K25&gt;0,'Making-시작_종료용'!FR25,"")</f>
        <v/>
      </c>
      <c r="BZ22" t="str">
        <f>IF('Making-시작_종료용'!K25&gt;0,'Making-시작_종료용'!FS25,"")</f>
        <v/>
      </c>
      <c r="CA22" t="str">
        <f>IF('Making-시작_종료용'!K25&gt;0,'Making-시작_종료용'!FT25,"")</f>
        <v/>
      </c>
      <c r="CB22" t="str">
        <f>IF('Making-시작_종료용'!K25&gt;0,'Making-시작_종료용'!FU25,"")</f>
        <v/>
      </c>
      <c r="CC22" t="str">
        <f>IF('Making-시작_종료용'!K25&gt;0,'Making-시작_종료용'!FV25,"")</f>
        <v/>
      </c>
      <c r="CD22" t="str">
        <f>IF('Making-시작_종료용'!K25&gt;0,'Making-시작_종료용'!FW25,"")</f>
        <v/>
      </c>
      <c r="CE22" t="str">
        <f>IF('Making-시작_종료용'!K25&gt;0,'Making-시작_종료용'!FX25,"")</f>
        <v/>
      </c>
      <c r="CF22" t="str">
        <f>IF('Making-시작_종료용'!K25&gt;0,'Making-시작_종료용'!FY25,"")</f>
        <v/>
      </c>
      <c r="CG22" t="str">
        <f>IF('Making-시작_종료용'!K25&gt;0,'Making-시작_종료용'!FZ25,"")</f>
        <v/>
      </c>
      <c r="CH22" t="str">
        <f>IF('Making-시작_종료용'!K25&gt;0,'Making-시작_종료용'!GA25,"")</f>
        <v/>
      </c>
      <c r="CI22" t="str">
        <f>IF('Making-시작_종료용'!K25&gt;0,'Making-시작_종료용'!GB25,"")</f>
        <v/>
      </c>
      <c r="CJ22" t="str">
        <f>IF('Making-시작_종료용'!K25&gt;0,'Making-시작_종료용'!GC25,"")</f>
        <v/>
      </c>
      <c r="CK22" t="str">
        <f>IF('Making-시작_종료용'!K25&gt;0,'Making-시작_종료용'!GD25,"")</f>
        <v/>
      </c>
      <c r="CL22" t="str">
        <f>IF('Making-시작_종료용'!K25&gt;0,'Making-시작_종료용'!GE25,"")</f>
        <v/>
      </c>
      <c r="CM22" t="str">
        <f>IF('Making-시작_종료용'!K25&gt;0,'Making-시작_종료용'!GF25,"")</f>
        <v/>
      </c>
      <c r="CN22" t="str">
        <f>IF('Making-시작_종료용'!K25&gt;0,'Making-시작_종료용'!GG25,"")</f>
        <v/>
      </c>
      <c r="CO22" t="str">
        <f>IF('Making-시작_종료용'!K25&gt;0,'Making-시작_종료용'!GH25,"")</f>
        <v/>
      </c>
      <c r="CP22" s="56" t="str">
        <f>IF('Making-시작_종료용'!K25&gt;0,'Making-시작_종료용'!GI25,"")</f>
        <v/>
      </c>
      <c r="CQ22" t="str">
        <f>IF('Making-시작_종료용'!K25&gt;0,'Making-시작_종료용'!GJ25,"")</f>
        <v/>
      </c>
      <c r="CR22" t="str">
        <f>IF('Making-시작_종료용'!K25&gt;0,'Making-시작_종료용'!GK25,"")</f>
        <v/>
      </c>
      <c r="CS22" t="str">
        <f>IF('Making-시작_종료용'!K25&gt;0,'Making-시작_종료용'!GL25,"")</f>
        <v/>
      </c>
      <c r="CT22" t="str">
        <f>IF('Making-시작_종료용'!K25&gt;0,'Making-시작_종료용'!GM25,"")</f>
        <v/>
      </c>
      <c r="CU22" t="str">
        <f>IF('Making-시작_종료용'!K25&gt;0,"G","")</f>
        <v/>
      </c>
      <c r="CV22" t="str">
        <f>IF('Making-시작_종료용'!AR25&gt;0,1,IF('Making-시작_종료용'!AS25&gt;0,3,""))</f>
        <v/>
      </c>
      <c r="CW22" t="str">
        <f>IF(AND(Making!EW25&lt;&gt;0,(DL22&gt;0)),"X","")</f>
        <v/>
      </c>
      <c r="CX22" t="str">
        <f>IF(AND(Making!EW25&lt;&gt;0,(DL22&gt;0)),-1,"")</f>
        <v/>
      </c>
      <c r="CY22" t="str">
        <f t="shared" si="0"/>
        <v>!End</v>
      </c>
      <c r="DC22" t="str">
        <f>IF('Making-시작_종료용'!AR25&gt;0,"시작보행",IF('Making-시작_종료용'!AS25&gt;0,"종료보행",""))</f>
        <v/>
      </c>
      <c r="DH22">
        <f t="shared" si="2"/>
        <v>16</v>
      </c>
      <c r="DI22">
        <f t="shared" si="3"/>
        <v>16</v>
      </c>
      <c r="DJ22" t="str">
        <f t="shared" si="1"/>
        <v/>
      </c>
      <c r="DK22">
        <f t="shared" si="4"/>
        <v>3</v>
      </c>
      <c r="DL22">
        <f t="shared" si="5"/>
        <v>0</v>
      </c>
    </row>
    <row r="23" spans="3:116" ht="12" customHeight="1" x14ac:dyDescent="0.4">
      <c r="C23" s="4" t="str">
        <f>IF(AND(Making!EW26&lt;&gt;0,(DK23&lt;&gt;"")),CONCATENATE("@SET_LINE,",DH23+DI23/2),"")</f>
        <v/>
      </c>
      <c r="D23" t="str">
        <f>IF(AND(Making!EW26&lt;&gt;0,(DK23&lt;&gt;"")),Making!EV26,"")</f>
        <v/>
      </c>
      <c r="E23" t="str">
        <f>IF(AND(Making!EW26&lt;&gt;0,(DK23&lt;&gt;"")),Making!EW26,"")</f>
        <v/>
      </c>
      <c r="F23" t="str">
        <f>IF(AND(Making!EW26&lt;&gt;0,(DK23&lt;&gt;"")),Making!EX26,"")</f>
        <v/>
      </c>
      <c r="G23" t="str">
        <f>IF(AND(Making!EW26&lt;&gt;0,(DK23&lt;&gt;"")),Making!EY26,"")</f>
        <v/>
      </c>
      <c r="H23" t="str">
        <f>IF(AND(Making!EW26&lt;&gt;0,(DK23&lt;&gt;"")),Making!EZ26,"")</f>
        <v/>
      </c>
      <c r="I23" t="str">
        <f>IF(AND(Making!EW26&lt;&gt;0,(DK23&lt;&gt;"")),Making!FA26,"")</f>
        <v/>
      </c>
      <c r="J23" t="str">
        <f>IF(AND(Making!EW26&lt;&gt;0,(DK23&lt;&gt;"")),Making!FB26,"")</f>
        <v/>
      </c>
      <c r="K23" t="str">
        <f>IF(AND(Making!EW26&lt;&gt;0,(DK23&lt;&gt;"")),Making!FC26,"")</f>
        <v/>
      </c>
      <c r="L23" t="str">
        <f>IF(AND(Making!EW26&lt;&gt;0,(DK23&lt;&gt;"")),Making!FD26,"")</f>
        <v/>
      </c>
      <c r="M23" t="str">
        <f>IF(AND(Making!EW26&lt;&gt;0,(DK23&lt;&gt;"")),Making!FE26,"")</f>
        <v/>
      </c>
      <c r="N23" t="str">
        <f>IF(AND(Making!EW26&lt;&gt;0,(DK23&lt;&gt;"")),Making!FF26,"")</f>
        <v/>
      </c>
      <c r="O23" t="str">
        <f>IF(AND(Making!EW26&lt;&gt;0,(DK23&lt;&gt;"")),Making!FG26,"")</f>
        <v/>
      </c>
      <c r="P23" t="str">
        <f>IF(AND(Making!EW26&lt;&gt;0,(DK23&lt;&gt;"")),Making!FH26,"")</f>
        <v/>
      </c>
      <c r="Q23" t="str">
        <f>IF(AND(Making!EW26&lt;&gt;0,(DK23&lt;&gt;"")),Making!FI26,"")</f>
        <v/>
      </c>
      <c r="R23" t="str">
        <f>IF(AND(Making!EW26&lt;&gt;0,(DK23&lt;&gt;"")),Making!FJ26,"")</f>
        <v/>
      </c>
      <c r="S23" t="str">
        <f>IF(AND(Making!EW26&lt;&gt;0,(DK23&lt;&gt;"")),Making!FK26,"")</f>
        <v/>
      </c>
      <c r="T23" t="str">
        <f>IF(AND(Making!EW26&lt;&gt;0,(DK23&lt;&gt;"")),Making!FL26,"")</f>
        <v/>
      </c>
      <c r="U23" t="str">
        <f>IF(AND(Making!EW26&lt;&gt;0,(DK23&lt;&gt;"")),Making!FM26,"")</f>
        <v/>
      </c>
      <c r="V23" t="str">
        <f>IF(AND(Making!EW26&lt;&gt;0,(DK23&lt;&gt;"")),Making!FN26,"")</f>
        <v/>
      </c>
      <c r="W23" t="str">
        <f>IF(AND(Making!EW26&lt;&gt;0,(DK23&lt;&gt;"")),Making!FO26,"")</f>
        <v/>
      </c>
      <c r="X23" t="str">
        <f>IF(AND(Making!EW26&lt;&gt;0,(DK23&lt;&gt;"")),Making!FP26,"")</f>
        <v/>
      </c>
      <c r="Y23" t="str">
        <f>IF(AND(Making!EW26&lt;&gt;0,(DK23&lt;&gt;"")),Making!FQ26,"")</f>
        <v/>
      </c>
      <c r="Z23" t="str">
        <f>IF(AND(Making!EW26&lt;&gt;0,(DK23&lt;&gt;"")),Making!FR26,"")</f>
        <v/>
      </c>
      <c r="AA23" t="str">
        <f>IF(AND(Making!EW26&lt;&gt;0,(DK23&lt;&gt;"")),Making!FS26,"")</f>
        <v/>
      </c>
      <c r="AB23" t="str">
        <f>IF(AND(Making!EW26&lt;&gt;0,(DK23&lt;&gt;"")),Making!FT26,"")</f>
        <v/>
      </c>
      <c r="AC23" t="str">
        <f>IF(AND(Making!EW26&lt;&gt;0,(DK23&lt;&gt;"")),Making!FU26,"")</f>
        <v/>
      </c>
      <c r="AD23" t="str">
        <f>IF(AND(Making!EW26&lt;&gt;0,(DK23&lt;&gt;"")),Making!FV26,"")</f>
        <v/>
      </c>
      <c r="AE23" t="str">
        <f>IF(AND(Making!EW26&lt;&gt;0,(DK23&lt;&gt;"")),Making!FW26,"")</f>
        <v/>
      </c>
      <c r="AF23" t="str">
        <f>IF(AND(Making!EW26&lt;&gt;0,(DK23&lt;&gt;"")),Making!FX26,"")</f>
        <v/>
      </c>
      <c r="AG23" t="str">
        <f>IF(AND(Making!EW26&lt;&gt;0,(DK23&lt;&gt;"")),Making!FY26,"")</f>
        <v/>
      </c>
      <c r="AH23" t="str">
        <f>IF(AND(Making!EW26&lt;&gt;0,(DK23&lt;&gt;"")),Making!FZ26,"")</f>
        <v/>
      </c>
      <c r="AI23" t="str">
        <f>IF(AND(Making!EW26&lt;&gt;0,(DK23&lt;&gt;"")),Making!GA26,"")</f>
        <v/>
      </c>
      <c r="AJ23" t="str">
        <f>IF(AND(Making!EW26&lt;&gt;0,(DK23&lt;&gt;"")),Making!GB26,"")</f>
        <v/>
      </c>
      <c r="AK23" t="str">
        <f>IF(AND(Making!EW26&lt;&gt;0,(DK23&lt;&gt;"")),Making!GC26,"")</f>
        <v/>
      </c>
      <c r="AL23" t="str">
        <f>IF(AND(Making!EW26&lt;&gt;0,(DK23&lt;&gt;"")),Making!GD26,"")</f>
        <v/>
      </c>
      <c r="AM23" t="str">
        <f>IF(AND(Making!EW26&lt;&gt;0,(DK23&lt;&gt;"")),Making!GE26,"")</f>
        <v/>
      </c>
      <c r="AN23" t="str">
        <f>IF(AND(Making!EW26&lt;&gt;0,(DK23&lt;&gt;"")),Making!GF26,"")</f>
        <v/>
      </c>
      <c r="AO23" t="str">
        <f>IF(AND(Making!EW26&lt;&gt;0,(DK23&lt;&gt;"")),Making!GG26,"")</f>
        <v/>
      </c>
      <c r="AP23" t="str">
        <f>IF(AND(Making!EW26&lt;&gt;0,(DK23&lt;&gt;"")),Making!GJ26,"")</f>
        <v/>
      </c>
      <c r="AQ23" t="str">
        <f>IF(AND(Making!EW26&lt;&gt;0,(DK23&lt;&gt;"")),Making!GK26,"")</f>
        <v/>
      </c>
      <c r="AR23" t="str">
        <f>IF(AND(Making!EW26&lt;&gt;0,(DK23&lt;&gt;"")),Making!GL26,"")</f>
        <v/>
      </c>
      <c r="AS23" t="str">
        <f>IF(AND(Making!EW26&lt;&gt;0,(DK23&lt;&gt;"")),Making!GM26,"")</f>
        <v/>
      </c>
      <c r="AT23" t="str">
        <f>IF(AND(Making!EW26&lt;&gt;0,(DK23&lt;&gt;"")),"G","")</f>
        <v/>
      </c>
      <c r="AU23" t="str">
        <f>IF(AND(Making!EW26&lt;&gt;0,(DK23&lt;&gt;"")),2,IF(AND(Making!AS26&lt;&gt;0,(DK41&lt;&gt;"")),2,""))</f>
        <v/>
      </c>
      <c r="AV23" t="str">
        <f>IF(AND(Making!EW26&lt;&gt;0,(DK23&lt;&gt;""),(DL23&gt;0)),"X","")</f>
        <v/>
      </c>
      <c r="AW23" t="str">
        <f>IF(AND(Making!EW26&lt;&gt;0,(DK23&lt;&gt;""),(DL23&gt;0)),-1,"")</f>
        <v/>
      </c>
      <c r="AX23" s="4"/>
      <c r="AY23" s="4"/>
      <c r="AZ23" s="4"/>
      <c r="BA23" s="4"/>
      <c r="BB23" s="4" t="str">
        <f>IF('Making-시작_종료용'!K26&gt;0,CONCATENATE("@SET_LINE,",IF(CV23=1,DH23,DH23+IF(DK23&lt;&gt;"",DI23,0))),"")</f>
        <v/>
      </c>
      <c r="BC23" t="str">
        <f>IF('Making-시작_종료용'!K26&gt;0,'Making-시작_종료용'!EV26,"")</f>
        <v/>
      </c>
      <c r="BD23" t="str">
        <f>IF('Making-시작_종료용'!K26&gt;0,'Making-시작_종료용'!EW26,"")</f>
        <v/>
      </c>
      <c r="BE23" t="str">
        <f>IF('Making-시작_종료용'!K26&gt;0,'Making-시작_종료용'!EX26,"")</f>
        <v/>
      </c>
      <c r="BF23" t="str">
        <f>IF('Making-시작_종료용'!K26&gt;0,'Making-시작_종료용'!EY26,"")</f>
        <v/>
      </c>
      <c r="BG23" t="str">
        <f>IF('Making-시작_종료용'!K26&gt;0,'Making-시작_종료용'!EZ26,"")</f>
        <v/>
      </c>
      <c r="BH23" t="str">
        <f>IF('Making-시작_종료용'!K26&gt;0,'Making-시작_종료용'!FA26,"")</f>
        <v/>
      </c>
      <c r="BI23" t="str">
        <f>IF('Making-시작_종료용'!K26&gt;0,'Making-시작_종료용'!FB26,"")</f>
        <v/>
      </c>
      <c r="BJ23" t="str">
        <f>IF('Making-시작_종료용'!K26&gt;0,'Making-시작_종료용'!FC26,"")</f>
        <v/>
      </c>
      <c r="BK23" t="str">
        <f>IF('Making-시작_종료용'!K26&gt;0,'Making-시작_종료용'!FD26,"")</f>
        <v/>
      </c>
      <c r="BL23" t="str">
        <f>IF('Making-시작_종료용'!K26&gt;0,'Making-시작_종료용'!FE26,"")</f>
        <v/>
      </c>
      <c r="BM23" t="str">
        <f>IF('Making-시작_종료용'!K26&gt;0,'Making-시작_종료용'!FF26,"")</f>
        <v/>
      </c>
      <c r="BN23" t="str">
        <f>IF('Making-시작_종료용'!K26&gt;0,'Making-시작_종료용'!FG26,"")</f>
        <v/>
      </c>
      <c r="BO23" t="str">
        <f>IF('Making-시작_종료용'!K26&gt;0,'Making-시작_종료용'!FH26,"")</f>
        <v/>
      </c>
      <c r="BP23" t="str">
        <f>IF('Making-시작_종료용'!K26&gt;0,'Making-시작_종료용'!FI26,"")</f>
        <v/>
      </c>
      <c r="BQ23" t="str">
        <f>IF('Making-시작_종료용'!K26&gt;0,'Making-시작_종료용'!FJ26,"")</f>
        <v/>
      </c>
      <c r="BR23" t="str">
        <f>IF('Making-시작_종료용'!K26&gt;0,'Making-시작_종료용'!FK26,"")</f>
        <v/>
      </c>
      <c r="BS23" t="str">
        <f>IF('Making-시작_종료용'!K26&gt;0,'Making-시작_종료용'!FL26,"")</f>
        <v/>
      </c>
      <c r="BT23" t="str">
        <f>IF('Making-시작_종료용'!K26&gt;0,'Making-시작_종료용'!FM26,"")</f>
        <v/>
      </c>
      <c r="BU23" t="str">
        <f>IF('Making-시작_종료용'!K26&gt;0,'Making-시작_종료용'!FN26,"")</f>
        <v/>
      </c>
      <c r="BV23" t="str">
        <f>IF('Making-시작_종료용'!K26&gt;0,'Making-시작_종료용'!FO26,"")</f>
        <v/>
      </c>
      <c r="BW23" t="str">
        <f>IF('Making-시작_종료용'!K26&gt;0,'Making-시작_종료용'!FP26,"")</f>
        <v/>
      </c>
      <c r="BX23" t="str">
        <f>IF('Making-시작_종료용'!K26&gt;0,'Making-시작_종료용'!FQ26,"")</f>
        <v/>
      </c>
      <c r="BY23" t="str">
        <f>IF('Making-시작_종료용'!K26&gt;0,'Making-시작_종료용'!FR26,"")</f>
        <v/>
      </c>
      <c r="BZ23" t="str">
        <f>IF('Making-시작_종료용'!K26&gt;0,'Making-시작_종료용'!FS26,"")</f>
        <v/>
      </c>
      <c r="CA23" t="str">
        <f>IF('Making-시작_종료용'!K26&gt;0,'Making-시작_종료용'!FT26,"")</f>
        <v/>
      </c>
      <c r="CB23" t="str">
        <f>IF('Making-시작_종료용'!K26&gt;0,'Making-시작_종료용'!FU26,"")</f>
        <v/>
      </c>
      <c r="CC23" t="str">
        <f>IF('Making-시작_종료용'!K26&gt;0,'Making-시작_종료용'!FV26,"")</f>
        <v/>
      </c>
      <c r="CD23" t="str">
        <f>IF('Making-시작_종료용'!K26&gt;0,'Making-시작_종료용'!FW26,"")</f>
        <v/>
      </c>
      <c r="CE23" t="str">
        <f>IF('Making-시작_종료용'!K26&gt;0,'Making-시작_종료용'!FX26,"")</f>
        <v/>
      </c>
      <c r="CF23" t="str">
        <f>IF('Making-시작_종료용'!K26&gt;0,'Making-시작_종료용'!FY26,"")</f>
        <v/>
      </c>
      <c r="CG23" t="str">
        <f>IF('Making-시작_종료용'!K26&gt;0,'Making-시작_종료용'!FZ26,"")</f>
        <v/>
      </c>
      <c r="CH23" t="str">
        <f>IF('Making-시작_종료용'!K26&gt;0,'Making-시작_종료용'!GA26,"")</f>
        <v/>
      </c>
      <c r="CI23" t="str">
        <f>IF('Making-시작_종료용'!K26&gt;0,'Making-시작_종료용'!GB26,"")</f>
        <v/>
      </c>
      <c r="CJ23" t="str">
        <f>IF('Making-시작_종료용'!K26&gt;0,'Making-시작_종료용'!GC26,"")</f>
        <v/>
      </c>
      <c r="CK23" t="str">
        <f>IF('Making-시작_종료용'!K26&gt;0,'Making-시작_종료용'!GD26,"")</f>
        <v/>
      </c>
      <c r="CL23" t="str">
        <f>IF('Making-시작_종료용'!K26&gt;0,'Making-시작_종료용'!GE26,"")</f>
        <v/>
      </c>
      <c r="CM23" t="str">
        <f>IF('Making-시작_종료용'!K26&gt;0,'Making-시작_종료용'!GF26,"")</f>
        <v/>
      </c>
      <c r="CN23" t="str">
        <f>IF('Making-시작_종료용'!K26&gt;0,'Making-시작_종료용'!GG26,"")</f>
        <v/>
      </c>
      <c r="CO23" t="str">
        <f>IF('Making-시작_종료용'!K26&gt;0,'Making-시작_종료용'!GH26,"")</f>
        <v/>
      </c>
      <c r="CP23" s="56" t="str">
        <f>IF('Making-시작_종료용'!K26&gt;0,'Making-시작_종료용'!GI26,"")</f>
        <v/>
      </c>
      <c r="CQ23" t="str">
        <f>IF('Making-시작_종료용'!K26&gt;0,'Making-시작_종료용'!GJ26,"")</f>
        <v/>
      </c>
      <c r="CR23" t="str">
        <f>IF('Making-시작_종료용'!K26&gt;0,'Making-시작_종료용'!GK26,"")</f>
        <v/>
      </c>
      <c r="CS23" t="str">
        <f>IF('Making-시작_종료용'!K26&gt;0,'Making-시작_종료용'!GL26,"")</f>
        <v/>
      </c>
      <c r="CT23" t="str">
        <f>IF('Making-시작_종료용'!K26&gt;0,'Making-시작_종료용'!GM26,"")</f>
        <v/>
      </c>
      <c r="CU23" t="str">
        <f>IF('Making-시작_종료용'!K26&gt;0,"G","")</f>
        <v/>
      </c>
      <c r="CV23" t="str">
        <f>IF('Making-시작_종료용'!AR26&gt;0,1,IF('Making-시작_종료용'!AS26&gt;0,3,""))</f>
        <v/>
      </c>
      <c r="CW23" t="str">
        <f>IF(AND(Making!EW26&lt;&gt;0,(DL23&gt;0)),"X","")</f>
        <v/>
      </c>
      <c r="CX23" t="str">
        <f>IF(AND(Making!EW26&lt;&gt;0,(DL23&gt;0)),-1,"")</f>
        <v/>
      </c>
      <c r="CY23" t="str">
        <f t="shared" si="0"/>
        <v/>
      </c>
      <c r="DC23" t="str">
        <f>IF('Making-시작_종료용'!AR26&gt;0,"시작보행",IF('Making-시작_종료용'!AS26&gt;0,"종료보행",""))</f>
        <v/>
      </c>
      <c r="DH23">
        <f t="shared" si="2"/>
        <v>17</v>
      </c>
      <c r="DI23">
        <f t="shared" si="3"/>
        <v>16</v>
      </c>
      <c r="DJ23" t="str">
        <f t="shared" si="1"/>
        <v/>
      </c>
      <c r="DK23">
        <f t="shared" si="4"/>
        <v>3</v>
      </c>
      <c r="DL23">
        <f t="shared" si="5"/>
        <v>0</v>
      </c>
    </row>
    <row r="24" spans="3:116" ht="12" customHeight="1" x14ac:dyDescent="0.4">
      <c r="C24" s="4" t="str">
        <f>IF(AND(Making!EW27&lt;&gt;0,(DK24&lt;&gt;"")),CONCATENATE("@SET_LINE,",DH24+DI24/2),"")</f>
        <v/>
      </c>
      <c r="D24" t="str">
        <f>IF(AND(Making!EW27&lt;&gt;0,(DK24&lt;&gt;"")),Making!EV27,"")</f>
        <v/>
      </c>
      <c r="E24" t="str">
        <f>IF(AND(Making!EW27&lt;&gt;0,(DK24&lt;&gt;"")),Making!EW27,"")</f>
        <v/>
      </c>
      <c r="F24" t="str">
        <f>IF(AND(Making!EW27&lt;&gt;0,(DK24&lt;&gt;"")),Making!EX27,"")</f>
        <v/>
      </c>
      <c r="G24" t="str">
        <f>IF(AND(Making!EW27&lt;&gt;0,(DK24&lt;&gt;"")),Making!EY27,"")</f>
        <v/>
      </c>
      <c r="H24" t="str">
        <f>IF(AND(Making!EW27&lt;&gt;0,(DK24&lt;&gt;"")),Making!EZ27,"")</f>
        <v/>
      </c>
      <c r="I24" t="str">
        <f>IF(AND(Making!EW27&lt;&gt;0,(DK24&lt;&gt;"")),Making!FA27,"")</f>
        <v/>
      </c>
      <c r="J24" t="str">
        <f>IF(AND(Making!EW27&lt;&gt;0,(DK24&lt;&gt;"")),Making!FB27,"")</f>
        <v/>
      </c>
      <c r="K24" t="str">
        <f>IF(AND(Making!EW27&lt;&gt;0,(DK24&lt;&gt;"")),Making!FC27,"")</f>
        <v/>
      </c>
      <c r="L24" t="str">
        <f>IF(AND(Making!EW27&lt;&gt;0,(DK24&lt;&gt;"")),Making!FD27,"")</f>
        <v/>
      </c>
      <c r="M24" t="str">
        <f>IF(AND(Making!EW27&lt;&gt;0,(DK24&lt;&gt;"")),Making!FE27,"")</f>
        <v/>
      </c>
      <c r="N24" t="str">
        <f>IF(AND(Making!EW27&lt;&gt;0,(DK24&lt;&gt;"")),Making!FF27,"")</f>
        <v/>
      </c>
      <c r="O24" t="str">
        <f>IF(AND(Making!EW27&lt;&gt;0,(DK24&lt;&gt;"")),Making!FG27,"")</f>
        <v/>
      </c>
      <c r="P24" t="str">
        <f>IF(AND(Making!EW27&lt;&gt;0,(DK24&lt;&gt;"")),Making!FH27,"")</f>
        <v/>
      </c>
      <c r="Q24" t="str">
        <f>IF(AND(Making!EW27&lt;&gt;0,(DK24&lt;&gt;"")),Making!FI27,"")</f>
        <v/>
      </c>
      <c r="R24" t="str">
        <f>IF(AND(Making!EW27&lt;&gt;0,(DK24&lt;&gt;"")),Making!FJ27,"")</f>
        <v/>
      </c>
      <c r="S24" t="str">
        <f>IF(AND(Making!EW27&lt;&gt;0,(DK24&lt;&gt;"")),Making!FK27,"")</f>
        <v/>
      </c>
      <c r="T24" t="str">
        <f>IF(AND(Making!EW27&lt;&gt;0,(DK24&lt;&gt;"")),Making!FL27,"")</f>
        <v/>
      </c>
      <c r="U24" t="str">
        <f>IF(AND(Making!EW27&lt;&gt;0,(DK24&lt;&gt;"")),Making!FM27,"")</f>
        <v/>
      </c>
      <c r="V24" t="str">
        <f>IF(AND(Making!EW27&lt;&gt;0,(DK24&lt;&gt;"")),Making!FN27,"")</f>
        <v/>
      </c>
      <c r="W24" t="str">
        <f>IF(AND(Making!EW27&lt;&gt;0,(DK24&lt;&gt;"")),Making!FO27,"")</f>
        <v/>
      </c>
      <c r="X24" t="str">
        <f>IF(AND(Making!EW27&lt;&gt;0,(DK24&lt;&gt;"")),Making!FP27,"")</f>
        <v/>
      </c>
      <c r="Y24" t="str">
        <f>IF(AND(Making!EW27&lt;&gt;0,(DK24&lt;&gt;"")),Making!FQ27,"")</f>
        <v/>
      </c>
      <c r="Z24" t="str">
        <f>IF(AND(Making!EW27&lt;&gt;0,(DK24&lt;&gt;"")),Making!FR27,"")</f>
        <v/>
      </c>
      <c r="AA24" t="str">
        <f>IF(AND(Making!EW27&lt;&gt;0,(DK24&lt;&gt;"")),Making!FS27,"")</f>
        <v/>
      </c>
      <c r="AB24" t="str">
        <f>IF(AND(Making!EW27&lt;&gt;0,(DK24&lt;&gt;"")),Making!FT27,"")</f>
        <v/>
      </c>
      <c r="AC24" t="str">
        <f>IF(AND(Making!EW27&lt;&gt;0,(DK24&lt;&gt;"")),Making!FU27,"")</f>
        <v/>
      </c>
      <c r="AD24" t="str">
        <f>IF(AND(Making!EW27&lt;&gt;0,(DK24&lt;&gt;"")),Making!FV27,"")</f>
        <v/>
      </c>
      <c r="AE24" t="str">
        <f>IF(AND(Making!EW27&lt;&gt;0,(DK24&lt;&gt;"")),Making!FW27,"")</f>
        <v/>
      </c>
      <c r="AF24" t="str">
        <f>IF(AND(Making!EW27&lt;&gt;0,(DK24&lt;&gt;"")),Making!FX27,"")</f>
        <v/>
      </c>
      <c r="AG24" t="str">
        <f>IF(AND(Making!EW27&lt;&gt;0,(DK24&lt;&gt;"")),Making!FY27,"")</f>
        <v/>
      </c>
      <c r="AH24" t="str">
        <f>IF(AND(Making!EW27&lt;&gt;0,(DK24&lt;&gt;"")),Making!FZ27,"")</f>
        <v/>
      </c>
      <c r="AI24" t="str">
        <f>IF(AND(Making!EW27&lt;&gt;0,(DK24&lt;&gt;"")),Making!GA27,"")</f>
        <v/>
      </c>
      <c r="AJ24" t="str">
        <f>IF(AND(Making!EW27&lt;&gt;0,(DK24&lt;&gt;"")),Making!GB27,"")</f>
        <v/>
      </c>
      <c r="AK24" t="str">
        <f>IF(AND(Making!EW27&lt;&gt;0,(DK24&lt;&gt;"")),Making!GC27,"")</f>
        <v/>
      </c>
      <c r="AL24" t="str">
        <f>IF(AND(Making!EW27&lt;&gt;0,(DK24&lt;&gt;"")),Making!GD27,"")</f>
        <v/>
      </c>
      <c r="AM24" t="str">
        <f>IF(AND(Making!EW27&lt;&gt;0,(DK24&lt;&gt;"")),Making!GE27,"")</f>
        <v/>
      </c>
      <c r="AN24" t="str">
        <f>IF(AND(Making!EW27&lt;&gt;0,(DK24&lt;&gt;"")),Making!GF27,"")</f>
        <v/>
      </c>
      <c r="AO24" t="str">
        <f>IF(AND(Making!EW27&lt;&gt;0,(DK24&lt;&gt;"")),Making!GG27,"")</f>
        <v/>
      </c>
      <c r="AP24" t="str">
        <f>IF(AND(Making!EW27&lt;&gt;0,(DK24&lt;&gt;"")),Making!GJ27,"")</f>
        <v/>
      </c>
      <c r="AQ24" t="str">
        <f>IF(AND(Making!EW27&lt;&gt;0,(DK24&lt;&gt;"")),Making!GK27,"")</f>
        <v/>
      </c>
      <c r="AR24" t="str">
        <f>IF(AND(Making!EW27&lt;&gt;0,(DK24&lt;&gt;"")),Making!GL27,"")</f>
        <v/>
      </c>
      <c r="AS24" t="str">
        <f>IF(AND(Making!EW27&lt;&gt;0,(DK24&lt;&gt;"")),Making!GM27,"")</f>
        <v/>
      </c>
      <c r="AT24" t="str">
        <f>IF(AND(Making!EW27&lt;&gt;0,(DK24&lt;&gt;"")),"G","")</f>
        <v/>
      </c>
      <c r="AU24" t="str">
        <f>IF(AND(Making!EW27&lt;&gt;0,(DK24&lt;&gt;"")),2,IF(AND(Making!AS27&lt;&gt;0,(DK42&lt;&gt;"")),2,""))</f>
        <v/>
      </c>
      <c r="AV24" t="str">
        <f>IF(AND(Making!EW27&lt;&gt;0,(DK24&lt;&gt;""),(DL24&gt;0)),"X","")</f>
        <v/>
      </c>
      <c r="AW24" t="str">
        <f>IF(AND(Making!EW27&lt;&gt;0,(DK24&lt;&gt;""),(DL24&gt;0)),-1,"")</f>
        <v/>
      </c>
      <c r="AX24" s="4"/>
      <c r="AY24" s="4"/>
      <c r="AZ24" s="4"/>
      <c r="BA24" s="4"/>
      <c r="BB24" s="4" t="str">
        <f>IF('Making-시작_종료용'!K27&gt;0,CONCATENATE("@SET_LINE,",IF(CV24=1,DH24,DH24+IF(DK24&lt;&gt;"",DI24,0))),"")</f>
        <v/>
      </c>
      <c r="BC24" t="str">
        <f>IF('Making-시작_종료용'!K27&gt;0,'Making-시작_종료용'!EV27,"")</f>
        <v/>
      </c>
      <c r="BD24" t="str">
        <f>IF('Making-시작_종료용'!K27&gt;0,'Making-시작_종료용'!EW27,"")</f>
        <v/>
      </c>
      <c r="BE24" t="str">
        <f>IF('Making-시작_종료용'!K27&gt;0,'Making-시작_종료용'!EX27,"")</f>
        <v/>
      </c>
      <c r="BF24" t="str">
        <f>IF('Making-시작_종료용'!K27&gt;0,'Making-시작_종료용'!EY27,"")</f>
        <v/>
      </c>
      <c r="BG24" t="str">
        <f>IF('Making-시작_종료용'!K27&gt;0,'Making-시작_종료용'!EZ27,"")</f>
        <v/>
      </c>
      <c r="BH24" t="str">
        <f>IF('Making-시작_종료용'!K27&gt;0,'Making-시작_종료용'!FA27,"")</f>
        <v/>
      </c>
      <c r="BI24" t="str">
        <f>IF('Making-시작_종료용'!K27&gt;0,'Making-시작_종료용'!FB27,"")</f>
        <v/>
      </c>
      <c r="BJ24" t="str">
        <f>IF('Making-시작_종료용'!K27&gt;0,'Making-시작_종료용'!FC27,"")</f>
        <v/>
      </c>
      <c r="BK24" t="str">
        <f>IF('Making-시작_종료용'!K27&gt;0,'Making-시작_종료용'!FD27,"")</f>
        <v/>
      </c>
      <c r="BL24" t="str">
        <f>IF('Making-시작_종료용'!K27&gt;0,'Making-시작_종료용'!FE27,"")</f>
        <v/>
      </c>
      <c r="BM24" t="str">
        <f>IF('Making-시작_종료용'!K27&gt;0,'Making-시작_종료용'!FF27,"")</f>
        <v/>
      </c>
      <c r="BN24" t="str">
        <f>IF('Making-시작_종료용'!K27&gt;0,'Making-시작_종료용'!FG27,"")</f>
        <v/>
      </c>
      <c r="BO24" t="str">
        <f>IF('Making-시작_종료용'!K27&gt;0,'Making-시작_종료용'!FH27,"")</f>
        <v/>
      </c>
      <c r="BP24" t="str">
        <f>IF('Making-시작_종료용'!K27&gt;0,'Making-시작_종료용'!FI27,"")</f>
        <v/>
      </c>
      <c r="BQ24" t="str">
        <f>IF('Making-시작_종료용'!K27&gt;0,'Making-시작_종료용'!FJ27,"")</f>
        <v/>
      </c>
      <c r="BR24" t="str">
        <f>IF('Making-시작_종료용'!K27&gt;0,'Making-시작_종료용'!FK27,"")</f>
        <v/>
      </c>
      <c r="BS24" t="str">
        <f>IF('Making-시작_종료용'!K27&gt;0,'Making-시작_종료용'!FL27,"")</f>
        <v/>
      </c>
      <c r="BT24" t="str">
        <f>IF('Making-시작_종료용'!K27&gt;0,'Making-시작_종료용'!FM27,"")</f>
        <v/>
      </c>
      <c r="BU24" t="str">
        <f>IF('Making-시작_종료용'!K27&gt;0,'Making-시작_종료용'!FN27,"")</f>
        <v/>
      </c>
      <c r="BV24" t="str">
        <f>IF('Making-시작_종료용'!K27&gt;0,'Making-시작_종료용'!FO27,"")</f>
        <v/>
      </c>
      <c r="BW24" t="str">
        <f>IF('Making-시작_종료용'!K27&gt;0,'Making-시작_종료용'!FP27,"")</f>
        <v/>
      </c>
      <c r="BX24" t="str">
        <f>IF('Making-시작_종료용'!K27&gt;0,'Making-시작_종료용'!FQ27,"")</f>
        <v/>
      </c>
      <c r="BY24" t="str">
        <f>IF('Making-시작_종료용'!K27&gt;0,'Making-시작_종료용'!FR27,"")</f>
        <v/>
      </c>
      <c r="BZ24" t="str">
        <f>IF('Making-시작_종료용'!K27&gt;0,'Making-시작_종료용'!FS27,"")</f>
        <v/>
      </c>
      <c r="CA24" t="str">
        <f>IF('Making-시작_종료용'!K27&gt;0,'Making-시작_종료용'!FT27,"")</f>
        <v/>
      </c>
      <c r="CB24" t="str">
        <f>IF('Making-시작_종료용'!K27&gt;0,'Making-시작_종료용'!FU27,"")</f>
        <v/>
      </c>
      <c r="CC24" t="str">
        <f>IF('Making-시작_종료용'!K27&gt;0,'Making-시작_종료용'!FV27,"")</f>
        <v/>
      </c>
      <c r="CD24" t="str">
        <f>IF('Making-시작_종료용'!K27&gt;0,'Making-시작_종료용'!FW27,"")</f>
        <v/>
      </c>
      <c r="CE24" t="str">
        <f>IF('Making-시작_종료용'!K27&gt;0,'Making-시작_종료용'!FX27,"")</f>
        <v/>
      </c>
      <c r="CF24" t="str">
        <f>IF('Making-시작_종료용'!K27&gt;0,'Making-시작_종료용'!FY27,"")</f>
        <v/>
      </c>
      <c r="CG24" t="str">
        <f>IF('Making-시작_종료용'!K27&gt;0,'Making-시작_종료용'!FZ27,"")</f>
        <v/>
      </c>
      <c r="CH24" t="str">
        <f>IF('Making-시작_종료용'!K27&gt;0,'Making-시작_종료용'!GA27,"")</f>
        <v/>
      </c>
      <c r="CI24" t="str">
        <f>IF('Making-시작_종료용'!K27&gt;0,'Making-시작_종료용'!GB27,"")</f>
        <v/>
      </c>
      <c r="CJ24" t="str">
        <f>IF('Making-시작_종료용'!K27&gt;0,'Making-시작_종료용'!GC27,"")</f>
        <v/>
      </c>
      <c r="CK24" t="str">
        <f>IF('Making-시작_종료용'!K27&gt;0,'Making-시작_종료용'!GD27,"")</f>
        <v/>
      </c>
      <c r="CL24" t="str">
        <f>IF('Making-시작_종료용'!K27&gt;0,'Making-시작_종료용'!GE27,"")</f>
        <v/>
      </c>
      <c r="CM24" t="str">
        <f>IF('Making-시작_종료용'!K27&gt;0,'Making-시작_종료용'!GF27,"")</f>
        <v/>
      </c>
      <c r="CN24" t="str">
        <f>IF('Making-시작_종료용'!K27&gt;0,'Making-시작_종료용'!GG27,"")</f>
        <v/>
      </c>
      <c r="CO24" t="str">
        <f>IF('Making-시작_종료용'!K27&gt;0,'Making-시작_종료용'!GH27,"")</f>
        <v/>
      </c>
      <c r="CP24" s="56" t="str">
        <f>IF('Making-시작_종료용'!K27&gt;0,'Making-시작_종료용'!GI27,"")</f>
        <v/>
      </c>
      <c r="CQ24" t="str">
        <f>IF('Making-시작_종료용'!K27&gt;0,'Making-시작_종료용'!GJ27,"")</f>
        <v/>
      </c>
      <c r="CR24" t="str">
        <f>IF('Making-시작_종료용'!K27&gt;0,'Making-시작_종료용'!GK27,"")</f>
        <v/>
      </c>
      <c r="CS24" t="str">
        <f>IF('Making-시작_종료용'!K27&gt;0,'Making-시작_종료용'!GL27,"")</f>
        <v/>
      </c>
      <c r="CT24" t="str">
        <f>IF('Making-시작_종료용'!K27&gt;0,'Making-시작_종료용'!GM27,"")</f>
        <v/>
      </c>
      <c r="CU24" t="str">
        <f>IF('Making-시작_종료용'!K27&gt;0,"G","")</f>
        <v/>
      </c>
      <c r="CV24" t="str">
        <f>IF('Making-시작_종료용'!AR27&gt;0,1,IF('Making-시작_종료용'!AS27&gt;0,3,""))</f>
        <v/>
      </c>
      <c r="CW24" t="str">
        <f>IF(AND(Making!EW27&lt;&gt;0,(DL24&gt;0)),"X","")</f>
        <v/>
      </c>
      <c r="CX24" t="str">
        <f>IF(AND(Making!EW27&lt;&gt;0,(DL24&gt;0)),-1,"")</f>
        <v/>
      </c>
      <c r="CY24" t="str">
        <f t="shared" si="0"/>
        <v/>
      </c>
      <c r="DC24" t="str">
        <f>IF('Making-시작_종료용'!AR27&gt;0,"시작보행",IF('Making-시작_종료용'!AS27&gt;0,"종료보행",""))</f>
        <v/>
      </c>
      <c r="DH24">
        <f t="shared" si="2"/>
        <v>18</v>
      </c>
      <c r="DI24">
        <f t="shared" si="3"/>
        <v>16</v>
      </c>
      <c r="DJ24" t="str">
        <f t="shared" si="1"/>
        <v/>
      </c>
      <c r="DK24">
        <f t="shared" si="4"/>
        <v>3</v>
      </c>
      <c r="DL24">
        <f t="shared" si="5"/>
        <v>0</v>
      </c>
    </row>
    <row r="25" spans="3:116" ht="12" customHeight="1" x14ac:dyDescent="0.4">
      <c r="C25" s="4" t="str">
        <f>IF(AND(Making!EW28&lt;&gt;0,(DK25&lt;&gt;"")),CONCATENATE("@SET_LINE,",DH25+DI25/2),"")</f>
        <v/>
      </c>
      <c r="D25" t="str">
        <f>IF(AND(Making!EW28&lt;&gt;0,(DK25&lt;&gt;"")),Making!EV28,"")</f>
        <v/>
      </c>
      <c r="E25" t="str">
        <f>IF(AND(Making!EW28&lt;&gt;0,(DK25&lt;&gt;"")),Making!EW28,"")</f>
        <v/>
      </c>
      <c r="F25" t="str">
        <f>IF(AND(Making!EW28&lt;&gt;0,(DK25&lt;&gt;"")),Making!EX28,"")</f>
        <v/>
      </c>
      <c r="G25" t="str">
        <f>IF(AND(Making!EW28&lt;&gt;0,(DK25&lt;&gt;"")),Making!EY28,"")</f>
        <v/>
      </c>
      <c r="H25" t="str">
        <f>IF(AND(Making!EW28&lt;&gt;0,(DK25&lt;&gt;"")),Making!EZ28,"")</f>
        <v/>
      </c>
      <c r="I25" t="str">
        <f>IF(AND(Making!EW28&lt;&gt;0,(DK25&lt;&gt;"")),Making!FA28,"")</f>
        <v/>
      </c>
      <c r="J25" t="str">
        <f>IF(AND(Making!EW28&lt;&gt;0,(DK25&lt;&gt;"")),Making!FB28,"")</f>
        <v/>
      </c>
      <c r="K25" t="str">
        <f>IF(AND(Making!EW28&lt;&gt;0,(DK25&lt;&gt;"")),Making!FC28,"")</f>
        <v/>
      </c>
      <c r="L25" t="str">
        <f>IF(AND(Making!EW28&lt;&gt;0,(DK25&lt;&gt;"")),Making!FD28,"")</f>
        <v/>
      </c>
      <c r="M25" t="str">
        <f>IF(AND(Making!EW28&lt;&gt;0,(DK25&lt;&gt;"")),Making!FE28,"")</f>
        <v/>
      </c>
      <c r="N25" t="str">
        <f>IF(AND(Making!EW28&lt;&gt;0,(DK25&lt;&gt;"")),Making!FF28,"")</f>
        <v/>
      </c>
      <c r="O25" t="str">
        <f>IF(AND(Making!EW28&lt;&gt;0,(DK25&lt;&gt;"")),Making!FG28,"")</f>
        <v/>
      </c>
      <c r="P25" t="str">
        <f>IF(AND(Making!EW28&lt;&gt;0,(DK25&lt;&gt;"")),Making!FH28,"")</f>
        <v/>
      </c>
      <c r="Q25" t="str">
        <f>IF(AND(Making!EW28&lt;&gt;0,(DK25&lt;&gt;"")),Making!FI28,"")</f>
        <v/>
      </c>
      <c r="R25" t="str">
        <f>IF(AND(Making!EW28&lt;&gt;0,(DK25&lt;&gt;"")),Making!FJ28,"")</f>
        <v/>
      </c>
      <c r="S25" t="str">
        <f>IF(AND(Making!EW28&lt;&gt;0,(DK25&lt;&gt;"")),Making!FK28,"")</f>
        <v/>
      </c>
      <c r="T25" t="str">
        <f>IF(AND(Making!EW28&lt;&gt;0,(DK25&lt;&gt;"")),Making!FL28,"")</f>
        <v/>
      </c>
      <c r="U25" t="str">
        <f>IF(AND(Making!EW28&lt;&gt;0,(DK25&lt;&gt;"")),Making!FM28,"")</f>
        <v/>
      </c>
      <c r="V25" t="str">
        <f>IF(AND(Making!EW28&lt;&gt;0,(DK25&lt;&gt;"")),Making!FN28,"")</f>
        <v/>
      </c>
      <c r="W25" t="str">
        <f>IF(AND(Making!EW28&lt;&gt;0,(DK25&lt;&gt;"")),Making!FO28,"")</f>
        <v/>
      </c>
      <c r="X25" t="str">
        <f>IF(AND(Making!EW28&lt;&gt;0,(DK25&lt;&gt;"")),Making!FP28,"")</f>
        <v/>
      </c>
      <c r="Y25" t="str">
        <f>IF(AND(Making!EW28&lt;&gt;0,(DK25&lt;&gt;"")),Making!FQ28,"")</f>
        <v/>
      </c>
      <c r="Z25" t="str">
        <f>IF(AND(Making!EW28&lt;&gt;0,(DK25&lt;&gt;"")),Making!FR28,"")</f>
        <v/>
      </c>
      <c r="AA25" t="str">
        <f>IF(AND(Making!EW28&lt;&gt;0,(DK25&lt;&gt;"")),Making!FS28,"")</f>
        <v/>
      </c>
      <c r="AB25" t="str">
        <f>IF(AND(Making!EW28&lt;&gt;0,(DK25&lt;&gt;"")),Making!FT28,"")</f>
        <v/>
      </c>
      <c r="AC25" t="str">
        <f>IF(AND(Making!EW28&lt;&gt;0,(DK25&lt;&gt;"")),Making!FU28,"")</f>
        <v/>
      </c>
      <c r="AD25" t="str">
        <f>IF(AND(Making!EW28&lt;&gt;0,(DK25&lt;&gt;"")),Making!FV28,"")</f>
        <v/>
      </c>
      <c r="AE25" t="str">
        <f>IF(AND(Making!EW28&lt;&gt;0,(DK25&lt;&gt;"")),Making!FW28,"")</f>
        <v/>
      </c>
      <c r="AF25" t="str">
        <f>IF(AND(Making!EW28&lt;&gt;0,(DK25&lt;&gt;"")),Making!FX28,"")</f>
        <v/>
      </c>
      <c r="AG25" t="str">
        <f>IF(AND(Making!EW28&lt;&gt;0,(DK25&lt;&gt;"")),Making!FY28,"")</f>
        <v/>
      </c>
      <c r="AH25" t="str">
        <f>IF(AND(Making!EW28&lt;&gt;0,(DK25&lt;&gt;"")),Making!FZ28,"")</f>
        <v/>
      </c>
      <c r="AI25" t="str">
        <f>IF(AND(Making!EW28&lt;&gt;0,(DK25&lt;&gt;"")),Making!GA28,"")</f>
        <v/>
      </c>
      <c r="AJ25" t="str">
        <f>IF(AND(Making!EW28&lt;&gt;0,(DK25&lt;&gt;"")),Making!GB28,"")</f>
        <v/>
      </c>
      <c r="AK25" t="str">
        <f>IF(AND(Making!EW28&lt;&gt;0,(DK25&lt;&gt;"")),Making!GC28,"")</f>
        <v/>
      </c>
      <c r="AL25" t="str">
        <f>IF(AND(Making!EW28&lt;&gt;0,(DK25&lt;&gt;"")),Making!GD28,"")</f>
        <v/>
      </c>
      <c r="AM25" t="str">
        <f>IF(AND(Making!EW28&lt;&gt;0,(DK25&lt;&gt;"")),Making!GE28,"")</f>
        <v/>
      </c>
      <c r="AN25" t="str">
        <f>IF(AND(Making!EW28&lt;&gt;0,(DK25&lt;&gt;"")),Making!GF28,"")</f>
        <v/>
      </c>
      <c r="AO25" t="str">
        <f>IF(AND(Making!EW28&lt;&gt;0,(DK25&lt;&gt;"")),Making!GG28,"")</f>
        <v/>
      </c>
      <c r="AP25" t="str">
        <f>IF(AND(Making!EW28&lt;&gt;0,(DK25&lt;&gt;"")),Making!GJ28,"")</f>
        <v/>
      </c>
      <c r="AQ25" t="str">
        <f>IF(AND(Making!EW28&lt;&gt;0,(DK25&lt;&gt;"")),Making!GK28,"")</f>
        <v/>
      </c>
      <c r="AR25" t="str">
        <f>IF(AND(Making!EW28&lt;&gt;0,(DK25&lt;&gt;"")),Making!GL28,"")</f>
        <v/>
      </c>
      <c r="AS25" t="str">
        <f>IF(AND(Making!EW28&lt;&gt;0,(DK25&lt;&gt;"")),Making!GM28,"")</f>
        <v/>
      </c>
      <c r="AT25" t="str">
        <f>IF(AND(Making!EW28&lt;&gt;0,(DK25&lt;&gt;"")),"G","")</f>
        <v/>
      </c>
      <c r="AU25" t="str">
        <f>IF(AND(Making!EW28&lt;&gt;0,(DK25&lt;&gt;"")),2,IF(AND(Making!AS28&lt;&gt;0,(DK43&lt;&gt;"")),2,""))</f>
        <v/>
      </c>
      <c r="AV25" t="str">
        <f>IF(AND(Making!EW28&lt;&gt;0,(DK25&lt;&gt;""),(DL25&gt;0)),"X","")</f>
        <v/>
      </c>
      <c r="AW25" t="str">
        <f>IF(AND(Making!EW28&lt;&gt;0,(DK25&lt;&gt;""),(DL25&gt;0)),-1,"")</f>
        <v/>
      </c>
      <c r="AX25" s="4"/>
      <c r="AY25" s="4"/>
      <c r="AZ25" s="4"/>
      <c r="BA25" s="4"/>
      <c r="BB25" s="4" t="str">
        <f>IF('Making-시작_종료용'!K28&gt;0,CONCATENATE("@SET_LINE,",IF(CV25=1,DH25,DH25+IF(DK25&lt;&gt;"",DI25,0))),"")</f>
        <v/>
      </c>
      <c r="BC25" t="str">
        <f>IF('Making-시작_종료용'!K28&gt;0,'Making-시작_종료용'!EV28,"")</f>
        <v/>
      </c>
      <c r="BD25" t="str">
        <f>IF('Making-시작_종료용'!K28&gt;0,'Making-시작_종료용'!EW28,"")</f>
        <v/>
      </c>
      <c r="BE25" t="str">
        <f>IF('Making-시작_종료용'!K28&gt;0,'Making-시작_종료용'!EX28,"")</f>
        <v/>
      </c>
      <c r="BF25" t="str">
        <f>IF('Making-시작_종료용'!K28&gt;0,'Making-시작_종료용'!EY28,"")</f>
        <v/>
      </c>
      <c r="BG25" t="str">
        <f>IF('Making-시작_종료용'!K28&gt;0,'Making-시작_종료용'!EZ28,"")</f>
        <v/>
      </c>
      <c r="BH25" t="str">
        <f>IF('Making-시작_종료용'!K28&gt;0,'Making-시작_종료용'!FA28,"")</f>
        <v/>
      </c>
      <c r="BI25" t="str">
        <f>IF('Making-시작_종료용'!K28&gt;0,'Making-시작_종료용'!FB28,"")</f>
        <v/>
      </c>
      <c r="BJ25" t="str">
        <f>IF('Making-시작_종료용'!K28&gt;0,'Making-시작_종료용'!FC28,"")</f>
        <v/>
      </c>
      <c r="BK25" t="str">
        <f>IF('Making-시작_종료용'!K28&gt;0,'Making-시작_종료용'!FD28,"")</f>
        <v/>
      </c>
      <c r="BL25" t="str">
        <f>IF('Making-시작_종료용'!K28&gt;0,'Making-시작_종료용'!FE28,"")</f>
        <v/>
      </c>
      <c r="BM25" t="str">
        <f>IF('Making-시작_종료용'!K28&gt;0,'Making-시작_종료용'!FF28,"")</f>
        <v/>
      </c>
      <c r="BN25" t="str">
        <f>IF('Making-시작_종료용'!K28&gt;0,'Making-시작_종료용'!FG28,"")</f>
        <v/>
      </c>
      <c r="BO25" t="str">
        <f>IF('Making-시작_종료용'!K28&gt;0,'Making-시작_종료용'!FH28,"")</f>
        <v/>
      </c>
      <c r="BP25" t="str">
        <f>IF('Making-시작_종료용'!K28&gt;0,'Making-시작_종료용'!FI28,"")</f>
        <v/>
      </c>
      <c r="BQ25" t="str">
        <f>IF('Making-시작_종료용'!K28&gt;0,'Making-시작_종료용'!FJ28,"")</f>
        <v/>
      </c>
      <c r="BR25" t="str">
        <f>IF('Making-시작_종료용'!K28&gt;0,'Making-시작_종료용'!FK28,"")</f>
        <v/>
      </c>
      <c r="BS25" t="str">
        <f>IF('Making-시작_종료용'!K28&gt;0,'Making-시작_종료용'!FL28,"")</f>
        <v/>
      </c>
      <c r="BT25" t="str">
        <f>IF('Making-시작_종료용'!K28&gt;0,'Making-시작_종료용'!FM28,"")</f>
        <v/>
      </c>
      <c r="BU25" t="str">
        <f>IF('Making-시작_종료용'!K28&gt;0,'Making-시작_종료용'!FN28,"")</f>
        <v/>
      </c>
      <c r="BV25" t="str">
        <f>IF('Making-시작_종료용'!K28&gt;0,'Making-시작_종료용'!FO28,"")</f>
        <v/>
      </c>
      <c r="BW25" t="str">
        <f>IF('Making-시작_종료용'!K28&gt;0,'Making-시작_종료용'!FP28,"")</f>
        <v/>
      </c>
      <c r="BX25" t="str">
        <f>IF('Making-시작_종료용'!K28&gt;0,'Making-시작_종료용'!FQ28,"")</f>
        <v/>
      </c>
      <c r="BY25" t="str">
        <f>IF('Making-시작_종료용'!K28&gt;0,'Making-시작_종료용'!FR28,"")</f>
        <v/>
      </c>
      <c r="BZ25" t="str">
        <f>IF('Making-시작_종료용'!K28&gt;0,'Making-시작_종료용'!FS28,"")</f>
        <v/>
      </c>
      <c r="CA25" t="str">
        <f>IF('Making-시작_종료용'!K28&gt;0,'Making-시작_종료용'!FT28,"")</f>
        <v/>
      </c>
      <c r="CB25" t="str">
        <f>IF('Making-시작_종료용'!K28&gt;0,'Making-시작_종료용'!FU28,"")</f>
        <v/>
      </c>
      <c r="CC25" t="str">
        <f>IF('Making-시작_종료용'!K28&gt;0,'Making-시작_종료용'!FV28,"")</f>
        <v/>
      </c>
      <c r="CD25" t="str">
        <f>IF('Making-시작_종료용'!K28&gt;0,'Making-시작_종료용'!FW28,"")</f>
        <v/>
      </c>
      <c r="CE25" t="str">
        <f>IF('Making-시작_종료용'!K28&gt;0,'Making-시작_종료용'!FX28,"")</f>
        <v/>
      </c>
      <c r="CF25" t="str">
        <f>IF('Making-시작_종료용'!K28&gt;0,'Making-시작_종료용'!FY28,"")</f>
        <v/>
      </c>
      <c r="CG25" t="str">
        <f>IF('Making-시작_종료용'!K28&gt;0,'Making-시작_종료용'!FZ28,"")</f>
        <v/>
      </c>
      <c r="CH25" t="str">
        <f>IF('Making-시작_종료용'!K28&gt;0,'Making-시작_종료용'!GA28,"")</f>
        <v/>
      </c>
      <c r="CI25" t="str">
        <f>IF('Making-시작_종료용'!K28&gt;0,'Making-시작_종료용'!GB28,"")</f>
        <v/>
      </c>
      <c r="CJ25" t="str">
        <f>IF('Making-시작_종료용'!K28&gt;0,'Making-시작_종료용'!GC28,"")</f>
        <v/>
      </c>
      <c r="CK25" t="str">
        <f>IF('Making-시작_종료용'!K28&gt;0,'Making-시작_종료용'!GD28,"")</f>
        <v/>
      </c>
      <c r="CL25" t="str">
        <f>IF('Making-시작_종료용'!K28&gt;0,'Making-시작_종료용'!GE28,"")</f>
        <v/>
      </c>
      <c r="CM25" t="str">
        <f>IF('Making-시작_종료용'!K28&gt;0,'Making-시작_종료용'!GF28,"")</f>
        <v/>
      </c>
      <c r="CN25" t="str">
        <f>IF('Making-시작_종료용'!K28&gt;0,'Making-시작_종료용'!GG28,"")</f>
        <v/>
      </c>
      <c r="CO25" t="str">
        <f>IF('Making-시작_종료용'!K28&gt;0,'Making-시작_종료용'!GH28,"")</f>
        <v/>
      </c>
      <c r="CP25" s="56" t="str">
        <f>IF('Making-시작_종료용'!K28&gt;0,'Making-시작_종료용'!GI28,"")</f>
        <v/>
      </c>
      <c r="CQ25" t="str">
        <f>IF('Making-시작_종료용'!K28&gt;0,'Making-시작_종료용'!GJ28,"")</f>
        <v/>
      </c>
      <c r="CR25" t="str">
        <f>IF('Making-시작_종료용'!K28&gt;0,'Making-시작_종료용'!GK28,"")</f>
        <v/>
      </c>
      <c r="CS25" t="str">
        <f>IF('Making-시작_종료용'!K28&gt;0,'Making-시작_종료용'!GL28,"")</f>
        <v/>
      </c>
      <c r="CT25" t="str">
        <f>IF('Making-시작_종료용'!K28&gt;0,'Making-시작_종료용'!GM28,"")</f>
        <v/>
      </c>
      <c r="CU25" t="str">
        <f>IF('Making-시작_종료용'!K28&gt;0,"G","")</f>
        <v/>
      </c>
      <c r="CV25" t="str">
        <f>IF('Making-시작_종료용'!AR28&gt;0,1,IF('Making-시작_종료용'!AS28&gt;0,3,""))</f>
        <v/>
      </c>
      <c r="CW25" t="str">
        <f>IF(AND(Making!EW28&lt;&gt;0,(DL25&gt;0)),"X","")</f>
        <v/>
      </c>
      <c r="CX25" t="str">
        <f>IF(AND(Making!EW28&lt;&gt;0,(DL25&gt;0)),-1,"")</f>
        <v/>
      </c>
      <c r="CY25" t="str">
        <f t="shared" si="0"/>
        <v/>
      </c>
      <c r="DC25" t="str">
        <f>IF('Making-시작_종료용'!AR28&gt;0,"시작보행",IF('Making-시작_종료용'!AS28&gt;0,"종료보행",""))</f>
        <v/>
      </c>
      <c r="DH25">
        <f t="shared" si="2"/>
        <v>19</v>
      </c>
      <c r="DI25">
        <f t="shared" si="3"/>
        <v>16</v>
      </c>
      <c r="DJ25" t="str">
        <f t="shared" si="1"/>
        <v/>
      </c>
      <c r="DK25">
        <f t="shared" si="4"/>
        <v>3</v>
      </c>
      <c r="DL25">
        <f t="shared" si="5"/>
        <v>0</v>
      </c>
    </row>
    <row r="26" spans="3:116" ht="12" customHeight="1" x14ac:dyDescent="0.4">
      <c r="C26" s="4" t="str">
        <f>IF(AND(Making!EW29&lt;&gt;0,(DK26&lt;&gt;"")),CONCATENATE("@SET_LINE,",DH26+DI26/2),"")</f>
        <v/>
      </c>
      <c r="D26" t="str">
        <f>IF(AND(Making!EW29&lt;&gt;0,(DK26&lt;&gt;"")),Making!EV29,"")</f>
        <v/>
      </c>
      <c r="E26" t="str">
        <f>IF(AND(Making!EW29&lt;&gt;0,(DK26&lt;&gt;"")),Making!EW29,"")</f>
        <v/>
      </c>
      <c r="F26" t="str">
        <f>IF(AND(Making!EW29&lt;&gt;0,(DK26&lt;&gt;"")),Making!EX29,"")</f>
        <v/>
      </c>
      <c r="G26" t="str">
        <f>IF(AND(Making!EW29&lt;&gt;0,(DK26&lt;&gt;"")),Making!EY29,"")</f>
        <v/>
      </c>
      <c r="H26" t="str">
        <f>IF(AND(Making!EW29&lt;&gt;0,(DK26&lt;&gt;"")),Making!EZ29,"")</f>
        <v/>
      </c>
      <c r="I26" t="str">
        <f>IF(AND(Making!EW29&lt;&gt;0,(DK26&lt;&gt;"")),Making!FA29,"")</f>
        <v/>
      </c>
      <c r="J26" t="str">
        <f>IF(AND(Making!EW29&lt;&gt;0,(DK26&lt;&gt;"")),Making!FB29,"")</f>
        <v/>
      </c>
      <c r="K26" t="str">
        <f>IF(AND(Making!EW29&lt;&gt;0,(DK26&lt;&gt;"")),Making!FC29,"")</f>
        <v/>
      </c>
      <c r="L26" t="str">
        <f>IF(AND(Making!EW29&lt;&gt;0,(DK26&lt;&gt;"")),Making!FD29,"")</f>
        <v/>
      </c>
      <c r="M26" t="str">
        <f>IF(AND(Making!EW29&lt;&gt;0,(DK26&lt;&gt;"")),Making!FE29,"")</f>
        <v/>
      </c>
      <c r="N26" t="str">
        <f>IF(AND(Making!EW29&lt;&gt;0,(DK26&lt;&gt;"")),Making!FF29,"")</f>
        <v/>
      </c>
      <c r="O26" t="str">
        <f>IF(AND(Making!EW29&lt;&gt;0,(DK26&lt;&gt;"")),Making!FG29,"")</f>
        <v/>
      </c>
      <c r="P26" t="str">
        <f>IF(AND(Making!EW29&lt;&gt;0,(DK26&lt;&gt;"")),Making!FH29,"")</f>
        <v/>
      </c>
      <c r="Q26" t="str">
        <f>IF(AND(Making!EW29&lt;&gt;0,(DK26&lt;&gt;"")),Making!FI29,"")</f>
        <v/>
      </c>
      <c r="R26" t="str">
        <f>IF(AND(Making!EW29&lt;&gt;0,(DK26&lt;&gt;"")),Making!FJ29,"")</f>
        <v/>
      </c>
      <c r="S26" t="str">
        <f>IF(AND(Making!EW29&lt;&gt;0,(DK26&lt;&gt;"")),Making!FK29,"")</f>
        <v/>
      </c>
      <c r="T26" t="str">
        <f>IF(AND(Making!EW29&lt;&gt;0,(DK26&lt;&gt;"")),Making!FL29,"")</f>
        <v/>
      </c>
      <c r="U26" t="str">
        <f>IF(AND(Making!EW29&lt;&gt;0,(DK26&lt;&gt;"")),Making!FM29,"")</f>
        <v/>
      </c>
      <c r="V26" t="str">
        <f>IF(AND(Making!EW29&lt;&gt;0,(DK26&lt;&gt;"")),Making!FN29,"")</f>
        <v/>
      </c>
      <c r="W26" t="str">
        <f>IF(AND(Making!EW29&lt;&gt;0,(DK26&lt;&gt;"")),Making!FO29,"")</f>
        <v/>
      </c>
      <c r="X26" t="str">
        <f>IF(AND(Making!EW29&lt;&gt;0,(DK26&lt;&gt;"")),Making!FP29,"")</f>
        <v/>
      </c>
      <c r="Y26" t="str">
        <f>IF(AND(Making!EW29&lt;&gt;0,(DK26&lt;&gt;"")),Making!FQ29,"")</f>
        <v/>
      </c>
      <c r="Z26" t="str">
        <f>IF(AND(Making!EW29&lt;&gt;0,(DK26&lt;&gt;"")),Making!FR29,"")</f>
        <v/>
      </c>
      <c r="AA26" t="str">
        <f>IF(AND(Making!EW29&lt;&gt;0,(DK26&lt;&gt;"")),Making!FS29,"")</f>
        <v/>
      </c>
      <c r="AB26" t="str">
        <f>IF(AND(Making!EW29&lt;&gt;0,(DK26&lt;&gt;"")),Making!FT29,"")</f>
        <v/>
      </c>
      <c r="AC26" t="str">
        <f>IF(AND(Making!EW29&lt;&gt;0,(DK26&lt;&gt;"")),Making!FU29,"")</f>
        <v/>
      </c>
      <c r="AD26" t="str">
        <f>IF(AND(Making!EW29&lt;&gt;0,(DK26&lt;&gt;"")),Making!FV29,"")</f>
        <v/>
      </c>
      <c r="AE26" t="str">
        <f>IF(AND(Making!EW29&lt;&gt;0,(DK26&lt;&gt;"")),Making!FW29,"")</f>
        <v/>
      </c>
      <c r="AF26" t="str">
        <f>IF(AND(Making!EW29&lt;&gt;0,(DK26&lt;&gt;"")),Making!FX29,"")</f>
        <v/>
      </c>
      <c r="AG26" t="str">
        <f>IF(AND(Making!EW29&lt;&gt;0,(DK26&lt;&gt;"")),Making!FY29,"")</f>
        <v/>
      </c>
      <c r="AH26" t="str">
        <f>IF(AND(Making!EW29&lt;&gt;0,(DK26&lt;&gt;"")),Making!FZ29,"")</f>
        <v/>
      </c>
      <c r="AI26" t="str">
        <f>IF(AND(Making!EW29&lt;&gt;0,(DK26&lt;&gt;"")),Making!GA29,"")</f>
        <v/>
      </c>
      <c r="AJ26" t="str">
        <f>IF(AND(Making!EW29&lt;&gt;0,(DK26&lt;&gt;"")),Making!GB29,"")</f>
        <v/>
      </c>
      <c r="AK26" t="str">
        <f>IF(AND(Making!EW29&lt;&gt;0,(DK26&lt;&gt;"")),Making!GC29,"")</f>
        <v/>
      </c>
      <c r="AL26" t="str">
        <f>IF(AND(Making!EW29&lt;&gt;0,(DK26&lt;&gt;"")),Making!GD29,"")</f>
        <v/>
      </c>
      <c r="AM26" t="str">
        <f>IF(AND(Making!EW29&lt;&gt;0,(DK26&lt;&gt;"")),Making!GE29,"")</f>
        <v/>
      </c>
      <c r="AN26" t="str">
        <f>IF(AND(Making!EW29&lt;&gt;0,(DK26&lt;&gt;"")),Making!GF29,"")</f>
        <v/>
      </c>
      <c r="AO26" t="str">
        <f>IF(AND(Making!EW29&lt;&gt;0,(DK26&lt;&gt;"")),Making!GG29,"")</f>
        <v/>
      </c>
      <c r="AP26" t="str">
        <f>IF(AND(Making!EW29&lt;&gt;0,(DK26&lt;&gt;"")),Making!GJ29,"")</f>
        <v/>
      </c>
      <c r="AQ26" t="str">
        <f>IF(AND(Making!EW29&lt;&gt;0,(DK26&lt;&gt;"")),Making!GK29,"")</f>
        <v/>
      </c>
      <c r="AR26" t="str">
        <f>IF(AND(Making!EW29&lt;&gt;0,(DK26&lt;&gt;"")),Making!GL29,"")</f>
        <v/>
      </c>
      <c r="AS26" t="str">
        <f>IF(AND(Making!EW29&lt;&gt;0,(DK26&lt;&gt;"")),Making!GM29,"")</f>
        <v/>
      </c>
      <c r="AT26" t="str">
        <f>IF(AND(Making!EW29&lt;&gt;0,(DK26&lt;&gt;"")),"G","")</f>
        <v/>
      </c>
      <c r="AU26" t="str">
        <f>IF(AND(Making!EW29&lt;&gt;0,(DK26&lt;&gt;"")),2,IF(AND(Making!AS29&lt;&gt;0,(DK44&lt;&gt;"")),2,""))</f>
        <v/>
      </c>
      <c r="AV26" t="str">
        <f>IF(AND(Making!EW29&lt;&gt;0,(DK26&lt;&gt;""),(DL26&gt;0)),"X","")</f>
        <v/>
      </c>
      <c r="AW26" t="str">
        <f>IF(AND(Making!EW29&lt;&gt;0,(DK26&lt;&gt;""),(DL26&gt;0)),-1,"")</f>
        <v/>
      </c>
      <c r="AX26" s="4"/>
      <c r="AY26" s="4"/>
      <c r="AZ26" s="4"/>
      <c r="BA26" s="4"/>
      <c r="BB26" s="4" t="str">
        <f>IF('Making-시작_종료용'!K29&gt;0,CONCATENATE("@SET_LINE,",IF(CV26=1,DH26,DH26+IF(DK26&lt;&gt;"",DI26,0))),"")</f>
        <v/>
      </c>
      <c r="BC26" t="str">
        <f>IF('Making-시작_종료용'!K29&gt;0,'Making-시작_종료용'!EV29,"")</f>
        <v/>
      </c>
      <c r="BD26" t="str">
        <f>IF('Making-시작_종료용'!K29&gt;0,'Making-시작_종료용'!EW29,"")</f>
        <v/>
      </c>
      <c r="BE26" t="str">
        <f>IF('Making-시작_종료용'!K29&gt;0,'Making-시작_종료용'!EX29,"")</f>
        <v/>
      </c>
      <c r="BF26" t="str">
        <f>IF('Making-시작_종료용'!K29&gt;0,'Making-시작_종료용'!EY29,"")</f>
        <v/>
      </c>
      <c r="BG26" t="str">
        <f>IF('Making-시작_종료용'!K29&gt;0,'Making-시작_종료용'!EZ29,"")</f>
        <v/>
      </c>
      <c r="BH26" t="str">
        <f>IF('Making-시작_종료용'!K29&gt;0,'Making-시작_종료용'!FA29,"")</f>
        <v/>
      </c>
      <c r="BI26" t="str">
        <f>IF('Making-시작_종료용'!K29&gt;0,'Making-시작_종료용'!FB29,"")</f>
        <v/>
      </c>
      <c r="BJ26" t="str">
        <f>IF('Making-시작_종료용'!K29&gt;0,'Making-시작_종료용'!FC29,"")</f>
        <v/>
      </c>
      <c r="BK26" t="str">
        <f>IF('Making-시작_종료용'!K29&gt;0,'Making-시작_종료용'!FD29,"")</f>
        <v/>
      </c>
      <c r="BL26" t="str">
        <f>IF('Making-시작_종료용'!K29&gt;0,'Making-시작_종료용'!FE29,"")</f>
        <v/>
      </c>
      <c r="BM26" t="str">
        <f>IF('Making-시작_종료용'!K29&gt;0,'Making-시작_종료용'!FF29,"")</f>
        <v/>
      </c>
      <c r="BN26" t="str">
        <f>IF('Making-시작_종료용'!K29&gt;0,'Making-시작_종료용'!FG29,"")</f>
        <v/>
      </c>
      <c r="BO26" t="str">
        <f>IF('Making-시작_종료용'!K29&gt;0,'Making-시작_종료용'!FH29,"")</f>
        <v/>
      </c>
      <c r="BP26" t="str">
        <f>IF('Making-시작_종료용'!K29&gt;0,'Making-시작_종료용'!FI29,"")</f>
        <v/>
      </c>
      <c r="BQ26" t="str">
        <f>IF('Making-시작_종료용'!K29&gt;0,'Making-시작_종료용'!FJ29,"")</f>
        <v/>
      </c>
      <c r="BR26" t="str">
        <f>IF('Making-시작_종료용'!K29&gt;0,'Making-시작_종료용'!FK29,"")</f>
        <v/>
      </c>
      <c r="BS26" t="str">
        <f>IF('Making-시작_종료용'!K29&gt;0,'Making-시작_종료용'!FL29,"")</f>
        <v/>
      </c>
      <c r="BT26" t="str">
        <f>IF('Making-시작_종료용'!K29&gt;0,'Making-시작_종료용'!FM29,"")</f>
        <v/>
      </c>
      <c r="BU26" t="str">
        <f>IF('Making-시작_종료용'!K29&gt;0,'Making-시작_종료용'!FN29,"")</f>
        <v/>
      </c>
      <c r="BV26" t="str">
        <f>IF('Making-시작_종료용'!K29&gt;0,'Making-시작_종료용'!FO29,"")</f>
        <v/>
      </c>
      <c r="BW26" t="str">
        <f>IF('Making-시작_종료용'!K29&gt;0,'Making-시작_종료용'!FP29,"")</f>
        <v/>
      </c>
      <c r="BX26" t="str">
        <f>IF('Making-시작_종료용'!K29&gt;0,'Making-시작_종료용'!FQ29,"")</f>
        <v/>
      </c>
      <c r="BY26" t="str">
        <f>IF('Making-시작_종료용'!K29&gt;0,'Making-시작_종료용'!FR29,"")</f>
        <v/>
      </c>
      <c r="BZ26" t="str">
        <f>IF('Making-시작_종료용'!K29&gt;0,'Making-시작_종료용'!FS29,"")</f>
        <v/>
      </c>
      <c r="CA26" t="str">
        <f>IF('Making-시작_종료용'!K29&gt;0,'Making-시작_종료용'!FT29,"")</f>
        <v/>
      </c>
      <c r="CB26" t="str">
        <f>IF('Making-시작_종료용'!K29&gt;0,'Making-시작_종료용'!FU29,"")</f>
        <v/>
      </c>
      <c r="CC26" t="str">
        <f>IF('Making-시작_종료용'!K29&gt;0,'Making-시작_종료용'!FV29,"")</f>
        <v/>
      </c>
      <c r="CD26" t="str">
        <f>IF('Making-시작_종료용'!K29&gt;0,'Making-시작_종료용'!FW29,"")</f>
        <v/>
      </c>
      <c r="CE26" t="str">
        <f>IF('Making-시작_종료용'!K29&gt;0,'Making-시작_종료용'!FX29,"")</f>
        <v/>
      </c>
      <c r="CF26" t="str">
        <f>IF('Making-시작_종료용'!K29&gt;0,'Making-시작_종료용'!FY29,"")</f>
        <v/>
      </c>
      <c r="CG26" t="str">
        <f>IF('Making-시작_종료용'!K29&gt;0,'Making-시작_종료용'!FZ29,"")</f>
        <v/>
      </c>
      <c r="CH26" t="str">
        <f>IF('Making-시작_종료용'!K29&gt;0,'Making-시작_종료용'!GA29,"")</f>
        <v/>
      </c>
      <c r="CI26" t="str">
        <f>IF('Making-시작_종료용'!K29&gt;0,'Making-시작_종료용'!GB29,"")</f>
        <v/>
      </c>
      <c r="CJ26" t="str">
        <f>IF('Making-시작_종료용'!K29&gt;0,'Making-시작_종료용'!GC29,"")</f>
        <v/>
      </c>
      <c r="CK26" t="str">
        <f>IF('Making-시작_종료용'!K29&gt;0,'Making-시작_종료용'!GD29,"")</f>
        <v/>
      </c>
      <c r="CL26" t="str">
        <f>IF('Making-시작_종료용'!K29&gt;0,'Making-시작_종료용'!GE29,"")</f>
        <v/>
      </c>
      <c r="CM26" t="str">
        <f>IF('Making-시작_종료용'!K29&gt;0,'Making-시작_종료용'!GF29,"")</f>
        <v/>
      </c>
      <c r="CN26" t="str">
        <f>IF('Making-시작_종료용'!K29&gt;0,'Making-시작_종료용'!GG29,"")</f>
        <v/>
      </c>
      <c r="CO26" t="str">
        <f>IF('Making-시작_종료용'!K29&gt;0,'Making-시작_종료용'!GH29,"")</f>
        <v/>
      </c>
      <c r="CP26" s="56" t="str">
        <f>IF('Making-시작_종료용'!K29&gt;0,'Making-시작_종료용'!GI29,"")</f>
        <v/>
      </c>
      <c r="CQ26" t="str">
        <f>IF('Making-시작_종료용'!K29&gt;0,'Making-시작_종료용'!GJ29,"")</f>
        <v/>
      </c>
      <c r="CR26" t="str">
        <f>IF('Making-시작_종료용'!K29&gt;0,'Making-시작_종료용'!GK29,"")</f>
        <v/>
      </c>
      <c r="CS26" t="str">
        <f>IF('Making-시작_종료용'!K29&gt;0,'Making-시작_종료용'!GL29,"")</f>
        <v/>
      </c>
      <c r="CT26" t="str">
        <f>IF('Making-시작_종료용'!K29&gt;0,'Making-시작_종료용'!GM29,"")</f>
        <v/>
      </c>
      <c r="CU26" t="str">
        <f>IF('Making-시작_종료용'!K29&gt;0,"G","")</f>
        <v/>
      </c>
      <c r="CV26" t="str">
        <f>IF('Making-시작_종료용'!AR29&gt;0,1,IF('Making-시작_종료용'!AS29&gt;0,3,""))</f>
        <v/>
      </c>
      <c r="CW26" t="str">
        <f>IF(AND(Making!EW29&lt;&gt;0,(DL26&gt;0)),"X","")</f>
        <v/>
      </c>
      <c r="CX26" t="str">
        <f>IF(AND(Making!EW29&lt;&gt;0,(DL26&gt;0)),-1,"")</f>
        <v/>
      </c>
      <c r="CY26" t="str">
        <f t="shared" si="0"/>
        <v/>
      </c>
      <c r="DC26" t="str">
        <f>IF('Making-시작_종료용'!AR29&gt;0,"시작보행",IF('Making-시작_종료용'!AS29&gt;0,"종료보행",""))</f>
        <v/>
      </c>
      <c r="DH26">
        <f t="shared" si="2"/>
        <v>20</v>
      </c>
      <c r="DI26">
        <f t="shared" si="3"/>
        <v>16</v>
      </c>
      <c r="DJ26" t="str">
        <f t="shared" si="1"/>
        <v/>
      </c>
      <c r="DK26">
        <f t="shared" si="4"/>
        <v>3</v>
      </c>
      <c r="DL26">
        <f t="shared" si="5"/>
        <v>0</v>
      </c>
    </row>
    <row r="27" spans="3:116" ht="12" customHeight="1" x14ac:dyDescent="0.4">
      <c r="C27" s="4" t="str">
        <f>IF(AND(Making!EW30&lt;&gt;0,(DK27&lt;&gt;"")),CONCATENATE("@SET_LINE,",DH27+DI27/2),"")</f>
        <v/>
      </c>
      <c r="D27" t="str">
        <f>IF(AND(Making!EW30&lt;&gt;0,(DK27&lt;&gt;"")),Making!EV30,"")</f>
        <v/>
      </c>
      <c r="E27" t="str">
        <f>IF(AND(Making!EW30&lt;&gt;0,(DK27&lt;&gt;"")),Making!EW30,"")</f>
        <v/>
      </c>
      <c r="F27" t="str">
        <f>IF(AND(Making!EW30&lt;&gt;0,(DK27&lt;&gt;"")),Making!EX30,"")</f>
        <v/>
      </c>
      <c r="G27" t="str">
        <f>IF(AND(Making!EW30&lt;&gt;0,(DK27&lt;&gt;"")),Making!EY30,"")</f>
        <v/>
      </c>
      <c r="H27" t="str">
        <f>IF(AND(Making!EW30&lt;&gt;0,(DK27&lt;&gt;"")),Making!EZ30,"")</f>
        <v/>
      </c>
      <c r="I27" t="str">
        <f>IF(AND(Making!EW30&lt;&gt;0,(DK27&lt;&gt;"")),Making!FA30,"")</f>
        <v/>
      </c>
      <c r="J27" t="str">
        <f>IF(AND(Making!EW30&lt;&gt;0,(DK27&lt;&gt;"")),Making!FB30,"")</f>
        <v/>
      </c>
      <c r="K27" t="str">
        <f>IF(AND(Making!EW30&lt;&gt;0,(DK27&lt;&gt;"")),Making!FC30,"")</f>
        <v/>
      </c>
      <c r="L27" t="str">
        <f>IF(AND(Making!EW30&lt;&gt;0,(DK27&lt;&gt;"")),Making!FD30,"")</f>
        <v/>
      </c>
      <c r="M27" t="str">
        <f>IF(AND(Making!EW30&lt;&gt;0,(DK27&lt;&gt;"")),Making!FE30,"")</f>
        <v/>
      </c>
      <c r="N27" t="str">
        <f>IF(AND(Making!EW30&lt;&gt;0,(DK27&lt;&gt;"")),Making!FF30,"")</f>
        <v/>
      </c>
      <c r="O27" t="str">
        <f>IF(AND(Making!EW30&lt;&gt;0,(DK27&lt;&gt;"")),Making!FG30,"")</f>
        <v/>
      </c>
      <c r="P27" t="str">
        <f>IF(AND(Making!EW30&lt;&gt;0,(DK27&lt;&gt;"")),Making!FH30,"")</f>
        <v/>
      </c>
      <c r="Q27" t="str">
        <f>IF(AND(Making!EW30&lt;&gt;0,(DK27&lt;&gt;"")),Making!FI30,"")</f>
        <v/>
      </c>
      <c r="R27" t="str">
        <f>IF(AND(Making!EW30&lt;&gt;0,(DK27&lt;&gt;"")),Making!FJ30,"")</f>
        <v/>
      </c>
      <c r="S27" t="str">
        <f>IF(AND(Making!EW30&lt;&gt;0,(DK27&lt;&gt;"")),Making!FK30,"")</f>
        <v/>
      </c>
      <c r="T27" t="str">
        <f>IF(AND(Making!EW30&lt;&gt;0,(DK27&lt;&gt;"")),Making!FL30,"")</f>
        <v/>
      </c>
      <c r="U27" t="str">
        <f>IF(AND(Making!EW30&lt;&gt;0,(DK27&lt;&gt;"")),Making!FM30,"")</f>
        <v/>
      </c>
      <c r="V27" t="str">
        <f>IF(AND(Making!EW30&lt;&gt;0,(DK27&lt;&gt;"")),Making!FN30,"")</f>
        <v/>
      </c>
      <c r="W27" t="str">
        <f>IF(AND(Making!EW30&lt;&gt;0,(DK27&lt;&gt;"")),Making!FO30,"")</f>
        <v/>
      </c>
      <c r="X27" t="str">
        <f>IF(AND(Making!EW30&lt;&gt;0,(DK27&lt;&gt;"")),Making!FP30,"")</f>
        <v/>
      </c>
      <c r="Y27" t="str">
        <f>IF(AND(Making!EW30&lt;&gt;0,(DK27&lt;&gt;"")),Making!FQ30,"")</f>
        <v/>
      </c>
      <c r="Z27" t="str">
        <f>IF(AND(Making!EW30&lt;&gt;0,(DK27&lt;&gt;"")),Making!FR30,"")</f>
        <v/>
      </c>
      <c r="AA27" t="str">
        <f>IF(AND(Making!EW30&lt;&gt;0,(DK27&lt;&gt;"")),Making!FS30,"")</f>
        <v/>
      </c>
      <c r="AB27" t="str">
        <f>IF(AND(Making!EW30&lt;&gt;0,(DK27&lt;&gt;"")),Making!FT30,"")</f>
        <v/>
      </c>
      <c r="AC27" t="str">
        <f>IF(AND(Making!EW30&lt;&gt;0,(DK27&lt;&gt;"")),Making!FU30,"")</f>
        <v/>
      </c>
      <c r="AD27" t="str">
        <f>IF(AND(Making!EW30&lt;&gt;0,(DK27&lt;&gt;"")),Making!FV30,"")</f>
        <v/>
      </c>
      <c r="AE27" t="str">
        <f>IF(AND(Making!EW30&lt;&gt;0,(DK27&lt;&gt;"")),Making!FW30,"")</f>
        <v/>
      </c>
      <c r="AF27" t="str">
        <f>IF(AND(Making!EW30&lt;&gt;0,(DK27&lt;&gt;"")),Making!FX30,"")</f>
        <v/>
      </c>
      <c r="AG27" t="str">
        <f>IF(AND(Making!EW30&lt;&gt;0,(DK27&lt;&gt;"")),Making!FY30,"")</f>
        <v/>
      </c>
      <c r="AH27" t="str">
        <f>IF(AND(Making!EW30&lt;&gt;0,(DK27&lt;&gt;"")),Making!FZ30,"")</f>
        <v/>
      </c>
      <c r="AI27" t="str">
        <f>IF(AND(Making!EW30&lt;&gt;0,(DK27&lt;&gt;"")),Making!GA30,"")</f>
        <v/>
      </c>
      <c r="AJ27" t="str">
        <f>IF(AND(Making!EW30&lt;&gt;0,(DK27&lt;&gt;"")),Making!GB30,"")</f>
        <v/>
      </c>
      <c r="AK27" t="str">
        <f>IF(AND(Making!EW30&lt;&gt;0,(DK27&lt;&gt;"")),Making!GC30,"")</f>
        <v/>
      </c>
      <c r="AL27" t="str">
        <f>IF(AND(Making!EW30&lt;&gt;0,(DK27&lt;&gt;"")),Making!GD30,"")</f>
        <v/>
      </c>
      <c r="AM27" t="str">
        <f>IF(AND(Making!EW30&lt;&gt;0,(DK27&lt;&gt;"")),Making!GE30,"")</f>
        <v/>
      </c>
      <c r="AN27" t="str">
        <f>IF(AND(Making!EW30&lt;&gt;0,(DK27&lt;&gt;"")),Making!GF30,"")</f>
        <v/>
      </c>
      <c r="AO27" t="str">
        <f>IF(AND(Making!EW30&lt;&gt;0,(DK27&lt;&gt;"")),Making!GG30,"")</f>
        <v/>
      </c>
      <c r="AP27" t="str">
        <f>IF(AND(Making!EW30&lt;&gt;0,(DK27&lt;&gt;"")),Making!GJ30,"")</f>
        <v/>
      </c>
      <c r="AQ27" t="str">
        <f>IF(AND(Making!EW30&lt;&gt;0,(DK27&lt;&gt;"")),Making!GK30,"")</f>
        <v/>
      </c>
      <c r="AR27" t="str">
        <f>IF(AND(Making!EW30&lt;&gt;0,(DK27&lt;&gt;"")),Making!GL30,"")</f>
        <v/>
      </c>
      <c r="AS27" t="str">
        <f>IF(AND(Making!EW30&lt;&gt;0,(DK27&lt;&gt;"")),Making!GM30,"")</f>
        <v/>
      </c>
      <c r="AT27" t="str">
        <f>IF(AND(Making!EW30&lt;&gt;0,(DK27&lt;&gt;"")),"G","")</f>
        <v/>
      </c>
      <c r="AU27" t="str">
        <f>IF(AND(Making!EW30&lt;&gt;0,(DK27&lt;&gt;"")),2,IF(AND(Making!AS30&lt;&gt;0,(DK45&lt;&gt;"")),2,""))</f>
        <v/>
      </c>
      <c r="AV27" t="str">
        <f>IF(AND(Making!EW30&lt;&gt;0,(DK27&lt;&gt;""),(DL27&gt;0)),"X","")</f>
        <v/>
      </c>
      <c r="AW27" t="str">
        <f>IF(AND(Making!EW30&lt;&gt;0,(DK27&lt;&gt;""),(DL27&gt;0)),-1,"")</f>
        <v/>
      </c>
      <c r="AX27" s="4"/>
      <c r="AY27" s="4"/>
      <c r="AZ27" s="4"/>
      <c r="BA27" s="4"/>
      <c r="BB27" s="4" t="str">
        <f>IF('Making-시작_종료용'!K30&gt;0,CONCATENATE("@SET_LINE,",IF(CV27=1,DH27,DH27+IF(DK27&lt;&gt;"",DI27,0))),"")</f>
        <v/>
      </c>
      <c r="BC27" t="str">
        <f>IF('Making-시작_종료용'!K30&gt;0,'Making-시작_종료용'!EV30,"")</f>
        <v/>
      </c>
      <c r="BD27" t="str">
        <f>IF('Making-시작_종료용'!K30&gt;0,'Making-시작_종료용'!EW30,"")</f>
        <v/>
      </c>
      <c r="BE27" t="str">
        <f>IF('Making-시작_종료용'!K30&gt;0,'Making-시작_종료용'!EX30,"")</f>
        <v/>
      </c>
      <c r="BF27" t="str">
        <f>IF('Making-시작_종료용'!K30&gt;0,'Making-시작_종료용'!EY30,"")</f>
        <v/>
      </c>
      <c r="BG27" t="str">
        <f>IF('Making-시작_종료용'!K30&gt;0,'Making-시작_종료용'!EZ30,"")</f>
        <v/>
      </c>
      <c r="BH27" t="str">
        <f>IF('Making-시작_종료용'!K30&gt;0,'Making-시작_종료용'!FA30,"")</f>
        <v/>
      </c>
      <c r="BI27" t="str">
        <f>IF('Making-시작_종료용'!K30&gt;0,'Making-시작_종료용'!FB30,"")</f>
        <v/>
      </c>
      <c r="BJ27" t="str">
        <f>IF('Making-시작_종료용'!K30&gt;0,'Making-시작_종료용'!FC30,"")</f>
        <v/>
      </c>
      <c r="BK27" t="str">
        <f>IF('Making-시작_종료용'!K30&gt;0,'Making-시작_종료용'!FD30,"")</f>
        <v/>
      </c>
      <c r="BL27" t="str">
        <f>IF('Making-시작_종료용'!K30&gt;0,'Making-시작_종료용'!FE30,"")</f>
        <v/>
      </c>
      <c r="BM27" t="str">
        <f>IF('Making-시작_종료용'!K30&gt;0,'Making-시작_종료용'!FF30,"")</f>
        <v/>
      </c>
      <c r="BN27" t="str">
        <f>IF('Making-시작_종료용'!K30&gt;0,'Making-시작_종료용'!FG30,"")</f>
        <v/>
      </c>
      <c r="BO27" t="str">
        <f>IF('Making-시작_종료용'!K30&gt;0,'Making-시작_종료용'!FH30,"")</f>
        <v/>
      </c>
      <c r="BP27" t="str">
        <f>IF('Making-시작_종료용'!K30&gt;0,'Making-시작_종료용'!FI30,"")</f>
        <v/>
      </c>
      <c r="BQ27" t="str">
        <f>IF('Making-시작_종료용'!K30&gt;0,'Making-시작_종료용'!FJ30,"")</f>
        <v/>
      </c>
      <c r="BR27" t="str">
        <f>IF('Making-시작_종료용'!K30&gt;0,'Making-시작_종료용'!FK30,"")</f>
        <v/>
      </c>
      <c r="BS27" t="str">
        <f>IF('Making-시작_종료용'!K30&gt;0,'Making-시작_종료용'!FL30,"")</f>
        <v/>
      </c>
      <c r="BT27" t="str">
        <f>IF('Making-시작_종료용'!K30&gt;0,'Making-시작_종료용'!FM30,"")</f>
        <v/>
      </c>
      <c r="BU27" t="str">
        <f>IF('Making-시작_종료용'!K30&gt;0,'Making-시작_종료용'!FN30,"")</f>
        <v/>
      </c>
      <c r="BV27" t="str">
        <f>IF('Making-시작_종료용'!K30&gt;0,'Making-시작_종료용'!FO30,"")</f>
        <v/>
      </c>
      <c r="BW27" t="str">
        <f>IF('Making-시작_종료용'!K30&gt;0,'Making-시작_종료용'!FP30,"")</f>
        <v/>
      </c>
      <c r="BX27" t="str">
        <f>IF('Making-시작_종료용'!K30&gt;0,'Making-시작_종료용'!FQ30,"")</f>
        <v/>
      </c>
      <c r="BY27" t="str">
        <f>IF('Making-시작_종료용'!K30&gt;0,'Making-시작_종료용'!FR30,"")</f>
        <v/>
      </c>
      <c r="BZ27" t="str">
        <f>IF('Making-시작_종료용'!K30&gt;0,'Making-시작_종료용'!FS30,"")</f>
        <v/>
      </c>
      <c r="CA27" t="str">
        <f>IF('Making-시작_종료용'!K30&gt;0,'Making-시작_종료용'!FT30,"")</f>
        <v/>
      </c>
      <c r="CB27" t="str">
        <f>IF('Making-시작_종료용'!K30&gt;0,'Making-시작_종료용'!FU30,"")</f>
        <v/>
      </c>
      <c r="CC27" t="str">
        <f>IF('Making-시작_종료용'!K30&gt;0,'Making-시작_종료용'!FV30,"")</f>
        <v/>
      </c>
      <c r="CD27" t="str">
        <f>IF('Making-시작_종료용'!K30&gt;0,'Making-시작_종료용'!FW30,"")</f>
        <v/>
      </c>
      <c r="CE27" t="str">
        <f>IF('Making-시작_종료용'!K30&gt;0,'Making-시작_종료용'!FX30,"")</f>
        <v/>
      </c>
      <c r="CF27" t="str">
        <f>IF('Making-시작_종료용'!K30&gt;0,'Making-시작_종료용'!FY30,"")</f>
        <v/>
      </c>
      <c r="CG27" t="str">
        <f>IF('Making-시작_종료용'!K30&gt;0,'Making-시작_종료용'!FZ30,"")</f>
        <v/>
      </c>
      <c r="CH27" t="str">
        <f>IF('Making-시작_종료용'!K30&gt;0,'Making-시작_종료용'!GA30,"")</f>
        <v/>
      </c>
      <c r="CI27" t="str">
        <f>IF('Making-시작_종료용'!K30&gt;0,'Making-시작_종료용'!GB30,"")</f>
        <v/>
      </c>
      <c r="CJ27" t="str">
        <f>IF('Making-시작_종료용'!K30&gt;0,'Making-시작_종료용'!GC30,"")</f>
        <v/>
      </c>
      <c r="CK27" t="str">
        <f>IF('Making-시작_종료용'!K30&gt;0,'Making-시작_종료용'!GD30,"")</f>
        <v/>
      </c>
      <c r="CL27" t="str">
        <f>IF('Making-시작_종료용'!K30&gt;0,'Making-시작_종료용'!GE30,"")</f>
        <v/>
      </c>
      <c r="CM27" t="str">
        <f>IF('Making-시작_종료용'!K30&gt;0,'Making-시작_종료용'!GF30,"")</f>
        <v/>
      </c>
      <c r="CN27" t="str">
        <f>IF('Making-시작_종료용'!K30&gt;0,'Making-시작_종료용'!GG30,"")</f>
        <v/>
      </c>
      <c r="CO27" t="str">
        <f>IF('Making-시작_종료용'!K30&gt;0,'Making-시작_종료용'!GH30,"")</f>
        <v/>
      </c>
      <c r="CP27" s="56" t="str">
        <f>IF('Making-시작_종료용'!K30&gt;0,'Making-시작_종료용'!GI30,"")</f>
        <v/>
      </c>
      <c r="CQ27" t="str">
        <f>IF('Making-시작_종료용'!K30&gt;0,'Making-시작_종료용'!GJ30,"")</f>
        <v/>
      </c>
      <c r="CR27" t="str">
        <f>IF('Making-시작_종료용'!K30&gt;0,'Making-시작_종료용'!GK30,"")</f>
        <v/>
      </c>
      <c r="CS27" t="str">
        <f>IF('Making-시작_종료용'!K30&gt;0,'Making-시작_종료용'!GL30,"")</f>
        <v/>
      </c>
      <c r="CT27" t="str">
        <f>IF('Making-시작_종료용'!K30&gt;0,'Making-시작_종료용'!GM30,"")</f>
        <v/>
      </c>
      <c r="CU27" t="str">
        <f>IF('Making-시작_종료용'!K30&gt;0,"G","")</f>
        <v/>
      </c>
      <c r="CV27" t="str">
        <f>IF('Making-시작_종료용'!AR30&gt;0,1,IF('Making-시작_종료용'!AS30&gt;0,3,""))</f>
        <v/>
      </c>
      <c r="CW27" t="str">
        <f>IF(AND(Making!EW30&lt;&gt;0,(DL27&gt;0)),"X","")</f>
        <v/>
      </c>
      <c r="CX27" t="str">
        <f>IF(AND(Making!EW30&lt;&gt;0,(DL27&gt;0)),-1,"")</f>
        <v/>
      </c>
      <c r="CY27" t="str">
        <f t="shared" si="0"/>
        <v/>
      </c>
      <c r="DC27" t="str">
        <f>IF('Making-시작_종료용'!AR30&gt;0,"시작보행",IF('Making-시작_종료용'!AS30&gt;0,"종료보행",""))</f>
        <v/>
      </c>
      <c r="DH27">
        <f t="shared" si="2"/>
        <v>21</v>
      </c>
      <c r="DI27">
        <f t="shared" si="3"/>
        <v>16</v>
      </c>
      <c r="DJ27" t="str">
        <f t="shared" si="1"/>
        <v/>
      </c>
      <c r="DK27">
        <f t="shared" si="4"/>
        <v>3</v>
      </c>
      <c r="DL27">
        <f t="shared" si="5"/>
        <v>0</v>
      </c>
    </row>
    <row r="28" spans="3:116" ht="12" customHeight="1" x14ac:dyDescent="0.4">
      <c r="C28" s="4" t="str">
        <f>IF(AND(Making!EW31&lt;&gt;0,(DK28&lt;&gt;"")),CONCATENATE("@SET_LINE,",DH28+DI28/2),"")</f>
        <v/>
      </c>
      <c r="D28" t="str">
        <f>IF(AND(Making!EW31&lt;&gt;0,(DK28&lt;&gt;"")),Making!EV31,"")</f>
        <v/>
      </c>
      <c r="E28" t="str">
        <f>IF(AND(Making!EW31&lt;&gt;0,(DK28&lt;&gt;"")),Making!EW31,"")</f>
        <v/>
      </c>
      <c r="F28" t="str">
        <f>IF(AND(Making!EW31&lt;&gt;0,(DK28&lt;&gt;"")),Making!EX31,"")</f>
        <v/>
      </c>
      <c r="G28" t="str">
        <f>IF(AND(Making!EW31&lt;&gt;0,(DK28&lt;&gt;"")),Making!EY31,"")</f>
        <v/>
      </c>
      <c r="H28" t="str">
        <f>IF(AND(Making!EW31&lt;&gt;0,(DK28&lt;&gt;"")),Making!EZ31,"")</f>
        <v/>
      </c>
      <c r="I28" t="str">
        <f>IF(AND(Making!EW31&lt;&gt;0,(DK28&lt;&gt;"")),Making!FA31,"")</f>
        <v/>
      </c>
      <c r="J28" t="str">
        <f>IF(AND(Making!EW31&lt;&gt;0,(DK28&lt;&gt;"")),Making!FB31,"")</f>
        <v/>
      </c>
      <c r="K28" t="str">
        <f>IF(AND(Making!EW31&lt;&gt;0,(DK28&lt;&gt;"")),Making!FC31,"")</f>
        <v/>
      </c>
      <c r="L28" t="str">
        <f>IF(AND(Making!EW31&lt;&gt;0,(DK28&lt;&gt;"")),Making!FD31,"")</f>
        <v/>
      </c>
      <c r="M28" t="str">
        <f>IF(AND(Making!EW31&lt;&gt;0,(DK28&lt;&gt;"")),Making!FE31,"")</f>
        <v/>
      </c>
      <c r="N28" t="str">
        <f>IF(AND(Making!EW31&lt;&gt;0,(DK28&lt;&gt;"")),Making!FF31,"")</f>
        <v/>
      </c>
      <c r="O28" t="str">
        <f>IF(AND(Making!EW31&lt;&gt;0,(DK28&lt;&gt;"")),Making!FG31,"")</f>
        <v/>
      </c>
      <c r="P28" t="str">
        <f>IF(AND(Making!EW31&lt;&gt;0,(DK28&lt;&gt;"")),Making!FH31,"")</f>
        <v/>
      </c>
      <c r="Q28" t="str">
        <f>IF(AND(Making!EW31&lt;&gt;0,(DK28&lt;&gt;"")),Making!FI31,"")</f>
        <v/>
      </c>
      <c r="R28" t="str">
        <f>IF(AND(Making!EW31&lt;&gt;0,(DK28&lt;&gt;"")),Making!FJ31,"")</f>
        <v/>
      </c>
      <c r="S28" t="str">
        <f>IF(AND(Making!EW31&lt;&gt;0,(DK28&lt;&gt;"")),Making!FK31,"")</f>
        <v/>
      </c>
      <c r="T28" t="str">
        <f>IF(AND(Making!EW31&lt;&gt;0,(DK28&lt;&gt;"")),Making!FL31,"")</f>
        <v/>
      </c>
      <c r="U28" t="str">
        <f>IF(AND(Making!EW31&lt;&gt;0,(DK28&lt;&gt;"")),Making!FM31,"")</f>
        <v/>
      </c>
      <c r="V28" t="str">
        <f>IF(AND(Making!EW31&lt;&gt;0,(DK28&lt;&gt;"")),Making!FN31,"")</f>
        <v/>
      </c>
      <c r="W28" t="str">
        <f>IF(AND(Making!EW31&lt;&gt;0,(DK28&lt;&gt;"")),Making!FO31,"")</f>
        <v/>
      </c>
      <c r="X28" t="str">
        <f>IF(AND(Making!EW31&lt;&gt;0,(DK28&lt;&gt;"")),Making!FP31,"")</f>
        <v/>
      </c>
      <c r="Y28" t="str">
        <f>IF(AND(Making!EW31&lt;&gt;0,(DK28&lt;&gt;"")),Making!FQ31,"")</f>
        <v/>
      </c>
      <c r="Z28" t="str">
        <f>IF(AND(Making!EW31&lt;&gt;0,(DK28&lt;&gt;"")),Making!FR31,"")</f>
        <v/>
      </c>
      <c r="AA28" t="str">
        <f>IF(AND(Making!EW31&lt;&gt;0,(DK28&lt;&gt;"")),Making!FS31,"")</f>
        <v/>
      </c>
      <c r="AB28" t="str">
        <f>IF(AND(Making!EW31&lt;&gt;0,(DK28&lt;&gt;"")),Making!FT31,"")</f>
        <v/>
      </c>
      <c r="AC28" t="str">
        <f>IF(AND(Making!EW31&lt;&gt;0,(DK28&lt;&gt;"")),Making!FU31,"")</f>
        <v/>
      </c>
      <c r="AD28" t="str">
        <f>IF(AND(Making!EW31&lt;&gt;0,(DK28&lt;&gt;"")),Making!FV31,"")</f>
        <v/>
      </c>
      <c r="AE28" t="str">
        <f>IF(AND(Making!EW31&lt;&gt;0,(DK28&lt;&gt;"")),Making!FW31,"")</f>
        <v/>
      </c>
      <c r="AF28" t="str">
        <f>IF(AND(Making!EW31&lt;&gt;0,(DK28&lt;&gt;"")),Making!FX31,"")</f>
        <v/>
      </c>
      <c r="AG28" t="str">
        <f>IF(AND(Making!EW31&lt;&gt;0,(DK28&lt;&gt;"")),Making!FY31,"")</f>
        <v/>
      </c>
      <c r="AH28" t="str">
        <f>IF(AND(Making!EW31&lt;&gt;0,(DK28&lt;&gt;"")),Making!FZ31,"")</f>
        <v/>
      </c>
      <c r="AI28" t="str">
        <f>IF(AND(Making!EW31&lt;&gt;0,(DK28&lt;&gt;"")),Making!GA31,"")</f>
        <v/>
      </c>
      <c r="AJ28" t="str">
        <f>IF(AND(Making!EW31&lt;&gt;0,(DK28&lt;&gt;"")),Making!GB31,"")</f>
        <v/>
      </c>
      <c r="AK28" t="str">
        <f>IF(AND(Making!EW31&lt;&gt;0,(DK28&lt;&gt;"")),Making!GC31,"")</f>
        <v/>
      </c>
      <c r="AL28" t="str">
        <f>IF(AND(Making!EW31&lt;&gt;0,(DK28&lt;&gt;"")),Making!GD31,"")</f>
        <v/>
      </c>
      <c r="AM28" t="str">
        <f>IF(AND(Making!EW31&lt;&gt;0,(DK28&lt;&gt;"")),Making!GE31,"")</f>
        <v/>
      </c>
      <c r="AN28" t="str">
        <f>IF(AND(Making!EW31&lt;&gt;0,(DK28&lt;&gt;"")),Making!GF31,"")</f>
        <v/>
      </c>
      <c r="AO28" t="str">
        <f>IF(AND(Making!EW31&lt;&gt;0,(DK28&lt;&gt;"")),Making!GG31,"")</f>
        <v/>
      </c>
      <c r="AP28" t="str">
        <f>IF(AND(Making!EW31&lt;&gt;0,(DK28&lt;&gt;"")),Making!GJ31,"")</f>
        <v/>
      </c>
      <c r="AQ28" t="str">
        <f>IF(AND(Making!EW31&lt;&gt;0,(DK28&lt;&gt;"")),Making!GK31,"")</f>
        <v/>
      </c>
      <c r="AR28" t="str">
        <f>IF(AND(Making!EW31&lt;&gt;0,(DK28&lt;&gt;"")),Making!GL31,"")</f>
        <v/>
      </c>
      <c r="AS28" t="str">
        <f>IF(AND(Making!EW31&lt;&gt;0,(DK28&lt;&gt;"")),Making!GM31,"")</f>
        <v/>
      </c>
      <c r="AT28" t="str">
        <f>IF(AND(Making!EW31&lt;&gt;0,(DK28&lt;&gt;"")),"G","")</f>
        <v/>
      </c>
      <c r="AU28" t="str">
        <f>IF(AND(Making!EW31&lt;&gt;0,(DK28&lt;&gt;"")),2,IF(AND(Making!AS31&lt;&gt;0,(DK46&lt;&gt;"")),2,""))</f>
        <v/>
      </c>
      <c r="AV28" t="str">
        <f>IF(AND(Making!EW31&lt;&gt;0,(DK28&lt;&gt;""),(DL28&gt;0)),"X","")</f>
        <v/>
      </c>
      <c r="AW28" t="str">
        <f>IF(AND(Making!EW31&lt;&gt;0,(DK28&lt;&gt;""),(DL28&gt;0)),-1,"")</f>
        <v/>
      </c>
      <c r="AX28" s="4"/>
      <c r="AY28" s="4"/>
      <c r="AZ28" s="4"/>
      <c r="BA28" s="4"/>
      <c r="BB28" s="4" t="str">
        <f>IF('Making-시작_종료용'!K31&gt;0,CONCATENATE("@SET_LINE,",IF(CV28=1,DH28,DH28+IF(DK28&lt;&gt;"",DI28,0))),"")</f>
        <v/>
      </c>
      <c r="BC28" t="str">
        <f>IF('Making-시작_종료용'!K31&gt;0,'Making-시작_종료용'!EV31,"")</f>
        <v/>
      </c>
      <c r="BD28" t="str">
        <f>IF('Making-시작_종료용'!K31&gt;0,'Making-시작_종료용'!EW31,"")</f>
        <v/>
      </c>
      <c r="BE28" t="str">
        <f>IF('Making-시작_종료용'!K31&gt;0,'Making-시작_종료용'!EX31,"")</f>
        <v/>
      </c>
      <c r="BF28" t="str">
        <f>IF('Making-시작_종료용'!K31&gt;0,'Making-시작_종료용'!EY31,"")</f>
        <v/>
      </c>
      <c r="BG28" t="str">
        <f>IF('Making-시작_종료용'!K31&gt;0,'Making-시작_종료용'!EZ31,"")</f>
        <v/>
      </c>
      <c r="BH28" t="str">
        <f>IF('Making-시작_종료용'!K31&gt;0,'Making-시작_종료용'!FA31,"")</f>
        <v/>
      </c>
      <c r="BI28" t="str">
        <f>IF('Making-시작_종료용'!K31&gt;0,'Making-시작_종료용'!FB31,"")</f>
        <v/>
      </c>
      <c r="BJ28" t="str">
        <f>IF('Making-시작_종료용'!K31&gt;0,'Making-시작_종료용'!FC31,"")</f>
        <v/>
      </c>
      <c r="BK28" t="str">
        <f>IF('Making-시작_종료용'!K31&gt;0,'Making-시작_종료용'!FD31,"")</f>
        <v/>
      </c>
      <c r="BL28" t="str">
        <f>IF('Making-시작_종료용'!K31&gt;0,'Making-시작_종료용'!FE31,"")</f>
        <v/>
      </c>
      <c r="BM28" t="str">
        <f>IF('Making-시작_종료용'!K31&gt;0,'Making-시작_종료용'!FF31,"")</f>
        <v/>
      </c>
      <c r="BN28" t="str">
        <f>IF('Making-시작_종료용'!K31&gt;0,'Making-시작_종료용'!FG31,"")</f>
        <v/>
      </c>
      <c r="BO28" t="str">
        <f>IF('Making-시작_종료용'!K31&gt;0,'Making-시작_종료용'!FH31,"")</f>
        <v/>
      </c>
      <c r="BP28" t="str">
        <f>IF('Making-시작_종료용'!K31&gt;0,'Making-시작_종료용'!FI31,"")</f>
        <v/>
      </c>
      <c r="BQ28" t="str">
        <f>IF('Making-시작_종료용'!K31&gt;0,'Making-시작_종료용'!FJ31,"")</f>
        <v/>
      </c>
      <c r="BR28" t="str">
        <f>IF('Making-시작_종료용'!K31&gt;0,'Making-시작_종료용'!FK31,"")</f>
        <v/>
      </c>
      <c r="BS28" t="str">
        <f>IF('Making-시작_종료용'!K31&gt;0,'Making-시작_종료용'!FL31,"")</f>
        <v/>
      </c>
      <c r="BT28" t="str">
        <f>IF('Making-시작_종료용'!K31&gt;0,'Making-시작_종료용'!FM31,"")</f>
        <v/>
      </c>
      <c r="BU28" t="str">
        <f>IF('Making-시작_종료용'!K31&gt;0,'Making-시작_종료용'!FN31,"")</f>
        <v/>
      </c>
      <c r="BV28" t="str">
        <f>IF('Making-시작_종료용'!K31&gt;0,'Making-시작_종료용'!FO31,"")</f>
        <v/>
      </c>
      <c r="BW28" t="str">
        <f>IF('Making-시작_종료용'!K31&gt;0,'Making-시작_종료용'!FP31,"")</f>
        <v/>
      </c>
      <c r="BX28" t="str">
        <f>IF('Making-시작_종료용'!K31&gt;0,'Making-시작_종료용'!FQ31,"")</f>
        <v/>
      </c>
      <c r="BY28" t="str">
        <f>IF('Making-시작_종료용'!K31&gt;0,'Making-시작_종료용'!FR31,"")</f>
        <v/>
      </c>
      <c r="BZ28" t="str">
        <f>IF('Making-시작_종료용'!K31&gt;0,'Making-시작_종료용'!FS31,"")</f>
        <v/>
      </c>
      <c r="CA28" t="str">
        <f>IF('Making-시작_종료용'!K31&gt;0,'Making-시작_종료용'!FT31,"")</f>
        <v/>
      </c>
      <c r="CB28" t="str">
        <f>IF('Making-시작_종료용'!K31&gt;0,'Making-시작_종료용'!FU31,"")</f>
        <v/>
      </c>
      <c r="CC28" t="str">
        <f>IF('Making-시작_종료용'!K31&gt;0,'Making-시작_종료용'!FV31,"")</f>
        <v/>
      </c>
      <c r="CD28" t="str">
        <f>IF('Making-시작_종료용'!K31&gt;0,'Making-시작_종료용'!FW31,"")</f>
        <v/>
      </c>
      <c r="CE28" t="str">
        <f>IF('Making-시작_종료용'!K31&gt;0,'Making-시작_종료용'!FX31,"")</f>
        <v/>
      </c>
      <c r="CF28" t="str">
        <f>IF('Making-시작_종료용'!K31&gt;0,'Making-시작_종료용'!FY31,"")</f>
        <v/>
      </c>
      <c r="CG28" t="str">
        <f>IF('Making-시작_종료용'!K31&gt;0,'Making-시작_종료용'!FZ31,"")</f>
        <v/>
      </c>
      <c r="CH28" t="str">
        <f>IF('Making-시작_종료용'!K31&gt;0,'Making-시작_종료용'!GA31,"")</f>
        <v/>
      </c>
      <c r="CI28" t="str">
        <f>IF('Making-시작_종료용'!K31&gt;0,'Making-시작_종료용'!GB31,"")</f>
        <v/>
      </c>
      <c r="CJ28" t="str">
        <f>IF('Making-시작_종료용'!K31&gt;0,'Making-시작_종료용'!GC31,"")</f>
        <v/>
      </c>
      <c r="CK28" t="str">
        <f>IF('Making-시작_종료용'!K31&gt;0,'Making-시작_종료용'!GD31,"")</f>
        <v/>
      </c>
      <c r="CL28" t="str">
        <f>IF('Making-시작_종료용'!K31&gt;0,'Making-시작_종료용'!GE31,"")</f>
        <v/>
      </c>
      <c r="CM28" t="str">
        <f>IF('Making-시작_종료용'!K31&gt;0,'Making-시작_종료용'!GF31,"")</f>
        <v/>
      </c>
      <c r="CN28" t="str">
        <f>IF('Making-시작_종료용'!K31&gt;0,'Making-시작_종료용'!GG31,"")</f>
        <v/>
      </c>
      <c r="CO28" t="str">
        <f>IF('Making-시작_종료용'!K31&gt;0,'Making-시작_종료용'!GH31,"")</f>
        <v/>
      </c>
      <c r="CP28" s="56" t="str">
        <f>IF('Making-시작_종료용'!K31&gt;0,'Making-시작_종료용'!GI31,"")</f>
        <v/>
      </c>
      <c r="CQ28" t="str">
        <f>IF('Making-시작_종료용'!K31&gt;0,'Making-시작_종료용'!GJ31,"")</f>
        <v/>
      </c>
      <c r="CR28" t="str">
        <f>IF('Making-시작_종료용'!K31&gt;0,'Making-시작_종료용'!GK31,"")</f>
        <v/>
      </c>
      <c r="CS28" t="str">
        <f>IF('Making-시작_종료용'!K31&gt;0,'Making-시작_종료용'!GL31,"")</f>
        <v/>
      </c>
      <c r="CT28" t="str">
        <f>IF('Making-시작_종료용'!K31&gt;0,'Making-시작_종료용'!GM31,"")</f>
        <v/>
      </c>
      <c r="CU28" t="str">
        <f>IF('Making-시작_종료용'!K31&gt;0,"G","")</f>
        <v/>
      </c>
      <c r="CV28" t="str">
        <f>IF('Making-시작_종료용'!AR31&gt;0,1,IF('Making-시작_종료용'!AS31&gt;0,3,""))</f>
        <v/>
      </c>
      <c r="CW28" t="str">
        <f>IF(AND(Making!EW31&lt;&gt;0,(DL28&gt;0)),"X","")</f>
        <v/>
      </c>
      <c r="CX28" t="str">
        <f>IF(AND(Making!EW31&lt;&gt;0,(DL28&gt;0)),-1,"")</f>
        <v/>
      </c>
      <c r="CY28" t="str">
        <f t="shared" si="0"/>
        <v/>
      </c>
      <c r="DC28" t="str">
        <f>IF('Making-시작_종료용'!AR31&gt;0,"시작보행",IF('Making-시작_종료용'!AS31&gt;0,"종료보행",""))</f>
        <v/>
      </c>
      <c r="DH28">
        <f t="shared" si="2"/>
        <v>22</v>
      </c>
      <c r="DI28">
        <f t="shared" si="3"/>
        <v>16</v>
      </c>
      <c r="DJ28" t="str">
        <f t="shared" si="1"/>
        <v/>
      </c>
      <c r="DK28">
        <f t="shared" si="4"/>
        <v>3</v>
      </c>
      <c r="DL28">
        <f t="shared" si="5"/>
        <v>0</v>
      </c>
    </row>
    <row r="29" spans="3:116" ht="12" customHeight="1" x14ac:dyDescent="0.4">
      <c r="C29" s="4" t="str">
        <f>IF(AND(Making!EW32&lt;&gt;0,(DK29&lt;&gt;"")),CONCATENATE("@SET_LINE,",DH29+DI29/2),"")</f>
        <v/>
      </c>
      <c r="D29" t="str">
        <f>IF(AND(Making!EW32&lt;&gt;0,(DK29&lt;&gt;"")),Making!EV32,"")</f>
        <v/>
      </c>
      <c r="E29" t="str">
        <f>IF(AND(Making!EW32&lt;&gt;0,(DK29&lt;&gt;"")),Making!EW32,"")</f>
        <v/>
      </c>
      <c r="F29" t="str">
        <f>IF(AND(Making!EW32&lt;&gt;0,(DK29&lt;&gt;"")),Making!EX32,"")</f>
        <v/>
      </c>
      <c r="G29" t="str">
        <f>IF(AND(Making!EW32&lt;&gt;0,(DK29&lt;&gt;"")),Making!EY32,"")</f>
        <v/>
      </c>
      <c r="H29" t="str">
        <f>IF(AND(Making!EW32&lt;&gt;0,(DK29&lt;&gt;"")),Making!EZ32,"")</f>
        <v/>
      </c>
      <c r="I29" t="str">
        <f>IF(AND(Making!EW32&lt;&gt;0,(DK29&lt;&gt;"")),Making!FA32,"")</f>
        <v/>
      </c>
      <c r="J29" t="str">
        <f>IF(AND(Making!EW32&lt;&gt;0,(DK29&lt;&gt;"")),Making!FB32,"")</f>
        <v/>
      </c>
      <c r="K29" t="str">
        <f>IF(AND(Making!EW32&lt;&gt;0,(DK29&lt;&gt;"")),Making!FC32,"")</f>
        <v/>
      </c>
      <c r="L29" t="str">
        <f>IF(AND(Making!EW32&lt;&gt;0,(DK29&lt;&gt;"")),Making!FD32,"")</f>
        <v/>
      </c>
      <c r="M29" t="str">
        <f>IF(AND(Making!EW32&lt;&gt;0,(DK29&lt;&gt;"")),Making!FE32,"")</f>
        <v/>
      </c>
      <c r="N29" t="str">
        <f>IF(AND(Making!EW32&lt;&gt;0,(DK29&lt;&gt;"")),Making!FF32,"")</f>
        <v/>
      </c>
      <c r="O29" t="str">
        <f>IF(AND(Making!EW32&lt;&gt;0,(DK29&lt;&gt;"")),Making!FG32,"")</f>
        <v/>
      </c>
      <c r="P29" t="str">
        <f>IF(AND(Making!EW32&lt;&gt;0,(DK29&lt;&gt;"")),Making!FH32,"")</f>
        <v/>
      </c>
      <c r="Q29" t="str">
        <f>IF(AND(Making!EW32&lt;&gt;0,(DK29&lt;&gt;"")),Making!FI32,"")</f>
        <v/>
      </c>
      <c r="R29" t="str">
        <f>IF(AND(Making!EW32&lt;&gt;0,(DK29&lt;&gt;"")),Making!FJ32,"")</f>
        <v/>
      </c>
      <c r="S29" t="str">
        <f>IF(AND(Making!EW32&lt;&gt;0,(DK29&lt;&gt;"")),Making!FK32,"")</f>
        <v/>
      </c>
      <c r="T29" t="str">
        <f>IF(AND(Making!EW32&lt;&gt;0,(DK29&lt;&gt;"")),Making!FL32,"")</f>
        <v/>
      </c>
      <c r="U29" t="str">
        <f>IF(AND(Making!EW32&lt;&gt;0,(DK29&lt;&gt;"")),Making!FM32,"")</f>
        <v/>
      </c>
      <c r="V29" t="str">
        <f>IF(AND(Making!EW32&lt;&gt;0,(DK29&lt;&gt;"")),Making!FN32,"")</f>
        <v/>
      </c>
      <c r="W29" t="str">
        <f>IF(AND(Making!EW32&lt;&gt;0,(DK29&lt;&gt;"")),Making!FO32,"")</f>
        <v/>
      </c>
      <c r="X29" t="str">
        <f>IF(AND(Making!EW32&lt;&gt;0,(DK29&lt;&gt;"")),Making!FP32,"")</f>
        <v/>
      </c>
      <c r="Y29" t="str">
        <f>IF(AND(Making!EW32&lt;&gt;0,(DK29&lt;&gt;"")),Making!FQ32,"")</f>
        <v/>
      </c>
      <c r="Z29" t="str">
        <f>IF(AND(Making!EW32&lt;&gt;0,(DK29&lt;&gt;"")),Making!FR32,"")</f>
        <v/>
      </c>
      <c r="AA29" t="str">
        <f>IF(AND(Making!EW32&lt;&gt;0,(DK29&lt;&gt;"")),Making!FS32,"")</f>
        <v/>
      </c>
      <c r="AB29" t="str">
        <f>IF(AND(Making!EW32&lt;&gt;0,(DK29&lt;&gt;"")),Making!FT32,"")</f>
        <v/>
      </c>
      <c r="AC29" t="str">
        <f>IF(AND(Making!EW32&lt;&gt;0,(DK29&lt;&gt;"")),Making!FU32,"")</f>
        <v/>
      </c>
      <c r="AD29" t="str">
        <f>IF(AND(Making!EW32&lt;&gt;0,(DK29&lt;&gt;"")),Making!FV32,"")</f>
        <v/>
      </c>
      <c r="AE29" t="str">
        <f>IF(AND(Making!EW32&lt;&gt;0,(DK29&lt;&gt;"")),Making!FW32,"")</f>
        <v/>
      </c>
      <c r="AF29" t="str">
        <f>IF(AND(Making!EW32&lt;&gt;0,(DK29&lt;&gt;"")),Making!FX32,"")</f>
        <v/>
      </c>
      <c r="AG29" t="str">
        <f>IF(AND(Making!EW32&lt;&gt;0,(DK29&lt;&gt;"")),Making!FY32,"")</f>
        <v/>
      </c>
      <c r="AH29" t="str">
        <f>IF(AND(Making!EW32&lt;&gt;0,(DK29&lt;&gt;"")),Making!FZ32,"")</f>
        <v/>
      </c>
      <c r="AI29" t="str">
        <f>IF(AND(Making!EW32&lt;&gt;0,(DK29&lt;&gt;"")),Making!GA32,"")</f>
        <v/>
      </c>
      <c r="AJ29" t="str">
        <f>IF(AND(Making!EW32&lt;&gt;0,(DK29&lt;&gt;"")),Making!GB32,"")</f>
        <v/>
      </c>
      <c r="AK29" t="str">
        <f>IF(AND(Making!EW32&lt;&gt;0,(DK29&lt;&gt;"")),Making!GC32,"")</f>
        <v/>
      </c>
      <c r="AL29" t="str">
        <f>IF(AND(Making!EW32&lt;&gt;0,(DK29&lt;&gt;"")),Making!GD32,"")</f>
        <v/>
      </c>
      <c r="AM29" t="str">
        <f>IF(AND(Making!EW32&lt;&gt;0,(DK29&lt;&gt;"")),Making!GE32,"")</f>
        <v/>
      </c>
      <c r="AN29" t="str">
        <f>IF(AND(Making!EW32&lt;&gt;0,(DK29&lt;&gt;"")),Making!GF32,"")</f>
        <v/>
      </c>
      <c r="AO29" t="str">
        <f>IF(AND(Making!EW32&lt;&gt;0,(DK29&lt;&gt;"")),Making!GG32,"")</f>
        <v/>
      </c>
      <c r="AP29" t="str">
        <f>IF(AND(Making!EW32&lt;&gt;0,(DK29&lt;&gt;"")),Making!GJ32,"")</f>
        <v/>
      </c>
      <c r="AQ29" t="str">
        <f>IF(AND(Making!EW32&lt;&gt;0,(DK29&lt;&gt;"")),Making!GK32,"")</f>
        <v/>
      </c>
      <c r="AR29" t="str">
        <f>IF(AND(Making!EW32&lt;&gt;0,(DK29&lt;&gt;"")),Making!GL32,"")</f>
        <v/>
      </c>
      <c r="AS29" t="str">
        <f>IF(AND(Making!EW32&lt;&gt;0,(DK29&lt;&gt;"")),Making!GM32,"")</f>
        <v/>
      </c>
      <c r="AT29" t="str">
        <f>IF(AND(Making!EW32&lt;&gt;0,(DK29&lt;&gt;"")),"G","")</f>
        <v/>
      </c>
      <c r="AU29" t="str">
        <f>IF(AND(Making!EW32&lt;&gt;0,(DK29&lt;&gt;"")),2,IF(AND(Making!AS32&lt;&gt;0,(DK47&lt;&gt;"")),2,""))</f>
        <v/>
      </c>
      <c r="AV29" t="str">
        <f>IF(AND(Making!EW32&lt;&gt;0,(DK29&lt;&gt;""),(DL29&gt;0)),"X","")</f>
        <v/>
      </c>
      <c r="AW29" t="str">
        <f>IF(AND(Making!EW32&lt;&gt;0,(DK29&lt;&gt;""),(DL29&gt;0)),-1,"")</f>
        <v/>
      </c>
      <c r="AX29" s="4"/>
      <c r="AY29" s="4"/>
      <c r="AZ29" s="4"/>
      <c r="BA29" s="4"/>
      <c r="BB29" s="4" t="str">
        <f>IF('Making-시작_종료용'!K32&gt;0,CONCATENATE("@SET_LINE,",IF(CV29=1,DH29,DH29+IF(DK29&lt;&gt;"",DI29,0))),"")</f>
        <v/>
      </c>
      <c r="BC29" t="str">
        <f>IF('Making-시작_종료용'!K32&gt;0,'Making-시작_종료용'!EV32,"")</f>
        <v/>
      </c>
      <c r="BD29" t="str">
        <f>IF('Making-시작_종료용'!K32&gt;0,'Making-시작_종료용'!EW32,"")</f>
        <v/>
      </c>
      <c r="BE29" t="str">
        <f>IF('Making-시작_종료용'!K32&gt;0,'Making-시작_종료용'!EX32,"")</f>
        <v/>
      </c>
      <c r="BF29" t="str">
        <f>IF('Making-시작_종료용'!K32&gt;0,'Making-시작_종료용'!EY32,"")</f>
        <v/>
      </c>
      <c r="BG29" t="str">
        <f>IF('Making-시작_종료용'!K32&gt;0,'Making-시작_종료용'!EZ32,"")</f>
        <v/>
      </c>
      <c r="BH29" t="str">
        <f>IF('Making-시작_종료용'!K32&gt;0,'Making-시작_종료용'!FA32,"")</f>
        <v/>
      </c>
      <c r="BI29" t="str">
        <f>IF('Making-시작_종료용'!K32&gt;0,'Making-시작_종료용'!FB32,"")</f>
        <v/>
      </c>
      <c r="BJ29" t="str">
        <f>IF('Making-시작_종료용'!K32&gt;0,'Making-시작_종료용'!FC32,"")</f>
        <v/>
      </c>
      <c r="BK29" t="str">
        <f>IF('Making-시작_종료용'!K32&gt;0,'Making-시작_종료용'!FD32,"")</f>
        <v/>
      </c>
      <c r="BL29" t="str">
        <f>IF('Making-시작_종료용'!K32&gt;0,'Making-시작_종료용'!FE32,"")</f>
        <v/>
      </c>
      <c r="BM29" t="str">
        <f>IF('Making-시작_종료용'!K32&gt;0,'Making-시작_종료용'!FF32,"")</f>
        <v/>
      </c>
      <c r="BN29" t="str">
        <f>IF('Making-시작_종료용'!K32&gt;0,'Making-시작_종료용'!FG32,"")</f>
        <v/>
      </c>
      <c r="BO29" t="str">
        <f>IF('Making-시작_종료용'!K32&gt;0,'Making-시작_종료용'!FH32,"")</f>
        <v/>
      </c>
      <c r="BP29" t="str">
        <f>IF('Making-시작_종료용'!K32&gt;0,'Making-시작_종료용'!FI32,"")</f>
        <v/>
      </c>
      <c r="BQ29" t="str">
        <f>IF('Making-시작_종료용'!K32&gt;0,'Making-시작_종료용'!FJ32,"")</f>
        <v/>
      </c>
      <c r="BR29" t="str">
        <f>IF('Making-시작_종료용'!K32&gt;0,'Making-시작_종료용'!FK32,"")</f>
        <v/>
      </c>
      <c r="BS29" t="str">
        <f>IF('Making-시작_종료용'!K32&gt;0,'Making-시작_종료용'!FL32,"")</f>
        <v/>
      </c>
      <c r="BT29" t="str">
        <f>IF('Making-시작_종료용'!K32&gt;0,'Making-시작_종료용'!FM32,"")</f>
        <v/>
      </c>
      <c r="BU29" t="str">
        <f>IF('Making-시작_종료용'!K32&gt;0,'Making-시작_종료용'!FN32,"")</f>
        <v/>
      </c>
      <c r="BV29" t="str">
        <f>IF('Making-시작_종료용'!K32&gt;0,'Making-시작_종료용'!FO32,"")</f>
        <v/>
      </c>
      <c r="BW29" t="str">
        <f>IF('Making-시작_종료용'!K32&gt;0,'Making-시작_종료용'!FP32,"")</f>
        <v/>
      </c>
      <c r="BX29" t="str">
        <f>IF('Making-시작_종료용'!K32&gt;0,'Making-시작_종료용'!FQ32,"")</f>
        <v/>
      </c>
      <c r="BY29" t="str">
        <f>IF('Making-시작_종료용'!K32&gt;0,'Making-시작_종료용'!FR32,"")</f>
        <v/>
      </c>
      <c r="BZ29" t="str">
        <f>IF('Making-시작_종료용'!K32&gt;0,'Making-시작_종료용'!FS32,"")</f>
        <v/>
      </c>
      <c r="CA29" t="str">
        <f>IF('Making-시작_종료용'!K32&gt;0,'Making-시작_종료용'!FT32,"")</f>
        <v/>
      </c>
      <c r="CB29" t="str">
        <f>IF('Making-시작_종료용'!K32&gt;0,'Making-시작_종료용'!FU32,"")</f>
        <v/>
      </c>
      <c r="CC29" t="str">
        <f>IF('Making-시작_종료용'!K32&gt;0,'Making-시작_종료용'!FV32,"")</f>
        <v/>
      </c>
      <c r="CD29" t="str">
        <f>IF('Making-시작_종료용'!K32&gt;0,'Making-시작_종료용'!FW32,"")</f>
        <v/>
      </c>
      <c r="CE29" t="str">
        <f>IF('Making-시작_종료용'!K32&gt;0,'Making-시작_종료용'!FX32,"")</f>
        <v/>
      </c>
      <c r="CF29" t="str">
        <f>IF('Making-시작_종료용'!K32&gt;0,'Making-시작_종료용'!FY32,"")</f>
        <v/>
      </c>
      <c r="CG29" t="str">
        <f>IF('Making-시작_종료용'!K32&gt;0,'Making-시작_종료용'!FZ32,"")</f>
        <v/>
      </c>
      <c r="CH29" t="str">
        <f>IF('Making-시작_종료용'!K32&gt;0,'Making-시작_종료용'!GA32,"")</f>
        <v/>
      </c>
      <c r="CI29" t="str">
        <f>IF('Making-시작_종료용'!K32&gt;0,'Making-시작_종료용'!GB32,"")</f>
        <v/>
      </c>
      <c r="CJ29" t="str">
        <f>IF('Making-시작_종료용'!K32&gt;0,'Making-시작_종료용'!GC32,"")</f>
        <v/>
      </c>
      <c r="CK29" t="str">
        <f>IF('Making-시작_종료용'!K32&gt;0,'Making-시작_종료용'!GD32,"")</f>
        <v/>
      </c>
      <c r="CL29" t="str">
        <f>IF('Making-시작_종료용'!K32&gt;0,'Making-시작_종료용'!GE32,"")</f>
        <v/>
      </c>
      <c r="CM29" t="str">
        <f>IF('Making-시작_종료용'!K32&gt;0,'Making-시작_종료용'!GF32,"")</f>
        <v/>
      </c>
      <c r="CN29" t="str">
        <f>IF('Making-시작_종료용'!K32&gt;0,'Making-시작_종료용'!GG32,"")</f>
        <v/>
      </c>
      <c r="CO29" t="str">
        <f>IF('Making-시작_종료용'!K32&gt;0,'Making-시작_종료용'!GH32,"")</f>
        <v/>
      </c>
      <c r="CP29" s="56" t="str">
        <f>IF('Making-시작_종료용'!K32&gt;0,'Making-시작_종료용'!GI32,"")</f>
        <v/>
      </c>
      <c r="CQ29" t="str">
        <f>IF('Making-시작_종료용'!K32&gt;0,'Making-시작_종료용'!GJ32,"")</f>
        <v/>
      </c>
      <c r="CR29" t="str">
        <f>IF('Making-시작_종료용'!K32&gt;0,'Making-시작_종료용'!GK32,"")</f>
        <v/>
      </c>
      <c r="CS29" t="str">
        <f>IF('Making-시작_종료용'!K32&gt;0,'Making-시작_종료용'!GL32,"")</f>
        <v/>
      </c>
      <c r="CT29" t="str">
        <f>IF('Making-시작_종료용'!K32&gt;0,'Making-시작_종료용'!GM32,"")</f>
        <v/>
      </c>
      <c r="CU29" t="str">
        <f>IF('Making-시작_종료용'!K32&gt;0,"G","")</f>
        <v/>
      </c>
      <c r="CV29" t="str">
        <f>IF('Making-시작_종료용'!AR32&gt;0,1,IF('Making-시작_종료용'!AS32&gt;0,3,""))</f>
        <v/>
      </c>
      <c r="CW29" t="str">
        <f>IF(AND(Making!EW32&lt;&gt;0,(DL29&gt;0)),"X","")</f>
        <v/>
      </c>
      <c r="CX29" t="str">
        <f>IF(AND(Making!EW32&lt;&gt;0,(DL29&gt;0)),-1,"")</f>
        <v/>
      </c>
      <c r="CY29" t="str">
        <f t="shared" si="0"/>
        <v/>
      </c>
      <c r="DC29" t="str">
        <f>IF('Making-시작_종료용'!AR32&gt;0,"시작보행",IF('Making-시작_종료용'!AS32&gt;0,"종료보행",""))</f>
        <v/>
      </c>
      <c r="DH29">
        <f t="shared" si="2"/>
        <v>23</v>
      </c>
      <c r="DI29">
        <f t="shared" si="3"/>
        <v>16</v>
      </c>
      <c r="DJ29" t="str">
        <f t="shared" si="1"/>
        <v/>
      </c>
      <c r="DK29">
        <f t="shared" si="4"/>
        <v>3</v>
      </c>
      <c r="DL29">
        <f t="shared" si="5"/>
        <v>0</v>
      </c>
    </row>
    <row r="30" spans="3:116" ht="12" customHeight="1" x14ac:dyDescent="0.4">
      <c r="C30" s="4" t="str">
        <f>IF(AND(Making!EW33&lt;&gt;0,(DK30&lt;&gt;"")),CONCATENATE("@SET_LINE,",DH30+DI30/2),"")</f>
        <v/>
      </c>
      <c r="D30" t="str">
        <f>IF(AND(Making!EW33&lt;&gt;0,(DK30&lt;&gt;"")),Making!EV33,"")</f>
        <v/>
      </c>
      <c r="E30" t="str">
        <f>IF(AND(Making!EW33&lt;&gt;0,(DK30&lt;&gt;"")),Making!EW33,"")</f>
        <v/>
      </c>
      <c r="F30" t="str">
        <f>IF(AND(Making!EW33&lt;&gt;0,(DK30&lt;&gt;"")),Making!EX33,"")</f>
        <v/>
      </c>
      <c r="G30" t="str">
        <f>IF(AND(Making!EW33&lt;&gt;0,(DK30&lt;&gt;"")),Making!EY33,"")</f>
        <v/>
      </c>
      <c r="H30" t="str">
        <f>IF(AND(Making!EW33&lt;&gt;0,(DK30&lt;&gt;"")),Making!EZ33,"")</f>
        <v/>
      </c>
      <c r="I30" t="str">
        <f>IF(AND(Making!EW33&lt;&gt;0,(DK30&lt;&gt;"")),Making!FA33,"")</f>
        <v/>
      </c>
      <c r="J30" t="str">
        <f>IF(AND(Making!EW33&lt;&gt;0,(DK30&lt;&gt;"")),Making!FB33,"")</f>
        <v/>
      </c>
      <c r="K30" t="str">
        <f>IF(AND(Making!EW33&lt;&gt;0,(DK30&lt;&gt;"")),Making!FC33,"")</f>
        <v/>
      </c>
      <c r="L30" t="str">
        <f>IF(AND(Making!EW33&lt;&gt;0,(DK30&lt;&gt;"")),Making!FD33,"")</f>
        <v/>
      </c>
      <c r="M30" t="str">
        <f>IF(AND(Making!EW33&lt;&gt;0,(DK30&lt;&gt;"")),Making!FE33,"")</f>
        <v/>
      </c>
      <c r="N30" t="str">
        <f>IF(AND(Making!EW33&lt;&gt;0,(DK30&lt;&gt;"")),Making!FF33,"")</f>
        <v/>
      </c>
      <c r="O30" t="str">
        <f>IF(AND(Making!EW33&lt;&gt;0,(DK30&lt;&gt;"")),Making!FG33,"")</f>
        <v/>
      </c>
      <c r="P30" t="str">
        <f>IF(AND(Making!EW33&lt;&gt;0,(DK30&lt;&gt;"")),Making!FH33,"")</f>
        <v/>
      </c>
      <c r="Q30" t="str">
        <f>IF(AND(Making!EW33&lt;&gt;0,(DK30&lt;&gt;"")),Making!FI33,"")</f>
        <v/>
      </c>
      <c r="R30" t="str">
        <f>IF(AND(Making!EW33&lt;&gt;0,(DK30&lt;&gt;"")),Making!FJ33,"")</f>
        <v/>
      </c>
      <c r="S30" t="str">
        <f>IF(AND(Making!EW33&lt;&gt;0,(DK30&lt;&gt;"")),Making!FK33,"")</f>
        <v/>
      </c>
      <c r="T30" t="str">
        <f>IF(AND(Making!EW33&lt;&gt;0,(DK30&lt;&gt;"")),Making!FL33,"")</f>
        <v/>
      </c>
      <c r="U30" t="str">
        <f>IF(AND(Making!EW33&lt;&gt;0,(DK30&lt;&gt;"")),Making!FM33,"")</f>
        <v/>
      </c>
      <c r="V30" t="str">
        <f>IF(AND(Making!EW33&lt;&gt;0,(DK30&lt;&gt;"")),Making!FN33,"")</f>
        <v/>
      </c>
      <c r="W30" t="str">
        <f>IF(AND(Making!EW33&lt;&gt;0,(DK30&lt;&gt;"")),Making!FO33,"")</f>
        <v/>
      </c>
      <c r="X30" t="str">
        <f>IF(AND(Making!EW33&lt;&gt;0,(DK30&lt;&gt;"")),Making!FP33,"")</f>
        <v/>
      </c>
      <c r="Y30" t="str">
        <f>IF(AND(Making!EW33&lt;&gt;0,(DK30&lt;&gt;"")),Making!FQ33,"")</f>
        <v/>
      </c>
      <c r="Z30" t="str">
        <f>IF(AND(Making!EW33&lt;&gt;0,(DK30&lt;&gt;"")),Making!FR33,"")</f>
        <v/>
      </c>
      <c r="AA30" t="str">
        <f>IF(AND(Making!EW33&lt;&gt;0,(DK30&lt;&gt;"")),Making!FS33,"")</f>
        <v/>
      </c>
      <c r="AB30" t="str">
        <f>IF(AND(Making!EW33&lt;&gt;0,(DK30&lt;&gt;"")),Making!FT33,"")</f>
        <v/>
      </c>
      <c r="AC30" t="str">
        <f>IF(AND(Making!EW33&lt;&gt;0,(DK30&lt;&gt;"")),Making!FU33,"")</f>
        <v/>
      </c>
      <c r="AD30" t="str">
        <f>IF(AND(Making!EW33&lt;&gt;0,(DK30&lt;&gt;"")),Making!FV33,"")</f>
        <v/>
      </c>
      <c r="AE30" t="str">
        <f>IF(AND(Making!EW33&lt;&gt;0,(DK30&lt;&gt;"")),Making!FW33,"")</f>
        <v/>
      </c>
      <c r="AF30" t="str">
        <f>IF(AND(Making!EW33&lt;&gt;0,(DK30&lt;&gt;"")),Making!FX33,"")</f>
        <v/>
      </c>
      <c r="AG30" t="str">
        <f>IF(AND(Making!EW33&lt;&gt;0,(DK30&lt;&gt;"")),Making!FY33,"")</f>
        <v/>
      </c>
      <c r="AH30" t="str">
        <f>IF(AND(Making!EW33&lt;&gt;0,(DK30&lt;&gt;"")),Making!FZ33,"")</f>
        <v/>
      </c>
      <c r="AI30" t="str">
        <f>IF(AND(Making!EW33&lt;&gt;0,(DK30&lt;&gt;"")),Making!GA33,"")</f>
        <v/>
      </c>
      <c r="AJ30" t="str">
        <f>IF(AND(Making!EW33&lt;&gt;0,(DK30&lt;&gt;"")),Making!GB33,"")</f>
        <v/>
      </c>
      <c r="AK30" t="str">
        <f>IF(AND(Making!EW33&lt;&gt;0,(DK30&lt;&gt;"")),Making!GC33,"")</f>
        <v/>
      </c>
      <c r="AL30" t="str">
        <f>IF(AND(Making!EW33&lt;&gt;0,(DK30&lt;&gt;"")),Making!GD33,"")</f>
        <v/>
      </c>
      <c r="AM30" t="str">
        <f>IF(AND(Making!EW33&lt;&gt;0,(DK30&lt;&gt;"")),Making!GE33,"")</f>
        <v/>
      </c>
      <c r="AN30" t="str">
        <f>IF(AND(Making!EW33&lt;&gt;0,(DK30&lt;&gt;"")),Making!GF33,"")</f>
        <v/>
      </c>
      <c r="AO30" t="str">
        <f>IF(AND(Making!EW33&lt;&gt;0,(DK30&lt;&gt;"")),Making!GG33,"")</f>
        <v/>
      </c>
      <c r="AP30" t="str">
        <f>IF(AND(Making!EW33&lt;&gt;0,(DK30&lt;&gt;"")),Making!GJ33,"")</f>
        <v/>
      </c>
      <c r="AQ30" t="str">
        <f>IF(AND(Making!EW33&lt;&gt;0,(DK30&lt;&gt;"")),Making!GK33,"")</f>
        <v/>
      </c>
      <c r="AR30" t="str">
        <f>IF(AND(Making!EW33&lt;&gt;0,(DK30&lt;&gt;"")),Making!GL33,"")</f>
        <v/>
      </c>
      <c r="AS30" t="str">
        <f>IF(AND(Making!EW33&lt;&gt;0,(DK30&lt;&gt;"")),Making!GM33,"")</f>
        <v/>
      </c>
      <c r="AT30" t="str">
        <f>IF(AND(Making!EW33&lt;&gt;0,(DK30&lt;&gt;"")),"G","")</f>
        <v/>
      </c>
      <c r="AU30" t="str">
        <f>IF(AND(Making!EW33&lt;&gt;0,(DK30&lt;&gt;"")),2,IF(AND(Making!AS33&lt;&gt;0,(DK48&lt;&gt;"")),2,""))</f>
        <v/>
      </c>
      <c r="AV30" t="str">
        <f>IF(AND(Making!EW33&lt;&gt;0,(DK30&lt;&gt;""),(DL30&gt;0)),"X","")</f>
        <v/>
      </c>
      <c r="AW30" t="str">
        <f>IF(AND(Making!EW33&lt;&gt;0,(DK30&lt;&gt;""),(DL30&gt;0)),-1,"")</f>
        <v/>
      </c>
      <c r="AX30" s="4"/>
      <c r="AY30" s="4"/>
      <c r="AZ30" s="4"/>
      <c r="BA30" s="4"/>
      <c r="BB30" s="4" t="str">
        <f>IF('Making-시작_종료용'!K33&gt;0,CONCATENATE("@SET_LINE,",IF(CV30=1,DH30,DH30+IF(DK30&lt;&gt;"",DI30,0))),"")</f>
        <v/>
      </c>
      <c r="BC30" t="str">
        <f>IF('Making-시작_종료용'!K33&gt;0,'Making-시작_종료용'!EV33,"")</f>
        <v/>
      </c>
      <c r="BD30" t="str">
        <f>IF('Making-시작_종료용'!K33&gt;0,'Making-시작_종료용'!EW33,"")</f>
        <v/>
      </c>
      <c r="BE30" t="str">
        <f>IF('Making-시작_종료용'!K33&gt;0,'Making-시작_종료용'!EX33,"")</f>
        <v/>
      </c>
      <c r="BF30" t="str">
        <f>IF('Making-시작_종료용'!K33&gt;0,'Making-시작_종료용'!EY33,"")</f>
        <v/>
      </c>
      <c r="BG30" t="str">
        <f>IF('Making-시작_종료용'!K33&gt;0,'Making-시작_종료용'!EZ33,"")</f>
        <v/>
      </c>
      <c r="BH30" t="str">
        <f>IF('Making-시작_종료용'!K33&gt;0,'Making-시작_종료용'!FA33,"")</f>
        <v/>
      </c>
      <c r="BI30" t="str">
        <f>IF('Making-시작_종료용'!K33&gt;0,'Making-시작_종료용'!FB33,"")</f>
        <v/>
      </c>
      <c r="BJ30" t="str">
        <f>IF('Making-시작_종료용'!K33&gt;0,'Making-시작_종료용'!FC33,"")</f>
        <v/>
      </c>
      <c r="BK30" t="str">
        <f>IF('Making-시작_종료용'!K33&gt;0,'Making-시작_종료용'!FD33,"")</f>
        <v/>
      </c>
      <c r="BL30" t="str">
        <f>IF('Making-시작_종료용'!K33&gt;0,'Making-시작_종료용'!FE33,"")</f>
        <v/>
      </c>
      <c r="BM30" t="str">
        <f>IF('Making-시작_종료용'!K33&gt;0,'Making-시작_종료용'!FF33,"")</f>
        <v/>
      </c>
      <c r="BN30" t="str">
        <f>IF('Making-시작_종료용'!K33&gt;0,'Making-시작_종료용'!FG33,"")</f>
        <v/>
      </c>
      <c r="BO30" t="str">
        <f>IF('Making-시작_종료용'!K33&gt;0,'Making-시작_종료용'!FH33,"")</f>
        <v/>
      </c>
      <c r="BP30" t="str">
        <f>IF('Making-시작_종료용'!K33&gt;0,'Making-시작_종료용'!FI33,"")</f>
        <v/>
      </c>
      <c r="BQ30" t="str">
        <f>IF('Making-시작_종료용'!K33&gt;0,'Making-시작_종료용'!FJ33,"")</f>
        <v/>
      </c>
      <c r="BR30" t="str">
        <f>IF('Making-시작_종료용'!K33&gt;0,'Making-시작_종료용'!FK33,"")</f>
        <v/>
      </c>
      <c r="BS30" t="str">
        <f>IF('Making-시작_종료용'!K33&gt;0,'Making-시작_종료용'!FL33,"")</f>
        <v/>
      </c>
      <c r="BT30" t="str">
        <f>IF('Making-시작_종료용'!K33&gt;0,'Making-시작_종료용'!FM33,"")</f>
        <v/>
      </c>
      <c r="BU30" t="str">
        <f>IF('Making-시작_종료용'!K33&gt;0,'Making-시작_종료용'!FN33,"")</f>
        <v/>
      </c>
      <c r="BV30" t="str">
        <f>IF('Making-시작_종료용'!K33&gt;0,'Making-시작_종료용'!FO33,"")</f>
        <v/>
      </c>
      <c r="BW30" t="str">
        <f>IF('Making-시작_종료용'!K33&gt;0,'Making-시작_종료용'!FP33,"")</f>
        <v/>
      </c>
      <c r="BX30" t="str">
        <f>IF('Making-시작_종료용'!K33&gt;0,'Making-시작_종료용'!FQ33,"")</f>
        <v/>
      </c>
      <c r="BY30" t="str">
        <f>IF('Making-시작_종료용'!K33&gt;0,'Making-시작_종료용'!FR33,"")</f>
        <v/>
      </c>
      <c r="BZ30" t="str">
        <f>IF('Making-시작_종료용'!K33&gt;0,'Making-시작_종료용'!FS33,"")</f>
        <v/>
      </c>
      <c r="CA30" t="str">
        <f>IF('Making-시작_종료용'!K33&gt;0,'Making-시작_종료용'!FT33,"")</f>
        <v/>
      </c>
      <c r="CB30" t="str">
        <f>IF('Making-시작_종료용'!K33&gt;0,'Making-시작_종료용'!FU33,"")</f>
        <v/>
      </c>
      <c r="CC30" t="str">
        <f>IF('Making-시작_종료용'!K33&gt;0,'Making-시작_종료용'!FV33,"")</f>
        <v/>
      </c>
      <c r="CD30" t="str">
        <f>IF('Making-시작_종료용'!K33&gt;0,'Making-시작_종료용'!FW33,"")</f>
        <v/>
      </c>
      <c r="CE30" t="str">
        <f>IF('Making-시작_종료용'!K33&gt;0,'Making-시작_종료용'!FX33,"")</f>
        <v/>
      </c>
      <c r="CF30" t="str">
        <f>IF('Making-시작_종료용'!K33&gt;0,'Making-시작_종료용'!FY33,"")</f>
        <v/>
      </c>
      <c r="CG30" t="str">
        <f>IF('Making-시작_종료용'!K33&gt;0,'Making-시작_종료용'!FZ33,"")</f>
        <v/>
      </c>
      <c r="CH30" t="str">
        <f>IF('Making-시작_종료용'!K33&gt;0,'Making-시작_종료용'!GA33,"")</f>
        <v/>
      </c>
      <c r="CI30" t="str">
        <f>IF('Making-시작_종료용'!K33&gt;0,'Making-시작_종료용'!GB33,"")</f>
        <v/>
      </c>
      <c r="CJ30" t="str">
        <f>IF('Making-시작_종료용'!K33&gt;0,'Making-시작_종료용'!GC33,"")</f>
        <v/>
      </c>
      <c r="CK30" t="str">
        <f>IF('Making-시작_종료용'!K33&gt;0,'Making-시작_종료용'!GD33,"")</f>
        <v/>
      </c>
      <c r="CL30" t="str">
        <f>IF('Making-시작_종료용'!K33&gt;0,'Making-시작_종료용'!GE33,"")</f>
        <v/>
      </c>
      <c r="CM30" t="str">
        <f>IF('Making-시작_종료용'!K33&gt;0,'Making-시작_종료용'!GF33,"")</f>
        <v/>
      </c>
      <c r="CN30" t="str">
        <f>IF('Making-시작_종료용'!K33&gt;0,'Making-시작_종료용'!GG33,"")</f>
        <v/>
      </c>
      <c r="CO30" t="str">
        <f>IF('Making-시작_종료용'!K33&gt;0,'Making-시작_종료용'!GH33,"")</f>
        <v/>
      </c>
      <c r="CP30" s="56" t="str">
        <f>IF('Making-시작_종료용'!K33&gt;0,'Making-시작_종료용'!GI33,"")</f>
        <v/>
      </c>
      <c r="CQ30" t="str">
        <f>IF('Making-시작_종료용'!K33&gt;0,'Making-시작_종료용'!GJ33,"")</f>
        <v/>
      </c>
      <c r="CR30" t="str">
        <f>IF('Making-시작_종료용'!K33&gt;0,'Making-시작_종료용'!GK33,"")</f>
        <v/>
      </c>
      <c r="CS30" t="str">
        <f>IF('Making-시작_종료용'!K33&gt;0,'Making-시작_종료용'!GL33,"")</f>
        <v/>
      </c>
      <c r="CT30" t="str">
        <f>IF('Making-시작_종료용'!K33&gt;0,'Making-시작_종료용'!GM33,"")</f>
        <v/>
      </c>
      <c r="CU30" t="str">
        <f>IF('Making-시작_종료용'!K33&gt;0,"G","")</f>
        <v/>
      </c>
      <c r="CV30" t="str">
        <f>IF('Making-시작_종료용'!AR33&gt;0,1,IF('Making-시작_종료용'!AS33&gt;0,3,""))</f>
        <v/>
      </c>
      <c r="CW30" t="str">
        <f>IF(AND(Making!EW33&lt;&gt;0,(DL30&gt;0)),"X","")</f>
        <v/>
      </c>
      <c r="CX30" t="str">
        <f>IF(AND(Making!EW33&lt;&gt;0,(DL30&gt;0)),-1,"")</f>
        <v/>
      </c>
      <c r="CY30" t="str">
        <f t="shared" si="0"/>
        <v/>
      </c>
      <c r="DC30" t="str">
        <f>IF('Making-시작_종료용'!AR33&gt;0,"시작보행",IF('Making-시작_종료용'!AS33&gt;0,"종료보행",""))</f>
        <v/>
      </c>
      <c r="DH30">
        <f t="shared" si="2"/>
        <v>24</v>
      </c>
      <c r="DI30">
        <f t="shared" si="3"/>
        <v>16</v>
      </c>
      <c r="DJ30" t="str">
        <f t="shared" si="1"/>
        <v/>
      </c>
      <c r="DK30">
        <f t="shared" si="4"/>
        <v>3</v>
      </c>
      <c r="DL30">
        <f t="shared" si="5"/>
        <v>0</v>
      </c>
    </row>
    <row r="31" spans="3:116" ht="12" customHeight="1" x14ac:dyDescent="0.4">
      <c r="C31" s="4" t="str">
        <f>IF(AND(Making!EW34&lt;&gt;0,(DK31&lt;&gt;"")),CONCATENATE("@SET_LINE,",DH31+DI31/2),"")</f>
        <v/>
      </c>
      <c r="D31" t="str">
        <f>IF(AND(Making!EW34&lt;&gt;0,(DK31&lt;&gt;"")),Making!EV34,"")</f>
        <v/>
      </c>
      <c r="E31" t="str">
        <f>IF(AND(Making!EW34&lt;&gt;0,(DK31&lt;&gt;"")),Making!EW34,"")</f>
        <v/>
      </c>
      <c r="F31" t="str">
        <f>IF(AND(Making!EW34&lt;&gt;0,(DK31&lt;&gt;"")),Making!EX34,"")</f>
        <v/>
      </c>
      <c r="G31" t="str">
        <f>IF(AND(Making!EW34&lt;&gt;0,(DK31&lt;&gt;"")),Making!EY34,"")</f>
        <v/>
      </c>
      <c r="H31" t="str">
        <f>IF(AND(Making!EW34&lt;&gt;0,(DK31&lt;&gt;"")),Making!EZ34,"")</f>
        <v/>
      </c>
      <c r="I31" t="str">
        <f>IF(AND(Making!EW34&lt;&gt;0,(DK31&lt;&gt;"")),Making!FA34,"")</f>
        <v/>
      </c>
      <c r="J31" t="str">
        <f>IF(AND(Making!EW34&lt;&gt;0,(DK31&lt;&gt;"")),Making!FB34,"")</f>
        <v/>
      </c>
      <c r="K31" t="str">
        <f>IF(AND(Making!EW34&lt;&gt;0,(DK31&lt;&gt;"")),Making!FC34,"")</f>
        <v/>
      </c>
      <c r="L31" t="str">
        <f>IF(AND(Making!EW34&lt;&gt;0,(DK31&lt;&gt;"")),Making!FD34,"")</f>
        <v/>
      </c>
      <c r="M31" t="str">
        <f>IF(AND(Making!EW34&lt;&gt;0,(DK31&lt;&gt;"")),Making!FE34,"")</f>
        <v/>
      </c>
      <c r="N31" t="str">
        <f>IF(AND(Making!EW34&lt;&gt;0,(DK31&lt;&gt;"")),Making!FF34,"")</f>
        <v/>
      </c>
      <c r="O31" t="str">
        <f>IF(AND(Making!EW34&lt;&gt;0,(DK31&lt;&gt;"")),Making!FG34,"")</f>
        <v/>
      </c>
      <c r="P31" t="str">
        <f>IF(AND(Making!EW34&lt;&gt;0,(DK31&lt;&gt;"")),Making!FH34,"")</f>
        <v/>
      </c>
      <c r="Q31" t="str">
        <f>IF(AND(Making!EW34&lt;&gt;0,(DK31&lt;&gt;"")),Making!FI34,"")</f>
        <v/>
      </c>
      <c r="R31" t="str">
        <f>IF(AND(Making!EW34&lt;&gt;0,(DK31&lt;&gt;"")),Making!FJ34,"")</f>
        <v/>
      </c>
      <c r="S31" t="str">
        <f>IF(AND(Making!EW34&lt;&gt;0,(DK31&lt;&gt;"")),Making!FK34,"")</f>
        <v/>
      </c>
      <c r="T31" t="str">
        <f>IF(AND(Making!EW34&lt;&gt;0,(DK31&lt;&gt;"")),Making!FL34,"")</f>
        <v/>
      </c>
      <c r="U31" t="str">
        <f>IF(AND(Making!EW34&lt;&gt;0,(DK31&lt;&gt;"")),Making!FM34,"")</f>
        <v/>
      </c>
      <c r="V31" t="str">
        <f>IF(AND(Making!EW34&lt;&gt;0,(DK31&lt;&gt;"")),Making!FN34,"")</f>
        <v/>
      </c>
      <c r="W31" t="str">
        <f>IF(AND(Making!EW34&lt;&gt;0,(DK31&lt;&gt;"")),Making!FO34,"")</f>
        <v/>
      </c>
      <c r="X31" t="str">
        <f>IF(AND(Making!EW34&lt;&gt;0,(DK31&lt;&gt;"")),Making!FP34,"")</f>
        <v/>
      </c>
      <c r="Y31" t="str">
        <f>IF(AND(Making!EW34&lt;&gt;0,(DK31&lt;&gt;"")),Making!FQ34,"")</f>
        <v/>
      </c>
      <c r="Z31" t="str">
        <f>IF(AND(Making!EW34&lt;&gt;0,(DK31&lt;&gt;"")),Making!FR34,"")</f>
        <v/>
      </c>
      <c r="AA31" t="str">
        <f>IF(AND(Making!EW34&lt;&gt;0,(DK31&lt;&gt;"")),Making!FS34,"")</f>
        <v/>
      </c>
      <c r="AB31" t="str">
        <f>IF(AND(Making!EW34&lt;&gt;0,(DK31&lt;&gt;"")),Making!FT34,"")</f>
        <v/>
      </c>
      <c r="AC31" t="str">
        <f>IF(AND(Making!EW34&lt;&gt;0,(DK31&lt;&gt;"")),Making!FU34,"")</f>
        <v/>
      </c>
      <c r="AD31" t="str">
        <f>IF(AND(Making!EW34&lt;&gt;0,(DK31&lt;&gt;"")),Making!FV34,"")</f>
        <v/>
      </c>
      <c r="AE31" t="str">
        <f>IF(AND(Making!EW34&lt;&gt;0,(DK31&lt;&gt;"")),Making!FW34,"")</f>
        <v/>
      </c>
      <c r="AF31" t="str">
        <f>IF(AND(Making!EW34&lt;&gt;0,(DK31&lt;&gt;"")),Making!FX34,"")</f>
        <v/>
      </c>
      <c r="AG31" t="str">
        <f>IF(AND(Making!EW34&lt;&gt;0,(DK31&lt;&gt;"")),Making!FY34,"")</f>
        <v/>
      </c>
      <c r="AH31" t="str">
        <f>IF(AND(Making!EW34&lt;&gt;0,(DK31&lt;&gt;"")),Making!FZ34,"")</f>
        <v/>
      </c>
      <c r="AI31" t="str">
        <f>IF(AND(Making!EW34&lt;&gt;0,(DK31&lt;&gt;"")),Making!GA34,"")</f>
        <v/>
      </c>
      <c r="AJ31" t="str">
        <f>IF(AND(Making!EW34&lt;&gt;0,(DK31&lt;&gt;"")),Making!GB34,"")</f>
        <v/>
      </c>
      <c r="AK31" t="str">
        <f>IF(AND(Making!EW34&lt;&gt;0,(DK31&lt;&gt;"")),Making!GC34,"")</f>
        <v/>
      </c>
      <c r="AL31" t="str">
        <f>IF(AND(Making!EW34&lt;&gt;0,(DK31&lt;&gt;"")),Making!GD34,"")</f>
        <v/>
      </c>
      <c r="AM31" t="str">
        <f>IF(AND(Making!EW34&lt;&gt;0,(DK31&lt;&gt;"")),Making!GE34,"")</f>
        <v/>
      </c>
      <c r="AN31" t="str">
        <f>IF(AND(Making!EW34&lt;&gt;0,(DK31&lt;&gt;"")),Making!GF34,"")</f>
        <v/>
      </c>
      <c r="AO31" t="str">
        <f>IF(AND(Making!EW34&lt;&gt;0,(DK31&lt;&gt;"")),Making!GG34,"")</f>
        <v/>
      </c>
      <c r="AP31" t="str">
        <f>IF(AND(Making!EW34&lt;&gt;0,(DK31&lt;&gt;"")),Making!GJ34,"")</f>
        <v/>
      </c>
      <c r="AQ31" t="str">
        <f>IF(AND(Making!EW34&lt;&gt;0,(DK31&lt;&gt;"")),Making!GK34,"")</f>
        <v/>
      </c>
      <c r="AR31" t="str">
        <f>IF(AND(Making!EW34&lt;&gt;0,(DK31&lt;&gt;"")),Making!GL34,"")</f>
        <v/>
      </c>
      <c r="AS31" t="str">
        <f>IF(AND(Making!EW34&lt;&gt;0,(DK31&lt;&gt;"")),Making!GM34,"")</f>
        <v/>
      </c>
      <c r="AT31" t="str">
        <f>IF(AND(Making!EW34&lt;&gt;0,(DK31&lt;&gt;"")),"G","")</f>
        <v/>
      </c>
      <c r="AU31" t="str">
        <f>IF(AND(Making!EW34&lt;&gt;0,(DK31&lt;&gt;"")),2,IF(AND(Making!AS34&lt;&gt;0,(DK49&lt;&gt;"")),2,""))</f>
        <v/>
      </c>
      <c r="AV31" t="str">
        <f>IF(AND(Making!EW34&lt;&gt;0,(DK31&lt;&gt;""),(DL31&gt;0)),"X","")</f>
        <v/>
      </c>
      <c r="AW31" t="str">
        <f>IF(AND(Making!EW34&lt;&gt;0,(DK31&lt;&gt;""),(DL31&gt;0)),-1,"")</f>
        <v/>
      </c>
      <c r="AX31" s="4"/>
      <c r="AY31" s="4"/>
      <c r="AZ31" s="4"/>
      <c r="BA31" s="4"/>
      <c r="BB31" s="4" t="str">
        <f>IF('Making-시작_종료용'!K34&gt;0,CONCATENATE("@SET_LINE,",IF(CV31=1,DH31,DH31+IF(DK31&lt;&gt;"",DI31,0))),"")</f>
        <v/>
      </c>
      <c r="BC31" t="str">
        <f>IF('Making-시작_종료용'!K34&gt;0,'Making-시작_종료용'!EV34,"")</f>
        <v/>
      </c>
      <c r="BD31" t="str">
        <f>IF('Making-시작_종료용'!K34&gt;0,'Making-시작_종료용'!EW34,"")</f>
        <v/>
      </c>
      <c r="BE31" t="str">
        <f>IF('Making-시작_종료용'!K34&gt;0,'Making-시작_종료용'!EX34,"")</f>
        <v/>
      </c>
      <c r="BF31" t="str">
        <f>IF('Making-시작_종료용'!K34&gt;0,'Making-시작_종료용'!EY34,"")</f>
        <v/>
      </c>
      <c r="BG31" t="str">
        <f>IF('Making-시작_종료용'!K34&gt;0,'Making-시작_종료용'!EZ34,"")</f>
        <v/>
      </c>
      <c r="BH31" t="str">
        <f>IF('Making-시작_종료용'!K34&gt;0,'Making-시작_종료용'!FA34,"")</f>
        <v/>
      </c>
      <c r="BI31" t="str">
        <f>IF('Making-시작_종료용'!K34&gt;0,'Making-시작_종료용'!FB34,"")</f>
        <v/>
      </c>
      <c r="BJ31" t="str">
        <f>IF('Making-시작_종료용'!K34&gt;0,'Making-시작_종료용'!FC34,"")</f>
        <v/>
      </c>
      <c r="BK31" t="str">
        <f>IF('Making-시작_종료용'!K34&gt;0,'Making-시작_종료용'!FD34,"")</f>
        <v/>
      </c>
      <c r="BL31" t="str">
        <f>IF('Making-시작_종료용'!K34&gt;0,'Making-시작_종료용'!FE34,"")</f>
        <v/>
      </c>
      <c r="BM31" t="str">
        <f>IF('Making-시작_종료용'!K34&gt;0,'Making-시작_종료용'!FF34,"")</f>
        <v/>
      </c>
      <c r="BN31" t="str">
        <f>IF('Making-시작_종료용'!K34&gt;0,'Making-시작_종료용'!FG34,"")</f>
        <v/>
      </c>
      <c r="BO31" t="str">
        <f>IF('Making-시작_종료용'!K34&gt;0,'Making-시작_종료용'!FH34,"")</f>
        <v/>
      </c>
      <c r="BP31" t="str">
        <f>IF('Making-시작_종료용'!K34&gt;0,'Making-시작_종료용'!FI34,"")</f>
        <v/>
      </c>
      <c r="BQ31" t="str">
        <f>IF('Making-시작_종료용'!K34&gt;0,'Making-시작_종료용'!FJ34,"")</f>
        <v/>
      </c>
      <c r="BR31" t="str">
        <f>IF('Making-시작_종료용'!K34&gt;0,'Making-시작_종료용'!FK34,"")</f>
        <v/>
      </c>
      <c r="BS31" t="str">
        <f>IF('Making-시작_종료용'!K34&gt;0,'Making-시작_종료용'!FL34,"")</f>
        <v/>
      </c>
      <c r="BT31" t="str">
        <f>IF('Making-시작_종료용'!K34&gt;0,'Making-시작_종료용'!FM34,"")</f>
        <v/>
      </c>
      <c r="BU31" t="str">
        <f>IF('Making-시작_종료용'!K34&gt;0,'Making-시작_종료용'!FN34,"")</f>
        <v/>
      </c>
      <c r="BV31" t="str">
        <f>IF('Making-시작_종료용'!K34&gt;0,'Making-시작_종료용'!FO34,"")</f>
        <v/>
      </c>
      <c r="BW31" t="str">
        <f>IF('Making-시작_종료용'!K34&gt;0,'Making-시작_종료용'!FP34,"")</f>
        <v/>
      </c>
      <c r="BX31" t="str">
        <f>IF('Making-시작_종료용'!K34&gt;0,'Making-시작_종료용'!FQ34,"")</f>
        <v/>
      </c>
      <c r="BY31" t="str">
        <f>IF('Making-시작_종료용'!K34&gt;0,'Making-시작_종료용'!FR34,"")</f>
        <v/>
      </c>
      <c r="BZ31" t="str">
        <f>IF('Making-시작_종료용'!K34&gt;0,'Making-시작_종료용'!FS34,"")</f>
        <v/>
      </c>
      <c r="CA31" t="str">
        <f>IF('Making-시작_종료용'!K34&gt;0,'Making-시작_종료용'!FT34,"")</f>
        <v/>
      </c>
      <c r="CB31" t="str">
        <f>IF('Making-시작_종료용'!K34&gt;0,'Making-시작_종료용'!FU34,"")</f>
        <v/>
      </c>
      <c r="CC31" t="str">
        <f>IF('Making-시작_종료용'!K34&gt;0,'Making-시작_종료용'!FV34,"")</f>
        <v/>
      </c>
      <c r="CD31" t="str">
        <f>IF('Making-시작_종료용'!K34&gt;0,'Making-시작_종료용'!FW34,"")</f>
        <v/>
      </c>
      <c r="CE31" t="str">
        <f>IF('Making-시작_종료용'!K34&gt;0,'Making-시작_종료용'!FX34,"")</f>
        <v/>
      </c>
      <c r="CF31" t="str">
        <f>IF('Making-시작_종료용'!K34&gt;0,'Making-시작_종료용'!FY34,"")</f>
        <v/>
      </c>
      <c r="CG31" t="str">
        <f>IF('Making-시작_종료용'!K34&gt;0,'Making-시작_종료용'!FZ34,"")</f>
        <v/>
      </c>
      <c r="CH31" t="str">
        <f>IF('Making-시작_종료용'!K34&gt;0,'Making-시작_종료용'!GA34,"")</f>
        <v/>
      </c>
      <c r="CI31" t="str">
        <f>IF('Making-시작_종료용'!K34&gt;0,'Making-시작_종료용'!GB34,"")</f>
        <v/>
      </c>
      <c r="CJ31" t="str">
        <f>IF('Making-시작_종료용'!K34&gt;0,'Making-시작_종료용'!GC34,"")</f>
        <v/>
      </c>
      <c r="CK31" t="str">
        <f>IF('Making-시작_종료용'!K34&gt;0,'Making-시작_종료용'!GD34,"")</f>
        <v/>
      </c>
      <c r="CL31" t="str">
        <f>IF('Making-시작_종료용'!K34&gt;0,'Making-시작_종료용'!GE34,"")</f>
        <v/>
      </c>
      <c r="CM31" t="str">
        <f>IF('Making-시작_종료용'!K34&gt;0,'Making-시작_종료용'!GF34,"")</f>
        <v/>
      </c>
      <c r="CN31" t="str">
        <f>IF('Making-시작_종료용'!K34&gt;0,'Making-시작_종료용'!GG34,"")</f>
        <v/>
      </c>
      <c r="CO31" t="str">
        <f>IF('Making-시작_종료용'!K34&gt;0,'Making-시작_종료용'!GH34,"")</f>
        <v/>
      </c>
      <c r="CP31" s="56" t="str">
        <f>IF('Making-시작_종료용'!K34&gt;0,'Making-시작_종료용'!GI34,"")</f>
        <v/>
      </c>
      <c r="CQ31" t="str">
        <f>IF('Making-시작_종료용'!K34&gt;0,'Making-시작_종료용'!GJ34,"")</f>
        <v/>
      </c>
      <c r="CR31" t="str">
        <f>IF('Making-시작_종료용'!K34&gt;0,'Making-시작_종료용'!GK34,"")</f>
        <v/>
      </c>
      <c r="CS31" t="str">
        <f>IF('Making-시작_종료용'!K34&gt;0,'Making-시작_종료용'!GL34,"")</f>
        <v/>
      </c>
      <c r="CT31" t="str">
        <f>IF('Making-시작_종료용'!K34&gt;0,'Making-시작_종료용'!GM34,"")</f>
        <v/>
      </c>
      <c r="CU31" t="str">
        <f>IF('Making-시작_종료용'!K34&gt;0,"G","")</f>
        <v/>
      </c>
      <c r="CV31" t="str">
        <f>IF('Making-시작_종료용'!AR34&gt;0,1,IF('Making-시작_종료용'!AS34&gt;0,3,""))</f>
        <v/>
      </c>
      <c r="CW31" t="str">
        <f>IF(AND(Making!EW34&lt;&gt;0,(DL31&gt;0)),"X","")</f>
        <v/>
      </c>
      <c r="CX31" t="str">
        <f>IF(AND(Making!EW34&lt;&gt;0,(DL31&gt;0)),-1,"")</f>
        <v/>
      </c>
      <c r="CY31" t="str">
        <f t="shared" si="0"/>
        <v/>
      </c>
      <c r="DC31" t="str">
        <f>IF('Making-시작_종료용'!AR34&gt;0,"시작보행",IF('Making-시작_종료용'!AS34&gt;0,"종료보행",""))</f>
        <v/>
      </c>
      <c r="DH31">
        <f t="shared" si="2"/>
        <v>25</v>
      </c>
      <c r="DI31">
        <f t="shared" si="3"/>
        <v>16</v>
      </c>
      <c r="DJ31" t="str">
        <f t="shared" si="1"/>
        <v/>
      </c>
      <c r="DK31">
        <f t="shared" si="4"/>
        <v>3</v>
      </c>
      <c r="DL31">
        <f t="shared" si="5"/>
        <v>0</v>
      </c>
    </row>
    <row r="32" spans="3:116" ht="12" customHeight="1" x14ac:dyDescent="0.4">
      <c r="C32" s="4" t="str">
        <f>IF(AND(Making!EW35&lt;&gt;0,(DK32&lt;&gt;"")),CONCATENATE("@SET_LINE,",DH32+DI32/2),"")</f>
        <v/>
      </c>
      <c r="D32" t="str">
        <f>IF(AND(Making!EW35&lt;&gt;0,(DK32&lt;&gt;"")),Making!EV35,"")</f>
        <v/>
      </c>
      <c r="E32" t="str">
        <f>IF(AND(Making!EW35&lt;&gt;0,(DK32&lt;&gt;"")),Making!EW35,"")</f>
        <v/>
      </c>
      <c r="F32" t="str">
        <f>IF(AND(Making!EW35&lt;&gt;0,(DK32&lt;&gt;"")),Making!EX35,"")</f>
        <v/>
      </c>
      <c r="G32" t="str">
        <f>IF(AND(Making!EW35&lt;&gt;0,(DK32&lt;&gt;"")),Making!EY35,"")</f>
        <v/>
      </c>
      <c r="H32" t="str">
        <f>IF(AND(Making!EW35&lt;&gt;0,(DK32&lt;&gt;"")),Making!EZ35,"")</f>
        <v/>
      </c>
      <c r="I32" t="str">
        <f>IF(AND(Making!EW35&lt;&gt;0,(DK32&lt;&gt;"")),Making!FA35,"")</f>
        <v/>
      </c>
      <c r="J32" t="str">
        <f>IF(AND(Making!EW35&lt;&gt;0,(DK32&lt;&gt;"")),Making!FB35,"")</f>
        <v/>
      </c>
      <c r="K32" t="str">
        <f>IF(AND(Making!EW35&lt;&gt;0,(DK32&lt;&gt;"")),Making!FC35,"")</f>
        <v/>
      </c>
      <c r="L32" t="str">
        <f>IF(AND(Making!EW35&lt;&gt;0,(DK32&lt;&gt;"")),Making!FD35,"")</f>
        <v/>
      </c>
      <c r="M32" t="str">
        <f>IF(AND(Making!EW35&lt;&gt;0,(DK32&lt;&gt;"")),Making!FE35,"")</f>
        <v/>
      </c>
      <c r="N32" t="str">
        <f>IF(AND(Making!EW35&lt;&gt;0,(DK32&lt;&gt;"")),Making!FF35,"")</f>
        <v/>
      </c>
      <c r="O32" t="str">
        <f>IF(AND(Making!EW35&lt;&gt;0,(DK32&lt;&gt;"")),Making!FG35,"")</f>
        <v/>
      </c>
      <c r="P32" t="str">
        <f>IF(AND(Making!EW35&lt;&gt;0,(DK32&lt;&gt;"")),Making!FH35,"")</f>
        <v/>
      </c>
      <c r="Q32" t="str">
        <f>IF(AND(Making!EW35&lt;&gt;0,(DK32&lt;&gt;"")),Making!FI35,"")</f>
        <v/>
      </c>
      <c r="R32" t="str">
        <f>IF(AND(Making!EW35&lt;&gt;0,(DK32&lt;&gt;"")),Making!FJ35,"")</f>
        <v/>
      </c>
      <c r="S32" t="str">
        <f>IF(AND(Making!EW35&lt;&gt;0,(DK32&lt;&gt;"")),Making!FK35,"")</f>
        <v/>
      </c>
      <c r="T32" t="str">
        <f>IF(AND(Making!EW35&lt;&gt;0,(DK32&lt;&gt;"")),Making!FL35,"")</f>
        <v/>
      </c>
      <c r="U32" t="str">
        <f>IF(AND(Making!EW35&lt;&gt;0,(DK32&lt;&gt;"")),Making!FM35,"")</f>
        <v/>
      </c>
      <c r="V32" t="str">
        <f>IF(AND(Making!EW35&lt;&gt;0,(DK32&lt;&gt;"")),Making!FN35,"")</f>
        <v/>
      </c>
      <c r="W32" t="str">
        <f>IF(AND(Making!EW35&lt;&gt;0,(DK32&lt;&gt;"")),Making!FO35,"")</f>
        <v/>
      </c>
      <c r="X32" t="str">
        <f>IF(AND(Making!EW35&lt;&gt;0,(DK32&lt;&gt;"")),Making!FP35,"")</f>
        <v/>
      </c>
      <c r="Y32" t="str">
        <f>IF(AND(Making!EW35&lt;&gt;0,(DK32&lt;&gt;"")),Making!FQ35,"")</f>
        <v/>
      </c>
      <c r="Z32" t="str">
        <f>IF(AND(Making!EW35&lt;&gt;0,(DK32&lt;&gt;"")),Making!FR35,"")</f>
        <v/>
      </c>
      <c r="AA32" t="str">
        <f>IF(AND(Making!EW35&lt;&gt;0,(DK32&lt;&gt;"")),Making!FS35,"")</f>
        <v/>
      </c>
      <c r="AB32" t="str">
        <f>IF(AND(Making!EW35&lt;&gt;0,(DK32&lt;&gt;"")),Making!FT35,"")</f>
        <v/>
      </c>
      <c r="AC32" t="str">
        <f>IF(AND(Making!EW35&lt;&gt;0,(DK32&lt;&gt;"")),Making!FU35,"")</f>
        <v/>
      </c>
      <c r="AD32" t="str">
        <f>IF(AND(Making!EW35&lt;&gt;0,(DK32&lt;&gt;"")),Making!FV35,"")</f>
        <v/>
      </c>
      <c r="AE32" t="str">
        <f>IF(AND(Making!EW35&lt;&gt;0,(DK32&lt;&gt;"")),Making!FW35,"")</f>
        <v/>
      </c>
      <c r="AF32" t="str">
        <f>IF(AND(Making!EW35&lt;&gt;0,(DK32&lt;&gt;"")),Making!FX35,"")</f>
        <v/>
      </c>
      <c r="AG32" t="str">
        <f>IF(AND(Making!EW35&lt;&gt;0,(DK32&lt;&gt;"")),Making!FY35,"")</f>
        <v/>
      </c>
      <c r="AH32" t="str">
        <f>IF(AND(Making!EW35&lt;&gt;0,(DK32&lt;&gt;"")),Making!FZ35,"")</f>
        <v/>
      </c>
      <c r="AI32" t="str">
        <f>IF(AND(Making!EW35&lt;&gt;0,(DK32&lt;&gt;"")),Making!GA35,"")</f>
        <v/>
      </c>
      <c r="AJ32" t="str">
        <f>IF(AND(Making!EW35&lt;&gt;0,(DK32&lt;&gt;"")),Making!GB35,"")</f>
        <v/>
      </c>
      <c r="AK32" t="str">
        <f>IF(AND(Making!EW35&lt;&gt;0,(DK32&lt;&gt;"")),Making!GC35,"")</f>
        <v/>
      </c>
      <c r="AL32" t="str">
        <f>IF(AND(Making!EW35&lt;&gt;0,(DK32&lt;&gt;"")),Making!GD35,"")</f>
        <v/>
      </c>
      <c r="AM32" t="str">
        <f>IF(AND(Making!EW35&lt;&gt;0,(DK32&lt;&gt;"")),Making!GE35,"")</f>
        <v/>
      </c>
      <c r="AN32" t="str">
        <f>IF(AND(Making!EW35&lt;&gt;0,(DK32&lt;&gt;"")),Making!GF35,"")</f>
        <v/>
      </c>
      <c r="AO32" t="str">
        <f>IF(AND(Making!EW35&lt;&gt;0,(DK32&lt;&gt;"")),Making!GG35,"")</f>
        <v/>
      </c>
      <c r="AP32" t="str">
        <f>IF(AND(Making!EW35&lt;&gt;0,(DK32&lt;&gt;"")),Making!GJ35,"")</f>
        <v/>
      </c>
      <c r="AQ32" t="str">
        <f>IF(AND(Making!EW35&lt;&gt;0,(DK32&lt;&gt;"")),Making!GK35,"")</f>
        <v/>
      </c>
      <c r="AR32" t="str">
        <f>IF(AND(Making!EW35&lt;&gt;0,(DK32&lt;&gt;"")),Making!GL35,"")</f>
        <v/>
      </c>
      <c r="AS32" t="str">
        <f>IF(AND(Making!EW35&lt;&gt;0,(DK32&lt;&gt;"")),Making!GM35,"")</f>
        <v/>
      </c>
      <c r="AT32" t="str">
        <f>IF(AND(Making!EW35&lt;&gt;0,(DK32&lt;&gt;"")),"G","")</f>
        <v/>
      </c>
      <c r="AU32" t="str">
        <f>IF(AND(Making!EW35&lt;&gt;0,(DK32&lt;&gt;"")),2,IF(AND(Making!AS35&lt;&gt;0,(DK50&lt;&gt;"")),2,""))</f>
        <v/>
      </c>
      <c r="AV32" t="str">
        <f>IF(AND(Making!EW35&lt;&gt;0,(DK32&lt;&gt;""),(DL32&gt;0)),"X","")</f>
        <v/>
      </c>
      <c r="AW32" t="str">
        <f>IF(AND(Making!EW35&lt;&gt;0,(DK32&lt;&gt;""),(DL32&gt;0)),-1,"")</f>
        <v/>
      </c>
      <c r="AX32" s="4"/>
      <c r="AY32" s="4"/>
      <c r="AZ32" s="4"/>
      <c r="BA32" s="4"/>
      <c r="BB32" s="4" t="str">
        <f>IF('Making-시작_종료용'!K35&gt;0,CONCATENATE("@SET_LINE,",IF(CV32=1,DH32,DH32+IF(DK32&lt;&gt;"",DI32,0))),"")</f>
        <v/>
      </c>
      <c r="BC32" t="str">
        <f>IF('Making-시작_종료용'!K35&gt;0,'Making-시작_종료용'!EV35,"")</f>
        <v/>
      </c>
      <c r="BD32" t="str">
        <f>IF('Making-시작_종료용'!K35&gt;0,'Making-시작_종료용'!EW35,"")</f>
        <v/>
      </c>
      <c r="BE32" t="str">
        <f>IF('Making-시작_종료용'!K35&gt;0,'Making-시작_종료용'!EX35,"")</f>
        <v/>
      </c>
      <c r="BF32" t="str">
        <f>IF('Making-시작_종료용'!K35&gt;0,'Making-시작_종료용'!EY35,"")</f>
        <v/>
      </c>
      <c r="BG32" t="str">
        <f>IF('Making-시작_종료용'!K35&gt;0,'Making-시작_종료용'!EZ35,"")</f>
        <v/>
      </c>
      <c r="BH32" t="str">
        <f>IF('Making-시작_종료용'!K35&gt;0,'Making-시작_종료용'!FA35,"")</f>
        <v/>
      </c>
      <c r="BI32" t="str">
        <f>IF('Making-시작_종료용'!K35&gt;0,'Making-시작_종료용'!FB35,"")</f>
        <v/>
      </c>
      <c r="BJ32" t="str">
        <f>IF('Making-시작_종료용'!K35&gt;0,'Making-시작_종료용'!FC35,"")</f>
        <v/>
      </c>
      <c r="BK32" t="str">
        <f>IF('Making-시작_종료용'!K35&gt;0,'Making-시작_종료용'!FD35,"")</f>
        <v/>
      </c>
      <c r="BL32" t="str">
        <f>IF('Making-시작_종료용'!K35&gt;0,'Making-시작_종료용'!FE35,"")</f>
        <v/>
      </c>
      <c r="BM32" t="str">
        <f>IF('Making-시작_종료용'!K35&gt;0,'Making-시작_종료용'!FF35,"")</f>
        <v/>
      </c>
      <c r="BN32" t="str">
        <f>IF('Making-시작_종료용'!K35&gt;0,'Making-시작_종료용'!FG35,"")</f>
        <v/>
      </c>
      <c r="BO32" t="str">
        <f>IF('Making-시작_종료용'!K35&gt;0,'Making-시작_종료용'!FH35,"")</f>
        <v/>
      </c>
      <c r="BP32" t="str">
        <f>IF('Making-시작_종료용'!K35&gt;0,'Making-시작_종료용'!FI35,"")</f>
        <v/>
      </c>
      <c r="BQ32" t="str">
        <f>IF('Making-시작_종료용'!K35&gt;0,'Making-시작_종료용'!FJ35,"")</f>
        <v/>
      </c>
      <c r="BR32" t="str">
        <f>IF('Making-시작_종료용'!K35&gt;0,'Making-시작_종료용'!FK35,"")</f>
        <v/>
      </c>
      <c r="BS32" t="str">
        <f>IF('Making-시작_종료용'!K35&gt;0,'Making-시작_종료용'!FL35,"")</f>
        <v/>
      </c>
      <c r="BT32" t="str">
        <f>IF('Making-시작_종료용'!K35&gt;0,'Making-시작_종료용'!FM35,"")</f>
        <v/>
      </c>
      <c r="BU32" t="str">
        <f>IF('Making-시작_종료용'!K35&gt;0,'Making-시작_종료용'!FN35,"")</f>
        <v/>
      </c>
      <c r="BV32" t="str">
        <f>IF('Making-시작_종료용'!K35&gt;0,'Making-시작_종료용'!FO35,"")</f>
        <v/>
      </c>
      <c r="BW32" t="str">
        <f>IF('Making-시작_종료용'!K35&gt;0,'Making-시작_종료용'!FP35,"")</f>
        <v/>
      </c>
      <c r="BX32" t="str">
        <f>IF('Making-시작_종료용'!K35&gt;0,'Making-시작_종료용'!FQ35,"")</f>
        <v/>
      </c>
      <c r="BY32" t="str">
        <f>IF('Making-시작_종료용'!K35&gt;0,'Making-시작_종료용'!FR35,"")</f>
        <v/>
      </c>
      <c r="BZ32" t="str">
        <f>IF('Making-시작_종료용'!K35&gt;0,'Making-시작_종료용'!FS35,"")</f>
        <v/>
      </c>
      <c r="CA32" t="str">
        <f>IF('Making-시작_종료용'!K35&gt;0,'Making-시작_종료용'!FT35,"")</f>
        <v/>
      </c>
      <c r="CB32" t="str">
        <f>IF('Making-시작_종료용'!K35&gt;0,'Making-시작_종료용'!FU35,"")</f>
        <v/>
      </c>
      <c r="CC32" t="str">
        <f>IF('Making-시작_종료용'!K35&gt;0,'Making-시작_종료용'!FV35,"")</f>
        <v/>
      </c>
      <c r="CD32" t="str">
        <f>IF('Making-시작_종료용'!K35&gt;0,'Making-시작_종료용'!FW35,"")</f>
        <v/>
      </c>
      <c r="CE32" t="str">
        <f>IF('Making-시작_종료용'!K35&gt;0,'Making-시작_종료용'!FX35,"")</f>
        <v/>
      </c>
      <c r="CF32" t="str">
        <f>IF('Making-시작_종료용'!K35&gt;0,'Making-시작_종료용'!FY35,"")</f>
        <v/>
      </c>
      <c r="CG32" t="str">
        <f>IF('Making-시작_종료용'!K35&gt;0,'Making-시작_종료용'!FZ35,"")</f>
        <v/>
      </c>
      <c r="CH32" t="str">
        <f>IF('Making-시작_종료용'!K35&gt;0,'Making-시작_종료용'!GA35,"")</f>
        <v/>
      </c>
      <c r="CI32" t="str">
        <f>IF('Making-시작_종료용'!K35&gt;0,'Making-시작_종료용'!GB35,"")</f>
        <v/>
      </c>
      <c r="CJ32" t="str">
        <f>IF('Making-시작_종료용'!K35&gt;0,'Making-시작_종료용'!GC35,"")</f>
        <v/>
      </c>
      <c r="CK32" t="str">
        <f>IF('Making-시작_종료용'!K35&gt;0,'Making-시작_종료용'!GD35,"")</f>
        <v/>
      </c>
      <c r="CL32" t="str">
        <f>IF('Making-시작_종료용'!K35&gt;0,'Making-시작_종료용'!GE35,"")</f>
        <v/>
      </c>
      <c r="CM32" t="str">
        <f>IF('Making-시작_종료용'!K35&gt;0,'Making-시작_종료용'!GF35,"")</f>
        <v/>
      </c>
      <c r="CN32" t="str">
        <f>IF('Making-시작_종료용'!K35&gt;0,'Making-시작_종료용'!GG35,"")</f>
        <v/>
      </c>
      <c r="CO32" t="str">
        <f>IF('Making-시작_종료용'!K35&gt;0,'Making-시작_종료용'!GH35,"")</f>
        <v/>
      </c>
      <c r="CP32" s="56" t="str">
        <f>IF('Making-시작_종료용'!K35&gt;0,'Making-시작_종료용'!GI35,"")</f>
        <v/>
      </c>
      <c r="CQ32" t="str">
        <f>IF('Making-시작_종료용'!K35&gt;0,'Making-시작_종료용'!GJ35,"")</f>
        <v/>
      </c>
      <c r="CR32" t="str">
        <f>IF('Making-시작_종료용'!K35&gt;0,'Making-시작_종료용'!GK35,"")</f>
        <v/>
      </c>
      <c r="CS32" t="str">
        <f>IF('Making-시작_종료용'!K35&gt;0,'Making-시작_종료용'!GL35,"")</f>
        <v/>
      </c>
      <c r="CT32" t="str">
        <f>IF('Making-시작_종료용'!K35&gt;0,'Making-시작_종료용'!GM35,"")</f>
        <v/>
      </c>
      <c r="CU32" t="str">
        <f>IF('Making-시작_종료용'!K35&gt;0,"G","")</f>
        <v/>
      </c>
      <c r="CV32" t="str">
        <f>IF('Making-시작_종료용'!AR35&gt;0,1,IF('Making-시작_종료용'!AS35&gt;0,3,""))</f>
        <v/>
      </c>
      <c r="CW32" t="str">
        <f>IF(AND(Making!EW35&lt;&gt;0,(DL32&gt;0)),"X","")</f>
        <v/>
      </c>
      <c r="CX32" t="str">
        <f>IF(AND(Making!EW35&lt;&gt;0,(DL32&gt;0)),-1,"")</f>
        <v/>
      </c>
      <c r="CY32" t="str">
        <f t="shared" si="0"/>
        <v/>
      </c>
      <c r="DC32" t="str">
        <f>IF('Making-시작_종료용'!AR35&gt;0,"시작보행",IF('Making-시작_종료용'!AS35&gt;0,"종료보행",""))</f>
        <v/>
      </c>
      <c r="DH32">
        <f t="shared" si="2"/>
        <v>26</v>
      </c>
      <c r="DI32">
        <f t="shared" si="3"/>
        <v>16</v>
      </c>
      <c r="DJ32" t="str">
        <f t="shared" si="1"/>
        <v/>
      </c>
      <c r="DK32">
        <f t="shared" si="4"/>
        <v>3</v>
      </c>
      <c r="DL32">
        <f t="shared" si="5"/>
        <v>0</v>
      </c>
    </row>
    <row r="33" spans="3:116" ht="12" customHeight="1" x14ac:dyDescent="0.4">
      <c r="C33" s="4" t="str">
        <f>IF(AND(Making!EW36&lt;&gt;0,(DK33&lt;&gt;"")),CONCATENATE("@SET_LINE,",DH33+DI33/2),"")</f>
        <v/>
      </c>
      <c r="D33" t="str">
        <f>IF(AND(Making!EW36&lt;&gt;0,(DK33&lt;&gt;"")),Making!EV36,"")</f>
        <v/>
      </c>
      <c r="E33" t="str">
        <f>IF(AND(Making!EW36&lt;&gt;0,(DK33&lt;&gt;"")),Making!EW36,"")</f>
        <v/>
      </c>
      <c r="F33" t="str">
        <f>IF(AND(Making!EW36&lt;&gt;0,(DK33&lt;&gt;"")),Making!EX36,"")</f>
        <v/>
      </c>
      <c r="G33" t="str">
        <f>IF(AND(Making!EW36&lt;&gt;0,(DK33&lt;&gt;"")),Making!EY36,"")</f>
        <v/>
      </c>
      <c r="H33" t="str">
        <f>IF(AND(Making!EW36&lt;&gt;0,(DK33&lt;&gt;"")),Making!EZ36,"")</f>
        <v/>
      </c>
      <c r="I33" t="str">
        <f>IF(AND(Making!EW36&lt;&gt;0,(DK33&lt;&gt;"")),Making!FA36,"")</f>
        <v/>
      </c>
      <c r="J33" t="str">
        <f>IF(AND(Making!EW36&lt;&gt;0,(DK33&lt;&gt;"")),Making!FB36,"")</f>
        <v/>
      </c>
      <c r="K33" t="str">
        <f>IF(AND(Making!EW36&lt;&gt;0,(DK33&lt;&gt;"")),Making!FC36,"")</f>
        <v/>
      </c>
      <c r="L33" t="str">
        <f>IF(AND(Making!EW36&lt;&gt;0,(DK33&lt;&gt;"")),Making!FD36,"")</f>
        <v/>
      </c>
      <c r="M33" t="str">
        <f>IF(AND(Making!EW36&lt;&gt;0,(DK33&lt;&gt;"")),Making!FE36,"")</f>
        <v/>
      </c>
      <c r="N33" t="str">
        <f>IF(AND(Making!EW36&lt;&gt;0,(DK33&lt;&gt;"")),Making!FF36,"")</f>
        <v/>
      </c>
      <c r="O33" t="str">
        <f>IF(AND(Making!EW36&lt;&gt;0,(DK33&lt;&gt;"")),Making!FG36,"")</f>
        <v/>
      </c>
      <c r="P33" t="str">
        <f>IF(AND(Making!EW36&lt;&gt;0,(DK33&lt;&gt;"")),Making!FH36,"")</f>
        <v/>
      </c>
      <c r="Q33" t="str">
        <f>IF(AND(Making!EW36&lt;&gt;0,(DK33&lt;&gt;"")),Making!FI36,"")</f>
        <v/>
      </c>
      <c r="R33" t="str">
        <f>IF(AND(Making!EW36&lt;&gt;0,(DK33&lt;&gt;"")),Making!FJ36,"")</f>
        <v/>
      </c>
      <c r="S33" t="str">
        <f>IF(AND(Making!EW36&lt;&gt;0,(DK33&lt;&gt;"")),Making!FK36,"")</f>
        <v/>
      </c>
      <c r="T33" t="str">
        <f>IF(AND(Making!EW36&lt;&gt;0,(DK33&lt;&gt;"")),Making!FL36,"")</f>
        <v/>
      </c>
      <c r="U33" t="str">
        <f>IF(AND(Making!EW36&lt;&gt;0,(DK33&lt;&gt;"")),Making!FM36,"")</f>
        <v/>
      </c>
      <c r="V33" t="str">
        <f>IF(AND(Making!EW36&lt;&gt;0,(DK33&lt;&gt;"")),Making!FN36,"")</f>
        <v/>
      </c>
      <c r="W33" t="str">
        <f>IF(AND(Making!EW36&lt;&gt;0,(DK33&lt;&gt;"")),Making!FO36,"")</f>
        <v/>
      </c>
      <c r="X33" t="str">
        <f>IF(AND(Making!EW36&lt;&gt;0,(DK33&lt;&gt;"")),Making!FP36,"")</f>
        <v/>
      </c>
      <c r="Y33" t="str">
        <f>IF(AND(Making!EW36&lt;&gt;0,(DK33&lt;&gt;"")),Making!FQ36,"")</f>
        <v/>
      </c>
      <c r="Z33" t="str">
        <f>IF(AND(Making!EW36&lt;&gt;0,(DK33&lt;&gt;"")),Making!FR36,"")</f>
        <v/>
      </c>
      <c r="AA33" t="str">
        <f>IF(AND(Making!EW36&lt;&gt;0,(DK33&lt;&gt;"")),Making!FS36,"")</f>
        <v/>
      </c>
      <c r="AB33" t="str">
        <f>IF(AND(Making!EW36&lt;&gt;0,(DK33&lt;&gt;"")),Making!FT36,"")</f>
        <v/>
      </c>
      <c r="AC33" t="str">
        <f>IF(AND(Making!EW36&lt;&gt;0,(DK33&lt;&gt;"")),Making!FU36,"")</f>
        <v/>
      </c>
      <c r="AD33" t="str">
        <f>IF(AND(Making!EW36&lt;&gt;0,(DK33&lt;&gt;"")),Making!FV36,"")</f>
        <v/>
      </c>
      <c r="AE33" t="str">
        <f>IF(AND(Making!EW36&lt;&gt;0,(DK33&lt;&gt;"")),Making!FW36,"")</f>
        <v/>
      </c>
      <c r="AF33" t="str">
        <f>IF(AND(Making!EW36&lt;&gt;0,(DK33&lt;&gt;"")),Making!FX36,"")</f>
        <v/>
      </c>
      <c r="AG33" t="str">
        <f>IF(AND(Making!EW36&lt;&gt;0,(DK33&lt;&gt;"")),Making!FY36,"")</f>
        <v/>
      </c>
      <c r="AH33" t="str">
        <f>IF(AND(Making!EW36&lt;&gt;0,(DK33&lt;&gt;"")),Making!FZ36,"")</f>
        <v/>
      </c>
      <c r="AI33" t="str">
        <f>IF(AND(Making!EW36&lt;&gt;0,(DK33&lt;&gt;"")),Making!GA36,"")</f>
        <v/>
      </c>
      <c r="AJ33" t="str">
        <f>IF(AND(Making!EW36&lt;&gt;0,(DK33&lt;&gt;"")),Making!GB36,"")</f>
        <v/>
      </c>
      <c r="AK33" t="str">
        <f>IF(AND(Making!EW36&lt;&gt;0,(DK33&lt;&gt;"")),Making!GC36,"")</f>
        <v/>
      </c>
      <c r="AL33" t="str">
        <f>IF(AND(Making!EW36&lt;&gt;0,(DK33&lt;&gt;"")),Making!GD36,"")</f>
        <v/>
      </c>
      <c r="AM33" t="str">
        <f>IF(AND(Making!EW36&lt;&gt;0,(DK33&lt;&gt;"")),Making!GE36,"")</f>
        <v/>
      </c>
      <c r="AN33" t="str">
        <f>IF(AND(Making!EW36&lt;&gt;0,(DK33&lt;&gt;"")),Making!GF36,"")</f>
        <v/>
      </c>
      <c r="AO33" t="str">
        <f>IF(AND(Making!EW36&lt;&gt;0,(DK33&lt;&gt;"")),Making!GG36,"")</f>
        <v/>
      </c>
      <c r="AP33" t="str">
        <f>IF(AND(Making!EW36&lt;&gt;0,(DK33&lt;&gt;"")),Making!GJ36,"")</f>
        <v/>
      </c>
      <c r="AQ33" t="str">
        <f>IF(AND(Making!EW36&lt;&gt;0,(DK33&lt;&gt;"")),Making!GK36,"")</f>
        <v/>
      </c>
      <c r="AR33" t="str">
        <f>IF(AND(Making!EW36&lt;&gt;0,(DK33&lt;&gt;"")),Making!GL36,"")</f>
        <v/>
      </c>
      <c r="AS33" t="str">
        <f>IF(AND(Making!EW36&lt;&gt;0,(DK33&lt;&gt;"")),Making!GM36,"")</f>
        <v/>
      </c>
      <c r="AT33" t="str">
        <f>IF(AND(Making!EW36&lt;&gt;0,(DK33&lt;&gt;"")),"G","")</f>
        <v/>
      </c>
      <c r="AU33" t="str">
        <f>IF(AND(Making!EW36&lt;&gt;0,(DK33&lt;&gt;"")),2,IF(AND(Making!AS36&lt;&gt;0,(DK51&lt;&gt;"")),2,""))</f>
        <v/>
      </c>
      <c r="AV33" t="str">
        <f>IF(AND(Making!EW36&lt;&gt;0,(DK33&lt;&gt;""),(DL33&gt;0)),"X","")</f>
        <v/>
      </c>
      <c r="AW33" t="str">
        <f>IF(AND(Making!EW36&lt;&gt;0,(DK33&lt;&gt;""),(DL33&gt;0)),-1,"")</f>
        <v/>
      </c>
      <c r="AX33" s="4"/>
      <c r="AY33" s="4"/>
      <c r="AZ33" s="4"/>
      <c r="BA33" s="4"/>
      <c r="BB33" s="4" t="str">
        <f>IF('Making-시작_종료용'!K36&gt;0,CONCATENATE("@SET_LINE,",IF(CV33=1,DH33,DH33+IF(DK33&lt;&gt;"",DI33,0))),"")</f>
        <v/>
      </c>
      <c r="BC33" t="str">
        <f>IF('Making-시작_종료용'!K36&gt;0,'Making-시작_종료용'!EV36,"")</f>
        <v/>
      </c>
      <c r="BD33" t="str">
        <f>IF('Making-시작_종료용'!K36&gt;0,'Making-시작_종료용'!EW36,"")</f>
        <v/>
      </c>
      <c r="BE33" t="str">
        <f>IF('Making-시작_종료용'!K36&gt;0,'Making-시작_종료용'!EX36,"")</f>
        <v/>
      </c>
      <c r="BF33" t="str">
        <f>IF('Making-시작_종료용'!K36&gt;0,'Making-시작_종료용'!EY36,"")</f>
        <v/>
      </c>
      <c r="BG33" t="str">
        <f>IF('Making-시작_종료용'!K36&gt;0,'Making-시작_종료용'!EZ36,"")</f>
        <v/>
      </c>
      <c r="BH33" t="str">
        <f>IF('Making-시작_종료용'!K36&gt;0,'Making-시작_종료용'!FA36,"")</f>
        <v/>
      </c>
      <c r="BI33" t="str">
        <f>IF('Making-시작_종료용'!K36&gt;0,'Making-시작_종료용'!FB36,"")</f>
        <v/>
      </c>
      <c r="BJ33" t="str">
        <f>IF('Making-시작_종료용'!K36&gt;0,'Making-시작_종료용'!FC36,"")</f>
        <v/>
      </c>
      <c r="BK33" t="str">
        <f>IF('Making-시작_종료용'!K36&gt;0,'Making-시작_종료용'!FD36,"")</f>
        <v/>
      </c>
      <c r="BL33" t="str">
        <f>IF('Making-시작_종료용'!K36&gt;0,'Making-시작_종료용'!FE36,"")</f>
        <v/>
      </c>
      <c r="BM33" t="str">
        <f>IF('Making-시작_종료용'!K36&gt;0,'Making-시작_종료용'!FF36,"")</f>
        <v/>
      </c>
      <c r="BN33" t="str">
        <f>IF('Making-시작_종료용'!K36&gt;0,'Making-시작_종료용'!FG36,"")</f>
        <v/>
      </c>
      <c r="BO33" t="str">
        <f>IF('Making-시작_종료용'!K36&gt;0,'Making-시작_종료용'!FH36,"")</f>
        <v/>
      </c>
      <c r="BP33" t="str">
        <f>IF('Making-시작_종료용'!K36&gt;0,'Making-시작_종료용'!FI36,"")</f>
        <v/>
      </c>
      <c r="BQ33" t="str">
        <f>IF('Making-시작_종료용'!K36&gt;0,'Making-시작_종료용'!FJ36,"")</f>
        <v/>
      </c>
      <c r="BR33" t="str">
        <f>IF('Making-시작_종료용'!K36&gt;0,'Making-시작_종료용'!FK36,"")</f>
        <v/>
      </c>
      <c r="BS33" t="str">
        <f>IF('Making-시작_종료용'!K36&gt;0,'Making-시작_종료용'!FL36,"")</f>
        <v/>
      </c>
      <c r="BT33" t="str">
        <f>IF('Making-시작_종료용'!K36&gt;0,'Making-시작_종료용'!FM36,"")</f>
        <v/>
      </c>
      <c r="BU33" t="str">
        <f>IF('Making-시작_종료용'!K36&gt;0,'Making-시작_종료용'!FN36,"")</f>
        <v/>
      </c>
      <c r="BV33" t="str">
        <f>IF('Making-시작_종료용'!K36&gt;0,'Making-시작_종료용'!FO36,"")</f>
        <v/>
      </c>
      <c r="BW33" t="str">
        <f>IF('Making-시작_종료용'!K36&gt;0,'Making-시작_종료용'!FP36,"")</f>
        <v/>
      </c>
      <c r="BX33" t="str">
        <f>IF('Making-시작_종료용'!K36&gt;0,'Making-시작_종료용'!FQ36,"")</f>
        <v/>
      </c>
      <c r="BY33" t="str">
        <f>IF('Making-시작_종료용'!K36&gt;0,'Making-시작_종료용'!FR36,"")</f>
        <v/>
      </c>
      <c r="BZ33" t="str">
        <f>IF('Making-시작_종료용'!K36&gt;0,'Making-시작_종료용'!FS36,"")</f>
        <v/>
      </c>
      <c r="CA33" t="str">
        <f>IF('Making-시작_종료용'!K36&gt;0,'Making-시작_종료용'!FT36,"")</f>
        <v/>
      </c>
      <c r="CB33" t="str">
        <f>IF('Making-시작_종료용'!K36&gt;0,'Making-시작_종료용'!FU36,"")</f>
        <v/>
      </c>
      <c r="CC33" t="str">
        <f>IF('Making-시작_종료용'!K36&gt;0,'Making-시작_종료용'!FV36,"")</f>
        <v/>
      </c>
      <c r="CD33" t="str">
        <f>IF('Making-시작_종료용'!K36&gt;0,'Making-시작_종료용'!FW36,"")</f>
        <v/>
      </c>
      <c r="CE33" t="str">
        <f>IF('Making-시작_종료용'!K36&gt;0,'Making-시작_종료용'!FX36,"")</f>
        <v/>
      </c>
      <c r="CF33" t="str">
        <f>IF('Making-시작_종료용'!K36&gt;0,'Making-시작_종료용'!FY36,"")</f>
        <v/>
      </c>
      <c r="CG33" t="str">
        <f>IF('Making-시작_종료용'!K36&gt;0,'Making-시작_종료용'!FZ36,"")</f>
        <v/>
      </c>
      <c r="CH33" t="str">
        <f>IF('Making-시작_종료용'!K36&gt;0,'Making-시작_종료용'!GA36,"")</f>
        <v/>
      </c>
      <c r="CI33" t="str">
        <f>IF('Making-시작_종료용'!K36&gt;0,'Making-시작_종료용'!GB36,"")</f>
        <v/>
      </c>
      <c r="CJ33" t="str">
        <f>IF('Making-시작_종료용'!K36&gt;0,'Making-시작_종료용'!GC36,"")</f>
        <v/>
      </c>
      <c r="CK33" t="str">
        <f>IF('Making-시작_종료용'!K36&gt;0,'Making-시작_종료용'!GD36,"")</f>
        <v/>
      </c>
      <c r="CL33" t="str">
        <f>IF('Making-시작_종료용'!K36&gt;0,'Making-시작_종료용'!GE36,"")</f>
        <v/>
      </c>
      <c r="CM33" t="str">
        <f>IF('Making-시작_종료용'!K36&gt;0,'Making-시작_종료용'!GF36,"")</f>
        <v/>
      </c>
      <c r="CN33" t="str">
        <f>IF('Making-시작_종료용'!K36&gt;0,'Making-시작_종료용'!GG36,"")</f>
        <v/>
      </c>
      <c r="CO33" t="str">
        <f>IF('Making-시작_종료용'!K36&gt;0,'Making-시작_종료용'!GH36,"")</f>
        <v/>
      </c>
      <c r="CP33" s="56" t="str">
        <f>IF('Making-시작_종료용'!K36&gt;0,'Making-시작_종료용'!GI36,"")</f>
        <v/>
      </c>
      <c r="CQ33" t="str">
        <f>IF('Making-시작_종료용'!K36&gt;0,'Making-시작_종료용'!GJ36,"")</f>
        <v/>
      </c>
      <c r="CR33" t="str">
        <f>IF('Making-시작_종료용'!K36&gt;0,'Making-시작_종료용'!GK36,"")</f>
        <v/>
      </c>
      <c r="CS33" t="str">
        <f>IF('Making-시작_종료용'!K36&gt;0,'Making-시작_종료용'!GL36,"")</f>
        <v/>
      </c>
      <c r="CT33" t="str">
        <f>IF('Making-시작_종료용'!K36&gt;0,'Making-시작_종료용'!GM36,"")</f>
        <v/>
      </c>
      <c r="CU33" t="str">
        <f>IF('Making-시작_종료용'!K36&gt;0,"G","")</f>
        <v/>
      </c>
      <c r="CV33" t="str">
        <f>IF('Making-시작_종료용'!AR36&gt;0,1,IF('Making-시작_종료용'!AS36&gt;0,3,""))</f>
        <v/>
      </c>
      <c r="CW33" t="str">
        <f>IF(AND(Making!EW36&lt;&gt;0,(DL33&gt;0)),"X","")</f>
        <v/>
      </c>
      <c r="CX33" t="str">
        <f>IF(AND(Making!EW36&lt;&gt;0,(DL33&gt;0)),-1,"")</f>
        <v/>
      </c>
      <c r="CY33" t="str">
        <f t="shared" si="0"/>
        <v/>
      </c>
      <c r="DC33" t="str">
        <f>IF('Making-시작_종료용'!AR36&gt;0,"시작보행",IF('Making-시작_종료용'!AS36&gt;0,"종료보행",""))</f>
        <v/>
      </c>
      <c r="DH33">
        <f t="shared" si="2"/>
        <v>27</v>
      </c>
      <c r="DI33">
        <f t="shared" si="3"/>
        <v>16</v>
      </c>
      <c r="DJ33" t="str">
        <f t="shared" si="1"/>
        <v/>
      </c>
      <c r="DK33">
        <f t="shared" si="4"/>
        <v>3</v>
      </c>
      <c r="DL33">
        <f t="shared" si="5"/>
        <v>0</v>
      </c>
    </row>
    <row r="34" spans="3:116" ht="12" customHeight="1" x14ac:dyDescent="0.4">
      <c r="C34" s="4" t="str">
        <f>IF(AND(Making!EW37&lt;&gt;0,(DK34&lt;&gt;"")),CONCATENATE("@SET_LINE,",DH34+DI34/2),"")</f>
        <v/>
      </c>
      <c r="D34" t="str">
        <f>IF(AND(Making!EW37&lt;&gt;0,(DK34&lt;&gt;"")),Making!EV37,"")</f>
        <v/>
      </c>
      <c r="E34" t="str">
        <f>IF(AND(Making!EW37&lt;&gt;0,(DK34&lt;&gt;"")),Making!EW37,"")</f>
        <v/>
      </c>
      <c r="F34" t="str">
        <f>IF(AND(Making!EW37&lt;&gt;0,(DK34&lt;&gt;"")),Making!EX37,"")</f>
        <v/>
      </c>
      <c r="G34" t="str">
        <f>IF(AND(Making!EW37&lt;&gt;0,(DK34&lt;&gt;"")),Making!EY37,"")</f>
        <v/>
      </c>
      <c r="H34" t="str">
        <f>IF(AND(Making!EW37&lt;&gt;0,(DK34&lt;&gt;"")),Making!EZ37,"")</f>
        <v/>
      </c>
      <c r="I34" t="str">
        <f>IF(AND(Making!EW37&lt;&gt;0,(DK34&lt;&gt;"")),Making!FA37,"")</f>
        <v/>
      </c>
      <c r="J34" t="str">
        <f>IF(AND(Making!EW37&lt;&gt;0,(DK34&lt;&gt;"")),Making!FB37,"")</f>
        <v/>
      </c>
      <c r="K34" t="str">
        <f>IF(AND(Making!EW37&lt;&gt;0,(DK34&lt;&gt;"")),Making!FC37,"")</f>
        <v/>
      </c>
      <c r="L34" t="str">
        <f>IF(AND(Making!EW37&lt;&gt;0,(DK34&lt;&gt;"")),Making!FD37,"")</f>
        <v/>
      </c>
      <c r="M34" t="str">
        <f>IF(AND(Making!EW37&lt;&gt;0,(DK34&lt;&gt;"")),Making!FE37,"")</f>
        <v/>
      </c>
      <c r="N34" t="str">
        <f>IF(AND(Making!EW37&lt;&gt;0,(DK34&lt;&gt;"")),Making!FF37,"")</f>
        <v/>
      </c>
      <c r="O34" t="str">
        <f>IF(AND(Making!EW37&lt;&gt;0,(DK34&lt;&gt;"")),Making!FG37,"")</f>
        <v/>
      </c>
      <c r="P34" t="str">
        <f>IF(AND(Making!EW37&lt;&gt;0,(DK34&lt;&gt;"")),Making!FH37,"")</f>
        <v/>
      </c>
      <c r="Q34" t="str">
        <f>IF(AND(Making!EW37&lt;&gt;0,(DK34&lt;&gt;"")),Making!FI37,"")</f>
        <v/>
      </c>
      <c r="R34" t="str">
        <f>IF(AND(Making!EW37&lt;&gt;0,(DK34&lt;&gt;"")),Making!FJ37,"")</f>
        <v/>
      </c>
      <c r="S34" t="str">
        <f>IF(AND(Making!EW37&lt;&gt;0,(DK34&lt;&gt;"")),Making!FK37,"")</f>
        <v/>
      </c>
      <c r="T34" t="str">
        <f>IF(AND(Making!EW37&lt;&gt;0,(DK34&lt;&gt;"")),Making!FL37,"")</f>
        <v/>
      </c>
      <c r="U34" t="str">
        <f>IF(AND(Making!EW37&lt;&gt;0,(DK34&lt;&gt;"")),Making!FM37,"")</f>
        <v/>
      </c>
      <c r="V34" t="str">
        <f>IF(AND(Making!EW37&lt;&gt;0,(DK34&lt;&gt;"")),Making!FN37,"")</f>
        <v/>
      </c>
      <c r="W34" t="str">
        <f>IF(AND(Making!EW37&lt;&gt;0,(DK34&lt;&gt;"")),Making!FO37,"")</f>
        <v/>
      </c>
      <c r="X34" t="str">
        <f>IF(AND(Making!EW37&lt;&gt;0,(DK34&lt;&gt;"")),Making!FP37,"")</f>
        <v/>
      </c>
      <c r="Y34" t="str">
        <f>IF(AND(Making!EW37&lt;&gt;0,(DK34&lt;&gt;"")),Making!FQ37,"")</f>
        <v/>
      </c>
      <c r="Z34" t="str">
        <f>IF(AND(Making!EW37&lt;&gt;0,(DK34&lt;&gt;"")),Making!FR37,"")</f>
        <v/>
      </c>
      <c r="AA34" t="str">
        <f>IF(AND(Making!EW37&lt;&gt;0,(DK34&lt;&gt;"")),Making!FS37,"")</f>
        <v/>
      </c>
      <c r="AB34" t="str">
        <f>IF(AND(Making!EW37&lt;&gt;0,(DK34&lt;&gt;"")),Making!FT37,"")</f>
        <v/>
      </c>
      <c r="AC34" t="str">
        <f>IF(AND(Making!EW37&lt;&gt;0,(DK34&lt;&gt;"")),Making!FU37,"")</f>
        <v/>
      </c>
      <c r="AD34" t="str">
        <f>IF(AND(Making!EW37&lt;&gt;0,(DK34&lt;&gt;"")),Making!FV37,"")</f>
        <v/>
      </c>
      <c r="AE34" t="str">
        <f>IF(AND(Making!EW37&lt;&gt;0,(DK34&lt;&gt;"")),Making!FW37,"")</f>
        <v/>
      </c>
      <c r="AF34" t="str">
        <f>IF(AND(Making!EW37&lt;&gt;0,(DK34&lt;&gt;"")),Making!FX37,"")</f>
        <v/>
      </c>
      <c r="AG34" t="str">
        <f>IF(AND(Making!EW37&lt;&gt;0,(DK34&lt;&gt;"")),Making!FY37,"")</f>
        <v/>
      </c>
      <c r="AH34" t="str">
        <f>IF(AND(Making!EW37&lt;&gt;0,(DK34&lt;&gt;"")),Making!FZ37,"")</f>
        <v/>
      </c>
      <c r="AI34" t="str">
        <f>IF(AND(Making!EW37&lt;&gt;0,(DK34&lt;&gt;"")),Making!GA37,"")</f>
        <v/>
      </c>
      <c r="AJ34" t="str">
        <f>IF(AND(Making!EW37&lt;&gt;0,(DK34&lt;&gt;"")),Making!GB37,"")</f>
        <v/>
      </c>
      <c r="AK34" t="str">
        <f>IF(AND(Making!EW37&lt;&gt;0,(DK34&lt;&gt;"")),Making!GC37,"")</f>
        <v/>
      </c>
      <c r="AL34" t="str">
        <f>IF(AND(Making!EW37&lt;&gt;0,(DK34&lt;&gt;"")),Making!GD37,"")</f>
        <v/>
      </c>
      <c r="AM34" t="str">
        <f>IF(AND(Making!EW37&lt;&gt;0,(DK34&lt;&gt;"")),Making!GE37,"")</f>
        <v/>
      </c>
      <c r="AN34" t="str">
        <f>IF(AND(Making!EW37&lt;&gt;0,(DK34&lt;&gt;"")),Making!GF37,"")</f>
        <v/>
      </c>
      <c r="AO34" t="str">
        <f>IF(AND(Making!EW37&lt;&gt;0,(DK34&lt;&gt;"")),Making!GG37,"")</f>
        <v/>
      </c>
      <c r="AP34" t="str">
        <f>IF(AND(Making!EW37&lt;&gt;0,(DK34&lt;&gt;"")),Making!GJ37,"")</f>
        <v/>
      </c>
      <c r="AQ34" t="str">
        <f>IF(AND(Making!EW37&lt;&gt;0,(DK34&lt;&gt;"")),Making!GK37,"")</f>
        <v/>
      </c>
      <c r="AR34" t="str">
        <f>IF(AND(Making!EW37&lt;&gt;0,(DK34&lt;&gt;"")),Making!GL37,"")</f>
        <v/>
      </c>
      <c r="AS34" t="str">
        <f>IF(AND(Making!EW37&lt;&gt;0,(DK34&lt;&gt;"")),Making!GM37,"")</f>
        <v/>
      </c>
      <c r="AT34" t="str">
        <f>IF(AND(Making!EW37&lt;&gt;0,(DK34&lt;&gt;"")),"G","")</f>
        <v/>
      </c>
      <c r="AU34" t="str">
        <f>IF(AND(Making!EW37&lt;&gt;0,(DK34&lt;&gt;"")),2,IF(AND(Making!AS37&lt;&gt;0,(DK52&lt;&gt;"")),2,""))</f>
        <v/>
      </c>
      <c r="AV34" t="str">
        <f>IF(AND(Making!EW37&lt;&gt;0,(DK34&lt;&gt;""),(DL34&gt;0)),"X","")</f>
        <v/>
      </c>
      <c r="AW34" t="str">
        <f>IF(AND(Making!EW37&lt;&gt;0,(DK34&lt;&gt;""),(DL34&gt;0)),-1,"")</f>
        <v/>
      </c>
      <c r="AX34" s="4"/>
      <c r="AY34" s="4"/>
      <c r="AZ34" s="4"/>
      <c r="BA34" s="4"/>
      <c r="BB34" s="4" t="str">
        <f>IF('Making-시작_종료용'!K37&gt;0,CONCATENATE("@SET_LINE,",IF(CV34=1,DH34,DH34+IF(DK34&lt;&gt;"",DI34,0))),"")</f>
        <v/>
      </c>
      <c r="BC34" t="str">
        <f>IF('Making-시작_종료용'!K37&gt;0,'Making-시작_종료용'!EV37,"")</f>
        <v/>
      </c>
      <c r="BD34" t="str">
        <f>IF('Making-시작_종료용'!K37&gt;0,'Making-시작_종료용'!EW37,"")</f>
        <v/>
      </c>
      <c r="BE34" t="str">
        <f>IF('Making-시작_종료용'!K37&gt;0,'Making-시작_종료용'!EX37,"")</f>
        <v/>
      </c>
      <c r="BF34" t="str">
        <f>IF('Making-시작_종료용'!K37&gt;0,'Making-시작_종료용'!EY37,"")</f>
        <v/>
      </c>
      <c r="BG34" t="str">
        <f>IF('Making-시작_종료용'!K37&gt;0,'Making-시작_종료용'!EZ37,"")</f>
        <v/>
      </c>
      <c r="BH34" t="str">
        <f>IF('Making-시작_종료용'!K37&gt;0,'Making-시작_종료용'!FA37,"")</f>
        <v/>
      </c>
      <c r="BI34" t="str">
        <f>IF('Making-시작_종료용'!K37&gt;0,'Making-시작_종료용'!FB37,"")</f>
        <v/>
      </c>
      <c r="BJ34" t="str">
        <f>IF('Making-시작_종료용'!K37&gt;0,'Making-시작_종료용'!FC37,"")</f>
        <v/>
      </c>
      <c r="BK34" t="str">
        <f>IF('Making-시작_종료용'!K37&gt;0,'Making-시작_종료용'!FD37,"")</f>
        <v/>
      </c>
      <c r="BL34" t="str">
        <f>IF('Making-시작_종료용'!K37&gt;0,'Making-시작_종료용'!FE37,"")</f>
        <v/>
      </c>
      <c r="BM34" t="str">
        <f>IF('Making-시작_종료용'!K37&gt;0,'Making-시작_종료용'!FF37,"")</f>
        <v/>
      </c>
      <c r="BN34" t="str">
        <f>IF('Making-시작_종료용'!K37&gt;0,'Making-시작_종료용'!FG37,"")</f>
        <v/>
      </c>
      <c r="BO34" t="str">
        <f>IF('Making-시작_종료용'!K37&gt;0,'Making-시작_종료용'!FH37,"")</f>
        <v/>
      </c>
      <c r="BP34" t="str">
        <f>IF('Making-시작_종료용'!K37&gt;0,'Making-시작_종료용'!FI37,"")</f>
        <v/>
      </c>
      <c r="BQ34" t="str">
        <f>IF('Making-시작_종료용'!K37&gt;0,'Making-시작_종료용'!FJ37,"")</f>
        <v/>
      </c>
      <c r="BR34" t="str">
        <f>IF('Making-시작_종료용'!K37&gt;0,'Making-시작_종료용'!FK37,"")</f>
        <v/>
      </c>
      <c r="BS34" t="str">
        <f>IF('Making-시작_종료용'!K37&gt;0,'Making-시작_종료용'!FL37,"")</f>
        <v/>
      </c>
      <c r="BT34" t="str">
        <f>IF('Making-시작_종료용'!K37&gt;0,'Making-시작_종료용'!FM37,"")</f>
        <v/>
      </c>
      <c r="BU34" t="str">
        <f>IF('Making-시작_종료용'!K37&gt;0,'Making-시작_종료용'!FN37,"")</f>
        <v/>
      </c>
      <c r="BV34" t="str">
        <f>IF('Making-시작_종료용'!K37&gt;0,'Making-시작_종료용'!FO37,"")</f>
        <v/>
      </c>
      <c r="BW34" t="str">
        <f>IF('Making-시작_종료용'!K37&gt;0,'Making-시작_종료용'!FP37,"")</f>
        <v/>
      </c>
      <c r="BX34" t="str">
        <f>IF('Making-시작_종료용'!K37&gt;0,'Making-시작_종료용'!FQ37,"")</f>
        <v/>
      </c>
      <c r="BY34" t="str">
        <f>IF('Making-시작_종료용'!K37&gt;0,'Making-시작_종료용'!FR37,"")</f>
        <v/>
      </c>
      <c r="BZ34" t="str">
        <f>IF('Making-시작_종료용'!K37&gt;0,'Making-시작_종료용'!FS37,"")</f>
        <v/>
      </c>
      <c r="CA34" t="str">
        <f>IF('Making-시작_종료용'!K37&gt;0,'Making-시작_종료용'!FT37,"")</f>
        <v/>
      </c>
      <c r="CB34" t="str">
        <f>IF('Making-시작_종료용'!K37&gt;0,'Making-시작_종료용'!FU37,"")</f>
        <v/>
      </c>
      <c r="CC34" t="str">
        <f>IF('Making-시작_종료용'!K37&gt;0,'Making-시작_종료용'!FV37,"")</f>
        <v/>
      </c>
      <c r="CD34" t="str">
        <f>IF('Making-시작_종료용'!K37&gt;0,'Making-시작_종료용'!FW37,"")</f>
        <v/>
      </c>
      <c r="CE34" t="str">
        <f>IF('Making-시작_종료용'!K37&gt;0,'Making-시작_종료용'!FX37,"")</f>
        <v/>
      </c>
      <c r="CF34" t="str">
        <f>IF('Making-시작_종료용'!K37&gt;0,'Making-시작_종료용'!FY37,"")</f>
        <v/>
      </c>
      <c r="CG34" t="str">
        <f>IF('Making-시작_종료용'!K37&gt;0,'Making-시작_종료용'!FZ37,"")</f>
        <v/>
      </c>
      <c r="CH34" t="str">
        <f>IF('Making-시작_종료용'!K37&gt;0,'Making-시작_종료용'!GA37,"")</f>
        <v/>
      </c>
      <c r="CI34" t="str">
        <f>IF('Making-시작_종료용'!K37&gt;0,'Making-시작_종료용'!GB37,"")</f>
        <v/>
      </c>
      <c r="CJ34" t="str">
        <f>IF('Making-시작_종료용'!K37&gt;0,'Making-시작_종료용'!GC37,"")</f>
        <v/>
      </c>
      <c r="CK34" t="str">
        <f>IF('Making-시작_종료용'!K37&gt;0,'Making-시작_종료용'!GD37,"")</f>
        <v/>
      </c>
      <c r="CL34" t="str">
        <f>IF('Making-시작_종료용'!K37&gt;0,'Making-시작_종료용'!GE37,"")</f>
        <v/>
      </c>
      <c r="CM34" t="str">
        <f>IF('Making-시작_종료용'!K37&gt;0,'Making-시작_종료용'!GF37,"")</f>
        <v/>
      </c>
      <c r="CN34" t="str">
        <f>IF('Making-시작_종료용'!K37&gt;0,'Making-시작_종료용'!GG37,"")</f>
        <v/>
      </c>
      <c r="CO34" t="str">
        <f>IF('Making-시작_종료용'!K37&gt;0,'Making-시작_종료용'!GH37,"")</f>
        <v/>
      </c>
      <c r="CP34" s="56" t="str">
        <f>IF('Making-시작_종료용'!K37&gt;0,'Making-시작_종료용'!GI37,"")</f>
        <v/>
      </c>
      <c r="CQ34" t="str">
        <f>IF('Making-시작_종료용'!K37&gt;0,'Making-시작_종료용'!GJ37,"")</f>
        <v/>
      </c>
      <c r="CR34" t="str">
        <f>IF('Making-시작_종료용'!K37&gt;0,'Making-시작_종료용'!GK37,"")</f>
        <v/>
      </c>
      <c r="CS34" t="str">
        <f>IF('Making-시작_종료용'!K37&gt;0,'Making-시작_종료용'!GL37,"")</f>
        <v/>
      </c>
      <c r="CT34" t="str">
        <f>IF('Making-시작_종료용'!K37&gt;0,'Making-시작_종료용'!GM37,"")</f>
        <v/>
      </c>
      <c r="CU34" t="str">
        <f>IF('Making-시작_종료용'!K37&gt;0,"G","")</f>
        <v/>
      </c>
      <c r="CV34" t="str">
        <f>IF('Making-시작_종료용'!AR37&gt;0,1,IF('Making-시작_종료용'!AS37&gt;0,3,""))</f>
        <v/>
      </c>
      <c r="CW34" t="str">
        <f>IF(AND(Making!EW37&lt;&gt;0,(DL34&gt;0)),"X","")</f>
        <v/>
      </c>
      <c r="CX34" t="str">
        <f>IF(AND(Making!EW37&lt;&gt;0,(DL34&gt;0)),-1,"")</f>
        <v/>
      </c>
      <c r="CY34" t="str">
        <f t="shared" si="0"/>
        <v/>
      </c>
      <c r="DC34" t="str">
        <f>IF('Making-시작_종료용'!AR37&gt;0,"시작보행",IF('Making-시작_종료용'!AS37&gt;0,"종료보행",""))</f>
        <v/>
      </c>
      <c r="DH34">
        <f t="shared" si="2"/>
        <v>28</v>
      </c>
      <c r="DI34">
        <f t="shared" si="3"/>
        <v>16</v>
      </c>
      <c r="DJ34" t="str">
        <f t="shared" si="1"/>
        <v/>
      </c>
      <c r="DK34">
        <f t="shared" si="4"/>
        <v>3</v>
      </c>
      <c r="DL34">
        <f t="shared" si="5"/>
        <v>0</v>
      </c>
    </row>
    <row r="35" spans="3:116" ht="12" customHeight="1" x14ac:dyDescent="0.4">
      <c r="C35" s="4" t="str">
        <f>IF(AND(Making!EW38&lt;&gt;0,(DK35&lt;&gt;"")),CONCATENATE("@SET_LINE,",DH35+DI35/2),"")</f>
        <v/>
      </c>
      <c r="D35" t="str">
        <f>IF(AND(Making!EW38&lt;&gt;0,(DK35&lt;&gt;"")),Making!EV38,"")</f>
        <v/>
      </c>
      <c r="E35" t="str">
        <f>IF(AND(Making!EW38&lt;&gt;0,(DK35&lt;&gt;"")),Making!EW38,"")</f>
        <v/>
      </c>
      <c r="F35" t="str">
        <f>IF(AND(Making!EW38&lt;&gt;0,(DK35&lt;&gt;"")),Making!EX38,"")</f>
        <v/>
      </c>
      <c r="G35" t="str">
        <f>IF(AND(Making!EW38&lt;&gt;0,(DK35&lt;&gt;"")),Making!EY38,"")</f>
        <v/>
      </c>
      <c r="H35" t="str">
        <f>IF(AND(Making!EW38&lt;&gt;0,(DK35&lt;&gt;"")),Making!EZ38,"")</f>
        <v/>
      </c>
      <c r="I35" t="str">
        <f>IF(AND(Making!EW38&lt;&gt;0,(DK35&lt;&gt;"")),Making!FA38,"")</f>
        <v/>
      </c>
      <c r="J35" t="str">
        <f>IF(AND(Making!EW38&lt;&gt;0,(DK35&lt;&gt;"")),Making!FB38,"")</f>
        <v/>
      </c>
      <c r="K35" t="str">
        <f>IF(AND(Making!EW38&lt;&gt;0,(DK35&lt;&gt;"")),Making!FC38,"")</f>
        <v/>
      </c>
      <c r="L35" t="str">
        <f>IF(AND(Making!EW38&lt;&gt;0,(DK35&lt;&gt;"")),Making!FD38,"")</f>
        <v/>
      </c>
      <c r="M35" t="str">
        <f>IF(AND(Making!EW38&lt;&gt;0,(DK35&lt;&gt;"")),Making!FE38,"")</f>
        <v/>
      </c>
      <c r="N35" t="str">
        <f>IF(AND(Making!EW38&lt;&gt;0,(DK35&lt;&gt;"")),Making!FF38,"")</f>
        <v/>
      </c>
      <c r="O35" t="str">
        <f>IF(AND(Making!EW38&lt;&gt;0,(DK35&lt;&gt;"")),Making!FG38,"")</f>
        <v/>
      </c>
      <c r="P35" t="str">
        <f>IF(AND(Making!EW38&lt;&gt;0,(DK35&lt;&gt;"")),Making!FH38,"")</f>
        <v/>
      </c>
      <c r="Q35" t="str">
        <f>IF(AND(Making!EW38&lt;&gt;0,(DK35&lt;&gt;"")),Making!FI38,"")</f>
        <v/>
      </c>
      <c r="R35" t="str">
        <f>IF(AND(Making!EW38&lt;&gt;0,(DK35&lt;&gt;"")),Making!FJ38,"")</f>
        <v/>
      </c>
      <c r="S35" t="str">
        <f>IF(AND(Making!EW38&lt;&gt;0,(DK35&lt;&gt;"")),Making!FK38,"")</f>
        <v/>
      </c>
      <c r="T35" t="str">
        <f>IF(AND(Making!EW38&lt;&gt;0,(DK35&lt;&gt;"")),Making!FL38,"")</f>
        <v/>
      </c>
      <c r="U35" t="str">
        <f>IF(AND(Making!EW38&lt;&gt;0,(DK35&lt;&gt;"")),Making!FM38,"")</f>
        <v/>
      </c>
      <c r="V35" t="str">
        <f>IF(AND(Making!EW38&lt;&gt;0,(DK35&lt;&gt;"")),Making!FN38,"")</f>
        <v/>
      </c>
      <c r="W35" t="str">
        <f>IF(AND(Making!EW38&lt;&gt;0,(DK35&lt;&gt;"")),Making!FO38,"")</f>
        <v/>
      </c>
      <c r="X35" t="str">
        <f>IF(AND(Making!EW38&lt;&gt;0,(DK35&lt;&gt;"")),Making!FP38,"")</f>
        <v/>
      </c>
      <c r="Y35" t="str">
        <f>IF(AND(Making!EW38&lt;&gt;0,(DK35&lt;&gt;"")),Making!FQ38,"")</f>
        <v/>
      </c>
      <c r="Z35" t="str">
        <f>IF(AND(Making!EW38&lt;&gt;0,(DK35&lt;&gt;"")),Making!FR38,"")</f>
        <v/>
      </c>
      <c r="AA35" t="str">
        <f>IF(AND(Making!EW38&lt;&gt;0,(DK35&lt;&gt;"")),Making!FS38,"")</f>
        <v/>
      </c>
      <c r="AB35" t="str">
        <f>IF(AND(Making!EW38&lt;&gt;0,(DK35&lt;&gt;"")),Making!FT38,"")</f>
        <v/>
      </c>
      <c r="AC35" t="str">
        <f>IF(AND(Making!EW38&lt;&gt;0,(DK35&lt;&gt;"")),Making!FU38,"")</f>
        <v/>
      </c>
      <c r="AD35" t="str">
        <f>IF(AND(Making!EW38&lt;&gt;0,(DK35&lt;&gt;"")),Making!FV38,"")</f>
        <v/>
      </c>
      <c r="AE35" t="str">
        <f>IF(AND(Making!EW38&lt;&gt;0,(DK35&lt;&gt;"")),Making!FW38,"")</f>
        <v/>
      </c>
      <c r="AF35" t="str">
        <f>IF(AND(Making!EW38&lt;&gt;0,(DK35&lt;&gt;"")),Making!FX38,"")</f>
        <v/>
      </c>
      <c r="AG35" t="str">
        <f>IF(AND(Making!EW38&lt;&gt;0,(DK35&lt;&gt;"")),Making!FY38,"")</f>
        <v/>
      </c>
      <c r="AH35" t="str">
        <f>IF(AND(Making!EW38&lt;&gt;0,(DK35&lt;&gt;"")),Making!FZ38,"")</f>
        <v/>
      </c>
      <c r="AI35" t="str">
        <f>IF(AND(Making!EW38&lt;&gt;0,(DK35&lt;&gt;"")),Making!GA38,"")</f>
        <v/>
      </c>
      <c r="AJ35" t="str">
        <f>IF(AND(Making!EW38&lt;&gt;0,(DK35&lt;&gt;"")),Making!GB38,"")</f>
        <v/>
      </c>
      <c r="AK35" t="str">
        <f>IF(AND(Making!EW38&lt;&gt;0,(DK35&lt;&gt;"")),Making!GC38,"")</f>
        <v/>
      </c>
      <c r="AL35" t="str">
        <f>IF(AND(Making!EW38&lt;&gt;0,(DK35&lt;&gt;"")),Making!GD38,"")</f>
        <v/>
      </c>
      <c r="AM35" t="str">
        <f>IF(AND(Making!EW38&lt;&gt;0,(DK35&lt;&gt;"")),Making!GE38,"")</f>
        <v/>
      </c>
      <c r="AN35" t="str">
        <f>IF(AND(Making!EW38&lt;&gt;0,(DK35&lt;&gt;"")),Making!GF38,"")</f>
        <v/>
      </c>
      <c r="AO35" t="str">
        <f>IF(AND(Making!EW38&lt;&gt;0,(DK35&lt;&gt;"")),Making!GG38,"")</f>
        <v/>
      </c>
      <c r="AP35" t="str">
        <f>IF(AND(Making!EW38&lt;&gt;0,(DK35&lt;&gt;"")),Making!GJ38,"")</f>
        <v/>
      </c>
      <c r="AQ35" t="str">
        <f>IF(AND(Making!EW38&lt;&gt;0,(DK35&lt;&gt;"")),Making!GK38,"")</f>
        <v/>
      </c>
      <c r="AR35" t="str">
        <f>IF(AND(Making!EW38&lt;&gt;0,(DK35&lt;&gt;"")),Making!GL38,"")</f>
        <v/>
      </c>
      <c r="AS35" t="str">
        <f>IF(AND(Making!EW38&lt;&gt;0,(DK35&lt;&gt;"")),Making!GM38,"")</f>
        <v/>
      </c>
      <c r="AT35" t="str">
        <f>IF(AND(Making!EW38&lt;&gt;0,(DK35&lt;&gt;"")),"G","")</f>
        <v/>
      </c>
      <c r="AU35" t="str">
        <f>IF(AND(Making!EW38&lt;&gt;0,(DK35&lt;&gt;"")),2,IF(AND(Making!AS38&lt;&gt;0,(DK53&lt;&gt;"")),2,""))</f>
        <v/>
      </c>
      <c r="AV35" t="str">
        <f>IF(AND(Making!EW38&lt;&gt;0,(DK35&lt;&gt;""),(DL35&gt;0)),"X","")</f>
        <v/>
      </c>
      <c r="AW35" t="str">
        <f>IF(AND(Making!EW38&lt;&gt;0,(DK35&lt;&gt;""),(DL35&gt;0)),-1,"")</f>
        <v/>
      </c>
      <c r="AX35" s="4"/>
      <c r="AY35" s="4"/>
      <c r="AZ35" s="4"/>
      <c r="BA35" s="4"/>
      <c r="BB35" s="4" t="str">
        <f>IF('Making-시작_종료용'!K38&gt;0,CONCATENATE("@SET_LINE,",IF(CV35=1,DH35,DH35+IF(DK35&lt;&gt;"",DI35,0))),"")</f>
        <v/>
      </c>
      <c r="BC35" t="str">
        <f>IF('Making-시작_종료용'!K38&gt;0,'Making-시작_종료용'!EV38,"")</f>
        <v/>
      </c>
      <c r="BD35" t="str">
        <f>IF('Making-시작_종료용'!K38&gt;0,'Making-시작_종료용'!EW38,"")</f>
        <v/>
      </c>
      <c r="BE35" t="str">
        <f>IF('Making-시작_종료용'!K38&gt;0,'Making-시작_종료용'!EX38,"")</f>
        <v/>
      </c>
      <c r="BF35" t="str">
        <f>IF('Making-시작_종료용'!K38&gt;0,'Making-시작_종료용'!EY38,"")</f>
        <v/>
      </c>
      <c r="BG35" t="str">
        <f>IF('Making-시작_종료용'!K38&gt;0,'Making-시작_종료용'!EZ38,"")</f>
        <v/>
      </c>
      <c r="BH35" t="str">
        <f>IF('Making-시작_종료용'!K38&gt;0,'Making-시작_종료용'!FA38,"")</f>
        <v/>
      </c>
      <c r="BI35" t="str">
        <f>IF('Making-시작_종료용'!K38&gt;0,'Making-시작_종료용'!FB38,"")</f>
        <v/>
      </c>
      <c r="BJ35" t="str">
        <f>IF('Making-시작_종료용'!K38&gt;0,'Making-시작_종료용'!FC38,"")</f>
        <v/>
      </c>
      <c r="BK35" t="str">
        <f>IF('Making-시작_종료용'!K38&gt;0,'Making-시작_종료용'!FD38,"")</f>
        <v/>
      </c>
      <c r="BL35" t="str">
        <f>IF('Making-시작_종료용'!K38&gt;0,'Making-시작_종료용'!FE38,"")</f>
        <v/>
      </c>
      <c r="BM35" t="str">
        <f>IF('Making-시작_종료용'!K38&gt;0,'Making-시작_종료용'!FF38,"")</f>
        <v/>
      </c>
      <c r="BN35" t="str">
        <f>IF('Making-시작_종료용'!K38&gt;0,'Making-시작_종료용'!FG38,"")</f>
        <v/>
      </c>
      <c r="BO35" t="str">
        <f>IF('Making-시작_종료용'!K38&gt;0,'Making-시작_종료용'!FH38,"")</f>
        <v/>
      </c>
      <c r="BP35" t="str">
        <f>IF('Making-시작_종료용'!K38&gt;0,'Making-시작_종료용'!FI38,"")</f>
        <v/>
      </c>
      <c r="BQ35" t="str">
        <f>IF('Making-시작_종료용'!K38&gt;0,'Making-시작_종료용'!FJ38,"")</f>
        <v/>
      </c>
      <c r="BR35" t="str">
        <f>IF('Making-시작_종료용'!K38&gt;0,'Making-시작_종료용'!FK38,"")</f>
        <v/>
      </c>
      <c r="BS35" t="str">
        <f>IF('Making-시작_종료용'!K38&gt;0,'Making-시작_종료용'!FL38,"")</f>
        <v/>
      </c>
      <c r="BT35" t="str">
        <f>IF('Making-시작_종료용'!K38&gt;0,'Making-시작_종료용'!FM38,"")</f>
        <v/>
      </c>
      <c r="BU35" t="str">
        <f>IF('Making-시작_종료용'!K38&gt;0,'Making-시작_종료용'!FN38,"")</f>
        <v/>
      </c>
      <c r="BV35" t="str">
        <f>IF('Making-시작_종료용'!K38&gt;0,'Making-시작_종료용'!FO38,"")</f>
        <v/>
      </c>
      <c r="BW35" t="str">
        <f>IF('Making-시작_종료용'!K38&gt;0,'Making-시작_종료용'!FP38,"")</f>
        <v/>
      </c>
      <c r="BX35" t="str">
        <f>IF('Making-시작_종료용'!K38&gt;0,'Making-시작_종료용'!FQ38,"")</f>
        <v/>
      </c>
      <c r="BY35" t="str">
        <f>IF('Making-시작_종료용'!K38&gt;0,'Making-시작_종료용'!FR38,"")</f>
        <v/>
      </c>
      <c r="BZ35" t="str">
        <f>IF('Making-시작_종료용'!K38&gt;0,'Making-시작_종료용'!FS38,"")</f>
        <v/>
      </c>
      <c r="CA35" t="str">
        <f>IF('Making-시작_종료용'!K38&gt;0,'Making-시작_종료용'!FT38,"")</f>
        <v/>
      </c>
      <c r="CB35" t="str">
        <f>IF('Making-시작_종료용'!K38&gt;0,'Making-시작_종료용'!FU38,"")</f>
        <v/>
      </c>
      <c r="CC35" t="str">
        <f>IF('Making-시작_종료용'!K38&gt;0,'Making-시작_종료용'!FV38,"")</f>
        <v/>
      </c>
      <c r="CD35" t="str">
        <f>IF('Making-시작_종료용'!K38&gt;0,'Making-시작_종료용'!FW38,"")</f>
        <v/>
      </c>
      <c r="CE35" t="str">
        <f>IF('Making-시작_종료용'!K38&gt;0,'Making-시작_종료용'!FX38,"")</f>
        <v/>
      </c>
      <c r="CF35" t="str">
        <f>IF('Making-시작_종료용'!K38&gt;0,'Making-시작_종료용'!FY38,"")</f>
        <v/>
      </c>
      <c r="CG35" t="str">
        <f>IF('Making-시작_종료용'!K38&gt;0,'Making-시작_종료용'!FZ38,"")</f>
        <v/>
      </c>
      <c r="CH35" t="str">
        <f>IF('Making-시작_종료용'!K38&gt;0,'Making-시작_종료용'!GA38,"")</f>
        <v/>
      </c>
      <c r="CI35" t="str">
        <f>IF('Making-시작_종료용'!K38&gt;0,'Making-시작_종료용'!GB38,"")</f>
        <v/>
      </c>
      <c r="CJ35" t="str">
        <f>IF('Making-시작_종료용'!K38&gt;0,'Making-시작_종료용'!GC38,"")</f>
        <v/>
      </c>
      <c r="CK35" t="str">
        <f>IF('Making-시작_종료용'!K38&gt;0,'Making-시작_종료용'!GD38,"")</f>
        <v/>
      </c>
      <c r="CL35" t="str">
        <f>IF('Making-시작_종료용'!K38&gt;0,'Making-시작_종료용'!GE38,"")</f>
        <v/>
      </c>
      <c r="CM35" t="str">
        <f>IF('Making-시작_종료용'!K38&gt;0,'Making-시작_종료용'!GF38,"")</f>
        <v/>
      </c>
      <c r="CN35" t="str">
        <f>IF('Making-시작_종료용'!K38&gt;0,'Making-시작_종료용'!GG38,"")</f>
        <v/>
      </c>
      <c r="CO35" t="str">
        <f>IF('Making-시작_종료용'!K38&gt;0,'Making-시작_종료용'!GH38,"")</f>
        <v/>
      </c>
      <c r="CP35" s="56" t="str">
        <f>IF('Making-시작_종료용'!K38&gt;0,'Making-시작_종료용'!GI38,"")</f>
        <v/>
      </c>
      <c r="CQ35" t="str">
        <f>IF('Making-시작_종료용'!K38&gt;0,'Making-시작_종료용'!GJ38,"")</f>
        <v/>
      </c>
      <c r="CR35" t="str">
        <f>IF('Making-시작_종료용'!K38&gt;0,'Making-시작_종료용'!GK38,"")</f>
        <v/>
      </c>
      <c r="CS35" t="str">
        <f>IF('Making-시작_종료용'!K38&gt;0,'Making-시작_종료용'!GL38,"")</f>
        <v/>
      </c>
      <c r="CT35" t="str">
        <f>IF('Making-시작_종료용'!K38&gt;0,'Making-시작_종료용'!GM38,"")</f>
        <v/>
      </c>
      <c r="CU35" t="str">
        <f>IF('Making-시작_종료용'!K38&gt;0,"G","")</f>
        <v/>
      </c>
      <c r="CV35" t="str">
        <f>IF('Making-시작_종료용'!AR38&gt;0,1,IF('Making-시작_종료용'!AS38&gt;0,3,""))</f>
        <v/>
      </c>
      <c r="CW35" t="str">
        <f>IF(AND(Making!EW38&lt;&gt;0,(DL35&gt;0)),"X","")</f>
        <v/>
      </c>
      <c r="CX35" t="str">
        <f>IF(AND(Making!EW38&lt;&gt;0,(DL35&gt;0)),-1,"")</f>
        <v/>
      </c>
      <c r="CY35" t="str">
        <f t="shared" si="0"/>
        <v/>
      </c>
      <c r="DC35" t="str">
        <f>IF('Making-시작_종료용'!AR38&gt;0,"시작보행",IF('Making-시작_종료용'!AS38&gt;0,"종료보행",""))</f>
        <v/>
      </c>
      <c r="DH35">
        <f t="shared" si="2"/>
        <v>29</v>
      </c>
      <c r="DI35">
        <f t="shared" si="3"/>
        <v>16</v>
      </c>
      <c r="DJ35" t="str">
        <f t="shared" si="1"/>
        <v/>
      </c>
      <c r="DK35">
        <f t="shared" si="4"/>
        <v>3</v>
      </c>
      <c r="DL35">
        <f t="shared" si="5"/>
        <v>0</v>
      </c>
    </row>
    <row r="36" spans="3:116" ht="12" customHeight="1" x14ac:dyDescent="0.4">
      <c r="C36" s="4" t="str">
        <f>IF(AND(Making!EW39&lt;&gt;0,(DK36&lt;&gt;"")),CONCATENATE("@SET_LINE,",DH36+DI36/2),"")</f>
        <v/>
      </c>
      <c r="D36" t="str">
        <f>IF(AND(Making!EW39&lt;&gt;0,(DK36&lt;&gt;"")),Making!EV39,"")</f>
        <v/>
      </c>
      <c r="E36" t="str">
        <f>IF(AND(Making!EW39&lt;&gt;0,(DK36&lt;&gt;"")),Making!EW39,"")</f>
        <v/>
      </c>
      <c r="F36" t="str">
        <f>IF(AND(Making!EW39&lt;&gt;0,(DK36&lt;&gt;"")),Making!EX39,"")</f>
        <v/>
      </c>
      <c r="G36" t="str">
        <f>IF(AND(Making!EW39&lt;&gt;0,(DK36&lt;&gt;"")),Making!EY39,"")</f>
        <v/>
      </c>
      <c r="H36" t="str">
        <f>IF(AND(Making!EW39&lt;&gt;0,(DK36&lt;&gt;"")),Making!EZ39,"")</f>
        <v/>
      </c>
      <c r="I36" t="str">
        <f>IF(AND(Making!EW39&lt;&gt;0,(DK36&lt;&gt;"")),Making!FA39,"")</f>
        <v/>
      </c>
      <c r="J36" t="str">
        <f>IF(AND(Making!EW39&lt;&gt;0,(DK36&lt;&gt;"")),Making!FB39,"")</f>
        <v/>
      </c>
      <c r="K36" t="str">
        <f>IF(AND(Making!EW39&lt;&gt;0,(DK36&lt;&gt;"")),Making!FC39,"")</f>
        <v/>
      </c>
      <c r="L36" t="str">
        <f>IF(AND(Making!EW39&lt;&gt;0,(DK36&lt;&gt;"")),Making!FD39,"")</f>
        <v/>
      </c>
      <c r="M36" t="str">
        <f>IF(AND(Making!EW39&lt;&gt;0,(DK36&lt;&gt;"")),Making!FE39,"")</f>
        <v/>
      </c>
      <c r="N36" t="str">
        <f>IF(AND(Making!EW39&lt;&gt;0,(DK36&lt;&gt;"")),Making!FF39,"")</f>
        <v/>
      </c>
      <c r="O36" t="str">
        <f>IF(AND(Making!EW39&lt;&gt;0,(DK36&lt;&gt;"")),Making!FG39,"")</f>
        <v/>
      </c>
      <c r="P36" t="str">
        <f>IF(AND(Making!EW39&lt;&gt;0,(DK36&lt;&gt;"")),Making!FH39,"")</f>
        <v/>
      </c>
      <c r="Q36" t="str">
        <f>IF(AND(Making!EW39&lt;&gt;0,(DK36&lt;&gt;"")),Making!FI39,"")</f>
        <v/>
      </c>
      <c r="R36" t="str">
        <f>IF(AND(Making!EW39&lt;&gt;0,(DK36&lt;&gt;"")),Making!FJ39,"")</f>
        <v/>
      </c>
      <c r="S36" t="str">
        <f>IF(AND(Making!EW39&lt;&gt;0,(DK36&lt;&gt;"")),Making!FK39,"")</f>
        <v/>
      </c>
      <c r="T36" t="str">
        <f>IF(AND(Making!EW39&lt;&gt;0,(DK36&lt;&gt;"")),Making!FL39,"")</f>
        <v/>
      </c>
      <c r="U36" t="str">
        <f>IF(AND(Making!EW39&lt;&gt;0,(DK36&lt;&gt;"")),Making!FM39,"")</f>
        <v/>
      </c>
      <c r="V36" t="str">
        <f>IF(AND(Making!EW39&lt;&gt;0,(DK36&lt;&gt;"")),Making!FN39,"")</f>
        <v/>
      </c>
      <c r="W36" t="str">
        <f>IF(AND(Making!EW39&lt;&gt;0,(DK36&lt;&gt;"")),Making!FO39,"")</f>
        <v/>
      </c>
      <c r="X36" t="str">
        <f>IF(AND(Making!EW39&lt;&gt;0,(DK36&lt;&gt;"")),Making!FP39,"")</f>
        <v/>
      </c>
      <c r="Y36" t="str">
        <f>IF(AND(Making!EW39&lt;&gt;0,(DK36&lt;&gt;"")),Making!FQ39,"")</f>
        <v/>
      </c>
      <c r="Z36" t="str">
        <f>IF(AND(Making!EW39&lt;&gt;0,(DK36&lt;&gt;"")),Making!FR39,"")</f>
        <v/>
      </c>
      <c r="AA36" t="str">
        <f>IF(AND(Making!EW39&lt;&gt;0,(DK36&lt;&gt;"")),Making!FS39,"")</f>
        <v/>
      </c>
      <c r="AB36" t="str">
        <f>IF(AND(Making!EW39&lt;&gt;0,(DK36&lt;&gt;"")),Making!FT39,"")</f>
        <v/>
      </c>
      <c r="AC36" t="str">
        <f>IF(AND(Making!EW39&lt;&gt;0,(DK36&lt;&gt;"")),Making!FU39,"")</f>
        <v/>
      </c>
      <c r="AD36" t="str">
        <f>IF(AND(Making!EW39&lt;&gt;0,(DK36&lt;&gt;"")),Making!FV39,"")</f>
        <v/>
      </c>
      <c r="AE36" t="str">
        <f>IF(AND(Making!EW39&lt;&gt;0,(DK36&lt;&gt;"")),Making!FW39,"")</f>
        <v/>
      </c>
      <c r="AF36" t="str">
        <f>IF(AND(Making!EW39&lt;&gt;0,(DK36&lt;&gt;"")),Making!FX39,"")</f>
        <v/>
      </c>
      <c r="AG36" t="str">
        <f>IF(AND(Making!EW39&lt;&gt;0,(DK36&lt;&gt;"")),Making!FY39,"")</f>
        <v/>
      </c>
      <c r="AH36" t="str">
        <f>IF(AND(Making!EW39&lt;&gt;0,(DK36&lt;&gt;"")),Making!FZ39,"")</f>
        <v/>
      </c>
      <c r="AI36" t="str">
        <f>IF(AND(Making!EW39&lt;&gt;0,(DK36&lt;&gt;"")),Making!GA39,"")</f>
        <v/>
      </c>
      <c r="AJ36" t="str">
        <f>IF(AND(Making!EW39&lt;&gt;0,(DK36&lt;&gt;"")),Making!GB39,"")</f>
        <v/>
      </c>
      <c r="AK36" t="str">
        <f>IF(AND(Making!EW39&lt;&gt;0,(DK36&lt;&gt;"")),Making!GC39,"")</f>
        <v/>
      </c>
      <c r="AL36" t="str">
        <f>IF(AND(Making!EW39&lt;&gt;0,(DK36&lt;&gt;"")),Making!GD39,"")</f>
        <v/>
      </c>
      <c r="AM36" t="str">
        <f>IF(AND(Making!EW39&lt;&gt;0,(DK36&lt;&gt;"")),Making!GE39,"")</f>
        <v/>
      </c>
      <c r="AN36" t="str">
        <f>IF(AND(Making!EW39&lt;&gt;0,(DK36&lt;&gt;"")),Making!GF39,"")</f>
        <v/>
      </c>
      <c r="AO36" t="str">
        <f>IF(AND(Making!EW39&lt;&gt;0,(DK36&lt;&gt;"")),Making!GG39,"")</f>
        <v/>
      </c>
      <c r="AP36" t="str">
        <f>IF(AND(Making!EW39&lt;&gt;0,(DK36&lt;&gt;"")),Making!GJ39,"")</f>
        <v/>
      </c>
      <c r="AQ36" t="str">
        <f>IF(AND(Making!EW39&lt;&gt;0,(DK36&lt;&gt;"")),Making!GK39,"")</f>
        <v/>
      </c>
      <c r="AR36" t="str">
        <f>IF(AND(Making!EW39&lt;&gt;0,(DK36&lt;&gt;"")),Making!GL39,"")</f>
        <v/>
      </c>
      <c r="AS36" t="str">
        <f>IF(AND(Making!EW39&lt;&gt;0,(DK36&lt;&gt;"")),Making!GM39,"")</f>
        <v/>
      </c>
      <c r="AT36" t="str">
        <f>IF(AND(Making!EW39&lt;&gt;0,(DK36&lt;&gt;"")),"G","")</f>
        <v/>
      </c>
      <c r="AU36" t="str">
        <f>IF(AND(Making!EW39&lt;&gt;0,(DK36&lt;&gt;"")),2,IF(AND(Making!AS39&lt;&gt;0,(DK54&lt;&gt;"")),2,""))</f>
        <v/>
      </c>
      <c r="AV36" t="str">
        <f>IF(AND(Making!EW39&lt;&gt;0,(DK36&lt;&gt;""),(DL36&gt;0)),"X","")</f>
        <v/>
      </c>
      <c r="AW36" t="str">
        <f>IF(AND(Making!EW39&lt;&gt;0,(DK36&lt;&gt;""),(DL36&gt;0)),-1,"")</f>
        <v/>
      </c>
      <c r="AX36" s="4"/>
      <c r="AY36" s="4"/>
      <c r="AZ36" s="4"/>
      <c r="BA36" s="4"/>
      <c r="BB36" s="4" t="str">
        <f>IF('Making-시작_종료용'!K39&gt;0,CONCATENATE("@SET_LINE,",IF(CV36=1,DH36,DH36+IF(DK36&lt;&gt;"",DI36,0))),"")</f>
        <v/>
      </c>
      <c r="BC36" t="str">
        <f>IF('Making-시작_종료용'!K39&gt;0,'Making-시작_종료용'!EV39,"")</f>
        <v/>
      </c>
      <c r="BD36" t="str">
        <f>IF('Making-시작_종료용'!K39&gt;0,'Making-시작_종료용'!EW39,"")</f>
        <v/>
      </c>
      <c r="BE36" t="str">
        <f>IF('Making-시작_종료용'!K39&gt;0,'Making-시작_종료용'!EX39,"")</f>
        <v/>
      </c>
      <c r="BF36" t="str">
        <f>IF('Making-시작_종료용'!K39&gt;0,'Making-시작_종료용'!EY39,"")</f>
        <v/>
      </c>
      <c r="BG36" t="str">
        <f>IF('Making-시작_종료용'!K39&gt;0,'Making-시작_종료용'!EZ39,"")</f>
        <v/>
      </c>
      <c r="BH36" t="str">
        <f>IF('Making-시작_종료용'!K39&gt;0,'Making-시작_종료용'!FA39,"")</f>
        <v/>
      </c>
      <c r="BI36" t="str">
        <f>IF('Making-시작_종료용'!K39&gt;0,'Making-시작_종료용'!FB39,"")</f>
        <v/>
      </c>
      <c r="BJ36" t="str">
        <f>IF('Making-시작_종료용'!K39&gt;0,'Making-시작_종료용'!FC39,"")</f>
        <v/>
      </c>
      <c r="BK36" t="str">
        <f>IF('Making-시작_종료용'!K39&gt;0,'Making-시작_종료용'!FD39,"")</f>
        <v/>
      </c>
      <c r="BL36" t="str">
        <f>IF('Making-시작_종료용'!K39&gt;0,'Making-시작_종료용'!FE39,"")</f>
        <v/>
      </c>
      <c r="BM36" t="str">
        <f>IF('Making-시작_종료용'!K39&gt;0,'Making-시작_종료용'!FF39,"")</f>
        <v/>
      </c>
      <c r="BN36" t="str">
        <f>IF('Making-시작_종료용'!K39&gt;0,'Making-시작_종료용'!FG39,"")</f>
        <v/>
      </c>
      <c r="BO36" t="str">
        <f>IF('Making-시작_종료용'!K39&gt;0,'Making-시작_종료용'!FH39,"")</f>
        <v/>
      </c>
      <c r="BP36" t="str">
        <f>IF('Making-시작_종료용'!K39&gt;0,'Making-시작_종료용'!FI39,"")</f>
        <v/>
      </c>
      <c r="BQ36" t="str">
        <f>IF('Making-시작_종료용'!K39&gt;0,'Making-시작_종료용'!FJ39,"")</f>
        <v/>
      </c>
      <c r="BR36" t="str">
        <f>IF('Making-시작_종료용'!K39&gt;0,'Making-시작_종료용'!FK39,"")</f>
        <v/>
      </c>
      <c r="BS36" t="str">
        <f>IF('Making-시작_종료용'!K39&gt;0,'Making-시작_종료용'!FL39,"")</f>
        <v/>
      </c>
      <c r="BT36" t="str">
        <f>IF('Making-시작_종료용'!K39&gt;0,'Making-시작_종료용'!FM39,"")</f>
        <v/>
      </c>
      <c r="BU36" t="str">
        <f>IF('Making-시작_종료용'!K39&gt;0,'Making-시작_종료용'!FN39,"")</f>
        <v/>
      </c>
      <c r="BV36" t="str">
        <f>IF('Making-시작_종료용'!K39&gt;0,'Making-시작_종료용'!FO39,"")</f>
        <v/>
      </c>
      <c r="BW36" t="str">
        <f>IF('Making-시작_종료용'!K39&gt;0,'Making-시작_종료용'!FP39,"")</f>
        <v/>
      </c>
      <c r="BX36" t="str">
        <f>IF('Making-시작_종료용'!K39&gt;0,'Making-시작_종료용'!FQ39,"")</f>
        <v/>
      </c>
      <c r="BY36" t="str">
        <f>IF('Making-시작_종료용'!K39&gt;0,'Making-시작_종료용'!FR39,"")</f>
        <v/>
      </c>
      <c r="BZ36" t="str">
        <f>IF('Making-시작_종료용'!K39&gt;0,'Making-시작_종료용'!FS39,"")</f>
        <v/>
      </c>
      <c r="CA36" t="str">
        <f>IF('Making-시작_종료용'!K39&gt;0,'Making-시작_종료용'!FT39,"")</f>
        <v/>
      </c>
      <c r="CB36" t="str">
        <f>IF('Making-시작_종료용'!K39&gt;0,'Making-시작_종료용'!FU39,"")</f>
        <v/>
      </c>
      <c r="CC36" t="str">
        <f>IF('Making-시작_종료용'!K39&gt;0,'Making-시작_종료용'!FV39,"")</f>
        <v/>
      </c>
      <c r="CD36" t="str">
        <f>IF('Making-시작_종료용'!K39&gt;0,'Making-시작_종료용'!FW39,"")</f>
        <v/>
      </c>
      <c r="CE36" t="str">
        <f>IF('Making-시작_종료용'!K39&gt;0,'Making-시작_종료용'!FX39,"")</f>
        <v/>
      </c>
      <c r="CF36" t="str">
        <f>IF('Making-시작_종료용'!K39&gt;0,'Making-시작_종료용'!FY39,"")</f>
        <v/>
      </c>
      <c r="CG36" t="str">
        <f>IF('Making-시작_종료용'!K39&gt;0,'Making-시작_종료용'!FZ39,"")</f>
        <v/>
      </c>
      <c r="CH36" t="str">
        <f>IF('Making-시작_종료용'!K39&gt;0,'Making-시작_종료용'!GA39,"")</f>
        <v/>
      </c>
      <c r="CI36" t="str">
        <f>IF('Making-시작_종료용'!K39&gt;0,'Making-시작_종료용'!GB39,"")</f>
        <v/>
      </c>
      <c r="CJ36" t="str">
        <f>IF('Making-시작_종료용'!K39&gt;0,'Making-시작_종료용'!GC39,"")</f>
        <v/>
      </c>
      <c r="CK36" t="str">
        <f>IF('Making-시작_종료용'!K39&gt;0,'Making-시작_종료용'!GD39,"")</f>
        <v/>
      </c>
      <c r="CL36" t="str">
        <f>IF('Making-시작_종료용'!K39&gt;0,'Making-시작_종료용'!GE39,"")</f>
        <v/>
      </c>
      <c r="CM36" t="str">
        <f>IF('Making-시작_종료용'!K39&gt;0,'Making-시작_종료용'!GF39,"")</f>
        <v/>
      </c>
      <c r="CN36" t="str">
        <f>IF('Making-시작_종료용'!K39&gt;0,'Making-시작_종료용'!GG39,"")</f>
        <v/>
      </c>
      <c r="CO36" t="str">
        <f>IF('Making-시작_종료용'!K39&gt;0,'Making-시작_종료용'!GH39,"")</f>
        <v/>
      </c>
      <c r="CP36" s="56" t="str">
        <f>IF('Making-시작_종료용'!K39&gt;0,'Making-시작_종료용'!GI39,"")</f>
        <v/>
      </c>
      <c r="CQ36" t="str">
        <f>IF('Making-시작_종료용'!K39&gt;0,'Making-시작_종료용'!GJ39,"")</f>
        <v/>
      </c>
      <c r="CR36" t="str">
        <f>IF('Making-시작_종료용'!K39&gt;0,'Making-시작_종료용'!GK39,"")</f>
        <v/>
      </c>
      <c r="CS36" t="str">
        <f>IF('Making-시작_종료용'!K39&gt;0,'Making-시작_종료용'!GL39,"")</f>
        <v/>
      </c>
      <c r="CT36" t="str">
        <f>IF('Making-시작_종료용'!K39&gt;0,'Making-시작_종료용'!GM39,"")</f>
        <v/>
      </c>
      <c r="CU36" t="str">
        <f>IF('Making-시작_종료용'!K39&gt;0,"G","")</f>
        <v/>
      </c>
      <c r="CV36" t="str">
        <f>IF('Making-시작_종료용'!AR39&gt;0,1,IF('Making-시작_종료용'!AS39&gt;0,3,""))</f>
        <v/>
      </c>
      <c r="CW36" t="str">
        <f>IF(AND(Making!EW39&lt;&gt;0,(DL36&gt;0)),"X","")</f>
        <v/>
      </c>
      <c r="CX36" t="str">
        <f>IF(AND(Making!EW39&lt;&gt;0,(DL36&gt;0)),-1,"")</f>
        <v/>
      </c>
      <c r="CY36" t="str">
        <f t="shared" si="0"/>
        <v/>
      </c>
      <c r="DC36" t="str">
        <f>IF('Making-시작_종료용'!AR39&gt;0,"시작보행",IF('Making-시작_종료용'!AS39&gt;0,"종료보행",""))</f>
        <v/>
      </c>
      <c r="DH36">
        <f t="shared" si="2"/>
        <v>30</v>
      </c>
      <c r="DI36">
        <f t="shared" si="3"/>
        <v>16</v>
      </c>
      <c r="DJ36" t="str">
        <f t="shared" si="1"/>
        <v/>
      </c>
      <c r="DK36">
        <f t="shared" si="4"/>
        <v>3</v>
      </c>
      <c r="DL36">
        <f t="shared" si="5"/>
        <v>0</v>
      </c>
    </row>
    <row r="37" spans="3:116" ht="12" customHeight="1" x14ac:dyDescent="0.4">
      <c r="C37" s="4" t="str">
        <f>IF(AND(Making!EW40&lt;&gt;0,(DK37&lt;&gt;"")),CONCATENATE("@SET_LINE,",DH37+DI37/2),"")</f>
        <v/>
      </c>
      <c r="D37" t="str">
        <f>IF(AND(Making!EW40&lt;&gt;0,(DK37&lt;&gt;"")),Making!EV40,"")</f>
        <v/>
      </c>
      <c r="E37" t="str">
        <f>IF(AND(Making!EW40&lt;&gt;0,(DK37&lt;&gt;"")),Making!EW40,"")</f>
        <v/>
      </c>
      <c r="F37" t="str">
        <f>IF(AND(Making!EW40&lt;&gt;0,(DK37&lt;&gt;"")),Making!EX40,"")</f>
        <v/>
      </c>
      <c r="G37" t="str">
        <f>IF(AND(Making!EW40&lt;&gt;0,(DK37&lt;&gt;"")),Making!EY40,"")</f>
        <v/>
      </c>
      <c r="H37" t="str">
        <f>IF(AND(Making!EW40&lt;&gt;0,(DK37&lt;&gt;"")),Making!EZ40,"")</f>
        <v/>
      </c>
      <c r="I37" t="str">
        <f>IF(AND(Making!EW40&lt;&gt;0,(DK37&lt;&gt;"")),Making!FA40,"")</f>
        <v/>
      </c>
      <c r="J37" t="str">
        <f>IF(AND(Making!EW40&lt;&gt;0,(DK37&lt;&gt;"")),Making!FB40,"")</f>
        <v/>
      </c>
      <c r="K37" t="str">
        <f>IF(AND(Making!EW40&lt;&gt;0,(DK37&lt;&gt;"")),Making!FC40,"")</f>
        <v/>
      </c>
      <c r="L37" t="str">
        <f>IF(AND(Making!EW40&lt;&gt;0,(DK37&lt;&gt;"")),Making!FD40,"")</f>
        <v/>
      </c>
      <c r="M37" t="str">
        <f>IF(AND(Making!EW40&lt;&gt;0,(DK37&lt;&gt;"")),Making!FE40,"")</f>
        <v/>
      </c>
      <c r="N37" t="str">
        <f>IF(AND(Making!EW40&lt;&gt;0,(DK37&lt;&gt;"")),Making!FF40,"")</f>
        <v/>
      </c>
      <c r="O37" t="str">
        <f>IF(AND(Making!EW40&lt;&gt;0,(DK37&lt;&gt;"")),Making!FG40,"")</f>
        <v/>
      </c>
      <c r="P37" t="str">
        <f>IF(AND(Making!EW40&lt;&gt;0,(DK37&lt;&gt;"")),Making!FH40,"")</f>
        <v/>
      </c>
      <c r="Q37" t="str">
        <f>IF(AND(Making!EW40&lt;&gt;0,(DK37&lt;&gt;"")),Making!FI40,"")</f>
        <v/>
      </c>
      <c r="R37" t="str">
        <f>IF(AND(Making!EW40&lt;&gt;0,(DK37&lt;&gt;"")),Making!FJ40,"")</f>
        <v/>
      </c>
      <c r="S37" t="str">
        <f>IF(AND(Making!EW40&lt;&gt;0,(DK37&lt;&gt;"")),Making!FK40,"")</f>
        <v/>
      </c>
      <c r="T37" t="str">
        <f>IF(AND(Making!EW40&lt;&gt;0,(DK37&lt;&gt;"")),Making!FL40,"")</f>
        <v/>
      </c>
      <c r="U37" t="str">
        <f>IF(AND(Making!EW40&lt;&gt;0,(DK37&lt;&gt;"")),Making!FM40,"")</f>
        <v/>
      </c>
      <c r="V37" t="str">
        <f>IF(AND(Making!EW40&lt;&gt;0,(DK37&lt;&gt;"")),Making!FN40,"")</f>
        <v/>
      </c>
      <c r="W37" t="str">
        <f>IF(AND(Making!EW40&lt;&gt;0,(DK37&lt;&gt;"")),Making!FO40,"")</f>
        <v/>
      </c>
      <c r="X37" t="str">
        <f>IF(AND(Making!EW40&lt;&gt;0,(DK37&lt;&gt;"")),Making!FP40,"")</f>
        <v/>
      </c>
      <c r="Y37" t="str">
        <f>IF(AND(Making!EW40&lt;&gt;0,(DK37&lt;&gt;"")),Making!FQ40,"")</f>
        <v/>
      </c>
      <c r="Z37" t="str">
        <f>IF(AND(Making!EW40&lt;&gt;0,(DK37&lt;&gt;"")),Making!FR40,"")</f>
        <v/>
      </c>
      <c r="AA37" t="str">
        <f>IF(AND(Making!EW40&lt;&gt;0,(DK37&lt;&gt;"")),Making!FS40,"")</f>
        <v/>
      </c>
      <c r="AB37" t="str">
        <f>IF(AND(Making!EW40&lt;&gt;0,(DK37&lt;&gt;"")),Making!FT40,"")</f>
        <v/>
      </c>
      <c r="AC37" t="str">
        <f>IF(AND(Making!EW40&lt;&gt;0,(DK37&lt;&gt;"")),Making!FU40,"")</f>
        <v/>
      </c>
      <c r="AD37" t="str">
        <f>IF(AND(Making!EW40&lt;&gt;0,(DK37&lt;&gt;"")),Making!FV40,"")</f>
        <v/>
      </c>
      <c r="AE37" t="str">
        <f>IF(AND(Making!EW40&lt;&gt;0,(DK37&lt;&gt;"")),Making!FW40,"")</f>
        <v/>
      </c>
      <c r="AF37" t="str">
        <f>IF(AND(Making!EW40&lt;&gt;0,(DK37&lt;&gt;"")),Making!FX40,"")</f>
        <v/>
      </c>
      <c r="AG37" t="str">
        <f>IF(AND(Making!EW40&lt;&gt;0,(DK37&lt;&gt;"")),Making!FY40,"")</f>
        <v/>
      </c>
      <c r="AH37" t="str">
        <f>IF(AND(Making!EW40&lt;&gt;0,(DK37&lt;&gt;"")),Making!FZ40,"")</f>
        <v/>
      </c>
      <c r="AI37" t="str">
        <f>IF(AND(Making!EW40&lt;&gt;0,(DK37&lt;&gt;"")),Making!GA40,"")</f>
        <v/>
      </c>
      <c r="AJ37" t="str">
        <f>IF(AND(Making!EW40&lt;&gt;0,(DK37&lt;&gt;"")),Making!GB40,"")</f>
        <v/>
      </c>
      <c r="AK37" t="str">
        <f>IF(AND(Making!EW40&lt;&gt;0,(DK37&lt;&gt;"")),Making!GC40,"")</f>
        <v/>
      </c>
      <c r="AL37" t="str">
        <f>IF(AND(Making!EW40&lt;&gt;0,(DK37&lt;&gt;"")),Making!GD40,"")</f>
        <v/>
      </c>
      <c r="AM37" t="str">
        <f>IF(AND(Making!EW40&lt;&gt;0,(DK37&lt;&gt;"")),Making!GE40,"")</f>
        <v/>
      </c>
      <c r="AN37" t="str">
        <f>IF(AND(Making!EW40&lt;&gt;0,(DK37&lt;&gt;"")),Making!GF40,"")</f>
        <v/>
      </c>
      <c r="AO37" t="str">
        <f>IF(AND(Making!EW40&lt;&gt;0,(DK37&lt;&gt;"")),Making!GG40,"")</f>
        <v/>
      </c>
      <c r="AP37" t="str">
        <f>IF(AND(Making!EW40&lt;&gt;0,(DK37&lt;&gt;"")),Making!GJ40,"")</f>
        <v/>
      </c>
      <c r="AQ37" t="str">
        <f>IF(AND(Making!EW40&lt;&gt;0,(DK37&lt;&gt;"")),Making!GK40,"")</f>
        <v/>
      </c>
      <c r="AR37" t="str">
        <f>IF(AND(Making!EW40&lt;&gt;0,(DK37&lt;&gt;"")),Making!GL40,"")</f>
        <v/>
      </c>
      <c r="AS37" t="str">
        <f>IF(AND(Making!EW40&lt;&gt;0,(DK37&lt;&gt;"")),Making!GM40,"")</f>
        <v/>
      </c>
      <c r="AT37" t="str">
        <f>IF(AND(Making!EW40&lt;&gt;0,(DK37&lt;&gt;"")),"G","")</f>
        <v/>
      </c>
      <c r="AU37" t="str">
        <f>IF(AND(Making!EW40&lt;&gt;0,(DK37&lt;&gt;"")),2,IF(AND(Making!AS40&lt;&gt;0,(DK55&lt;&gt;"")),2,""))</f>
        <v/>
      </c>
      <c r="AV37" t="str">
        <f>IF(AND(Making!EW40&lt;&gt;0,(DK37&lt;&gt;""),(DL37&gt;0)),"X","")</f>
        <v/>
      </c>
      <c r="AW37" t="str">
        <f>IF(AND(Making!EW40&lt;&gt;0,(DK37&lt;&gt;""),(DL37&gt;0)),-1,"")</f>
        <v/>
      </c>
      <c r="AX37" s="4"/>
      <c r="AY37" s="4"/>
      <c r="AZ37" s="4"/>
      <c r="BA37" s="4"/>
      <c r="BB37" s="4" t="str">
        <f>IF('Making-시작_종료용'!K40&gt;0,CONCATENATE("@SET_LINE,",IF(CV37=1,DH37,DH37+IF(DK37&lt;&gt;"",DI37,0))),"")</f>
        <v/>
      </c>
      <c r="BC37" t="str">
        <f>IF('Making-시작_종료용'!K40&gt;0,'Making-시작_종료용'!EV40,"")</f>
        <v/>
      </c>
      <c r="BD37" t="str">
        <f>IF('Making-시작_종료용'!K40&gt;0,'Making-시작_종료용'!EW40,"")</f>
        <v/>
      </c>
      <c r="BE37" t="str">
        <f>IF('Making-시작_종료용'!K40&gt;0,'Making-시작_종료용'!EX40,"")</f>
        <v/>
      </c>
      <c r="BF37" t="str">
        <f>IF('Making-시작_종료용'!K40&gt;0,'Making-시작_종료용'!EY40,"")</f>
        <v/>
      </c>
      <c r="BG37" t="str">
        <f>IF('Making-시작_종료용'!K40&gt;0,'Making-시작_종료용'!EZ40,"")</f>
        <v/>
      </c>
      <c r="BH37" t="str">
        <f>IF('Making-시작_종료용'!K40&gt;0,'Making-시작_종료용'!FA40,"")</f>
        <v/>
      </c>
      <c r="BI37" t="str">
        <f>IF('Making-시작_종료용'!K40&gt;0,'Making-시작_종료용'!FB40,"")</f>
        <v/>
      </c>
      <c r="BJ37" t="str">
        <f>IF('Making-시작_종료용'!K40&gt;0,'Making-시작_종료용'!FC40,"")</f>
        <v/>
      </c>
      <c r="BK37" t="str">
        <f>IF('Making-시작_종료용'!K40&gt;0,'Making-시작_종료용'!FD40,"")</f>
        <v/>
      </c>
      <c r="BL37" t="str">
        <f>IF('Making-시작_종료용'!K40&gt;0,'Making-시작_종료용'!FE40,"")</f>
        <v/>
      </c>
      <c r="BM37" t="str">
        <f>IF('Making-시작_종료용'!K40&gt;0,'Making-시작_종료용'!FF40,"")</f>
        <v/>
      </c>
      <c r="BN37" t="str">
        <f>IF('Making-시작_종료용'!K40&gt;0,'Making-시작_종료용'!FG40,"")</f>
        <v/>
      </c>
      <c r="BO37" t="str">
        <f>IF('Making-시작_종료용'!K40&gt;0,'Making-시작_종료용'!FH40,"")</f>
        <v/>
      </c>
      <c r="BP37" t="str">
        <f>IF('Making-시작_종료용'!K40&gt;0,'Making-시작_종료용'!FI40,"")</f>
        <v/>
      </c>
      <c r="BQ37" t="str">
        <f>IF('Making-시작_종료용'!K40&gt;0,'Making-시작_종료용'!FJ40,"")</f>
        <v/>
      </c>
      <c r="BR37" t="str">
        <f>IF('Making-시작_종료용'!K40&gt;0,'Making-시작_종료용'!FK40,"")</f>
        <v/>
      </c>
      <c r="BS37" t="str">
        <f>IF('Making-시작_종료용'!K40&gt;0,'Making-시작_종료용'!FL40,"")</f>
        <v/>
      </c>
      <c r="BT37" t="str">
        <f>IF('Making-시작_종료용'!K40&gt;0,'Making-시작_종료용'!FM40,"")</f>
        <v/>
      </c>
      <c r="BU37" t="str">
        <f>IF('Making-시작_종료용'!K40&gt;0,'Making-시작_종료용'!FN40,"")</f>
        <v/>
      </c>
      <c r="BV37" t="str">
        <f>IF('Making-시작_종료용'!K40&gt;0,'Making-시작_종료용'!FO40,"")</f>
        <v/>
      </c>
      <c r="BW37" t="str">
        <f>IF('Making-시작_종료용'!K40&gt;0,'Making-시작_종료용'!FP40,"")</f>
        <v/>
      </c>
      <c r="BX37" t="str">
        <f>IF('Making-시작_종료용'!K40&gt;0,'Making-시작_종료용'!FQ40,"")</f>
        <v/>
      </c>
      <c r="BY37" t="str">
        <f>IF('Making-시작_종료용'!K40&gt;0,'Making-시작_종료용'!FR40,"")</f>
        <v/>
      </c>
      <c r="BZ37" t="str">
        <f>IF('Making-시작_종료용'!K40&gt;0,'Making-시작_종료용'!FS40,"")</f>
        <v/>
      </c>
      <c r="CA37" t="str">
        <f>IF('Making-시작_종료용'!K40&gt;0,'Making-시작_종료용'!FT40,"")</f>
        <v/>
      </c>
      <c r="CB37" t="str">
        <f>IF('Making-시작_종료용'!K40&gt;0,'Making-시작_종료용'!FU40,"")</f>
        <v/>
      </c>
      <c r="CC37" t="str">
        <f>IF('Making-시작_종료용'!K40&gt;0,'Making-시작_종료용'!FV40,"")</f>
        <v/>
      </c>
      <c r="CD37" t="str">
        <f>IF('Making-시작_종료용'!K40&gt;0,'Making-시작_종료용'!FW40,"")</f>
        <v/>
      </c>
      <c r="CE37" t="str">
        <f>IF('Making-시작_종료용'!K40&gt;0,'Making-시작_종료용'!FX40,"")</f>
        <v/>
      </c>
      <c r="CF37" t="str">
        <f>IF('Making-시작_종료용'!K40&gt;0,'Making-시작_종료용'!FY40,"")</f>
        <v/>
      </c>
      <c r="CG37" t="str">
        <f>IF('Making-시작_종료용'!K40&gt;0,'Making-시작_종료용'!FZ40,"")</f>
        <v/>
      </c>
      <c r="CH37" t="str">
        <f>IF('Making-시작_종료용'!K40&gt;0,'Making-시작_종료용'!GA40,"")</f>
        <v/>
      </c>
      <c r="CI37" t="str">
        <f>IF('Making-시작_종료용'!K40&gt;0,'Making-시작_종료용'!GB40,"")</f>
        <v/>
      </c>
      <c r="CJ37" t="str">
        <f>IF('Making-시작_종료용'!K40&gt;0,'Making-시작_종료용'!GC40,"")</f>
        <v/>
      </c>
      <c r="CK37" t="str">
        <f>IF('Making-시작_종료용'!K40&gt;0,'Making-시작_종료용'!GD40,"")</f>
        <v/>
      </c>
      <c r="CL37" t="str">
        <f>IF('Making-시작_종료용'!K40&gt;0,'Making-시작_종료용'!GE40,"")</f>
        <v/>
      </c>
      <c r="CM37" t="str">
        <f>IF('Making-시작_종료용'!K40&gt;0,'Making-시작_종료용'!GF40,"")</f>
        <v/>
      </c>
      <c r="CN37" t="str">
        <f>IF('Making-시작_종료용'!K40&gt;0,'Making-시작_종료용'!GG40,"")</f>
        <v/>
      </c>
      <c r="CO37" t="str">
        <f>IF('Making-시작_종료용'!K40&gt;0,'Making-시작_종료용'!GH40,"")</f>
        <v/>
      </c>
      <c r="CP37" s="56" t="str">
        <f>IF('Making-시작_종료용'!K40&gt;0,'Making-시작_종료용'!GI40,"")</f>
        <v/>
      </c>
      <c r="CQ37" t="str">
        <f>IF('Making-시작_종료용'!K40&gt;0,'Making-시작_종료용'!GJ40,"")</f>
        <v/>
      </c>
      <c r="CR37" t="str">
        <f>IF('Making-시작_종료용'!K40&gt;0,'Making-시작_종료용'!GK40,"")</f>
        <v/>
      </c>
      <c r="CS37" t="str">
        <f>IF('Making-시작_종료용'!K40&gt;0,'Making-시작_종료용'!GL40,"")</f>
        <v/>
      </c>
      <c r="CT37" t="str">
        <f>IF('Making-시작_종료용'!K40&gt;0,'Making-시작_종료용'!GM40,"")</f>
        <v/>
      </c>
      <c r="CU37" t="str">
        <f>IF('Making-시작_종료용'!K40&gt;0,"G","")</f>
        <v/>
      </c>
      <c r="CV37" t="str">
        <f>IF('Making-시작_종료용'!AR40&gt;0,1,IF('Making-시작_종료용'!AS40&gt;0,3,""))</f>
        <v/>
      </c>
      <c r="CW37" t="str">
        <f>IF(AND(Making!EW40&lt;&gt;0,(DL37&gt;0)),"X","")</f>
        <v/>
      </c>
      <c r="CX37" t="str">
        <f>IF(AND(Making!EW40&lt;&gt;0,(DL37&gt;0)),-1,"")</f>
        <v/>
      </c>
      <c r="CY37" t="str">
        <f t="shared" si="0"/>
        <v/>
      </c>
      <c r="DC37" t="str">
        <f>IF('Making-시작_종료용'!AR40&gt;0,"시작보행",IF('Making-시작_종료용'!AS40&gt;0,"종료보행",""))</f>
        <v/>
      </c>
      <c r="DH37">
        <f t="shared" si="2"/>
        <v>31</v>
      </c>
      <c r="DI37">
        <f t="shared" si="3"/>
        <v>16</v>
      </c>
      <c r="DJ37" t="str">
        <f t="shared" si="1"/>
        <v/>
      </c>
      <c r="DK37">
        <f t="shared" si="4"/>
        <v>3</v>
      </c>
      <c r="DL37">
        <f t="shared" si="5"/>
        <v>0</v>
      </c>
    </row>
    <row r="38" spans="3:116" ht="12" customHeight="1" x14ac:dyDescent="0.4">
      <c r="C38" s="4" t="str">
        <f>IF(AND(Making!EW41&lt;&gt;0,(DK38&lt;&gt;"")),CONCATENATE("@SET_LINE,",DH38+DI38/2),"")</f>
        <v/>
      </c>
      <c r="D38" t="str">
        <f>IF(AND(Making!EW41&lt;&gt;0,(DK38&lt;&gt;"")),Making!EV41,"")</f>
        <v/>
      </c>
      <c r="E38" t="str">
        <f>IF(AND(Making!EW41&lt;&gt;0,(DK38&lt;&gt;"")),Making!EW41,"")</f>
        <v/>
      </c>
      <c r="F38" t="str">
        <f>IF(AND(Making!EW41&lt;&gt;0,(DK38&lt;&gt;"")),Making!EX41,"")</f>
        <v/>
      </c>
      <c r="G38" t="str">
        <f>IF(AND(Making!EW41&lt;&gt;0,(DK38&lt;&gt;"")),Making!EY41,"")</f>
        <v/>
      </c>
      <c r="H38" t="str">
        <f>IF(AND(Making!EW41&lt;&gt;0,(DK38&lt;&gt;"")),Making!EZ41,"")</f>
        <v/>
      </c>
      <c r="I38" t="str">
        <f>IF(AND(Making!EW41&lt;&gt;0,(DK38&lt;&gt;"")),Making!FA41,"")</f>
        <v/>
      </c>
      <c r="J38" t="str">
        <f>IF(AND(Making!EW41&lt;&gt;0,(DK38&lt;&gt;"")),Making!FB41,"")</f>
        <v/>
      </c>
      <c r="K38" t="str">
        <f>IF(AND(Making!EW41&lt;&gt;0,(DK38&lt;&gt;"")),Making!FC41,"")</f>
        <v/>
      </c>
      <c r="L38" t="str">
        <f>IF(AND(Making!EW41&lt;&gt;0,(DK38&lt;&gt;"")),Making!FD41,"")</f>
        <v/>
      </c>
      <c r="M38" t="str">
        <f>IF(AND(Making!EW41&lt;&gt;0,(DK38&lt;&gt;"")),Making!FE41,"")</f>
        <v/>
      </c>
      <c r="N38" t="str">
        <f>IF(AND(Making!EW41&lt;&gt;0,(DK38&lt;&gt;"")),Making!FF41,"")</f>
        <v/>
      </c>
      <c r="O38" t="str">
        <f>IF(AND(Making!EW41&lt;&gt;0,(DK38&lt;&gt;"")),Making!FG41,"")</f>
        <v/>
      </c>
      <c r="P38" t="str">
        <f>IF(AND(Making!EW41&lt;&gt;0,(DK38&lt;&gt;"")),Making!FH41,"")</f>
        <v/>
      </c>
      <c r="Q38" t="str">
        <f>IF(AND(Making!EW41&lt;&gt;0,(DK38&lt;&gt;"")),Making!FI41,"")</f>
        <v/>
      </c>
      <c r="R38" t="str">
        <f>IF(AND(Making!EW41&lt;&gt;0,(DK38&lt;&gt;"")),Making!FJ41,"")</f>
        <v/>
      </c>
      <c r="S38" t="str">
        <f>IF(AND(Making!EW41&lt;&gt;0,(DK38&lt;&gt;"")),Making!FK41,"")</f>
        <v/>
      </c>
      <c r="T38" t="str">
        <f>IF(AND(Making!EW41&lt;&gt;0,(DK38&lt;&gt;"")),Making!FL41,"")</f>
        <v/>
      </c>
      <c r="U38" t="str">
        <f>IF(AND(Making!EW41&lt;&gt;0,(DK38&lt;&gt;"")),Making!FM41,"")</f>
        <v/>
      </c>
      <c r="V38" t="str">
        <f>IF(AND(Making!EW41&lt;&gt;0,(DK38&lt;&gt;"")),Making!FN41,"")</f>
        <v/>
      </c>
      <c r="W38" t="str">
        <f>IF(AND(Making!EW41&lt;&gt;0,(DK38&lt;&gt;"")),Making!FO41,"")</f>
        <v/>
      </c>
      <c r="X38" t="str">
        <f>IF(AND(Making!EW41&lt;&gt;0,(DK38&lt;&gt;"")),Making!FP41,"")</f>
        <v/>
      </c>
      <c r="Y38" t="str">
        <f>IF(AND(Making!EW41&lt;&gt;0,(DK38&lt;&gt;"")),Making!FQ41,"")</f>
        <v/>
      </c>
      <c r="Z38" t="str">
        <f>IF(AND(Making!EW41&lt;&gt;0,(DK38&lt;&gt;"")),Making!FR41,"")</f>
        <v/>
      </c>
      <c r="AA38" t="str">
        <f>IF(AND(Making!EW41&lt;&gt;0,(DK38&lt;&gt;"")),Making!FS41,"")</f>
        <v/>
      </c>
      <c r="AB38" t="str">
        <f>IF(AND(Making!EW41&lt;&gt;0,(DK38&lt;&gt;"")),Making!FT41,"")</f>
        <v/>
      </c>
      <c r="AC38" t="str">
        <f>IF(AND(Making!EW41&lt;&gt;0,(DK38&lt;&gt;"")),Making!FU41,"")</f>
        <v/>
      </c>
      <c r="AD38" t="str">
        <f>IF(AND(Making!EW41&lt;&gt;0,(DK38&lt;&gt;"")),Making!FV41,"")</f>
        <v/>
      </c>
      <c r="AE38" t="str">
        <f>IF(AND(Making!EW41&lt;&gt;0,(DK38&lt;&gt;"")),Making!FW41,"")</f>
        <v/>
      </c>
      <c r="AF38" t="str">
        <f>IF(AND(Making!EW41&lt;&gt;0,(DK38&lt;&gt;"")),Making!FX41,"")</f>
        <v/>
      </c>
      <c r="AG38" t="str">
        <f>IF(AND(Making!EW41&lt;&gt;0,(DK38&lt;&gt;"")),Making!FY41,"")</f>
        <v/>
      </c>
      <c r="AH38" t="str">
        <f>IF(AND(Making!EW41&lt;&gt;0,(DK38&lt;&gt;"")),Making!FZ41,"")</f>
        <v/>
      </c>
      <c r="AI38" t="str">
        <f>IF(AND(Making!EW41&lt;&gt;0,(DK38&lt;&gt;"")),Making!GA41,"")</f>
        <v/>
      </c>
      <c r="AJ38" t="str">
        <f>IF(AND(Making!EW41&lt;&gt;0,(DK38&lt;&gt;"")),Making!GB41,"")</f>
        <v/>
      </c>
      <c r="AK38" t="str">
        <f>IF(AND(Making!EW41&lt;&gt;0,(DK38&lt;&gt;"")),Making!GC41,"")</f>
        <v/>
      </c>
      <c r="AL38" t="str">
        <f>IF(AND(Making!EW41&lt;&gt;0,(DK38&lt;&gt;"")),Making!GD41,"")</f>
        <v/>
      </c>
      <c r="AM38" t="str">
        <f>IF(AND(Making!EW41&lt;&gt;0,(DK38&lt;&gt;"")),Making!GE41,"")</f>
        <v/>
      </c>
      <c r="AN38" t="str">
        <f>IF(AND(Making!EW41&lt;&gt;0,(DK38&lt;&gt;"")),Making!GF41,"")</f>
        <v/>
      </c>
      <c r="AO38" t="str">
        <f>IF(AND(Making!EW41&lt;&gt;0,(DK38&lt;&gt;"")),Making!GG41,"")</f>
        <v/>
      </c>
      <c r="AP38" t="str">
        <f>IF(AND(Making!EW41&lt;&gt;0,(DK38&lt;&gt;"")),Making!GJ41,"")</f>
        <v/>
      </c>
      <c r="AQ38" t="str">
        <f>IF(AND(Making!EW41&lt;&gt;0,(DK38&lt;&gt;"")),Making!GK41,"")</f>
        <v/>
      </c>
      <c r="AR38" t="str">
        <f>IF(AND(Making!EW41&lt;&gt;0,(DK38&lt;&gt;"")),Making!GL41,"")</f>
        <v/>
      </c>
      <c r="AS38" t="str">
        <f>IF(AND(Making!EW41&lt;&gt;0,(DK38&lt;&gt;"")),Making!GM41,"")</f>
        <v/>
      </c>
      <c r="AT38" t="str">
        <f>IF(AND(Making!EW41&lt;&gt;0,(DK38&lt;&gt;"")),"G","")</f>
        <v/>
      </c>
      <c r="AU38" t="str">
        <f>IF(AND(Making!EW41&lt;&gt;0,(DK38&lt;&gt;"")),2,IF(AND(Making!AS41&lt;&gt;0,(DK56&lt;&gt;"")),2,""))</f>
        <v/>
      </c>
      <c r="AV38" t="str">
        <f>IF(AND(Making!EW41&lt;&gt;0,(DK38&lt;&gt;""),(DL38&gt;0)),"X","")</f>
        <v/>
      </c>
      <c r="AW38" t="str">
        <f>IF(AND(Making!EW41&lt;&gt;0,(DK38&lt;&gt;""),(DL38&gt;0)),-1,"")</f>
        <v/>
      </c>
      <c r="AX38" s="4"/>
      <c r="AY38" s="4"/>
      <c r="AZ38" s="4"/>
      <c r="BA38" s="4"/>
      <c r="BB38" s="4" t="str">
        <f>IF('Making-시작_종료용'!K41&gt;0,CONCATENATE("@SET_LINE,",IF(CV38=1,DH38,DH38+IF(DK38&lt;&gt;"",DI38,0))),"")</f>
        <v/>
      </c>
      <c r="BC38" t="str">
        <f>IF('Making-시작_종료용'!K41&gt;0,'Making-시작_종료용'!EV41,"")</f>
        <v/>
      </c>
      <c r="BD38" t="str">
        <f>IF('Making-시작_종료용'!K41&gt;0,'Making-시작_종료용'!EW41,"")</f>
        <v/>
      </c>
      <c r="BE38" t="str">
        <f>IF('Making-시작_종료용'!K41&gt;0,'Making-시작_종료용'!EX41,"")</f>
        <v/>
      </c>
      <c r="BF38" t="str">
        <f>IF('Making-시작_종료용'!K41&gt;0,'Making-시작_종료용'!EY41,"")</f>
        <v/>
      </c>
      <c r="BG38" t="str">
        <f>IF('Making-시작_종료용'!K41&gt;0,'Making-시작_종료용'!EZ41,"")</f>
        <v/>
      </c>
      <c r="BH38" t="str">
        <f>IF('Making-시작_종료용'!K41&gt;0,'Making-시작_종료용'!FA41,"")</f>
        <v/>
      </c>
      <c r="BI38" t="str">
        <f>IF('Making-시작_종료용'!K41&gt;0,'Making-시작_종료용'!FB41,"")</f>
        <v/>
      </c>
      <c r="BJ38" t="str">
        <f>IF('Making-시작_종료용'!K41&gt;0,'Making-시작_종료용'!FC41,"")</f>
        <v/>
      </c>
      <c r="BK38" t="str">
        <f>IF('Making-시작_종료용'!K41&gt;0,'Making-시작_종료용'!FD41,"")</f>
        <v/>
      </c>
      <c r="BL38" t="str">
        <f>IF('Making-시작_종료용'!K41&gt;0,'Making-시작_종료용'!FE41,"")</f>
        <v/>
      </c>
      <c r="BM38" t="str">
        <f>IF('Making-시작_종료용'!K41&gt;0,'Making-시작_종료용'!FF41,"")</f>
        <v/>
      </c>
      <c r="BN38" t="str">
        <f>IF('Making-시작_종료용'!K41&gt;0,'Making-시작_종료용'!FG41,"")</f>
        <v/>
      </c>
      <c r="BO38" t="str">
        <f>IF('Making-시작_종료용'!K41&gt;0,'Making-시작_종료용'!FH41,"")</f>
        <v/>
      </c>
      <c r="BP38" t="str">
        <f>IF('Making-시작_종료용'!K41&gt;0,'Making-시작_종료용'!FI41,"")</f>
        <v/>
      </c>
      <c r="BQ38" t="str">
        <f>IF('Making-시작_종료용'!K41&gt;0,'Making-시작_종료용'!FJ41,"")</f>
        <v/>
      </c>
      <c r="BR38" t="str">
        <f>IF('Making-시작_종료용'!K41&gt;0,'Making-시작_종료용'!FK41,"")</f>
        <v/>
      </c>
      <c r="BS38" t="str">
        <f>IF('Making-시작_종료용'!K41&gt;0,'Making-시작_종료용'!FL41,"")</f>
        <v/>
      </c>
      <c r="BT38" t="str">
        <f>IF('Making-시작_종료용'!K41&gt;0,'Making-시작_종료용'!FM41,"")</f>
        <v/>
      </c>
      <c r="BU38" t="str">
        <f>IF('Making-시작_종료용'!K41&gt;0,'Making-시작_종료용'!FN41,"")</f>
        <v/>
      </c>
      <c r="BV38" t="str">
        <f>IF('Making-시작_종료용'!K41&gt;0,'Making-시작_종료용'!FO41,"")</f>
        <v/>
      </c>
      <c r="BW38" t="str">
        <f>IF('Making-시작_종료용'!K41&gt;0,'Making-시작_종료용'!FP41,"")</f>
        <v/>
      </c>
      <c r="BX38" t="str">
        <f>IF('Making-시작_종료용'!K41&gt;0,'Making-시작_종료용'!FQ41,"")</f>
        <v/>
      </c>
      <c r="BY38" t="str">
        <f>IF('Making-시작_종료용'!K41&gt;0,'Making-시작_종료용'!FR41,"")</f>
        <v/>
      </c>
      <c r="BZ38" t="str">
        <f>IF('Making-시작_종료용'!K41&gt;0,'Making-시작_종료용'!FS41,"")</f>
        <v/>
      </c>
      <c r="CA38" t="str">
        <f>IF('Making-시작_종료용'!K41&gt;0,'Making-시작_종료용'!FT41,"")</f>
        <v/>
      </c>
      <c r="CB38" t="str">
        <f>IF('Making-시작_종료용'!K41&gt;0,'Making-시작_종료용'!FU41,"")</f>
        <v/>
      </c>
      <c r="CC38" t="str">
        <f>IF('Making-시작_종료용'!K41&gt;0,'Making-시작_종료용'!FV41,"")</f>
        <v/>
      </c>
      <c r="CD38" t="str">
        <f>IF('Making-시작_종료용'!K41&gt;0,'Making-시작_종료용'!FW41,"")</f>
        <v/>
      </c>
      <c r="CE38" t="str">
        <f>IF('Making-시작_종료용'!K41&gt;0,'Making-시작_종료용'!FX41,"")</f>
        <v/>
      </c>
      <c r="CF38" t="str">
        <f>IF('Making-시작_종료용'!K41&gt;0,'Making-시작_종료용'!FY41,"")</f>
        <v/>
      </c>
      <c r="CG38" t="str">
        <f>IF('Making-시작_종료용'!K41&gt;0,'Making-시작_종료용'!FZ41,"")</f>
        <v/>
      </c>
      <c r="CH38" t="str">
        <f>IF('Making-시작_종료용'!K41&gt;0,'Making-시작_종료용'!GA41,"")</f>
        <v/>
      </c>
      <c r="CI38" t="str">
        <f>IF('Making-시작_종료용'!K41&gt;0,'Making-시작_종료용'!GB41,"")</f>
        <v/>
      </c>
      <c r="CJ38" t="str">
        <f>IF('Making-시작_종료용'!K41&gt;0,'Making-시작_종료용'!GC41,"")</f>
        <v/>
      </c>
      <c r="CK38" t="str">
        <f>IF('Making-시작_종료용'!K41&gt;0,'Making-시작_종료용'!GD41,"")</f>
        <v/>
      </c>
      <c r="CL38" t="str">
        <f>IF('Making-시작_종료용'!K41&gt;0,'Making-시작_종료용'!GE41,"")</f>
        <v/>
      </c>
      <c r="CM38" t="str">
        <f>IF('Making-시작_종료용'!K41&gt;0,'Making-시작_종료용'!GF41,"")</f>
        <v/>
      </c>
      <c r="CN38" t="str">
        <f>IF('Making-시작_종료용'!K41&gt;0,'Making-시작_종료용'!GG41,"")</f>
        <v/>
      </c>
      <c r="CO38" t="str">
        <f>IF('Making-시작_종료용'!K41&gt;0,'Making-시작_종료용'!GH41,"")</f>
        <v/>
      </c>
      <c r="CP38" s="56" t="str">
        <f>IF('Making-시작_종료용'!K41&gt;0,'Making-시작_종료용'!GI41,"")</f>
        <v/>
      </c>
      <c r="CQ38" t="str">
        <f>IF('Making-시작_종료용'!K41&gt;0,'Making-시작_종료용'!GJ41,"")</f>
        <v/>
      </c>
      <c r="CR38" t="str">
        <f>IF('Making-시작_종료용'!K41&gt;0,'Making-시작_종료용'!GK41,"")</f>
        <v/>
      </c>
      <c r="CS38" t="str">
        <f>IF('Making-시작_종료용'!K41&gt;0,'Making-시작_종료용'!GL41,"")</f>
        <v/>
      </c>
      <c r="CT38" t="str">
        <f>IF('Making-시작_종료용'!K41&gt;0,'Making-시작_종료용'!GM41,"")</f>
        <v/>
      </c>
      <c r="CU38" t="str">
        <f>IF('Making-시작_종료용'!K41&gt;0,"G","")</f>
        <v/>
      </c>
      <c r="CV38" t="str">
        <f>IF('Making-시작_종료용'!AR41&gt;0,1,IF('Making-시작_종료용'!AS41&gt;0,3,""))</f>
        <v/>
      </c>
      <c r="CW38" t="str">
        <f>IF(AND(Making!EW41&lt;&gt;0,(DL38&gt;0)),"X","")</f>
        <v/>
      </c>
      <c r="CX38" t="str">
        <f>IF(AND(Making!EW41&lt;&gt;0,(DL38&gt;0)),-1,"")</f>
        <v/>
      </c>
      <c r="CY38" t="str">
        <f t="shared" ref="CY38:CY69" si="12">IF(AND(BB37&lt;&gt;"",BB36&lt;&gt;"",BB38=""),"!End","")</f>
        <v/>
      </c>
      <c r="DC38" t="str">
        <f>IF('Making-시작_종료용'!AR41&gt;0,"시작보행",IF('Making-시작_종료용'!AS41&gt;0,"종료보행",""))</f>
        <v/>
      </c>
      <c r="DH38">
        <f t="shared" si="2"/>
        <v>32</v>
      </c>
      <c r="DI38">
        <f t="shared" si="3"/>
        <v>16</v>
      </c>
      <c r="DJ38" t="str">
        <f t="shared" ref="DJ38:DJ69" si="13">IF(E38=1,DH38+DI38/2,"")</f>
        <v/>
      </c>
      <c r="DK38">
        <f t="shared" si="4"/>
        <v>3</v>
      </c>
      <c r="DL38">
        <f t="shared" si="5"/>
        <v>0</v>
      </c>
    </row>
    <row r="39" spans="3:116" ht="12" customHeight="1" x14ac:dyDescent="0.4">
      <c r="C39" s="4" t="str">
        <f>IF(AND(Making!EW42&lt;&gt;0,(DK39&lt;&gt;"")),CONCATENATE("@SET_LINE,",DH39+DI39/2),"")</f>
        <v/>
      </c>
      <c r="D39" t="str">
        <f>IF(AND(Making!EW42&lt;&gt;0,(DK39&lt;&gt;"")),Making!EV42,"")</f>
        <v/>
      </c>
      <c r="E39" t="str">
        <f>IF(AND(Making!EW42&lt;&gt;0,(DK39&lt;&gt;"")),Making!EW42,"")</f>
        <v/>
      </c>
      <c r="F39" t="str">
        <f>IF(AND(Making!EW42&lt;&gt;0,(DK39&lt;&gt;"")),Making!EX42,"")</f>
        <v/>
      </c>
      <c r="G39" t="str">
        <f>IF(AND(Making!EW42&lt;&gt;0,(DK39&lt;&gt;"")),Making!EY42,"")</f>
        <v/>
      </c>
      <c r="H39" t="str">
        <f>IF(AND(Making!EW42&lt;&gt;0,(DK39&lt;&gt;"")),Making!EZ42,"")</f>
        <v/>
      </c>
      <c r="I39" t="str">
        <f>IF(AND(Making!EW42&lt;&gt;0,(DK39&lt;&gt;"")),Making!FA42,"")</f>
        <v/>
      </c>
      <c r="J39" t="str">
        <f>IF(AND(Making!EW42&lt;&gt;0,(DK39&lt;&gt;"")),Making!FB42,"")</f>
        <v/>
      </c>
      <c r="K39" t="str">
        <f>IF(AND(Making!EW42&lt;&gt;0,(DK39&lt;&gt;"")),Making!FC42,"")</f>
        <v/>
      </c>
      <c r="L39" t="str">
        <f>IF(AND(Making!EW42&lt;&gt;0,(DK39&lt;&gt;"")),Making!FD42,"")</f>
        <v/>
      </c>
      <c r="M39" t="str">
        <f>IF(AND(Making!EW42&lt;&gt;0,(DK39&lt;&gt;"")),Making!FE42,"")</f>
        <v/>
      </c>
      <c r="N39" t="str">
        <f>IF(AND(Making!EW42&lt;&gt;0,(DK39&lt;&gt;"")),Making!FF42,"")</f>
        <v/>
      </c>
      <c r="O39" t="str">
        <f>IF(AND(Making!EW42&lt;&gt;0,(DK39&lt;&gt;"")),Making!FG42,"")</f>
        <v/>
      </c>
      <c r="P39" t="str">
        <f>IF(AND(Making!EW42&lt;&gt;0,(DK39&lt;&gt;"")),Making!FH42,"")</f>
        <v/>
      </c>
      <c r="Q39" t="str">
        <f>IF(AND(Making!EW42&lt;&gt;0,(DK39&lt;&gt;"")),Making!FI42,"")</f>
        <v/>
      </c>
      <c r="R39" t="str">
        <f>IF(AND(Making!EW42&lt;&gt;0,(DK39&lt;&gt;"")),Making!FJ42,"")</f>
        <v/>
      </c>
      <c r="S39" t="str">
        <f>IF(AND(Making!EW42&lt;&gt;0,(DK39&lt;&gt;"")),Making!FK42,"")</f>
        <v/>
      </c>
      <c r="T39" t="str">
        <f>IF(AND(Making!EW42&lt;&gt;0,(DK39&lt;&gt;"")),Making!FL42,"")</f>
        <v/>
      </c>
      <c r="U39" t="str">
        <f>IF(AND(Making!EW42&lt;&gt;0,(DK39&lt;&gt;"")),Making!FM42,"")</f>
        <v/>
      </c>
      <c r="V39" t="str">
        <f>IF(AND(Making!EW42&lt;&gt;0,(DK39&lt;&gt;"")),Making!FN42,"")</f>
        <v/>
      </c>
      <c r="W39" t="str">
        <f>IF(AND(Making!EW42&lt;&gt;0,(DK39&lt;&gt;"")),Making!FO42,"")</f>
        <v/>
      </c>
      <c r="X39" t="str">
        <f>IF(AND(Making!EW42&lt;&gt;0,(DK39&lt;&gt;"")),Making!FP42,"")</f>
        <v/>
      </c>
      <c r="Y39" t="str">
        <f>IF(AND(Making!EW42&lt;&gt;0,(DK39&lt;&gt;"")),Making!FQ42,"")</f>
        <v/>
      </c>
      <c r="Z39" t="str">
        <f>IF(AND(Making!EW42&lt;&gt;0,(DK39&lt;&gt;"")),Making!FR42,"")</f>
        <v/>
      </c>
      <c r="AA39" t="str">
        <f>IF(AND(Making!EW42&lt;&gt;0,(DK39&lt;&gt;"")),Making!FS42,"")</f>
        <v/>
      </c>
      <c r="AB39" t="str">
        <f>IF(AND(Making!EW42&lt;&gt;0,(DK39&lt;&gt;"")),Making!FT42,"")</f>
        <v/>
      </c>
      <c r="AC39" t="str">
        <f>IF(AND(Making!EW42&lt;&gt;0,(DK39&lt;&gt;"")),Making!FU42,"")</f>
        <v/>
      </c>
      <c r="AD39" t="str">
        <f>IF(AND(Making!EW42&lt;&gt;0,(DK39&lt;&gt;"")),Making!FV42,"")</f>
        <v/>
      </c>
      <c r="AE39" t="str">
        <f>IF(AND(Making!EW42&lt;&gt;0,(DK39&lt;&gt;"")),Making!FW42,"")</f>
        <v/>
      </c>
      <c r="AF39" t="str">
        <f>IF(AND(Making!EW42&lt;&gt;0,(DK39&lt;&gt;"")),Making!FX42,"")</f>
        <v/>
      </c>
      <c r="AG39" t="str">
        <f>IF(AND(Making!EW42&lt;&gt;0,(DK39&lt;&gt;"")),Making!FY42,"")</f>
        <v/>
      </c>
      <c r="AH39" t="str">
        <f>IF(AND(Making!EW42&lt;&gt;0,(DK39&lt;&gt;"")),Making!FZ42,"")</f>
        <v/>
      </c>
      <c r="AI39" t="str">
        <f>IF(AND(Making!EW42&lt;&gt;0,(DK39&lt;&gt;"")),Making!GA42,"")</f>
        <v/>
      </c>
      <c r="AJ39" t="str">
        <f>IF(AND(Making!EW42&lt;&gt;0,(DK39&lt;&gt;"")),Making!GB42,"")</f>
        <v/>
      </c>
      <c r="AK39" t="str">
        <f>IF(AND(Making!EW42&lt;&gt;0,(DK39&lt;&gt;"")),Making!GC42,"")</f>
        <v/>
      </c>
      <c r="AL39" t="str">
        <f>IF(AND(Making!EW42&lt;&gt;0,(DK39&lt;&gt;"")),Making!GD42,"")</f>
        <v/>
      </c>
      <c r="AM39" t="str">
        <f>IF(AND(Making!EW42&lt;&gt;0,(DK39&lt;&gt;"")),Making!GE42,"")</f>
        <v/>
      </c>
      <c r="AN39" t="str">
        <f>IF(AND(Making!EW42&lt;&gt;0,(DK39&lt;&gt;"")),Making!GF42,"")</f>
        <v/>
      </c>
      <c r="AO39" t="str">
        <f>IF(AND(Making!EW42&lt;&gt;0,(DK39&lt;&gt;"")),Making!GG42,"")</f>
        <v/>
      </c>
      <c r="AP39" t="str">
        <f>IF(AND(Making!EW42&lt;&gt;0,(DK39&lt;&gt;"")),Making!GJ42,"")</f>
        <v/>
      </c>
      <c r="AQ39" t="str">
        <f>IF(AND(Making!EW42&lt;&gt;0,(DK39&lt;&gt;"")),Making!GK42,"")</f>
        <v/>
      </c>
      <c r="AR39" t="str">
        <f>IF(AND(Making!EW42&lt;&gt;0,(DK39&lt;&gt;"")),Making!GL42,"")</f>
        <v/>
      </c>
      <c r="AS39" t="str">
        <f>IF(AND(Making!EW42&lt;&gt;0,(DK39&lt;&gt;"")),Making!GM42,"")</f>
        <v/>
      </c>
      <c r="AT39" t="str">
        <f>IF(AND(Making!EW42&lt;&gt;0,(DK39&lt;&gt;"")),"G","")</f>
        <v/>
      </c>
      <c r="AU39" t="str">
        <f>IF(AND(Making!EW42&lt;&gt;0,(DK39&lt;&gt;"")),2,IF(AND(Making!AS42&lt;&gt;0,(DK57&lt;&gt;"")),2,""))</f>
        <v/>
      </c>
      <c r="AV39" t="str">
        <f>IF(AND(Making!EW42&lt;&gt;0,(DK39&lt;&gt;""),(DL39&gt;0)),"X","")</f>
        <v/>
      </c>
      <c r="AW39" t="str">
        <f>IF(AND(Making!EW42&lt;&gt;0,(DK39&lt;&gt;""),(DL39&gt;0)),-1,"")</f>
        <v/>
      </c>
      <c r="AX39" s="4"/>
      <c r="AY39" s="4"/>
      <c r="AZ39" s="4"/>
      <c r="BA39" s="4"/>
      <c r="BB39" s="4" t="str">
        <f>IF('Making-시작_종료용'!K42&gt;0,CONCATENATE("@SET_LINE,",IF(CV39=1,DH39,DH39+IF(DK39&lt;&gt;"",DI39,0))),"")</f>
        <v/>
      </c>
      <c r="BC39" t="str">
        <f>IF('Making-시작_종료용'!K42&gt;0,'Making-시작_종료용'!EV42,"")</f>
        <v/>
      </c>
      <c r="BD39" t="str">
        <f>IF('Making-시작_종료용'!K42&gt;0,'Making-시작_종료용'!EW42,"")</f>
        <v/>
      </c>
      <c r="BE39" t="str">
        <f>IF('Making-시작_종료용'!K42&gt;0,'Making-시작_종료용'!EX42,"")</f>
        <v/>
      </c>
      <c r="BF39" t="str">
        <f>IF('Making-시작_종료용'!K42&gt;0,'Making-시작_종료용'!EY42,"")</f>
        <v/>
      </c>
      <c r="BG39" t="str">
        <f>IF('Making-시작_종료용'!K42&gt;0,'Making-시작_종료용'!EZ42,"")</f>
        <v/>
      </c>
      <c r="BH39" t="str">
        <f>IF('Making-시작_종료용'!K42&gt;0,'Making-시작_종료용'!FA42,"")</f>
        <v/>
      </c>
      <c r="BI39" t="str">
        <f>IF('Making-시작_종료용'!K42&gt;0,'Making-시작_종료용'!FB42,"")</f>
        <v/>
      </c>
      <c r="BJ39" t="str">
        <f>IF('Making-시작_종료용'!K42&gt;0,'Making-시작_종료용'!FC42,"")</f>
        <v/>
      </c>
      <c r="BK39" t="str">
        <f>IF('Making-시작_종료용'!K42&gt;0,'Making-시작_종료용'!FD42,"")</f>
        <v/>
      </c>
      <c r="BL39" t="str">
        <f>IF('Making-시작_종료용'!K42&gt;0,'Making-시작_종료용'!FE42,"")</f>
        <v/>
      </c>
      <c r="BM39" t="str">
        <f>IF('Making-시작_종료용'!K42&gt;0,'Making-시작_종료용'!FF42,"")</f>
        <v/>
      </c>
      <c r="BN39" t="str">
        <f>IF('Making-시작_종료용'!K42&gt;0,'Making-시작_종료용'!FG42,"")</f>
        <v/>
      </c>
      <c r="BO39" t="str">
        <f>IF('Making-시작_종료용'!K42&gt;0,'Making-시작_종료용'!FH42,"")</f>
        <v/>
      </c>
      <c r="BP39" t="str">
        <f>IF('Making-시작_종료용'!K42&gt;0,'Making-시작_종료용'!FI42,"")</f>
        <v/>
      </c>
      <c r="BQ39" t="str">
        <f>IF('Making-시작_종료용'!K42&gt;0,'Making-시작_종료용'!FJ42,"")</f>
        <v/>
      </c>
      <c r="BR39" t="str">
        <f>IF('Making-시작_종료용'!K42&gt;0,'Making-시작_종료용'!FK42,"")</f>
        <v/>
      </c>
      <c r="BS39" t="str">
        <f>IF('Making-시작_종료용'!K42&gt;0,'Making-시작_종료용'!FL42,"")</f>
        <v/>
      </c>
      <c r="BT39" t="str">
        <f>IF('Making-시작_종료용'!K42&gt;0,'Making-시작_종료용'!FM42,"")</f>
        <v/>
      </c>
      <c r="BU39" t="str">
        <f>IF('Making-시작_종료용'!K42&gt;0,'Making-시작_종료용'!FN42,"")</f>
        <v/>
      </c>
      <c r="BV39" t="str">
        <f>IF('Making-시작_종료용'!K42&gt;0,'Making-시작_종료용'!FO42,"")</f>
        <v/>
      </c>
      <c r="BW39" t="str">
        <f>IF('Making-시작_종료용'!K42&gt;0,'Making-시작_종료용'!FP42,"")</f>
        <v/>
      </c>
      <c r="BX39" t="str">
        <f>IF('Making-시작_종료용'!K42&gt;0,'Making-시작_종료용'!FQ42,"")</f>
        <v/>
      </c>
      <c r="BY39" t="str">
        <f>IF('Making-시작_종료용'!K42&gt;0,'Making-시작_종료용'!FR42,"")</f>
        <v/>
      </c>
      <c r="BZ39" t="str">
        <f>IF('Making-시작_종료용'!K42&gt;0,'Making-시작_종료용'!FS42,"")</f>
        <v/>
      </c>
      <c r="CA39" t="str">
        <f>IF('Making-시작_종료용'!K42&gt;0,'Making-시작_종료용'!FT42,"")</f>
        <v/>
      </c>
      <c r="CB39" t="str">
        <f>IF('Making-시작_종료용'!K42&gt;0,'Making-시작_종료용'!FU42,"")</f>
        <v/>
      </c>
      <c r="CC39" t="str">
        <f>IF('Making-시작_종료용'!K42&gt;0,'Making-시작_종료용'!FV42,"")</f>
        <v/>
      </c>
      <c r="CD39" t="str">
        <f>IF('Making-시작_종료용'!K42&gt;0,'Making-시작_종료용'!FW42,"")</f>
        <v/>
      </c>
      <c r="CE39" t="str">
        <f>IF('Making-시작_종료용'!K42&gt;0,'Making-시작_종료용'!FX42,"")</f>
        <v/>
      </c>
      <c r="CF39" t="str">
        <f>IF('Making-시작_종료용'!K42&gt;0,'Making-시작_종료용'!FY42,"")</f>
        <v/>
      </c>
      <c r="CG39" t="str">
        <f>IF('Making-시작_종료용'!K42&gt;0,'Making-시작_종료용'!FZ42,"")</f>
        <v/>
      </c>
      <c r="CH39" t="str">
        <f>IF('Making-시작_종료용'!K42&gt;0,'Making-시작_종료용'!GA42,"")</f>
        <v/>
      </c>
      <c r="CI39" t="str">
        <f>IF('Making-시작_종료용'!K42&gt;0,'Making-시작_종료용'!GB42,"")</f>
        <v/>
      </c>
      <c r="CJ39" t="str">
        <f>IF('Making-시작_종료용'!K42&gt;0,'Making-시작_종료용'!GC42,"")</f>
        <v/>
      </c>
      <c r="CK39" t="str">
        <f>IF('Making-시작_종료용'!K42&gt;0,'Making-시작_종료용'!GD42,"")</f>
        <v/>
      </c>
      <c r="CL39" t="str">
        <f>IF('Making-시작_종료용'!K42&gt;0,'Making-시작_종료용'!GE42,"")</f>
        <v/>
      </c>
      <c r="CM39" t="str">
        <f>IF('Making-시작_종료용'!K42&gt;0,'Making-시작_종료용'!GF42,"")</f>
        <v/>
      </c>
      <c r="CN39" t="str">
        <f>IF('Making-시작_종료용'!K42&gt;0,'Making-시작_종료용'!GG42,"")</f>
        <v/>
      </c>
      <c r="CO39" t="str">
        <f>IF('Making-시작_종료용'!K42&gt;0,'Making-시작_종료용'!GH42,"")</f>
        <v/>
      </c>
      <c r="CP39" s="56" t="str">
        <f>IF('Making-시작_종료용'!K42&gt;0,'Making-시작_종료용'!GI42,"")</f>
        <v/>
      </c>
      <c r="CQ39" t="str">
        <f>IF('Making-시작_종료용'!K42&gt;0,'Making-시작_종료용'!GJ42,"")</f>
        <v/>
      </c>
      <c r="CR39" t="str">
        <f>IF('Making-시작_종료용'!K42&gt;0,'Making-시작_종료용'!GK42,"")</f>
        <v/>
      </c>
      <c r="CS39" t="str">
        <f>IF('Making-시작_종료용'!K42&gt;0,'Making-시작_종료용'!GL42,"")</f>
        <v/>
      </c>
      <c r="CT39" t="str">
        <f>IF('Making-시작_종료용'!K42&gt;0,'Making-시작_종료용'!GM42,"")</f>
        <v/>
      </c>
      <c r="CU39" t="str">
        <f>IF('Making-시작_종료용'!K42&gt;0,"G","")</f>
        <v/>
      </c>
      <c r="CV39" t="str">
        <f>IF('Making-시작_종료용'!AR42&gt;0,1,IF('Making-시작_종료용'!AS42&gt;0,3,""))</f>
        <v/>
      </c>
      <c r="CW39" t="str">
        <f>IF(AND(Making!EW42&lt;&gt;0,(DL39&gt;0)),"X","")</f>
        <v/>
      </c>
      <c r="CX39" t="str">
        <f>IF(AND(Making!EW42&lt;&gt;0,(DL39&gt;0)),-1,"")</f>
        <v/>
      </c>
      <c r="CY39" t="str">
        <f t="shared" si="12"/>
        <v/>
      </c>
      <c r="DC39" t="str">
        <f>IF('Making-시작_종료용'!AR42&gt;0,"시작보행",IF('Making-시작_종료용'!AS42&gt;0,"종료보행",""))</f>
        <v/>
      </c>
      <c r="DH39">
        <f t="shared" si="2"/>
        <v>33</v>
      </c>
      <c r="DI39">
        <f t="shared" si="3"/>
        <v>16</v>
      </c>
      <c r="DJ39" t="str">
        <f t="shared" si="13"/>
        <v/>
      </c>
      <c r="DK39">
        <f t="shared" si="4"/>
        <v>3</v>
      </c>
      <c r="DL39">
        <f t="shared" si="5"/>
        <v>0</v>
      </c>
    </row>
    <row r="40" spans="3:116" ht="12" customHeight="1" x14ac:dyDescent="0.4">
      <c r="C40" s="4" t="str">
        <f>IF(AND(Making!EW43&lt;&gt;0,(DK40&lt;&gt;"")),CONCATENATE("@SET_LINE,",DH40+DI40/2),"")</f>
        <v/>
      </c>
      <c r="D40" t="str">
        <f>IF(AND(Making!EW43&lt;&gt;0,(DK40&lt;&gt;"")),Making!EV43,"")</f>
        <v/>
      </c>
      <c r="E40" t="str">
        <f>IF(AND(Making!EW43&lt;&gt;0,(DK40&lt;&gt;"")),Making!EW43,"")</f>
        <v/>
      </c>
      <c r="F40" t="str">
        <f>IF(AND(Making!EW43&lt;&gt;0,(DK40&lt;&gt;"")),Making!EX43,"")</f>
        <v/>
      </c>
      <c r="G40" t="str">
        <f>IF(AND(Making!EW43&lt;&gt;0,(DK40&lt;&gt;"")),Making!EY43,"")</f>
        <v/>
      </c>
      <c r="H40" t="str">
        <f>IF(AND(Making!EW43&lt;&gt;0,(DK40&lt;&gt;"")),Making!EZ43,"")</f>
        <v/>
      </c>
      <c r="I40" t="str">
        <f>IF(AND(Making!EW43&lt;&gt;0,(DK40&lt;&gt;"")),Making!FA43,"")</f>
        <v/>
      </c>
      <c r="J40" t="str">
        <f>IF(AND(Making!EW43&lt;&gt;0,(DK40&lt;&gt;"")),Making!FB43,"")</f>
        <v/>
      </c>
      <c r="K40" t="str">
        <f>IF(AND(Making!EW43&lt;&gt;0,(DK40&lt;&gt;"")),Making!FC43,"")</f>
        <v/>
      </c>
      <c r="L40" t="str">
        <f>IF(AND(Making!EW43&lt;&gt;0,(DK40&lt;&gt;"")),Making!FD43,"")</f>
        <v/>
      </c>
      <c r="M40" t="str">
        <f>IF(AND(Making!EW43&lt;&gt;0,(DK40&lt;&gt;"")),Making!FE43,"")</f>
        <v/>
      </c>
      <c r="N40" t="str">
        <f>IF(AND(Making!EW43&lt;&gt;0,(DK40&lt;&gt;"")),Making!FF43,"")</f>
        <v/>
      </c>
      <c r="O40" t="str">
        <f>IF(AND(Making!EW43&lt;&gt;0,(DK40&lt;&gt;"")),Making!FG43,"")</f>
        <v/>
      </c>
      <c r="P40" t="str">
        <f>IF(AND(Making!EW43&lt;&gt;0,(DK40&lt;&gt;"")),Making!FH43,"")</f>
        <v/>
      </c>
      <c r="Q40" t="str">
        <f>IF(AND(Making!EW43&lt;&gt;0,(DK40&lt;&gt;"")),Making!FI43,"")</f>
        <v/>
      </c>
      <c r="R40" t="str">
        <f>IF(AND(Making!EW43&lt;&gt;0,(DK40&lt;&gt;"")),Making!FJ43,"")</f>
        <v/>
      </c>
      <c r="S40" t="str">
        <f>IF(AND(Making!EW43&lt;&gt;0,(DK40&lt;&gt;"")),Making!FK43,"")</f>
        <v/>
      </c>
      <c r="T40" t="str">
        <f>IF(AND(Making!EW43&lt;&gt;0,(DK40&lt;&gt;"")),Making!FL43,"")</f>
        <v/>
      </c>
      <c r="U40" t="str">
        <f>IF(AND(Making!EW43&lt;&gt;0,(DK40&lt;&gt;"")),Making!FM43,"")</f>
        <v/>
      </c>
      <c r="V40" t="str">
        <f>IF(AND(Making!EW43&lt;&gt;0,(DK40&lt;&gt;"")),Making!FN43,"")</f>
        <v/>
      </c>
      <c r="W40" t="str">
        <f>IF(AND(Making!EW43&lt;&gt;0,(DK40&lt;&gt;"")),Making!FO43,"")</f>
        <v/>
      </c>
      <c r="X40" t="str">
        <f>IF(AND(Making!EW43&lt;&gt;0,(DK40&lt;&gt;"")),Making!FP43,"")</f>
        <v/>
      </c>
      <c r="Y40" t="str">
        <f>IF(AND(Making!EW43&lt;&gt;0,(DK40&lt;&gt;"")),Making!FQ43,"")</f>
        <v/>
      </c>
      <c r="Z40" t="str">
        <f>IF(AND(Making!EW43&lt;&gt;0,(DK40&lt;&gt;"")),Making!FR43,"")</f>
        <v/>
      </c>
      <c r="AA40" t="str">
        <f>IF(AND(Making!EW43&lt;&gt;0,(DK40&lt;&gt;"")),Making!FS43,"")</f>
        <v/>
      </c>
      <c r="AB40" t="str">
        <f>IF(AND(Making!EW43&lt;&gt;0,(DK40&lt;&gt;"")),Making!FT43,"")</f>
        <v/>
      </c>
      <c r="AC40" t="str">
        <f>IF(AND(Making!EW43&lt;&gt;0,(DK40&lt;&gt;"")),Making!FU43,"")</f>
        <v/>
      </c>
      <c r="AD40" t="str">
        <f>IF(AND(Making!EW43&lt;&gt;0,(DK40&lt;&gt;"")),Making!FV43,"")</f>
        <v/>
      </c>
      <c r="AE40" t="str">
        <f>IF(AND(Making!EW43&lt;&gt;0,(DK40&lt;&gt;"")),Making!FW43,"")</f>
        <v/>
      </c>
      <c r="AF40" t="str">
        <f>IF(AND(Making!EW43&lt;&gt;0,(DK40&lt;&gt;"")),Making!FX43,"")</f>
        <v/>
      </c>
      <c r="AG40" t="str">
        <f>IF(AND(Making!EW43&lt;&gt;0,(DK40&lt;&gt;"")),Making!FY43,"")</f>
        <v/>
      </c>
      <c r="AH40" t="str">
        <f>IF(AND(Making!EW43&lt;&gt;0,(DK40&lt;&gt;"")),Making!FZ43,"")</f>
        <v/>
      </c>
      <c r="AI40" t="str">
        <f>IF(AND(Making!EW43&lt;&gt;0,(DK40&lt;&gt;"")),Making!GA43,"")</f>
        <v/>
      </c>
      <c r="AJ40" t="str">
        <f>IF(AND(Making!EW43&lt;&gt;0,(DK40&lt;&gt;"")),Making!GB43,"")</f>
        <v/>
      </c>
      <c r="AK40" t="str">
        <f>IF(AND(Making!EW43&lt;&gt;0,(DK40&lt;&gt;"")),Making!GC43,"")</f>
        <v/>
      </c>
      <c r="AL40" t="str">
        <f>IF(AND(Making!EW43&lt;&gt;0,(DK40&lt;&gt;"")),Making!GD43,"")</f>
        <v/>
      </c>
      <c r="AM40" t="str">
        <f>IF(AND(Making!EW43&lt;&gt;0,(DK40&lt;&gt;"")),Making!GE43,"")</f>
        <v/>
      </c>
      <c r="AN40" t="str">
        <f>IF(AND(Making!EW43&lt;&gt;0,(DK40&lt;&gt;"")),Making!GF43,"")</f>
        <v/>
      </c>
      <c r="AO40" t="str">
        <f>IF(AND(Making!EW43&lt;&gt;0,(DK40&lt;&gt;"")),Making!GG43,"")</f>
        <v/>
      </c>
      <c r="AP40" t="str">
        <f>IF(AND(Making!EW43&lt;&gt;0,(DK40&lt;&gt;"")),Making!GJ43,"")</f>
        <v/>
      </c>
      <c r="AQ40" t="str">
        <f>IF(AND(Making!EW43&lt;&gt;0,(DK40&lt;&gt;"")),Making!GK43,"")</f>
        <v/>
      </c>
      <c r="AR40" t="str">
        <f>IF(AND(Making!EW43&lt;&gt;0,(DK40&lt;&gt;"")),Making!GL43,"")</f>
        <v/>
      </c>
      <c r="AS40" t="str">
        <f>IF(AND(Making!EW43&lt;&gt;0,(DK40&lt;&gt;"")),Making!GM43,"")</f>
        <v/>
      </c>
      <c r="AT40" t="str">
        <f>IF(AND(Making!EW43&lt;&gt;0,(DK40&lt;&gt;"")),"G","")</f>
        <v/>
      </c>
      <c r="AU40" t="str">
        <f>IF(AND(Making!EW43&lt;&gt;0,(DK40&lt;&gt;"")),2,IF(AND(Making!AS43&lt;&gt;0,(DK58&lt;&gt;"")),2,""))</f>
        <v/>
      </c>
      <c r="AV40" t="str">
        <f>IF(AND(Making!EW43&lt;&gt;0,(DK40&lt;&gt;""),(DL40&gt;0)),"X","")</f>
        <v/>
      </c>
      <c r="AW40" t="str">
        <f>IF(AND(Making!EW43&lt;&gt;0,(DK40&lt;&gt;""),(DL40&gt;0)),-1,"")</f>
        <v/>
      </c>
      <c r="AX40" s="4"/>
      <c r="AY40" s="4"/>
      <c r="AZ40" s="4"/>
      <c r="BA40" s="4"/>
      <c r="BB40" s="4" t="str">
        <f>IF('Making-시작_종료용'!K43&gt;0,CONCATENATE("@SET_LINE,",IF(CV40=1,DH40,DH40+IF(DK40&lt;&gt;"",DI40,0))),"")</f>
        <v/>
      </c>
      <c r="BC40" t="str">
        <f>IF('Making-시작_종료용'!K43&gt;0,'Making-시작_종료용'!EV43,"")</f>
        <v/>
      </c>
      <c r="BD40" t="str">
        <f>IF('Making-시작_종료용'!K43&gt;0,'Making-시작_종료용'!EW43,"")</f>
        <v/>
      </c>
      <c r="BE40" t="str">
        <f>IF('Making-시작_종료용'!K43&gt;0,'Making-시작_종료용'!EX43,"")</f>
        <v/>
      </c>
      <c r="BF40" t="str">
        <f>IF('Making-시작_종료용'!K43&gt;0,'Making-시작_종료용'!EY43,"")</f>
        <v/>
      </c>
      <c r="BG40" t="str">
        <f>IF('Making-시작_종료용'!K43&gt;0,'Making-시작_종료용'!EZ43,"")</f>
        <v/>
      </c>
      <c r="BH40" t="str">
        <f>IF('Making-시작_종료용'!K43&gt;0,'Making-시작_종료용'!FA43,"")</f>
        <v/>
      </c>
      <c r="BI40" t="str">
        <f>IF('Making-시작_종료용'!K43&gt;0,'Making-시작_종료용'!FB43,"")</f>
        <v/>
      </c>
      <c r="BJ40" t="str">
        <f>IF('Making-시작_종료용'!K43&gt;0,'Making-시작_종료용'!FC43,"")</f>
        <v/>
      </c>
      <c r="BK40" t="str">
        <f>IF('Making-시작_종료용'!K43&gt;0,'Making-시작_종료용'!FD43,"")</f>
        <v/>
      </c>
      <c r="BL40" t="str">
        <f>IF('Making-시작_종료용'!K43&gt;0,'Making-시작_종료용'!FE43,"")</f>
        <v/>
      </c>
      <c r="BM40" t="str">
        <f>IF('Making-시작_종료용'!K43&gt;0,'Making-시작_종료용'!FF43,"")</f>
        <v/>
      </c>
      <c r="BN40" t="str">
        <f>IF('Making-시작_종료용'!K43&gt;0,'Making-시작_종료용'!FG43,"")</f>
        <v/>
      </c>
      <c r="BO40" t="str">
        <f>IF('Making-시작_종료용'!K43&gt;0,'Making-시작_종료용'!FH43,"")</f>
        <v/>
      </c>
      <c r="BP40" t="str">
        <f>IF('Making-시작_종료용'!K43&gt;0,'Making-시작_종료용'!FI43,"")</f>
        <v/>
      </c>
      <c r="BQ40" t="str">
        <f>IF('Making-시작_종료용'!K43&gt;0,'Making-시작_종료용'!FJ43,"")</f>
        <v/>
      </c>
      <c r="BR40" t="str">
        <f>IF('Making-시작_종료용'!K43&gt;0,'Making-시작_종료용'!FK43,"")</f>
        <v/>
      </c>
      <c r="BS40" t="str">
        <f>IF('Making-시작_종료용'!K43&gt;0,'Making-시작_종료용'!FL43,"")</f>
        <v/>
      </c>
      <c r="BT40" t="str">
        <f>IF('Making-시작_종료용'!K43&gt;0,'Making-시작_종료용'!FM43,"")</f>
        <v/>
      </c>
      <c r="BU40" t="str">
        <f>IF('Making-시작_종료용'!K43&gt;0,'Making-시작_종료용'!FN43,"")</f>
        <v/>
      </c>
      <c r="BV40" t="str">
        <f>IF('Making-시작_종료용'!K43&gt;0,'Making-시작_종료용'!FO43,"")</f>
        <v/>
      </c>
      <c r="BW40" t="str">
        <f>IF('Making-시작_종료용'!K43&gt;0,'Making-시작_종료용'!FP43,"")</f>
        <v/>
      </c>
      <c r="BX40" t="str">
        <f>IF('Making-시작_종료용'!K43&gt;0,'Making-시작_종료용'!FQ43,"")</f>
        <v/>
      </c>
      <c r="BY40" t="str">
        <f>IF('Making-시작_종료용'!K43&gt;0,'Making-시작_종료용'!FR43,"")</f>
        <v/>
      </c>
      <c r="BZ40" t="str">
        <f>IF('Making-시작_종료용'!K43&gt;0,'Making-시작_종료용'!FS43,"")</f>
        <v/>
      </c>
      <c r="CA40" t="str">
        <f>IF('Making-시작_종료용'!K43&gt;0,'Making-시작_종료용'!FT43,"")</f>
        <v/>
      </c>
      <c r="CB40" t="str">
        <f>IF('Making-시작_종료용'!K43&gt;0,'Making-시작_종료용'!FU43,"")</f>
        <v/>
      </c>
      <c r="CC40" t="str">
        <f>IF('Making-시작_종료용'!K43&gt;0,'Making-시작_종료용'!FV43,"")</f>
        <v/>
      </c>
      <c r="CD40" t="str">
        <f>IF('Making-시작_종료용'!K43&gt;0,'Making-시작_종료용'!FW43,"")</f>
        <v/>
      </c>
      <c r="CE40" t="str">
        <f>IF('Making-시작_종료용'!K43&gt;0,'Making-시작_종료용'!FX43,"")</f>
        <v/>
      </c>
      <c r="CF40" t="str">
        <f>IF('Making-시작_종료용'!K43&gt;0,'Making-시작_종료용'!FY43,"")</f>
        <v/>
      </c>
      <c r="CG40" t="str">
        <f>IF('Making-시작_종료용'!K43&gt;0,'Making-시작_종료용'!FZ43,"")</f>
        <v/>
      </c>
      <c r="CH40" t="str">
        <f>IF('Making-시작_종료용'!K43&gt;0,'Making-시작_종료용'!GA43,"")</f>
        <v/>
      </c>
      <c r="CI40" t="str">
        <f>IF('Making-시작_종료용'!K43&gt;0,'Making-시작_종료용'!GB43,"")</f>
        <v/>
      </c>
      <c r="CJ40" t="str">
        <f>IF('Making-시작_종료용'!K43&gt;0,'Making-시작_종료용'!GC43,"")</f>
        <v/>
      </c>
      <c r="CK40" t="str">
        <f>IF('Making-시작_종료용'!K43&gt;0,'Making-시작_종료용'!GD43,"")</f>
        <v/>
      </c>
      <c r="CL40" t="str">
        <f>IF('Making-시작_종료용'!K43&gt;0,'Making-시작_종료용'!GE43,"")</f>
        <v/>
      </c>
      <c r="CM40" t="str">
        <f>IF('Making-시작_종료용'!K43&gt;0,'Making-시작_종료용'!GF43,"")</f>
        <v/>
      </c>
      <c r="CN40" t="str">
        <f>IF('Making-시작_종료용'!K43&gt;0,'Making-시작_종료용'!GG43,"")</f>
        <v/>
      </c>
      <c r="CO40" t="str">
        <f>IF('Making-시작_종료용'!K43&gt;0,'Making-시작_종료용'!GH43,"")</f>
        <v/>
      </c>
      <c r="CP40" s="56" t="str">
        <f>IF('Making-시작_종료용'!K43&gt;0,'Making-시작_종료용'!GI43,"")</f>
        <v/>
      </c>
      <c r="CQ40" t="str">
        <f>IF('Making-시작_종료용'!K43&gt;0,'Making-시작_종료용'!GJ43,"")</f>
        <v/>
      </c>
      <c r="CR40" t="str">
        <f>IF('Making-시작_종료용'!K43&gt;0,'Making-시작_종료용'!GK43,"")</f>
        <v/>
      </c>
      <c r="CS40" t="str">
        <f>IF('Making-시작_종료용'!K43&gt;0,'Making-시작_종료용'!GL43,"")</f>
        <v/>
      </c>
      <c r="CT40" t="str">
        <f>IF('Making-시작_종료용'!K43&gt;0,'Making-시작_종료용'!GM43,"")</f>
        <v/>
      </c>
      <c r="CU40" t="str">
        <f>IF('Making-시작_종료용'!K43&gt;0,"G","")</f>
        <v/>
      </c>
      <c r="CV40" t="str">
        <f>IF('Making-시작_종료용'!AR43&gt;0,1,IF('Making-시작_종료용'!AS43&gt;0,3,""))</f>
        <v/>
      </c>
      <c r="CW40" t="str">
        <f>IF(AND(Making!EW43&lt;&gt;0,(DL40&gt;0)),"X","")</f>
        <v/>
      </c>
      <c r="CX40" t="str">
        <f>IF(AND(Making!EW43&lt;&gt;0,(DL40&gt;0)),-1,"")</f>
        <v/>
      </c>
      <c r="CY40" t="str">
        <f t="shared" si="12"/>
        <v/>
      </c>
      <c r="DC40" t="str">
        <f>IF('Making-시작_종료용'!AR43&gt;0,"시작보행",IF('Making-시작_종료용'!AS43&gt;0,"종료보행",""))</f>
        <v/>
      </c>
      <c r="DH40">
        <f t="shared" si="2"/>
        <v>34</v>
      </c>
      <c r="DI40">
        <f t="shared" si="3"/>
        <v>16</v>
      </c>
      <c r="DJ40" t="str">
        <f t="shared" si="13"/>
        <v/>
      </c>
      <c r="DK40">
        <f t="shared" si="4"/>
        <v>3</v>
      </c>
      <c r="DL40">
        <f t="shared" si="5"/>
        <v>0</v>
      </c>
    </row>
    <row r="41" spans="3:116" ht="12" customHeight="1" x14ac:dyDescent="0.4">
      <c r="C41" s="4" t="str">
        <f>IF(AND(Making!EW44&lt;&gt;0,(DK41&lt;&gt;"")),CONCATENATE("@SET_LINE,",DH41+DI41/2),"")</f>
        <v/>
      </c>
      <c r="D41" t="str">
        <f>IF(AND(Making!EW44&lt;&gt;0,(DK41&lt;&gt;"")),Making!EV44,"")</f>
        <v/>
      </c>
      <c r="E41" t="str">
        <f>IF(AND(Making!EW44&lt;&gt;0,(DK41&lt;&gt;"")),Making!EW44,"")</f>
        <v/>
      </c>
      <c r="F41" t="str">
        <f>IF(AND(Making!EW44&lt;&gt;0,(DK41&lt;&gt;"")),Making!EX44,"")</f>
        <v/>
      </c>
      <c r="G41" t="str">
        <f>IF(AND(Making!EW44&lt;&gt;0,(DK41&lt;&gt;"")),Making!EY44,"")</f>
        <v/>
      </c>
      <c r="H41" t="str">
        <f>IF(AND(Making!EW44&lt;&gt;0,(DK41&lt;&gt;"")),Making!EZ44,"")</f>
        <v/>
      </c>
      <c r="I41" t="str">
        <f>IF(AND(Making!EW44&lt;&gt;0,(DK41&lt;&gt;"")),Making!FA44,"")</f>
        <v/>
      </c>
      <c r="J41" t="str">
        <f>IF(AND(Making!EW44&lt;&gt;0,(DK41&lt;&gt;"")),Making!FB44,"")</f>
        <v/>
      </c>
      <c r="K41" t="str">
        <f>IF(AND(Making!EW44&lt;&gt;0,(DK41&lt;&gt;"")),Making!FC44,"")</f>
        <v/>
      </c>
      <c r="L41" t="str">
        <f>IF(AND(Making!EW44&lt;&gt;0,(DK41&lt;&gt;"")),Making!FD44,"")</f>
        <v/>
      </c>
      <c r="M41" t="str">
        <f>IF(AND(Making!EW44&lt;&gt;0,(DK41&lt;&gt;"")),Making!FE44,"")</f>
        <v/>
      </c>
      <c r="N41" t="str">
        <f>IF(AND(Making!EW44&lt;&gt;0,(DK41&lt;&gt;"")),Making!FF44,"")</f>
        <v/>
      </c>
      <c r="O41" t="str">
        <f>IF(AND(Making!EW44&lt;&gt;0,(DK41&lt;&gt;"")),Making!FG44,"")</f>
        <v/>
      </c>
      <c r="P41" t="str">
        <f>IF(AND(Making!EW44&lt;&gt;0,(DK41&lt;&gt;"")),Making!FH44,"")</f>
        <v/>
      </c>
      <c r="Q41" t="str">
        <f>IF(AND(Making!EW44&lt;&gt;0,(DK41&lt;&gt;"")),Making!FI44,"")</f>
        <v/>
      </c>
      <c r="R41" t="str">
        <f>IF(AND(Making!EW44&lt;&gt;0,(DK41&lt;&gt;"")),Making!FJ44,"")</f>
        <v/>
      </c>
      <c r="S41" t="str">
        <f>IF(AND(Making!EW44&lt;&gt;0,(DK41&lt;&gt;"")),Making!FK44,"")</f>
        <v/>
      </c>
      <c r="T41" t="str">
        <f>IF(AND(Making!EW44&lt;&gt;0,(DK41&lt;&gt;"")),Making!FL44,"")</f>
        <v/>
      </c>
      <c r="U41" t="str">
        <f>IF(AND(Making!EW44&lt;&gt;0,(DK41&lt;&gt;"")),Making!FM44,"")</f>
        <v/>
      </c>
      <c r="V41" t="str">
        <f>IF(AND(Making!EW44&lt;&gt;0,(DK41&lt;&gt;"")),Making!FN44,"")</f>
        <v/>
      </c>
      <c r="W41" t="str">
        <f>IF(AND(Making!EW44&lt;&gt;0,(DK41&lt;&gt;"")),Making!FO44,"")</f>
        <v/>
      </c>
      <c r="X41" t="str">
        <f>IF(AND(Making!EW44&lt;&gt;0,(DK41&lt;&gt;"")),Making!FP44,"")</f>
        <v/>
      </c>
      <c r="Y41" t="str">
        <f>IF(AND(Making!EW44&lt;&gt;0,(DK41&lt;&gt;"")),Making!FQ44,"")</f>
        <v/>
      </c>
      <c r="Z41" t="str">
        <f>IF(AND(Making!EW44&lt;&gt;0,(DK41&lt;&gt;"")),Making!FR44,"")</f>
        <v/>
      </c>
      <c r="AA41" t="str">
        <f>IF(AND(Making!EW44&lt;&gt;0,(DK41&lt;&gt;"")),Making!FS44,"")</f>
        <v/>
      </c>
      <c r="AB41" t="str">
        <f>IF(AND(Making!EW44&lt;&gt;0,(DK41&lt;&gt;"")),Making!FT44,"")</f>
        <v/>
      </c>
      <c r="AC41" t="str">
        <f>IF(AND(Making!EW44&lt;&gt;0,(DK41&lt;&gt;"")),Making!FU44,"")</f>
        <v/>
      </c>
      <c r="AD41" t="str">
        <f>IF(AND(Making!EW44&lt;&gt;0,(DK41&lt;&gt;"")),Making!FV44,"")</f>
        <v/>
      </c>
      <c r="AE41" t="str">
        <f>IF(AND(Making!EW44&lt;&gt;0,(DK41&lt;&gt;"")),Making!FW44,"")</f>
        <v/>
      </c>
      <c r="AF41" t="str">
        <f>IF(AND(Making!EW44&lt;&gt;0,(DK41&lt;&gt;"")),Making!FX44,"")</f>
        <v/>
      </c>
      <c r="AG41" t="str">
        <f>IF(AND(Making!EW44&lt;&gt;0,(DK41&lt;&gt;"")),Making!FY44,"")</f>
        <v/>
      </c>
      <c r="AH41" t="str">
        <f>IF(AND(Making!EW44&lt;&gt;0,(DK41&lt;&gt;"")),Making!FZ44,"")</f>
        <v/>
      </c>
      <c r="AI41" t="str">
        <f>IF(AND(Making!EW44&lt;&gt;0,(DK41&lt;&gt;"")),Making!GA44,"")</f>
        <v/>
      </c>
      <c r="AJ41" t="str">
        <f>IF(AND(Making!EW44&lt;&gt;0,(DK41&lt;&gt;"")),Making!GB44,"")</f>
        <v/>
      </c>
      <c r="AK41" t="str">
        <f>IF(AND(Making!EW44&lt;&gt;0,(DK41&lt;&gt;"")),Making!GC44,"")</f>
        <v/>
      </c>
      <c r="AL41" t="str">
        <f>IF(AND(Making!EW44&lt;&gt;0,(DK41&lt;&gt;"")),Making!GD44,"")</f>
        <v/>
      </c>
      <c r="AM41" t="str">
        <f>IF(AND(Making!EW44&lt;&gt;0,(DK41&lt;&gt;"")),Making!GE44,"")</f>
        <v/>
      </c>
      <c r="AN41" t="str">
        <f>IF(AND(Making!EW44&lt;&gt;0,(DK41&lt;&gt;"")),Making!GF44,"")</f>
        <v/>
      </c>
      <c r="AO41" t="str">
        <f>IF(AND(Making!EW44&lt;&gt;0,(DK41&lt;&gt;"")),Making!GG44,"")</f>
        <v/>
      </c>
      <c r="AP41" t="str">
        <f>IF(AND(Making!EW44&lt;&gt;0,(DK41&lt;&gt;"")),Making!GJ44,"")</f>
        <v/>
      </c>
      <c r="AQ41" t="str">
        <f>IF(AND(Making!EW44&lt;&gt;0,(DK41&lt;&gt;"")),Making!GK44,"")</f>
        <v/>
      </c>
      <c r="AR41" t="str">
        <f>IF(AND(Making!EW44&lt;&gt;0,(DK41&lt;&gt;"")),Making!GL44,"")</f>
        <v/>
      </c>
      <c r="AS41" t="str">
        <f>IF(AND(Making!EW44&lt;&gt;0,(DK41&lt;&gt;"")),Making!GM44,"")</f>
        <v/>
      </c>
      <c r="AT41" t="str">
        <f>IF(AND(Making!EW44&lt;&gt;0,(DK41&lt;&gt;"")),"G","")</f>
        <v/>
      </c>
      <c r="AU41" t="str">
        <f>IF(AND(Making!EW44&lt;&gt;0,(DK41&lt;&gt;"")),2,IF(AND(Making!AS44&lt;&gt;0,(DK59&lt;&gt;"")),2,""))</f>
        <v/>
      </c>
      <c r="AV41" t="str">
        <f>IF(AND(Making!EW44&lt;&gt;0,(DK41&lt;&gt;""),(DL41&gt;0)),"X","")</f>
        <v/>
      </c>
      <c r="AW41" t="str">
        <f>IF(AND(Making!EW44&lt;&gt;0,(DK41&lt;&gt;""),(DL41&gt;0)),-1,"")</f>
        <v/>
      </c>
      <c r="AX41" s="4"/>
      <c r="AY41" s="4"/>
      <c r="AZ41" s="4"/>
      <c r="BA41" s="4"/>
      <c r="BB41" s="4" t="str">
        <f>IF('Making-시작_종료용'!K44&gt;0,CONCATENATE("@SET_LINE,",IF(CV41=1,DH41,DH41+IF(DK41&lt;&gt;"",DI41,0))),"")</f>
        <v/>
      </c>
      <c r="BC41" t="str">
        <f>IF('Making-시작_종료용'!K44&gt;0,'Making-시작_종료용'!EV44,"")</f>
        <v/>
      </c>
      <c r="BD41" t="str">
        <f>IF('Making-시작_종료용'!K44&gt;0,'Making-시작_종료용'!EW44,"")</f>
        <v/>
      </c>
      <c r="BE41" t="str">
        <f>IF('Making-시작_종료용'!K44&gt;0,'Making-시작_종료용'!EX44,"")</f>
        <v/>
      </c>
      <c r="BF41" t="str">
        <f>IF('Making-시작_종료용'!K44&gt;0,'Making-시작_종료용'!EY44,"")</f>
        <v/>
      </c>
      <c r="BG41" t="str">
        <f>IF('Making-시작_종료용'!K44&gt;0,'Making-시작_종료용'!EZ44,"")</f>
        <v/>
      </c>
      <c r="BH41" t="str">
        <f>IF('Making-시작_종료용'!K44&gt;0,'Making-시작_종료용'!FA44,"")</f>
        <v/>
      </c>
      <c r="BI41" t="str">
        <f>IF('Making-시작_종료용'!K44&gt;0,'Making-시작_종료용'!FB44,"")</f>
        <v/>
      </c>
      <c r="BJ41" t="str">
        <f>IF('Making-시작_종료용'!K44&gt;0,'Making-시작_종료용'!FC44,"")</f>
        <v/>
      </c>
      <c r="BK41" t="str">
        <f>IF('Making-시작_종료용'!K44&gt;0,'Making-시작_종료용'!FD44,"")</f>
        <v/>
      </c>
      <c r="BL41" t="str">
        <f>IF('Making-시작_종료용'!K44&gt;0,'Making-시작_종료용'!FE44,"")</f>
        <v/>
      </c>
      <c r="BM41" t="str">
        <f>IF('Making-시작_종료용'!K44&gt;0,'Making-시작_종료용'!FF44,"")</f>
        <v/>
      </c>
      <c r="BN41" t="str">
        <f>IF('Making-시작_종료용'!K44&gt;0,'Making-시작_종료용'!FG44,"")</f>
        <v/>
      </c>
      <c r="BO41" t="str">
        <f>IF('Making-시작_종료용'!K44&gt;0,'Making-시작_종료용'!FH44,"")</f>
        <v/>
      </c>
      <c r="BP41" t="str">
        <f>IF('Making-시작_종료용'!K44&gt;0,'Making-시작_종료용'!FI44,"")</f>
        <v/>
      </c>
      <c r="BQ41" t="str">
        <f>IF('Making-시작_종료용'!K44&gt;0,'Making-시작_종료용'!FJ44,"")</f>
        <v/>
      </c>
      <c r="BR41" t="str">
        <f>IF('Making-시작_종료용'!K44&gt;0,'Making-시작_종료용'!FK44,"")</f>
        <v/>
      </c>
      <c r="BS41" t="str">
        <f>IF('Making-시작_종료용'!K44&gt;0,'Making-시작_종료용'!FL44,"")</f>
        <v/>
      </c>
      <c r="BT41" t="str">
        <f>IF('Making-시작_종료용'!K44&gt;0,'Making-시작_종료용'!FM44,"")</f>
        <v/>
      </c>
      <c r="BU41" t="str">
        <f>IF('Making-시작_종료용'!K44&gt;0,'Making-시작_종료용'!FN44,"")</f>
        <v/>
      </c>
      <c r="BV41" t="str">
        <f>IF('Making-시작_종료용'!K44&gt;0,'Making-시작_종료용'!FO44,"")</f>
        <v/>
      </c>
      <c r="BW41" t="str">
        <f>IF('Making-시작_종료용'!K44&gt;0,'Making-시작_종료용'!FP44,"")</f>
        <v/>
      </c>
      <c r="BX41" t="str">
        <f>IF('Making-시작_종료용'!K44&gt;0,'Making-시작_종료용'!FQ44,"")</f>
        <v/>
      </c>
      <c r="BY41" t="str">
        <f>IF('Making-시작_종료용'!K44&gt;0,'Making-시작_종료용'!FR44,"")</f>
        <v/>
      </c>
      <c r="BZ41" t="str">
        <f>IF('Making-시작_종료용'!K44&gt;0,'Making-시작_종료용'!FS44,"")</f>
        <v/>
      </c>
      <c r="CA41" t="str">
        <f>IF('Making-시작_종료용'!K44&gt;0,'Making-시작_종료용'!FT44,"")</f>
        <v/>
      </c>
      <c r="CB41" t="str">
        <f>IF('Making-시작_종료용'!K44&gt;0,'Making-시작_종료용'!FU44,"")</f>
        <v/>
      </c>
      <c r="CC41" t="str">
        <f>IF('Making-시작_종료용'!K44&gt;0,'Making-시작_종료용'!FV44,"")</f>
        <v/>
      </c>
      <c r="CD41" t="str">
        <f>IF('Making-시작_종료용'!K44&gt;0,'Making-시작_종료용'!FW44,"")</f>
        <v/>
      </c>
      <c r="CE41" t="str">
        <f>IF('Making-시작_종료용'!K44&gt;0,'Making-시작_종료용'!FX44,"")</f>
        <v/>
      </c>
      <c r="CF41" t="str">
        <f>IF('Making-시작_종료용'!K44&gt;0,'Making-시작_종료용'!FY44,"")</f>
        <v/>
      </c>
      <c r="CG41" t="str">
        <f>IF('Making-시작_종료용'!K44&gt;0,'Making-시작_종료용'!FZ44,"")</f>
        <v/>
      </c>
      <c r="CH41" t="str">
        <f>IF('Making-시작_종료용'!K44&gt;0,'Making-시작_종료용'!GA44,"")</f>
        <v/>
      </c>
      <c r="CI41" t="str">
        <f>IF('Making-시작_종료용'!K44&gt;0,'Making-시작_종료용'!GB44,"")</f>
        <v/>
      </c>
      <c r="CJ41" t="str">
        <f>IF('Making-시작_종료용'!K44&gt;0,'Making-시작_종료용'!GC44,"")</f>
        <v/>
      </c>
      <c r="CK41" t="str">
        <f>IF('Making-시작_종료용'!K44&gt;0,'Making-시작_종료용'!GD44,"")</f>
        <v/>
      </c>
      <c r="CL41" t="str">
        <f>IF('Making-시작_종료용'!K44&gt;0,'Making-시작_종료용'!GE44,"")</f>
        <v/>
      </c>
      <c r="CM41" t="str">
        <f>IF('Making-시작_종료용'!K44&gt;0,'Making-시작_종료용'!GF44,"")</f>
        <v/>
      </c>
      <c r="CN41" t="str">
        <f>IF('Making-시작_종료용'!K44&gt;0,'Making-시작_종료용'!GG44,"")</f>
        <v/>
      </c>
      <c r="CO41" t="str">
        <f>IF('Making-시작_종료용'!K44&gt;0,'Making-시작_종료용'!GH44,"")</f>
        <v/>
      </c>
      <c r="CP41" s="56" t="str">
        <f>IF('Making-시작_종료용'!K44&gt;0,'Making-시작_종료용'!GI44,"")</f>
        <v/>
      </c>
      <c r="CQ41" t="str">
        <f>IF('Making-시작_종료용'!K44&gt;0,'Making-시작_종료용'!GJ44,"")</f>
        <v/>
      </c>
      <c r="CR41" t="str">
        <f>IF('Making-시작_종료용'!K44&gt;0,'Making-시작_종료용'!GK44,"")</f>
        <v/>
      </c>
      <c r="CS41" t="str">
        <f>IF('Making-시작_종료용'!K44&gt;0,'Making-시작_종료용'!GL44,"")</f>
        <v/>
      </c>
      <c r="CT41" t="str">
        <f>IF('Making-시작_종료용'!K44&gt;0,'Making-시작_종료용'!GM44,"")</f>
        <v/>
      </c>
      <c r="CU41" t="str">
        <f>IF('Making-시작_종료용'!K44&gt;0,"G","")</f>
        <v/>
      </c>
      <c r="CV41" t="str">
        <f>IF('Making-시작_종료용'!AR44&gt;0,1,IF('Making-시작_종료용'!AS44&gt;0,3,""))</f>
        <v/>
      </c>
      <c r="CW41" t="str">
        <f>IF(AND(Making!EW44&lt;&gt;0,(DL41&gt;0)),"X","")</f>
        <v/>
      </c>
      <c r="CX41" t="str">
        <f>IF(AND(Making!EW44&lt;&gt;0,(DL41&gt;0)),-1,"")</f>
        <v/>
      </c>
      <c r="CY41" t="str">
        <f t="shared" si="12"/>
        <v/>
      </c>
      <c r="DC41" t="str">
        <f>IF('Making-시작_종료용'!AR44&gt;0,"시작보행",IF('Making-시작_종료용'!AS44&gt;0,"종료보행",""))</f>
        <v/>
      </c>
      <c r="DH41">
        <f t="shared" si="2"/>
        <v>35</v>
      </c>
      <c r="DI41">
        <f t="shared" si="3"/>
        <v>16</v>
      </c>
      <c r="DJ41" t="str">
        <f t="shared" si="13"/>
        <v/>
      </c>
      <c r="DK41">
        <f t="shared" si="4"/>
        <v>3</v>
      </c>
      <c r="DL41">
        <f t="shared" si="5"/>
        <v>0</v>
      </c>
    </row>
    <row r="42" spans="3:116" ht="12" customHeight="1" x14ac:dyDescent="0.4">
      <c r="C42" s="4" t="str">
        <f>IF(AND(Making!EW45&lt;&gt;0,(DK42&lt;&gt;"")),CONCATENATE("@SET_LINE,",DH42+DI42/2),"")</f>
        <v/>
      </c>
      <c r="D42" t="str">
        <f>IF(AND(Making!EW45&lt;&gt;0,(DK42&lt;&gt;"")),Making!EV45,"")</f>
        <v/>
      </c>
      <c r="E42" t="str">
        <f>IF(AND(Making!EW45&lt;&gt;0,(DK42&lt;&gt;"")),Making!EW45,"")</f>
        <v/>
      </c>
      <c r="F42" t="str">
        <f>IF(AND(Making!EW45&lt;&gt;0,(DK42&lt;&gt;"")),Making!EX45,"")</f>
        <v/>
      </c>
      <c r="G42" t="str">
        <f>IF(AND(Making!EW45&lt;&gt;0,(DK42&lt;&gt;"")),Making!EY45,"")</f>
        <v/>
      </c>
      <c r="H42" t="str">
        <f>IF(AND(Making!EW45&lt;&gt;0,(DK42&lt;&gt;"")),Making!EZ45,"")</f>
        <v/>
      </c>
      <c r="I42" t="str">
        <f>IF(AND(Making!EW45&lt;&gt;0,(DK42&lt;&gt;"")),Making!FA45,"")</f>
        <v/>
      </c>
      <c r="J42" t="str">
        <f>IF(AND(Making!EW45&lt;&gt;0,(DK42&lt;&gt;"")),Making!FB45,"")</f>
        <v/>
      </c>
      <c r="K42" t="str">
        <f>IF(AND(Making!EW45&lt;&gt;0,(DK42&lt;&gt;"")),Making!FC45,"")</f>
        <v/>
      </c>
      <c r="L42" t="str">
        <f>IF(AND(Making!EW45&lt;&gt;0,(DK42&lt;&gt;"")),Making!FD45,"")</f>
        <v/>
      </c>
      <c r="M42" t="str">
        <f>IF(AND(Making!EW45&lt;&gt;0,(DK42&lt;&gt;"")),Making!FE45,"")</f>
        <v/>
      </c>
      <c r="N42" t="str">
        <f>IF(AND(Making!EW45&lt;&gt;0,(DK42&lt;&gt;"")),Making!FF45,"")</f>
        <v/>
      </c>
      <c r="O42" t="str">
        <f>IF(AND(Making!EW45&lt;&gt;0,(DK42&lt;&gt;"")),Making!FG45,"")</f>
        <v/>
      </c>
      <c r="P42" t="str">
        <f>IF(AND(Making!EW45&lt;&gt;0,(DK42&lt;&gt;"")),Making!FH45,"")</f>
        <v/>
      </c>
      <c r="Q42" t="str">
        <f>IF(AND(Making!EW45&lt;&gt;0,(DK42&lt;&gt;"")),Making!FI45,"")</f>
        <v/>
      </c>
      <c r="R42" t="str">
        <f>IF(AND(Making!EW45&lt;&gt;0,(DK42&lt;&gt;"")),Making!FJ45,"")</f>
        <v/>
      </c>
      <c r="S42" t="str">
        <f>IF(AND(Making!EW45&lt;&gt;0,(DK42&lt;&gt;"")),Making!FK45,"")</f>
        <v/>
      </c>
      <c r="T42" t="str">
        <f>IF(AND(Making!EW45&lt;&gt;0,(DK42&lt;&gt;"")),Making!FL45,"")</f>
        <v/>
      </c>
      <c r="U42" t="str">
        <f>IF(AND(Making!EW45&lt;&gt;0,(DK42&lt;&gt;"")),Making!FM45,"")</f>
        <v/>
      </c>
      <c r="V42" t="str">
        <f>IF(AND(Making!EW45&lt;&gt;0,(DK42&lt;&gt;"")),Making!FN45,"")</f>
        <v/>
      </c>
      <c r="W42" t="str">
        <f>IF(AND(Making!EW45&lt;&gt;0,(DK42&lt;&gt;"")),Making!FO45,"")</f>
        <v/>
      </c>
      <c r="X42" t="str">
        <f>IF(AND(Making!EW45&lt;&gt;0,(DK42&lt;&gt;"")),Making!FP45,"")</f>
        <v/>
      </c>
      <c r="Y42" t="str">
        <f>IF(AND(Making!EW45&lt;&gt;0,(DK42&lt;&gt;"")),Making!FQ45,"")</f>
        <v/>
      </c>
      <c r="Z42" t="str">
        <f>IF(AND(Making!EW45&lt;&gt;0,(DK42&lt;&gt;"")),Making!FR45,"")</f>
        <v/>
      </c>
      <c r="AA42" t="str">
        <f>IF(AND(Making!EW45&lt;&gt;0,(DK42&lt;&gt;"")),Making!FS45,"")</f>
        <v/>
      </c>
      <c r="AB42" t="str">
        <f>IF(AND(Making!EW45&lt;&gt;0,(DK42&lt;&gt;"")),Making!FT45,"")</f>
        <v/>
      </c>
      <c r="AC42" t="str">
        <f>IF(AND(Making!EW45&lt;&gt;0,(DK42&lt;&gt;"")),Making!FU45,"")</f>
        <v/>
      </c>
      <c r="AD42" t="str">
        <f>IF(AND(Making!EW45&lt;&gt;0,(DK42&lt;&gt;"")),Making!FV45,"")</f>
        <v/>
      </c>
      <c r="AE42" t="str">
        <f>IF(AND(Making!EW45&lt;&gt;0,(DK42&lt;&gt;"")),Making!FW45,"")</f>
        <v/>
      </c>
      <c r="AF42" t="str">
        <f>IF(AND(Making!EW45&lt;&gt;0,(DK42&lt;&gt;"")),Making!FX45,"")</f>
        <v/>
      </c>
      <c r="AG42" t="str">
        <f>IF(AND(Making!EW45&lt;&gt;0,(DK42&lt;&gt;"")),Making!FY45,"")</f>
        <v/>
      </c>
      <c r="AH42" t="str">
        <f>IF(AND(Making!EW45&lt;&gt;0,(DK42&lt;&gt;"")),Making!FZ45,"")</f>
        <v/>
      </c>
      <c r="AI42" t="str">
        <f>IF(AND(Making!EW45&lt;&gt;0,(DK42&lt;&gt;"")),Making!GA45,"")</f>
        <v/>
      </c>
      <c r="AJ42" t="str">
        <f>IF(AND(Making!EW45&lt;&gt;0,(DK42&lt;&gt;"")),Making!GB45,"")</f>
        <v/>
      </c>
      <c r="AK42" t="str">
        <f>IF(AND(Making!EW45&lt;&gt;0,(DK42&lt;&gt;"")),Making!GC45,"")</f>
        <v/>
      </c>
      <c r="AL42" t="str">
        <f>IF(AND(Making!EW45&lt;&gt;0,(DK42&lt;&gt;"")),Making!GD45,"")</f>
        <v/>
      </c>
      <c r="AM42" t="str">
        <f>IF(AND(Making!EW45&lt;&gt;0,(DK42&lt;&gt;"")),Making!GE45,"")</f>
        <v/>
      </c>
      <c r="AN42" t="str">
        <f>IF(AND(Making!EW45&lt;&gt;0,(DK42&lt;&gt;"")),Making!GF45,"")</f>
        <v/>
      </c>
      <c r="AO42" t="str">
        <f>IF(AND(Making!EW45&lt;&gt;0,(DK42&lt;&gt;"")),Making!GG45,"")</f>
        <v/>
      </c>
      <c r="AP42" t="str">
        <f>IF(AND(Making!EW45&lt;&gt;0,(DK42&lt;&gt;"")),Making!GJ45,"")</f>
        <v/>
      </c>
      <c r="AQ42" t="str">
        <f>IF(AND(Making!EW45&lt;&gt;0,(DK42&lt;&gt;"")),Making!GK45,"")</f>
        <v/>
      </c>
      <c r="AR42" t="str">
        <f>IF(AND(Making!EW45&lt;&gt;0,(DK42&lt;&gt;"")),Making!GL45,"")</f>
        <v/>
      </c>
      <c r="AS42" t="str">
        <f>IF(AND(Making!EW45&lt;&gt;0,(DK42&lt;&gt;"")),Making!GM45,"")</f>
        <v/>
      </c>
      <c r="AT42" t="str">
        <f>IF(AND(Making!EW45&lt;&gt;0,(DK42&lt;&gt;"")),"G","")</f>
        <v/>
      </c>
      <c r="AU42" t="str">
        <f>IF(AND(Making!EW45&lt;&gt;0,(DK42&lt;&gt;"")),2,IF(AND(Making!AS45&lt;&gt;0,(DK60&lt;&gt;"")),2,""))</f>
        <v/>
      </c>
      <c r="AV42" t="str">
        <f>IF(AND(Making!EW45&lt;&gt;0,(DK42&lt;&gt;""),(DL42&gt;0)),"X","")</f>
        <v/>
      </c>
      <c r="AW42" t="str">
        <f>IF(AND(Making!EW45&lt;&gt;0,(DK42&lt;&gt;""),(DL42&gt;0)),-1,"")</f>
        <v/>
      </c>
      <c r="AX42" s="4"/>
      <c r="AY42" s="4"/>
      <c r="AZ42" s="4"/>
      <c r="BA42" s="4"/>
      <c r="BB42" s="4" t="str">
        <f>IF('Making-시작_종료용'!K45&gt;0,CONCATENATE("@SET_LINE,",IF(CV42=1,DH42,DH42+IF(DK42&lt;&gt;"",DI42,0))),"")</f>
        <v/>
      </c>
      <c r="BC42" t="str">
        <f>IF('Making-시작_종료용'!K45&gt;0,'Making-시작_종료용'!EV45,"")</f>
        <v/>
      </c>
      <c r="BD42" t="str">
        <f>IF('Making-시작_종료용'!K45&gt;0,'Making-시작_종료용'!EW45,"")</f>
        <v/>
      </c>
      <c r="BE42" t="str">
        <f>IF('Making-시작_종료용'!K45&gt;0,'Making-시작_종료용'!EX45,"")</f>
        <v/>
      </c>
      <c r="BF42" t="str">
        <f>IF('Making-시작_종료용'!K45&gt;0,'Making-시작_종료용'!EY45,"")</f>
        <v/>
      </c>
      <c r="BG42" t="str">
        <f>IF('Making-시작_종료용'!K45&gt;0,'Making-시작_종료용'!EZ45,"")</f>
        <v/>
      </c>
      <c r="BH42" t="str">
        <f>IF('Making-시작_종료용'!K45&gt;0,'Making-시작_종료용'!FA45,"")</f>
        <v/>
      </c>
      <c r="BI42" t="str">
        <f>IF('Making-시작_종료용'!K45&gt;0,'Making-시작_종료용'!FB45,"")</f>
        <v/>
      </c>
      <c r="BJ42" t="str">
        <f>IF('Making-시작_종료용'!K45&gt;0,'Making-시작_종료용'!FC45,"")</f>
        <v/>
      </c>
      <c r="BK42" t="str">
        <f>IF('Making-시작_종료용'!K45&gt;0,'Making-시작_종료용'!FD45,"")</f>
        <v/>
      </c>
      <c r="BL42" t="str">
        <f>IF('Making-시작_종료용'!K45&gt;0,'Making-시작_종료용'!FE45,"")</f>
        <v/>
      </c>
      <c r="BM42" t="str">
        <f>IF('Making-시작_종료용'!K45&gt;0,'Making-시작_종료용'!FF45,"")</f>
        <v/>
      </c>
      <c r="BN42" t="str">
        <f>IF('Making-시작_종료용'!K45&gt;0,'Making-시작_종료용'!FG45,"")</f>
        <v/>
      </c>
      <c r="BO42" t="str">
        <f>IF('Making-시작_종료용'!K45&gt;0,'Making-시작_종료용'!FH45,"")</f>
        <v/>
      </c>
      <c r="BP42" t="str">
        <f>IF('Making-시작_종료용'!K45&gt;0,'Making-시작_종료용'!FI45,"")</f>
        <v/>
      </c>
      <c r="BQ42" t="str">
        <f>IF('Making-시작_종료용'!K45&gt;0,'Making-시작_종료용'!FJ45,"")</f>
        <v/>
      </c>
      <c r="BR42" t="str">
        <f>IF('Making-시작_종료용'!K45&gt;0,'Making-시작_종료용'!FK45,"")</f>
        <v/>
      </c>
      <c r="BS42" t="str">
        <f>IF('Making-시작_종료용'!K45&gt;0,'Making-시작_종료용'!FL45,"")</f>
        <v/>
      </c>
      <c r="BT42" t="str">
        <f>IF('Making-시작_종료용'!K45&gt;0,'Making-시작_종료용'!FM45,"")</f>
        <v/>
      </c>
      <c r="BU42" t="str">
        <f>IF('Making-시작_종료용'!K45&gt;0,'Making-시작_종료용'!FN45,"")</f>
        <v/>
      </c>
      <c r="BV42" t="str">
        <f>IF('Making-시작_종료용'!K45&gt;0,'Making-시작_종료용'!FO45,"")</f>
        <v/>
      </c>
      <c r="BW42" t="str">
        <f>IF('Making-시작_종료용'!K45&gt;0,'Making-시작_종료용'!FP45,"")</f>
        <v/>
      </c>
      <c r="BX42" t="str">
        <f>IF('Making-시작_종료용'!K45&gt;0,'Making-시작_종료용'!FQ45,"")</f>
        <v/>
      </c>
      <c r="BY42" t="str">
        <f>IF('Making-시작_종료용'!K45&gt;0,'Making-시작_종료용'!FR45,"")</f>
        <v/>
      </c>
      <c r="BZ42" t="str">
        <f>IF('Making-시작_종료용'!K45&gt;0,'Making-시작_종료용'!FS45,"")</f>
        <v/>
      </c>
      <c r="CA42" t="str">
        <f>IF('Making-시작_종료용'!K45&gt;0,'Making-시작_종료용'!FT45,"")</f>
        <v/>
      </c>
      <c r="CB42" t="str">
        <f>IF('Making-시작_종료용'!K45&gt;0,'Making-시작_종료용'!FU45,"")</f>
        <v/>
      </c>
      <c r="CC42" t="str">
        <f>IF('Making-시작_종료용'!K45&gt;0,'Making-시작_종료용'!FV45,"")</f>
        <v/>
      </c>
      <c r="CD42" t="str">
        <f>IF('Making-시작_종료용'!K45&gt;0,'Making-시작_종료용'!FW45,"")</f>
        <v/>
      </c>
      <c r="CE42" t="str">
        <f>IF('Making-시작_종료용'!K45&gt;0,'Making-시작_종료용'!FX45,"")</f>
        <v/>
      </c>
      <c r="CF42" t="str">
        <f>IF('Making-시작_종료용'!K45&gt;0,'Making-시작_종료용'!FY45,"")</f>
        <v/>
      </c>
      <c r="CG42" t="str">
        <f>IF('Making-시작_종료용'!K45&gt;0,'Making-시작_종료용'!FZ45,"")</f>
        <v/>
      </c>
      <c r="CH42" t="str">
        <f>IF('Making-시작_종료용'!K45&gt;0,'Making-시작_종료용'!GA45,"")</f>
        <v/>
      </c>
      <c r="CI42" t="str">
        <f>IF('Making-시작_종료용'!K45&gt;0,'Making-시작_종료용'!GB45,"")</f>
        <v/>
      </c>
      <c r="CJ42" t="str">
        <f>IF('Making-시작_종료용'!K45&gt;0,'Making-시작_종료용'!GC45,"")</f>
        <v/>
      </c>
      <c r="CK42" t="str">
        <f>IF('Making-시작_종료용'!K45&gt;0,'Making-시작_종료용'!GD45,"")</f>
        <v/>
      </c>
      <c r="CL42" t="str">
        <f>IF('Making-시작_종료용'!K45&gt;0,'Making-시작_종료용'!GE45,"")</f>
        <v/>
      </c>
      <c r="CM42" t="str">
        <f>IF('Making-시작_종료용'!K45&gt;0,'Making-시작_종료용'!GF45,"")</f>
        <v/>
      </c>
      <c r="CN42" t="str">
        <f>IF('Making-시작_종료용'!K45&gt;0,'Making-시작_종료용'!GG45,"")</f>
        <v/>
      </c>
      <c r="CO42" t="str">
        <f>IF('Making-시작_종료용'!K45&gt;0,'Making-시작_종료용'!GH45,"")</f>
        <v/>
      </c>
      <c r="CP42" s="56" t="str">
        <f>IF('Making-시작_종료용'!K45&gt;0,'Making-시작_종료용'!GI45,"")</f>
        <v/>
      </c>
      <c r="CQ42" t="str">
        <f>IF('Making-시작_종료용'!K45&gt;0,'Making-시작_종료용'!GJ45,"")</f>
        <v/>
      </c>
      <c r="CR42" t="str">
        <f>IF('Making-시작_종료용'!K45&gt;0,'Making-시작_종료용'!GK45,"")</f>
        <v/>
      </c>
      <c r="CS42" t="str">
        <f>IF('Making-시작_종료용'!K45&gt;0,'Making-시작_종료용'!GL45,"")</f>
        <v/>
      </c>
      <c r="CT42" t="str">
        <f>IF('Making-시작_종료용'!K45&gt;0,'Making-시작_종료용'!GM45,"")</f>
        <v/>
      </c>
      <c r="CU42" t="str">
        <f>IF('Making-시작_종료용'!K45&gt;0,"G","")</f>
        <v/>
      </c>
      <c r="CV42" t="str">
        <f>IF('Making-시작_종료용'!AR45&gt;0,1,IF('Making-시작_종료용'!AS45&gt;0,3,""))</f>
        <v/>
      </c>
      <c r="CW42" t="str">
        <f>IF(AND(Making!EW45&lt;&gt;0,(DL42&gt;0)),"X","")</f>
        <v/>
      </c>
      <c r="CX42" t="str">
        <f>IF(AND(Making!EW45&lt;&gt;0,(DL42&gt;0)),-1,"")</f>
        <v/>
      </c>
      <c r="CY42" t="str">
        <f t="shared" si="12"/>
        <v/>
      </c>
      <c r="DC42" t="str">
        <f>IF('Making-시작_종료용'!AR45&gt;0,"시작보행",IF('Making-시작_종료용'!AS45&gt;0,"종료보행",""))</f>
        <v/>
      </c>
      <c r="DH42">
        <f t="shared" si="2"/>
        <v>36</v>
      </c>
      <c r="DI42">
        <f t="shared" si="3"/>
        <v>16</v>
      </c>
      <c r="DJ42" t="str">
        <f t="shared" si="13"/>
        <v/>
      </c>
      <c r="DK42">
        <f t="shared" si="4"/>
        <v>3</v>
      </c>
      <c r="DL42">
        <f t="shared" si="5"/>
        <v>0</v>
      </c>
    </row>
    <row r="43" spans="3:116" ht="12" customHeight="1" x14ac:dyDescent="0.4">
      <c r="C43" s="4" t="str">
        <f>IF(AND(Making!EW46&lt;&gt;0,(DK43&lt;&gt;"")),CONCATENATE("@SET_LINE,",DH43+DI43/2),"")</f>
        <v/>
      </c>
      <c r="D43" t="str">
        <f>IF(AND(Making!EW46&lt;&gt;0,(DK43&lt;&gt;"")),Making!EV46,"")</f>
        <v/>
      </c>
      <c r="E43" t="str">
        <f>IF(AND(Making!EW46&lt;&gt;0,(DK43&lt;&gt;"")),Making!EW46,"")</f>
        <v/>
      </c>
      <c r="F43" t="str">
        <f>IF(AND(Making!EW46&lt;&gt;0,(DK43&lt;&gt;"")),Making!EX46,"")</f>
        <v/>
      </c>
      <c r="G43" t="str">
        <f>IF(AND(Making!EW46&lt;&gt;0,(DK43&lt;&gt;"")),Making!EY46,"")</f>
        <v/>
      </c>
      <c r="H43" t="str">
        <f>IF(AND(Making!EW46&lt;&gt;0,(DK43&lt;&gt;"")),Making!EZ46,"")</f>
        <v/>
      </c>
      <c r="I43" t="str">
        <f>IF(AND(Making!EW46&lt;&gt;0,(DK43&lt;&gt;"")),Making!FA46,"")</f>
        <v/>
      </c>
      <c r="J43" t="str">
        <f>IF(AND(Making!EW46&lt;&gt;0,(DK43&lt;&gt;"")),Making!FB46,"")</f>
        <v/>
      </c>
      <c r="K43" t="str">
        <f>IF(AND(Making!EW46&lt;&gt;0,(DK43&lt;&gt;"")),Making!FC46,"")</f>
        <v/>
      </c>
      <c r="L43" t="str">
        <f>IF(AND(Making!EW46&lt;&gt;0,(DK43&lt;&gt;"")),Making!FD46,"")</f>
        <v/>
      </c>
      <c r="M43" t="str">
        <f>IF(AND(Making!EW46&lt;&gt;0,(DK43&lt;&gt;"")),Making!FE46,"")</f>
        <v/>
      </c>
      <c r="N43" t="str">
        <f>IF(AND(Making!EW46&lt;&gt;0,(DK43&lt;&gt;"")),Making!FF46,"")</f>
        <v/>
      </c>
      <c r="O43" t="str">
        <f>IF(AND(Making!EW46&lt;&gt;0,(DK43&lt;&gt;"")),Making!FG46,"")</f>
        <v/>
      </c>
      <c r="P43" t="str">
        <f>IF(AND(Making!EW46&lt;&gt;0,(DK43&lt;&gt;"")),Making!FH46,"")</f>
        <v/>
      </c>
      <c r="Q43" t="str">
        <f>IF(AND(Making!EW46&lt;&gt;0,(DK43&lt;&gt;"")),Making!FI46,"")</f>
        <v/>
      </c>
      <c r="R43" t="str">
        <f>IF(AND(Making!EW46&lt;&gt;0,(DK43&lt;&gt;"")),Making!FJ46,"")</f>
        <v/>
      </c>
      <c r="S43" t="str">
        <f>IF(AND(Making!EW46&lt;&gt;0,(DK43&lt;&gt;"")),Making!FK46,"")</f>
        <v/>
      </c>
      <c r="T43" t="str">
        <f>IF(AND(Making!EW46&lt;&gt;0,(DK43&lt;&gt;"")),Making!FL46,"")</f>
        <v/>
      </c>
      <c r="U43" t="str">
        <f>IF(AND(Making!EW46&lt;&gt;0,(DK43&lt;&gt;"")),Making!FM46,"")</f>
        <v/>
      </c>
      <c r="V43" t="str">
        <f>IF(AND(Making!EW46&lt;&gt;0,(DK43&lt;&gt;"")),Making!FN46,"")</f>
        <v/>
      </c>
      <c r="W43" t="str">
        <f>IF(AND(Making!EW46&lt;&gt;0,(DK43&lt;&gt;"")),Making!FO46,"")</f>
        <v/>
      </c>
      <c r="X43" t="str">
        <f>IF(AND(Making!EW46&lt;&gt;0,(DK43&lt;&gt;"")),Making!FP46,"")</f>
        <v/>
      </c>
      <c r="Y43" t="str">
        <f>IF(AND(Making!EW46&lt;&gt;0,(DK43&lt;&gt;"")),Making!FQ46,"")</f>
        <v/>
      </c>
      <c r="Z43" t="str">
        <f>IF(AND(Making!EW46&lt;&gt;0,(DK43&lt;&gt;"")),Making!FR46,"")</f>
        <v/>
      </c>
      <c r="AA43" t="str">
        <f>IF(AND(Making!EW46&lt;&gt;0,(DK43&lt;&gt;"")),Making!FS46,"")</f>
        <v/>
      </c>
      <c r="AB43" t="str">
        <f>IF(AND(Making!EW46&lt;&gt;0,(DK43&lt;&gt;"")),Making!FT46,"")</f>
        <v/>
      </c>
      <c r="AC43" t="str">
        <f>IF(AND(Making!EW46&lt;&gt;0,(DK43&lt;&gt;"")),Making!FU46,"")</f>
        <v/>
      </c>
      <c r="AD43" t="str">
        <f>IF(AND(Making!EW46&lt;&gt;0,(DK43&lt;&gt;"")),Making!FV46,"")</f>
        <v/>
      </c>
      <c r="AE43" t="str">
        <f>IF(AND(Making!EW46&lt;&gt;0,(DK43&lt;&gt;"")),Making!FW46,"")</f>
        <v/>
      </c>
      <c r="AF43" t="str">
        <f>IF(AND(Making!EW46&lt;&gt;0,(DK43&lt;&gt;"")),Making!FX46,"")</f>
        <v/>
      </c>
      <c r="AG43" t="str">
        <f>IF(AND(Making!EW46&lt;&gt;0,(DK43&lt;&gt;"")),Making!FY46,"")</f>
        <v/>
      </c>
      <c r="AH43" t="str">
        <f>IF(AND(Making!EW46&lt;&gt;0,(DK43&lt;&gt;"")),Making!FZ46,"")</f>
        <v/>
      </c>
      <c r="AI43" t="str">
        <f>IF(AND(Making!EW46&lt;&gt;0,(DK43&lt;&gt;"")),Making!GA46,"")</f>
        <v/>
      </c>
      <c r="AJ43" t="str">
        <f>IF(AND(Making!EW46&lt;&gt;0,(DK43&lt;&gt;"")),Making!GB46,"")</f>
        <v/>
      </c>
      <c r="AK43" t="str">
        <f>IF(AND(Making!EW46&lt;&gt;0,(DK43&lt;&gt;"")),Making!GC46,"")</f>
        <v/>
      </c>
      <c r="AL43" t="str">
        <f>IF(AND(Making!EW46&lt;&gt;0,(DK43&lt;&gt;"")),Making!GD46,"")</f>
        <v/>
      </c>
      <c r="AM43" t="str">
        <f>IF(AND(Making!EW46&lt;&gt;0,(DK43&lt;&gt;"")),Making!GE46,"")</f>
        <v/>
      </c>
      <c r="AN43" t="str">
        <f>IF(AND(Making!EW46&lt;&gt;0,(DK43&lt;&gt;"")),Making!GF46,"")</f>
        <v/>
      </c>
      <c r="AO43" t="str">
        <f>IF(AND(Making!EW46&lt;&gt;0,(DK43&lt;&gt;"")),Making!GG46,"")</f>
        <v/>
      </c>
      <c r="AP43" t="str">
        <f>IF(AND(Making!EW46&lt;&gt;0,(DK43&lt;&gt;"")),Making!GJ46,"")</f>
        <v/>
      </c>
      <c r="AQ43" t="str">
        <f>IF(AND(Making!EW46&lt;&gt;0,(DK43&lt;&gt;"")),Making!GK46,"")</f>
        <v/>
      </c>
      <c r="AR43" t="str">
        <f>IF(AND(Making!EW46&lt;&gt;0,(DK43&lt;&gt;"")),Making!GL46,"")</f>
        <v/>
      </c>
      <c r="AS43" t="str">
        <f>IF(AND(Making!EW46&lt;&gt;0,(DK43&lt;&gt;"")),Making!GM46,"")</f>
        <v/>
      </c>
      <c r="AT43" t="str">
        <f>IF(AND(Making!EW46&lt;&gt;0,(DK43&lt;&gt;"")),"G","")</f>
        <v/>
      </c>
      <c r="AU43" t="str">
        <f>IF(AND(Making!EW46&lt;&gt;0,(DK43&lt;&gt;"")),2,IF(AND(Making!AS46&lt;&gt;0,(DK61&lt;&gt;"")),2,""))</f>
        <v/>
      </c>
      <c r="AV43" t="str">
        <f>IF(AND(Making!EW46&lt;&gt;0,(DK43&lt;&gt;""),(DL43&gt;0)),"X","")</f>
        <v/>
      </c>
      <c r="AW43" t="str">
        <f>IF(AND(Making!EW46&lt;&gt;0,(DK43&lt;&gt;""),(DL43&gt;0)),-1,"")</f>
        <v/>
      </c>
      <c r="AX43" s="4"/>
      <c r="AY43" s="4"/>
      <c r="AZ43" s="4"/>
      <c r="BA43" s="4"/>
      <c r="BB43" s="4" t="str">
        <f>IF('Making-시작_종료용'!K46&gt;0,CONCATENATE("@SET_LINE,",IF(CV43=1,DH43,DH43+IF(DK43&lt;&gt;"",DI43,0))),"")</f>
        <v/>
      </c>
      <c r="BC43" t="str">
        <f>IF('Making-시작_종료용'!K46&gt;0,'Making-시작_종료용'!EV46,"")</f>
        <v/>
      </c>
      <c r="BD43" t="str">
        <f>IF('Making-시작_종료용'!K46&gt;0,'Making-시작_종료용'!EW46,"")</f>
        <v/>
      </c>
      <c r="BE43" t="str">
        <f>IF('Making-시작_종료용'!K46&gt;0,'Making-시작_종료용'!EX46,"")</f>
        <v/>
      </c>
      <c r="BF43" t="str">
        <f>IF('Making-시작_종료용'!K46&gt;0,'Making-시작_종료용'!EY46,"")</f>
        <v/>
      </c>
      <c r="BG43" t="str">
        <f>IF('Making-시작_종료용'!K46&gt;0,'Making-시작_종료용'!EZ46,"")</f>
        <v/>
      </c>
      <c r="BH43" t="str">
        <f>IF('Making-시작_종료용'!K46&gt;0,'Making-시작_종료용'!FA46,"")</f>
        <v/>
      </c>
      <c r="BI43" t="str">
        <f>IF('Making-시작_종료용'!K46&gt;0,'Making-시작_종료용'!FB46,"")</f>
        <v/>
      </c>
      <c r="BJ43" t="str">
        <f>IF('Making-시작_종료용'!K46&gt;0,'Making-시작_종료용'!FC46,"")</f>
        <v/>
      </c>
      <c r="BK43" t="str">
        <f>IF('Making-시작_종료용'!K46&gt;0,'Making-시작_종료용'!FD46,"")</f>
        <v/>
      </c>
      <c r="BL43" t="str">
        <f>IF('Making-시작_종료용'!K46&gt;0,'Making-시작_종료용'!FE46,"")</f>
        <v/>
      </c>
      <c r="BM43" t="str">
        <f>IF('Making-시작_종료용'!K46&gt;0,'Making-시작_종료용'!FF46,"")</f>
        <v/>
      </c>
      <c r="BN43" t="str">
        <f>IF('Making-시작_종료용'!K46&gt;0,'Making-시작_종료용'!FG46,"")</f>
        <v/>
      </c>
      <c r="BO43" t="str">
        <f>IF('Making-시작_종료용'!K46&gt;0,'Making-시작_종료용'!FH46,"")</f>
        <v/>
      </c>
      <c r="BP43" t="str">
        <f>IF('Making-시작_종료용'!K46&gt;0,'Making-시작_종료용'!FI46,"")</f>
        <v/>
      </c>
      <c r="BQ43" t="str">
        <f>IF('Making-시작_종료용'!K46&gt;0,'Making-시작_종료용'!FJ46,"")</f>
        <v/>
      </c>
      <c r="BR43" t="str">
        <f>IF('Making-시작_종료용'!K46&gt;0,'Making-시작_종료용'!FK46,"")</f>
        <v/>
      </c>
      <c r="BS43" t="str">
        <f>IF('Making-시작_종료용'!K46&gt;0,'Making-시작_종료용'!FL46,"")</f>
        <v/>
      </c>
      <c r="BT43" t="str">
        <f>IF('Making-시작_종료용'!K46&gt;0,'Making-시작_종료용'!FM46,"")</f>
        <v/>
      </c>
      <c r="BU43" t="str">
        <f>IF('Making-시작_종료용'!K46&gt;0,'Making-시작_종료용'!FN46,"")</f>
        <v/>
      </c>
      <c r="BV43" t="str">
        <f>IF('Making-시작_종료용'!K46&gt;0,'Making-시작_종료용'!FO46,"")</f>
        <v/>
      </c>
      <c r="BW43" t="str">
        <f>IF('Making-시작_종료용'!K46&gt;0,'Making-시작_종료용'!FP46,"")</f>
        <v/>
      </c>
      <c r="BX43" t="str">
        <f>IF('Making-시작_종료용'!K46&gt;0,'Making-시작_종료용'!FQ46,"")</f>
        <v/>
      </c>
      <c r="BY43" t="str">
        <f>IF('Making-시작_종료용'!K46&gt;0,'Making-시작_종료용'!FR46,"")</f>
        <v/>
      </c>
      <c r="BZ43" t="str">
        <f>IF('Making-시작_종료용'!K46&gt;0,'Making-시작_종료용'!FS46,"")</f>
        <v/>
      </c>
      <c r="CA43" t="str">
        <f>IF('Making-시작_종료용'!K46&gt;0,'Making-시작_종료용'!FT46,"")</f>
        <v/>
      </c>
      <c r="CB43" t="str">
        <f>IF('Making-시작_종료용'!K46&gt;0,'Making-시작_종료용'!FU46,"")</f>
        <v/>
      </c>
      <c r="CC43" t="str">
        <f>IF('Making-시작_종료용'!K46&gt;0,'Making-시작_종료용'!FV46,"")</f>
        <v/>
      </c>
      <c r="CD43" t="str">
        <f>IF('Making-시작_종료용'!K46&gt;0,'Making-시작_종료용'!FW46,"")</f>
        <v/>
      </c>
      <c r="CE43" t="str">
        <f>IF('Making-시작_종료용'!K46&gt;0,'Making-시작_종료용'!FX46,"")</f>
        <v/>
      </c>
      <c r="CF43" t="str">
        <f>IF('Making-시작_종료용'!K46&gt;0,'Making-시작_종료용'!FY46,"")</f>
        <v/>
      </c>
      <c r="CG43" t="str">
        <f>IF('Making-시작_종료용'!K46&gt;0,'Making-시작_종료용'!FZ46,"")</f>
        <v/>
      </c>
      <c r="CH43" t="str">
        <f>IF('Making-시작_종료용'!K46&gt;0,'Making-시작_종료용'!GA46,"")</f>
        <v/>
      </c>
      <c r="CI43" t="str">
        <f>IF('Making-시작_종료용'!K46&gt;0,'Making-시작_종료용'!GB46,"")</f>
        <v/>
      </c>
      <c r="CJ43" t="str">
        <f>IF('Making-시작_종료용'!K46&gt;0,'Making-시작_종료용'!GC46,"")</f>
        <v/>
      </c>
      <c r="CK43" t="str">
        <f>IF('Making-시작_종료용'!K46&gt;0,'Making-시작_종료용'!GD46,"")</f>
        <v/>
      </c>
      <c r="CL43" t="str">
        <f>IF('Making-시작_종료용'!K46&gt;0,'Making-시작_종료용'!GE46,"")</f>
        <v/>
      </c>
      <c r="CM43" t="str">
        <f>IF('Making-시작_종료용'!K46&gt;0,'Making-시작_종료용'!GF46,"")</f>
        <v/>
      </c>
      <c r="CN43" t="str">
        <f>IF('Making-시작_종료용'!K46&gt;0,'Making-시작_종료용'!GG46,"")</f>
        <v/>
      </c>
      <c r="CO43" t="str">
        <f>IF('Making-시작_종료용'!K46&gt;0,'Making-시작_종료용'!GH46,"")</f>
        <v/>
      </c>
      <c r="CP43" s="56" t="str">
        <f>IF('Making-시작_종료용'!K46&gt;0,'Making-시작_종료용'!GI46,"")</f>
        <v/>
      </c>
      <c r="CQ43" t="str">
        <f>IF('Making-시작_종료용'!K46&gt;0,'Making-시작_종료용'!GJ46,"")</f>
        <v/>
      </c>
      <c r="CR43" t="str">
        <f>IF('Making-시작_종료용'!K46&gt;0,'Making-시작_종료용'!GK46,"")</f>
        <v/>
      </c>
      <c r="CS43" t="str">
        <f>IF('Making-시작_종료용'!K46&gt;0,'Making-시작_종료용'!GL46,"")</f>
        <v/>
      </c>
      <c r="CT43" t="str">
        <f>IF('Making-시작_종료용'!K46&gt;0,'Making-시작_종료용'!GM46,"")</f>
        <v/>
      </c>
      <c r="CU43" t="str">
        <f>IF('Making-시작_종료용'!K46&gt;0,"G","")</f>
        <v/>
      </c>
      <c r="CV43" t="str">
        <f>IF('Making-시작_종료용'!AR46&gt;0,1,IF('Making-시작_종료용'!AS46&gt;0,3,""))</f>
        <v/>
      </c>
      <c r="CW43" t="str">
        <f>IF(AND(Making!EW46&lt;&gt;0,(DL43&gt;0)),"X","")</f>
        <v/>
      </c>
      <c r="CX43" t="str">
        <f>IF(AND(Making!EW46&lt;&gt;0,(DL43&gt;0)),-1,"")</f>
        <v/>
      </c>
      <c r="CY43" t="str">
        <f t="shared" si="12"/>
        <v/>
      </c>
      <c r="DC43" t="str">
        <f>IF('Making-시작_종료용'!AR46&gt;0,"시작보행",IF('Making-시작_종료용'!AS46&gt;0,"종료보행",""))</f>
        <v/>
      </c>
      <c r="DH43">
        <f t="shared" si="2"/>
        <v>37</v>
      </c>
      <c r="DI43">
        <f t="shared" si="3"/>
        <v>16</v>
      </c>
      <c r="DJ43" t="str">
        <f t="shared" si="13"/>
        <v/>
      </c>
      <c r="DK43">
        <f t="shared" si="4"/>
        <v>3</v>
      </c>
      <c r="DL43">
        <f t="shared" si="5"/>
        <v>0</v>
      </c>
    </row>
    <row r="44" spans="3:116" ht="12" customHeight="1" x14ac:dyDescent="0.4">
      <c r="C44" s="4" t="str">
        <f>IF(AND(Making!EW47&lt;&gt;0,(DK44&lt;&gt;"")),CONCATENATE("@SET_LINE,",DH44+DI44/2),"")</f>
        <v/>
      </c>
      <c r="D44" t="str">
        <f>IF(AND(Making!EW47&lt;&gt;0,(DK44&lt;&gt;"")),Making!EV47,"")</f>
        <v/>
      </c>
      <c r="E44" t="str">
        <f>IF(AND(Making!EW47&lt;&gt;0,(DK44&lt;&gt;"")),Making!EW47,"")</f>
        <v/>
      </c>
      <c r="F44" t="str">
        <f>IF(AND(Making!EW47&lt;&gt;0,(DK44&lt;&gt;"")),Making!EX47,"")</f>
        <v/>
      </c>
      <c r="G44" t="str">
        <f>IF(AND(Making!EW47&lt;&gt;0,(DK44&lt;&gt;"")),Making!EY47,"")</f>
        <v/>
      </c>
      <c r="H44" t="str">
        <f>IF(AND(Making!EW47&lt;&gt;0,(DK44&lt;&gt;"")),Making!EZ47,"")</f>
        <v/>
      </c>
      <c r="I44" t="str">
        <f>IF(AND(Making!EW47&lt;&gt;0,(DK44&lt;&gt;"")),Making!FA47,"")</f>
        <v/>
      </c>
      <c r="J44" t="str">
        <f>IF(AND(Making!EW47&lt;&gt;0,(DK44&lt;&gt;"")),Making!FB47,"")</f>
        <v/>
      </c>
      <c r="K44" t="str">
        <f>IF(AND(Making!EW47&lt;&gt;0,(DK44&lt;&gt;"")),Making!FC47,"")</f>
        <v/>
      </c>
      <c r="L44" t="str">
        <f>IF(AND(Making!EW47&lt;&gt;0,(DK44&lt;&gt;"")),Making!FD47,"")</f>
        <v/>
      </c>
      <c r="M44" t="str">
        <f>IF(AND(Making!EW47&lt;&gt;0,(DK44&lt;&gt;"")),Making!FE47,"")</f>
        <v/>
      </c>
      <c r="N44" t="str">
        <f>IF(AND(Making!EW47&lt;&gt;0,(DK44&lt;&gt;"")),Making!FF47,"")</f>
        <v/>
      </c>
      <c r="O44" t="str">
        <f>IF(AND(Making!EW47&lt;&gt;0,(DK44&lt;&gt;"")),Making!FG47,"")</f>
        <v/>
      </c>
      <c r="P44" t="str">
        <f>IF(AND(Making!EW47&lt;&gt;0,(DK44&lt;&gt;"")),Making!FH47,"")</f>
        <v/>
      </c>
      <c r="Q44" t="str">
        <f>IF(AND(Making!EW47&lt;&gt;0,(DK44&lt;&gt;"")),Making!FI47,"")</f>
        <v/>
      </c>
      <c r="R44" t="str">
        <f>IF(AND(Making!EW47&lt;&gt;0,(DK44&lt;&gt;"")),Making!FJ47,"")</f>
        <v/>
      </c>
      <c r="S44" t="str">
        <f>IF(AND(Making!EW47&lt;&gt;0,(DK44&lt;&gt;"")),Making!FK47,"")</f>
        <v/>
      </c>
      <c r="T44" t="str">
        <f>IF(AND(Making!EW47&lt;&gt;0,(DK44&lt;&gt;"")),Making!FL47,"")</f>
        <v/>
      </c>
      <c r="U44" t="str">
        <f>IF(AND(Making!EW47&lt;&gt;0,(DK44&lt;&gt;"")),Making!FM47,"")</f>
        <v/>
      </c>
      <c r="V44" t="str">
        <f>IF(AND(Making!EW47&lt;&gt;0,(DK44&lt;&gt;"")),Making!FN47,"")</f>
        <v/>
      </c>
      <c r="W44" t="str">
        <f>IF(AND(Making!EW47&lt;&gt;0,(DK44&lt;&gt;"")),Making!FO47,"")</f>
        <v/>
      </c>
      <c r="X44" t="str">
        <f>IF(AND(Making!EW47&lt;&gt;0,(DK44&lt;&gt;"")),Making!FP47,"")</f>
        <v/>
      </c>
      <c r="Y44" t="str">
        <f>IF(AND(Making!EW47&lt;&gt;0,(DK44&lt;&gt;"")),Making!FQ47,"")</f>
        <v/>
      </c>
      <c r="Z44" t="str">
        <f>IF(AND(Making!EW47&lt;&gt;0,(DK44&lt;&gt;"")),Making!FR47,"")</f>
        <v/>
      </c>
      <c r="AA44" t="str">
        <f>IF(AND(Making!EW47&lt;&gt;0,(DK44&lt;&gt;"")),Making!FS47,"")</f>
        <v/>
      </c>
      <c r="AB44" t="str">
        <f>IF(AND(Making!EW47&lt;&gt;0,(DK44&lt;&gt;"")),Making!FT47,"")</f>
        <v/>
      </c>
      <c r="AC44" t="str">
        <f>IF(AND(Making!EW47&lt;&gt;0,(DK44&lt;&gt;"")),Making!FU47,"")</f>
        <v/>
      </c>
      <c r="AD44" t="str">
        <f>IF(AND(Making!EW47&lt;&gt;0,(DK44&lt;&gt;"")),Making!FV47,"")</f>
        <v/>
      </c>
      <c r="AE44" t="str">
        <f>IF(AND(Making!EW47&lt;&gt;0,(DK44&lt;&gt;"")),Making!FW47,"")</f>
        <v/>
      </c>
      <c r="AF44" t="str">
        <f>IF(AND(Making!EW47&lt;&gt;0,(DK44&lt;&gt;"")),Making!FX47,"")</f>
        <v/>
      </c>
      <c r="AG44" t="str">
        <f>IF(AND(Making!EW47&lt;&gt;0,(DK44&lt;&gt;"")),Making!FY47,"")</f>
        <v/>
      </c>
      <c r="AH44" t="str">
        <f>IF(AND(Making!EW47&lt;&gt;0,(DK44&lt;&gt;"")),Making!FZ47,"")</f>
        <v/>
      </c>
      <c r="AI44" t="str">
        <f>IF(AND(Making!EW47&lt;&gt;0,(DK44&lt;&gt;"")),Making!GA47,"")</f>
        <v/>
      </c>
      <c r="AJ44" t="str">
        <f>IF(AND(Making!EW47&lt;&gt;0,(DK44&lt;&gt;"")),Making!GB47,"")</f>
        <v/>
      </c>
      <c r="AK44" t="str">
        <f>IF(AND(Making!EW47&lt;&gt;0,(DK44&lt;&gt;"")),Making!GC47,"")</f>
        <v/>
      </c>
      <c r="AL44" t="str">
        <f>IF(AND(Making!EW47&lt;&gt;0,(DK44&lt;&gt;"")),Making!GD47,"")</f>
        <v/>
      </c>
      <c r="AM44" t="str">
        <f>IF(AND(Making!EW47&lt;&gt;0,(DK44&lt;&gt;"")),Making!GE47,"")</f>
        <v/>
      </c>
      <c r="AN44" t="str">
        <f>IF(AND(Making!EW47&lt;&gt;0,(DK44&lt;&gt;"")),Making!GF47,"")</f>
        <v/>
      </c>
      <c r="AO44" t="str">
        <f>IF(AND(Making!EW47&lt;&gt;0,(DK44&lt;&gt;"")),Making!GG47,"")</f>
        <v/>
      </c>
      <c r="AP44" t="str">
        <f>IF(AND(Making!EW47&lt;&gt;0,(DK44&lt;&gt;"")),Making!GJ47,"")</f>
        <v/>
      </c>
      <c r="AQ44" t="str">
        <f>IF(AND(Making!EW47&lt;&gt;0,(DK44&lt;&gt;"")),Making!GK47,"")</f>
        <v/>
      </c>
      <c r="AR44" t="str">
        <f>IF(AND(Making!EW47&lt;&gt;0,(DK44&lt;&gt;"")),Making!GL47,"")</f>
        <v/>
      </c>
      <c r="AS44" t="str">
        <f>IF(AND(Making!EW47&lt;&gt;0,(DK44&lt;&gt;"")),Making!GM47,"")</f>
        <v/>
      </c>
      <c r="AT44" t="str">
        <f>IF(AND(Making!EW47&lt;&gt;0,(DK44&lt;&gt;"")),"G","")</f>
        <v/>
      </c>
      <c r="AU44" t="str">
        <f>IF(AND(Making!EW47&lt;&gt;0,(DK44&lt;&gt;"")),2,IF(AND(Making!AS47&lt;&gt;0,(DK62&lt;&gt;"")),2,""))</f>
        <v/>
      </c>
      <c r="AV44" t="str">
        <f>IF(AND(Making!EW47&lt;&gt;0,(DK44&lt;&gt;""),(DL44&gt;0)),"X","")</f>
        <v/>
      </c>
      <c r="AW44" t="str">
        <f>IF(AND(Making!EW47&lt;&gt;0,(DK44&lt;&gt;""),(DL44&gt;0)),-1,"")</f>
        <v/>
      </c>
      <c r="AX44" s="4"/>
      <c r="AY44" s="4"/>
      <c r="AZ44" s="4"/>
      <c r="BA44" s="4"/>
      <c r="BB44" s="4" t="str">
        <f>IF('Making-시작_종료용'!K47&gt;0,CONCATENATE("@SET_LINE,",IF(CV44=1,DH44,DH44+IF(DK44&lt;&gt;"",DI44,0))),"")</f>
        <v/>
      </c>
      <c r="BC44" t="str">
        <f>IF('Making-시작_종료용'!K47&gt;0,'Making-시작_종료용'!EV47,"")</f>
        <v/>
      </c>
      <c r="BD44" t="str">
        <f>IF('Making-시작_종료용'!K47&gt;0,'Making-시작_종료용'!EW47,"")</f>
        <v/>
      </c>
      <c r="BE44" t="str">
        <f>IF('Making-시작_종료용'!K47&gt;0,'Making-시작_종료용'!EX47,"")</f>
        <v/>
      </c>
      <c r="BF44" t="str">
        <f>IF('Making-시작_종료용'!K47&gt;0,'Making-시작_종료용'!EY47,"")</f>
        <v/>
      </c>
      <c r="BG44" t="str">
        <f>IF('Making-시작_종료용'!K47&gt;0,'Making-시작_종료용'!EZ47,"")</f>
        <v/>
      </c>
      <c r="BH44" t="str">
        <f>IF('Making-시작_종료용'!K47&gt;0,'Making-시작_종료용'!FA47,"")</f>
        <v/>
      </c>
      <c r="BI44" t="str">
        <f>IF('Making-시작_종료용'!K47&gt;0,'Making-시작_종료용'!FB47,"")</f>
        <v/>
      </c>
      <c r="BJ44" t="str">
        <f>IF('Making-시작_종료용'!K47&gt;0,'Making-시작_종료용'!FC47,"")</f>
        <v/>
      </c>
      <c r="BK44" t="str">
        <f>IF('Making-시작_종료용'!K47&gt;0,'Making-시작_종료용'!FD47,"")</f>
        <v/>
      </c>
      <c r="BL44" t="str">
        <f>IF('Making-시작_종료용'!K47&gt;0,'Making-시작_종료용'!FE47,"")</f>
        <v/>
      </c>
      <c r="BM44" t="str">
        <f>IF('Making-시작_종료용'!K47&gt;0,'Making-시작_종료용'!FF47,"")</f>
        <v/>
      </c>
      <c r="BN44" t="str">
        <f>IF('Making-시작_종료용'!K47&gt;0,'Making-시작_종료용'!FG47,"")</f>
        <v/>
      </c>
      <c r="BO44" t="str">
        <f>IF('Making-시작_종료용'!K47&gt;0,'Making-시작_종료용'!FH47,"")</f>
        <v/>
      </c>
      <c r="BP44" t="str">
        <f>IF('Making-시작_종료용'!K47&gt;0,'Making-시작_종료용'!FI47,"")</f>
        <v/>
      </c>
      <c r="BQ44" t="str">
        <f>IF('Making-시작_종료용'!K47&gt;0,'Making-시작_종료용'!FJ47,"")</f>
        <v/>
      </c>
      <c r="BR44" t="str">
        <f>IF('Making-시작_종료용'!K47&gt;0,'Making-시작_종료용'!FK47,"")</f>
        <v/>
      </c>
      <c r="BS44" t="str">
        <f>IF('Making-시작_종료용'!K47&gt;0,'Making-시작_종료용'!FL47,"")</f>
        <v/>
      </c>
      <c r="BT44" t="str">
        <f>IF('Making-시작_종료용'!K47&gt;0,'Making-시작_종료용'!FM47,"")</f>
        <v/>
      </c>
      <c r="BU44" t="str">
        <f>IF('Making-시작_종료용'!K47&gt;0,'Making-시작_종료용'!FN47,"")</f>
        <v/>
      </c>
      <c r="BV44" t="str">
        <f>IF('Making-시작_종료용'!K47&gt;0,'Making-시작_종료용'!FO47,"")</f>
        <v/>
      </c>
      <c r="BW44" t="str">
        <f>IF('Making-시작_종료용'!K47&gt;0,'Making-시작_종료용'!FP47,"")</f>
        <v/>
      </c>
      <c r="BX44" t="str">
        <f>IF('Making-시작_종료용'!K47&gt;0,'Making-시작_종료용'!FQ47,"")</f>
        <v/>
      </c>
      <c r="BY44" t="str">
        <f>IF('Making-시작_종료용'!K47&gt;0,'Making-시작_종료용'!FR47,"")</f>
        <v/>
      </c>
      <c r="BZ44" t="str">
        <f>IF('Making-시작_종료용'!K47&gt;0,'Making-시작_종료용'!FS47,"")</f>
        <v/>
      </c>
      <c r="CA44" t="str">
        <f>IF('Making-시작_종료용'!K47&gt;0,'Making-시작_종료용'!FT47,"")</f>
        <v/>
      </c>
      <c r="CB44" t="str">
        <f>IF('Making-시작_종료용'!K47&gt;0,'Making-시작_종료용'!FU47,"")</f>
        <v/>
      </c>
      <c r="CC44" t="str">
        <f>IF('Making-시작_종료용'!K47&gt;0,'Making-시작_종료용'!FV47,"")</f>
        <v/>
      </c>
      <c r="CD44" t="str">
        <f>IF('Making-시작_종료용'!K47&gt;0,'Making-시작_종료용'!FW47,"")</f>
        <v/>
      </c>
      <c r="CE44" t="str">
        <f>IF('Making-시작_종료용'!K47&gt;0,'Making-시작_종료용'!FX47,"")</f>
        <v/>
      </c>
      <c r="CF44" t="str">
        <f>IF('Making-시작_종료용'!K47&gt;0,'Making-시작_종료용'!FY47,"")</f>
        <v/>
      </c>
      <c r="CG44" t="str">
        <f>IF('Making-시작_종료용'!K47&gt;0,'Making-시작_종료용'!FZ47,"")</f>
        <v/>
      </c>
      <c r="CH44" t="str">
        <f>IF('Making-시작_종료용'!K47&gt;0,'Making-시작_종료용'!GA47,"")</f>
        <v/>
      </c>
      <c r="CI44" t="str">
        <f>IF('Making-시작_종료용'!K47&gt;0,'Making-시작_종료용'!GB47,"")</f>
        <v/>
      </c>
      <c r="CJ44" t="str">
        <f>IF('Making-시작_종료용'!K47&gt;0,'Making-시작_종료용'!GC47,"")</f>
        <v/>
      </c>
      <c r="CK44" t="str">
        <f>IF('Making-시작_종료용'!K47&gt;0,'Making-시작_종료용'!GD47,"")</f>
        <v/>
      </c>
      <c r="CL44" t="str">
        <f>IF('Making-시작_종료용'!K47&gt;0,'Making-시작_종료용'!GE47,"")</f>
        <v/>
      </c>
      <c r="CM44" t="str">
        <f>IF('Making-시작_종료용'!K47&gt;0,'Making-시작_종료용'!GF47,"")</f>
        <v/>
      </c>
      <c r="CN44" t="str">
        <f>IF('Making-시작_종료용'!K47&gt;0,'Making-시작_종료용'!GG47,"")</f>
        <v/>
      </c>
      <c r="CO44" t="str">
        <f>IF('Making-시작_종료용'!K47&gt;0,'Making-시작_종료용'!GH47,"")</f>
        <v/>
      </c>
      <c r="CP44" s="56" t="str">
        <f>IF('Making-시작_종료용'!K47&gt;0,'Making-시작_종료용'!GI47,"")</f>
        <v/>
      </c>
      <c r="CQ44" t="str">
        <f>IF('Making-시작_종료용'!K47&gt;0,'Making-시작_종료용'!GJ47,"")</f>
        <v/>
      </c>
      <c r="CR44" t="str">
        <f>IF('Making-시작_종료용'!K47&gt;0,'Making-시작_종료용'!GK47,"")</f>
        <v/>
      </c>
      <c r="CS44" t="str">
        <f>IF('Making-시작_종료용'!K47&gt;0,'Making-시작_종료용'!GL47,"")</f>
        <v/>
      </c>
      <c r="CT44" t="str">
        <f>IF('Making-시작_종료용'!K47&gt;0,'Making-시작_종료용'!GM47,"")</f>
        <v/>
      </c>
      <c r="CU44" t="str">
        <f>IF('Making-시작_종료용'!K47&gt;0,"G","")</f>
        <v/>
      </c>
      <c r="CV44" t="str">
        <f>IF('Making-시작_종료용'!AR47&gt;0,1,IF('Making-시작_종료용'!AS47&gt;0,3,""))</f>
        <v/>
      </c>
      <c r="CW44" t="str">
        <f>IF(AND(Making!EW47&lt;&gt;0,(DL44&gt;0)),"X","")</f>
        <v/>
      </c>
      <c r="CX44" t="str">
        <f>IF(AND(Making!EW47&lt;&gt;0,(DL44&gt;0)),-1,"")</f>
        <v/>
      </c>
      <c r="CY44" t="str">
        <f t="shared" si="12"/>
        <v/>
      </c>
      <c r="DC44" t="str">
        <f>IF('Making-시작_종료용'!AR47&gt;0,"시작보행",IF('Making-시작_종료용'!AS47&gt;0,"종료보행",""))</f>
        <v/>
      </c>
      <c r="DH44">
        <f t="shared" si="2"/>
        <v>38</v>
      </c>
      <c r="DI44">
        <f t="shared" si="3"/>
        <v>16</v>
      </c>
      <c r="DJ44" t="str">
        <f t="shared" si="13"/>
        <v/>
      </c>
      <c r="DK44">
        <f t="shared" si="4"/>
        <v>3</v>
      </c>
      <c r="DL44">
        <f t="shared" si="5"/>
        <v>0</v>
      </c>
    </row>
    <row r="45" spans="3:116" ht="12" customHeight="1" x14ac:dyDescent="0.4">
      <c r="C45" s="4" t="str">
        <f>IF(AND(Making!EW48&lt;&gt;0,(DK45&lt;&gt;"")),CONCATENATE("@SET_LINE,",DH45+DI45/2),"")</f>
        <v/>
      </c>
      <c r="D45" t="str">
        <f>IF(AND(Making!EW48&lt;&gt;0,(DK45&lt;&gt;"")),Making!EV48,"")</f>
        <v/>
      </c>
      <c r="E45" t="str">
        <f>IF(AND(Making!EW48&lt;&gt;0,(DK45&lt;&gt;"")),Making!EW48,"")</f>
        <v/>
      </c>
      <c r="F45" t="str">
        <f>IF(AND(Making!EW48&lt;&gt;0,(DK45&lt;&gt;"")),Making!EX48,"")</f>
        <v/>
      </c>
      <c r="G45" t="str">
        <f>IF(AND(Making!EW48&lt;&gt;0,(DK45&lt;&gt;"")),Making!EY48,"")</f>
        <v/>
      </c>
      <c r="H45" t="str">
        <f>IF(AND(Making!EW48&lt;&gt;0,(DK45&lt;&gt;"")),Making!EZ48,"")</f>
        <v/>
      </c>
      <c r="I45" t="str">
        <f>IF(AND(Making!EW48&lt;&gt;0,(DK45&lt;&gt;"")),Making!FA48,"")</f>
        <v/>
      </c>
      <c r="J45" t="str">
        <f>IF(AND(Making!EW48&lt;&gt;0,(DK45&lt;&gt;"")),Making!FB48,"")</f>
        <v/>
      </c>
      <c r="K45" t="str">
        <f>IF(AND(Making!EW48&lt;&gt;0,(DK45&lt;&gt;"")),Making!FC48,"")</f>
        <v/>
      </c>
      <c r="L45" t="str">
        <f>IF(AND(Making!EW48&lt;&gt;0,(DK45&lt;&gt;"")),Making!FD48,"")</f>
        <v/>
      </c>
      <c r="M45" t="str">
        <f>IF(AND(Making!EW48&lt;&gt;0,(DK45&lt;&gt;"")),Making!FE48,"")</f>
        <v/>
      </c>
      <c r="N45" t="str">
        <f>IF(AND(Making!EW48&lt;&gt;0,(DK45&lt;&gt;"")),Making!FF48,"")</f>
        <v/>
      </c>
      <c r="O45" t="str">
        <f>IF(AND(Making!EW48&lt;&gt;0,(DK45&lt;&gt;"")),Making!FG48,"")</f>
        <v/>
      </c>
      <c r="P45" t="str">
        <f>IF(AND(Making!EW48&lt;&gt;0,(DK45&lt;&gt;"")),Making!FH48,"")</f>
        <v/>
      </c>
      <c r="Q45" t="str">
        <f>IF(AND(Making!EW48&lt;&gt;0,(DK45&lt;&gt;"")),Making!FI48,"")</f>
        <v/>
      </c>
      <c r="R45" t="str">
        <f>IF(AND(Making!EW48&lt;&gt;0,(DK45&lt;&gt;"")),Making!FJ48,"")</f>
        <v/>
      </c>
      <c r="S45" t="str">
        <f>IF(AND(Making!EW48&lt;&gt;0,(DK45&lt;&gt;"")),Making!FK48,"")</f>
        <v/>
      </c>
      <c r="T45" t="str">
        <f>IF(AND(Making!EW48&lt;&gt;0,(DK45&lt;&gt;"")),Making!FL48,"")</f>
        <v/>
      </c>
      <c r="U45" t="str">
        <f>IF(AND(Making!EW48&lt;&gt;0,(DK45&lt;&gt;"")),Making!FM48,"")</f>
        <v/>
      </c>
      <c r="V45" t="str">
        <f>IF(AND(Making!EW48&lt;&gt;0,(DK45&lt;&gt;"")),Making!FN48,"")</f>
        <v/>
      </c>
      <c r="W45" t="str">
        <f>IF(AND(Making!EW48&lt;&gt;0,(DK45&lt;&gt;"")),Making!FO48,"")</f>
        <v/>
      </c>
      <c r="X45" t="str">
        <f>IF(AND(Making!EW48&lt;&gt;0,(DK45&lt;&gt;"")),Making!FP48,"")</f>
        <v/>
      </c>
      <c r="Y45" t="str">
        <f>IF(AND(Making!EW48&lt;&gt;0,(DK45&lt;&gt;"")),Making!FQ48,"")</f>
        <v/>
      </c>
      <c r="Z45" t="str">
        <f>IF(AND(Making!EW48&lt;&gt;0,(DK45&lt;&gt;"")),Making!FR48,"")</f>
        <v/>
      </c>
      <c r="AA45" t="str">
        <f>IF(AND(Making!EW48&lt;&gt;0,(DK45&lt;&gt;"")),Making!FS48,"")</f>
        <v/>
      </c>
      <c r="AB45" t="str">
        <f>IF(AND(Making!EW48&lt;&gt;0,(DK45&lt;&gt;"")),Making!FT48,"")</f>
        <v/>
      </c>
      <c r="AC45" t="str">
        <f>IF(AND(Making!EW48&lt;&gt;0,(DK45&lt;&gt;"")),Making!FU48,"")</f>
        <v/>
      </c>
      <c r="AD45" t="str">
        <f>IF(AND(Making!EW48&lt;&gt;0,(DK45&lt;&gt;"")),Making!FV48,"")</f>
        <v/>
      </c>
      <c r="AE45" t="str">
        <f>IF(AND(Making!EW48&lt;&gt;0,(DK45&lt;&gt;"")),Making!FW48,"")</f>
        <v/>
      </c>
      <c r="AF45" t="str">
        <f>IF(AND(Making!EW48&lt;&gt;0,(DK45&lt;&gt;"")),Making!FX48,"")</f>
        <v/>
      </c>
      <c r="AG45" t="str">
        <f>IF(AND(Making!EW48&lt;&gt;0,(DK45&lt;&gt;"")),Making!FY48,"")</f>
        <v/>
      </c>
      <c r="AH45" t="str">
        <f>IF(AND(Making!EW48&lt;&gt;0,(DK45&lt;&gt;"")),Making!FZ48,"")</f>
        <v/>
      </c>
      <c r="AI45" t="str">
        <f>IF(AND(Making!EW48&lt;&gt;0,(DK45&lt;&gt;"")),Making!GA48,"")</f>
        <v/>
      </c>
      <c r="AJ45" t="str">
        <f>IF(AND(Making!EW48&lt;&gt;0,(DK45&lt;&gt;"")),Making!GB48,"")</f>
        <v/>
      </c>
      <c r="AK45" t="str">
        <f>IF(AND(Making!EW48&lt;&gt;0,(DK45&lt;&gt;"")),Making!GC48,"")</f>
        <v/>
      </c>
      <c r="AL45" t="str">
        <f>IF(AND(Making!EW48&lt;&gt;0,(DK45&lt;&gt;"")),Making!GD48,"")</f>
        <v/>
      </c>
      <c r="AM45" t="str">
        <f>IF(AND(Making!EW48&lt;&gt;0,(DK45&lt;&gt;"")),Making!GE48,"")</f>
        <v/>
      </c>
      <c r="AN45" t="str">
        <f>IF(AND(Making!EW48&lt;&gt;0,(DK45&lt;&gt;"")),Making!GF48,"")</f>
        <v/>
      </c>
      <c r="AO45" t="str">
        <f>IF(AND(Making!EW48&lt;&gt;0,(DK45&lt;&gt;"")),Making!GG48,"")</f>
        <v/>
      </c>
      <c r="AP45" t="str">
        <f>IF(AND(Making!EW48&lt;&gt;0,(DK45&lt;&gt;"")),Making!GJ48,"")</f>
        <v/>
      </c>
      <c r="AQ45" t="str">
        <f>IF(AND(Making!EW48&lt;&gt;0,(DK45&lt;&gt;"")),Making!GK48,"")</f>
        <v/>
      </c>
      <c r="AR45" t="str">
        <f>IF(AND(Making!EW48&lt;&gt;0,(DK45&lt;&gt;"")),Making!GL48,"")</f>
        <v/>
      </c>
      <c r="AS45" t="str">
        <f>IF(AND(Making!EW48&lt;&gt;0,(DK45&lt;&gt;"")),Making!GM48,"")</f>
        <v/>
      </c>
      <c r="AT45" t="str">
        <f>IF(AND(Making!EW48&lt;&gt;0,(DK45&lt;&gt;"")),"G","")</f>
        <v/>
      </c>
      <c r="AU45" t="str">
        <f>IF(AND(Making!EW48&lt;&gt;0,(DK45&lt;&gt;"")),2,IF(AND(Making!AS48&lt;&gt;0,(DK63&lt;&gt;"")),2,""))</f>
        <v/>
      </c>
      <c r="AV45" t="str">
        <f>IF(AND(Making!EW48&lt;&gt;0,(DK45&lt;&gt;""),(DL45&gt;0)),"X","")</f>
        <v/>
      </c>
      <c r="AW45" t="str">
        <f>IF(AND(Making!EW48&lt;&gt;0,(DK45&lt;&gt;""),(DL45&gt;0)),-1,"")</f>
        <v/>
      </c>
      <c r="AX45" s="4"/>
      <c r="AY45" s="4"/>
      <c r="AZ45" s="4"/>
      <c r="BA45" s="4"/>
      <c r="BB45" s="4" t="str">
        <f>IF('Making-시작_종료용'!K48&gt;0,CONCATENATE("@SET_LINE,",IF(CV45=1,DH45,DH45+IF(DK45&lt;&gt;"",DI45,0))),"")</f>
        <v/>
      </c>
      <c r="BC45" t="str">
        <f>IF('Making-시작_종료용'!K48&gt;0,'Making-시작_종료용'!EV48,"")</f>
        <v/>
      </c>
      <c r="BD45" t="str">
        <f>IF('Making-시작_종료용'!K48&gt;0,'Making-시작_종료용'!EW48,"")</f>
        <v/>
      </c>
      <c r="BE45" t="str">
        <f>IF('Making-시작_종료용'!K48&gt;0,'Making-시작_종료용'!EX48,"")</f>
        <v/>
      </c>
      <c r="BF45" t="str">
        <f>IF('Making-시작_종료용'!K48&gt;0,'Making-시작_종료용'!EY48,"")</f>
        <v/>
      </c>
      <c r="BG45" t="str">
        <f>IF('Making-시작_종료용'!K48&gt;0,'Making-시작_종료용'!EZ48,"")</f>
        <v/>
      </c>
      <c r="BH45" t="str">
        <f>IF('Making-시작_종료용'!K48&gt;0,'Making-시작_종료용'!FA48,"")</f>
        <v/>
      </c>
      <c r="BI45" t="str">
        <f>IF('Making-시작_종료용'!K48&gt;0,'Making-시작_종료용'!FB48,"")</f>
        <v/>
      </c>
      <c r="BJ45" t="str">
        <f>IF('Making-시작_종료용'!K48&gt;0,'Making-시작_종료용'!FC48,"")</f>
        <v/>
      </c>
      <c r="BK45" t="str">
        <f>IF('Making-시작_종료용'!K48&gt;0,'Making-시작_종료용'!FD48,"")</f>
        <v/>
      </c>
      <c r="BL45" t="str">
        <f>IF('Making-시작_종료용'!K48&gt;0,'Making-시작_종료용'!FE48,"")</f>
        <v/>
      </c>
      <c r="BM45" t="str">
        <f>IF('Making-시작_종료용'!K48&gt;0,'Making-시작_종료용'!FF48,"")</f>
        <v/>
      </c>
      <c r="BN45" t="str">
        <f>IF('Making-시작_종료용'!K48&gt;0,'Making-시작_종료용'!FG48,"")</f>
        <v/>
      </c>
      <c r="BO45" t="str">
        <f>IF('Making-시작_종료용'!K48&gt;0,'Making-시작_종료용'!FH48,"")</f>
        <v/>
      </c>
      <c r="BP45" t="str">
        <f>IF('Making-시작_종료용'!K48&gt;0,'Making-시작_종료용'!FI48,"")</f>
        <v/>
      </c>
      <c r="BQ45" t="str">
        <f>IF('Making-시작_종료용'!K48&gt;0,'Making-시작_종료용'!FJ48,"")</f>
        <v/>
      </c>
      <c r="BR45" t="str">
        <f>IF('Making-시작_종료용'!K48&gt;0,'Making-시작_종료용'!FK48,"")</f>
        <v/>
      </c>
      <c r="BS45" t="str">
        <f>IF('Making-시작_종료용'!K48&gt;0,'Making-시작_종료용'!FL48,"")</f>
        <v/>
      </c>
      <c r="BT45" t="str">
        <f>IF('Making-시작_종료용'!K48&gt;0,'Making-시작_종료용'!FM48,"")</f>
        <v/>
      </c>
      <c r="BU45" t="str">
        <f>IF('Making-시작_종료용'!K48&gt;0,'Making-시작_종료용'!FN48,"")</f>
        <v/>
      </c>
      <c r="BV45" t="str">
        <f>IF('Making-시작_종료용'!K48&gt;0,'Making-시작_종료용'!FO48,"")</f>
        <v/>
      </c>
      <c r="BW45" t="str">
        <f>IF('Making-시작_종료용'!K48&gt;0,'Making-시작_종료용'!FP48,"")</f>
        <v/>
      </c>
      <c r="BX45" t="str">
        <f>IF('Making-시작_종료용'!K48&gt;0,'Making-시작_종료용'!FQ48,"")</f>
        <v/>
      </c>
      <c r="BY45" t="str">
        <f>IF('Making-시작_종료용'!K48&gt;0,'Making-시작_종료용'!FR48,"")</f>
        <v/>
      </c>
      <c r="BZ45" t="str">
        <f>IF('Making-시작_종료용'!K48&gt;0,'Making-시작_종료용'!FS48,"")</f>
        <v/>
      </c>
      <c r="CA45" t="str">
        <f>IF('Making-시작_종료용'!K48&gt;0,'Making-시작_종료용'!FT48,"")</f>
        <v/>
      </c>
      <c r="CB45" t="str">
        <f>IF('Making-시작_종료용'!K48&gt;0,'Making-시작_종료용'!FU48,"")</f>
        <v/>
      </c>
      <c r="CC45" t="str">
        <f>IF('Making-시작_종료용'!K48&gt;0,'Making-시작_종료용'!FV48,"")</f>
        <v/>
      </c>
      <c r="CD45" t="str">
        <f>IF('Making-시작_종료용'!K48&gt;0,'Making-시작_종료용'!FW48,"")</f>
        <v/>
      </c>
      <c r="CE45" t="str">
        <f>IF('Making-시작_종료용'!K48&gt;0,'Making-시작_종료용'!FX48,"")</f>
        <v/>
      </c>
      <c r="CF45" t="str">
        <f>IF('Making-시작_종료용'!K48&gt;0,'Making-시작_종료용'!FY48,"")</f>
        <v/>
      </c>
      <c r="CG45" t="str">
        <f>IF('Making-시작_종료용'!K48&gt;0,'Making-시작_종료용'!FZ48,"")</f>
        <v/>
      </c>
      <c r="CH45" t="str">
        <f>IF('Making-시작_종료용'!K48&gt;0,'Making-시작_종료용'!GA48,"")</f>
        <v/>
      </c>
      <c r="CI45" t="str">
        <f>IF('Making-시작_종료용'!K48&gt;0,'Making-시작_종료용'!GB48,"")</f>
        <v/>
      </c>
      <c r="CJ45" t="str">
        <f>IF('Making-시작_종료용'!K48&gt;0,'Making-시작_종료용'!GC48,"")</f>
        <v/>
      </c>
      <c r="CK45" t="str">
        <f>IF('Making-시작_종료용'!K48&gt;0,'Making-시작_종료용'!GD48,"")</f>
        <v/>
      </c>
      <c r="CL45" t="str">
        <f>IF('Making-시작_종료용'!K48&gt;0,'Making-시작_종료용'!GE48,"")</f>
        <v/>
      </c>
      <c r="CM45" t="str">
        <f>IF('Making-시작_종료용'!K48&gt;0,'Making-시작_종료용'!GF48,"")</f>
        <v/>
      </c>
      <c r="CN45" t="str">
        <f>IF('Making-시작_종료용'!K48&gt;0,'Making-시작_종료용'!GG48,"")</f>
        <v/>
      </c>
      <c r="CO45" t="str">
        <f>IF('Making-시작_종료용'!K48&gt;0,'Making-시작_종료용'!GH48,"")</f>
        <v/>
      </c>
      <c r="CP45" s="56" t="str">
        <f>IF('Making-시작_종료용'!K48&gt;0,'Making-시작_종료용'!GI48,"")</f>
        <v/>
      </c>
      <c r="CQ45" t="str">
        <f>IF('Making-시작_종료용'!K48&gt;0,'Making-시작_종료용'!GJ48,"")</f>
        <v/>
      </c>
      <c r="CR45" t="str">
        <f>IF('Making-시작_종료용'!K48&gt;0,'Making-시작_종료용'!GK48,"")</f>
        <v/>
      </c>
      <c r="CS45" t="str">
        <f>IF('Making-시작_종료용'!K48&gt;0,'Making-시작_종료용'!GL48,"")</f>
        <v/>
      </c>
      <c r="CT45" t="str">
        <f>IF('Making-시작_종료용'!K48&gt;0,'Making-시작_종료용'!GM48,"")</f>
        <v/>
      </c>
      <c r="CU45" t="str">
        <f>IF('Making-시작_종료용'!K48&gt;0,"G","")</f>
        <v/>
      </c>
      <c r="CV45" t="str">
        <f>IF('Making-시작_종료용'!AR48&gt;0,1,IF('Making-시작_종료용'!AS48&gt;0,3,""))</f>
        <v/>
      </c>
      <c r="CW45" t="str">
        <f>IF(AND(Making!EW48&lt;&gt;0,(DL45&gt;0)),"X","")</f>
        <v/>
      </c>
      <c r="CX45" t="str">
        <f>IF(AND(Making!EW48&lt;&gt;0,(DL45&gt;0)),-1,"")</f>
        <v/>
      </c>
      <c r="CY45" t="str">
        <f t="shared" si="12"/>
        <v/>
      </c>
      <c r="DC45" t="str">
        <f>IF('Making-시작_종료용'!AR48&gt;0,"시작보행",IF('Making-시작_종료용'!AS48&gt;0,"종료보행",""))</f>
        <v/>
      </c>
      <c r="DH45">
        <f t="shared" si="2"/>
        <v>39</v>
      </c>
      <c r="DI45">
        <f t="shared" si="3"/>
        <v>16</v>
      </c>
      <c r="DJ45" t="str">
        <f t="shared" si="13"/>
        <v/>
      </c>
      <c r="DK45">
        <f t="shared" si="4"/>
        <v>3</v>
      </c>
      <c r="DL45">
        <f t="shared" si="5"/>
        <v>0</v>
      </c>
    </row>
    <row r="46" spans="3:116" ht="12" customHeight="1" x14ac:dyDescent="0.4">
      <c r="C46" s="4" t="str">
        <f>IF(AND(Making!EW49&lt;&gt;0,(DK46&lt;&gt;"")),CONCATENATE("@SET_LINE,",DH46+DI46/2),"")</f>
        <v/>
      </c>
      <c r="D46" t="str">
        <f>IF(AND(Making!EW49&lt;&gt;0,(DK46&lt;&gt;"")),Making!EV49,"")</f>
        <v/>
      </c>
      <c r="E46" t="str">
        <f>IF(AND(Making!EW49&lt;&gt;0,(DK46&lt;&gt;"")),Making!EW49,"")</f>
        <v/>
      </c>
      <c r="F46" t="str">
        <f>IF(AND(Making!EW49&lt;&gt;0,(DK46&lt;&gt;"")),Making!EX49,"")</f>
        <v/>
      </c>
      <c r="G46" t="str">
        <f>IF(AND(Making!EW49&lt;&gt;0,(DK46&lt;&gt;"")),Making!EY49,"")</f>
        <v/>
      </c>
      <c r="H46" t="str">
        <f>IF(AND(Making!EW49&lt;&gt;0,(DK46&lt;&gt;"")),Making!EZ49,"")</f>
        <v/>
      </c>
      <c r="I46" t="str">
        <f>IF(AND(Making!EW49&lt;&gt;0,(DK46&lt;&gt;"")),Making!FA49,"")</f>
        <v/>
      </c>
      <c r="J46" t="str">
        <f>IF(AND(Making!EW49&lt;&gt;0,(DK46&lt;&gt;"")),Making!FB49,"")</f>
        <v/>
      </c>
      <c r="K46" t="str">
        <f>IF(AND(Making!EW49&lt;&gt;0,(DK46&lt;&gt;"")),Making!FC49,"")</f>
        <v/>
      </c>
      <c r="L46" t="str">
        <f>IF(AND(Making!EW49&lt;&gt;0,(DK46&lt;&gt;"")),Making!FD49,"")</f>
        <v/>
      </c>
      <c r="M46" t="str">
        <f>IF(AND(Making!EW49&lt;&gt;0,(DK46&lt;&gt;"")),Making!FE49,"")</f>
        <v/>
      </c>
      <c r="N46" t="str">
        <f>IF(AND(Making!EW49&lt;&gt;0,(DK46&lt;&gt;"")),Making!FF49,"")</f>
        <v/>
      </c>
      <c r="O46" t="str">
        <f>IF(AND(Making!EW49&lt;&gt;0,(DK46&lt;&gt;"")),Making!FG49,"")</f>
        <v/>
      </c>
      <c r="P46" t="str">
        <f>IF(AND(Making!EW49&lt;&gt;0,(DK46&lt;&gt;"")),Making!FH49,"")</f>
        <v/>
      </c>
      <c r="Q46" t="str">
        <f>IF(AND(Making!EW49&lt;&gt;0,(DK46&lt;&gt;"")),Making!FI49,"")</f>
        <v/>
      </c>
      <c r="R46" t="str">
        <f>IF(AND(Making!EW49&lt;&gt;0,(DK46&lt;&gt;"")),Making!FJ49,"")</f>
        <v/>
      </c>
      <c r="S46" t="str">
        <f>IF(AND(Making!EW49&lt;&gt;0,(DK46&lt;&gt;"")),Making!FK49,"")</f>
        <v/>
      </c>
      <c r="T46" t="str">
        <f>IF(AND(Making!EW49&lt;&gt;0,(DK46&lt;&gt;"")),Making!FL49,"")</f>
        <v/>
      </c>
      <c r="U46" t="str">
        <f>IF(AND(Making!EW49&lt;&gt;0,(DK46&lt;&gt;"")),Making!FM49,"")</f>
        <v/>
      </c>
      <c r="V46" t="str">
        <f>IF(AND(Making!EW49&lt;&gt;0,(DK46&lt;&gt;"")),Making!FN49,"")</f>
        <v/>
      </c>
      <c r="W46" t="str">
        <f>IF(AND(Making!EW49&lt;&gt;0,(DK46&lt;&gt;"")),Making!FO49,"")</f>
        <v/>
      </c>
      <c r="X46" t="str">
        <f>IF(AND(Making!EW49&lt;&gt;0,(DK46&lt;&gt;"")),Making!FP49,"")</f>
        <v/>
      </c>
      <c r="Y46" t="str">
        <f>IF(AND(Making!EW49&lt;&gt;0,(DK46&lt;&gt;"")),Making!FQ49,"")</f>
        <v/>
      </c>
      <c r="Z46" t="str">
        <f>IF(AND(Making!EW49&lt;&gt;0,(DK46&lt;&gt;"")),Making!FR49,"")</f>
        <v/>
      </c>
      <c r="AA46" t="str">
        <f>IF(AND(Making!EW49&lt;&gt;0,(DK46&lt;&gt;"")),Making!FS49,"")</f>
        <v/>
      </c>
      <c r="AB46" t="str">
        <f>IF(AND(Making!EW49&lt;&gt;0,(DK46&lt;&gt;"")),Making!FT49,"")</f>
        <v/>
      </c>
      <c r="AC46" t="str">
        <f>IF(AND(Making!EW49&lt;&gt;0,(DK46&lt;&gt;"")),Making!FU49,"")</f>
        <v/>
      </c>
      <c r="AD46" t="str">
        <f>IF(AND(Making!EW49&lt;&gt;0,(DK46&lt;&gt;"")),Making!FV49,"")</f>
        <v/>
      </c>
      <c r="AE46" t="str">
        <f>IF(AND(Making!EW49&lt;&gt;0,(DK46&lt;&gt;"")),Making!FW49,"")</f>
        <v/>
      </c>
      <c r="AF46" t="str">
        <f>IF(AND(Making!EW49&lt;&gt;0,(DK46&lt;&gt;"")),Making!FX49,"")</f>
        <v/>
      </c>
      <c r="AG46" t="str">
        <f>IF(AND(Making!EW49&lt;&gt;0,(DK46&lt;&gt;"")),Making!FY49,"")</f>
        <v/>
      </c>
      <c r="AH46" t="str">
        <f>IF(AND(Making!EW49&lt;&gt;0,(DK46&lt;&gt;"")),Making!FZ49,"")</f>
        <v/>
      </c>
      <c r="AI46" t="str">
        <f>IF(AND(Making!EW49&lt;&gt;0,(DK46&lt;&gt;"")),Making!GA49,"")</f>
        <v/>
      </c>
      <c r="AJ46" t="str">
        <f>IF(AND(Making!EW49&lt;&gt;0,(DK46&lt;&gt;"")),Making!GB49,"")</f>
        <v/>
      </c>
      <c r="AK46" t="str">
        <f>IF(AND(Making!EW49&lt;&gt;0,(DK46&lt;&gt;"")),Making!GC49,"")</f>
        <v/>
      </c>
      <c r="AL46" t="str">
        <f>IF(AND(Making!EW49&lt;&gt;0,(DK46&lt;&gt;"")),Making!GD49,"")</f>
        <v/>
      </c>
      <c r="AM46" t="str">
        <f>IF(AND(Making!EW49&lt;&gt;0,(DK46&lt;&gt;"")),Making!GE49,"")</f>
        <v/>
      </c>
      <c r="AN46" t="str">
        <f>IF(AND(Making!EW49&lt;&gt;0,(DK46&lt;&gt;"")),Making!GF49,"")</f>
        <v/>
      </c>
      <c r="AO46" t="str">
        <f>IF(AND(Making!EW49&lt;&gt;0,(DK46&lt;&gt;"")),Making!GG49,"")</f>
        <v/>
      </c>
      <c r="AP46" t="str">
        <f>IF(AND(Making!EW49&lt;&gt;0,(DK46&lt;&gt;"")),Making!GJ49,"")</f>
        <v/>
      </c>
      <c r="AQ46" t="str">
        <f>IF(AND(Making!EW49&lt;&gt;0,(DK46&lt;&gt;"")),Making!GK49,"")</f>
        <v/>
      </c>
      <c r="AR46" t="str">
        <f>IF(AND(Making!EW49&lt;&gt;0,(DK46&lt;&gt;"")),Making!GL49,"")</f>
        <v/>
      </c>
      <c r="AS46" t="str">
        <f>IF(AND(Making!EW49&lt;&gt;0,(DK46&lt;&gt;"")),Making!GM49,"")</f>
        <v/>
      </c>
      <c r="AT46" t="str">
        <f>IF(AND(Making!EW49&lt;&gt;0,(DK46&lt;&gt;"")),"G","")</f>
        <v/>
      </c>
      <c r="AU46" t="str">
        <f>IF(AND(Making!EW49&lt;&gt;0,(DK46&lt;&gt;"")),2,IF(AND(Making!AS49&lt;&gt;0,(DK64&lt;&gt;"")),2,""))</f>
        <v/>
      </c>
      <c r="AV46" t="str">
        <f>IF(AND(Making!EW49&lt;&gt;0,(DK46&lt;&gt;""),(DL46&gt;0)),"X","")</f>
        <v/>
      </c>
      <c r="AW46" t="str">
        <f>IF(AND(Making!EW49&lt;&gt;0,(DK46&lt;&gt;""),(DL46&gt;0)),-1,"")</f>
        <v/>
      </c>
      <c r="AX46" s="4"/>
      <c r="AY46" s="4"/>
      <c r="AZ46" s="4"/>
      <c r="BA46" s="4"/>
      <c r="BB46" s="4" t="str">
        <f>IF('Making-시작_종료용'!K49&gt;0,CONCATENATE("@SET_LINE,",IF(CV46=1,DH46,DH46+IF(DK46&lt;&gt;"",DI46,0))),"")</f>
        <v/>
      </c>
      <c r="BC46" t="str">
        <f>IF('Making-시작_종료용'!K49&gt;0,'Making-시작_종료용'!EV49,"")</f>
        <v/>
      </c>
      <c r="BD46" t="str">
        <f>IF('Making-시작_종료용'!K49&gt;0,'Making-시작_종료용'!EW49,"")</f>
        <v/>
      </c>
      <c r="BE46" t="str">
        <f>IF('Making-시작_종료용'!K49&gt;0,'Making-시작_종료용'!EX49,"")</f>
        <v/>
      </c>
      <c r="BF46" t="str">
        <f>IF('Making-시작_종료용'!K49&gt;0,'Making-시작_종료용'!EY49,"")</f>
        <v/>
      </c>
      <c r="BG46" t="str">
        <f>IF('Making-시작_종료용'!K49&gt;0,'Making-시작_종료용'!EZ49,"")</f>
        <v/>
      </c>
      <c r="BH46" t="str">
        <f>IF('Making-시작_종료용'!K49&gt;0,'Making-시작_종료용'!FA49,"")</f>
        <v/>
      </c>
      <c r="BI46" t="str">
        <f>IF('Making-시작_종료용'!K49&gt;0,'Making-시작_종료용'!FB49,"")</f>
        <v/>
      </c>
      <c r="BJ46" t="str">
        <f>IF('Making-시작_종료용'!K49&gt;0,'Making-시작_종료용'!FC49,"")</f>
        <v/>
      </c>
      <c r="BK46" t="str">
        <f>IF('Making-시작_종료용'!K49&gt;0,'Making-시작_종료용'!FD49,"")</f>
        <v/>
      </c>
      <c r="BL46" t="str">
        <f>IF('Making-시작_종료용'!K49&gt;0,'Making-시작_종료용'!FE49,"")</f>
        <v/>
      </c>
      <c r="BM46" t="str">
        <f>IF('Making-시작_종료용'!K49&gt;0,'Making-시작_종료용'!FF49,"")</f>
        <v/>
      </c>
      <c r="BN46" t="str">
        <f>IF('Making-시작_종료용'!K49&gt;0,'Making-시작_종료용'!FG49,"")</f>
        <v/>
      </c>
      <c r="BO46" t="str">
        <f>IF('Making-시작_종료용'!K49&gt;0,'Making-시작_종료용'!FH49,"")</f>
        <v/>
      </c>
      <c r="BP46" t="str">
        <f>IF('Making-시작_종료용'!K49&gt;0,'Making-시작_종료용'!FI49,"")</f>
        <v/>
      </c>
      <c r="BQ46" t="str">
        <f>IF('Making-시작_종료용'!K49&gt;0,'Making-시작_종료용'!FJ49,"")</f>
        <v/>
      </c>
      <c r="BR46" t="str">
        <f>IF('Making-시작_종료용'!K49&gt;0,'Making-시작_종료용'!FK49,"")</f>
        <v/>
      </c>
      <c r="BS46" t="str">
        <f>IF('Making-시작_종료용'!K49&gt;0,'Making-시작_종료용'!FL49,"")</f>
        <v/>
      </c>
      <c r="BT46" t="str">
        <f>IF('Making-시작_종료용'!K49&gt;0,'Making-시작_종료용'!FM49,"")</f>
        <v/>
      </c>
      <c r="BU46" t="str">
        <f>IF('Making-시작_종료용'!K49&gt;0,'Making-시작_종료용'!FN49,"")</f>
        <v/>
      </c>
      <c r="BV46" t="str">
        <f>IF('Making-시작_종료용'!K49&gt;0,'Making-시작_종료용'!FO49,"")</f>
        <v/>
      </c>
      <c r="BW46" t="str">
        <f>IF('Making-시작_종료용'!K49&gt;0,'Making-시작_종료용'!FP49,"")</f>
        <v/>
      </c>
      <c r="BX46" t="str">
        <f>IF('Making-시작_종료용'!K49&gt;0,'Making-시작_종료용'!FQ49,"")</f>
        <v/>
      </c>
      <c r="BY46" t="str">
        <f>IF('Making-시작_종료용'!K49&gt;0,'Making-시작_종료용'!FR49,"")</f>
        <v/>
      </c>
      <c r="BZ46" t="str">
        <f>IF('Making-시작_종료용'!K49&gt;0,'Making-시작_종료용'!FS49,"")</f>
        <v/>
      </c>
      <c r="CA46" t="str">
        <f>IF('Making-시작_종료용'!K49&gt;0,'Making-시작_종료용'!FT49,"")</f>
        <v/>
      </c>
      <c r="CB46" t="str">
        <f>IF('Making-시작_종료용'!K49&gt;0,'Making-시작_종료용'!FU49,"")</f>
        <v/>
      </c>
      <c r="CC46" t="str">
        <f>IF('Making-시작_종료용'!K49&gt;0,'Making-시작_종료용'!FV49,"")</f>
        <v/>
      </c>
      <c r="CD46" t="str">
        <f>IF('Making-시작_종료용'!K49&gt;0,'Making-시작_종료용'!FW49,"")</f>
        <v/>
      </c>
      <c r="CE46" t="str">
        <f>IF('Making-시작_종료용'!K49&gt;0,'Making-시작_종료용'!FX49,"")</f>
        <v/>
      </c>
      <c r="CF46" t="str">
        <f>IF('Making-시작_종료용'!K49&gt;0,'Making-시작_종료용'!FY49,"")</f>
        <v/>
      </c>
      <c r="CG46" t="str">
        <f>IF('Making-시작_종료용'!K49&gt;0,'Making-시작_종료용'!FZ49,"")</f>
        <v/>
      </c>
      <c r="CH46" t="str">
        <f>IF('Making-시작_종료용'!K49&gt;0,'Making-시작_종료용'!GA49,"")</f>
        <v/>
      </c>
      <c r="CI46" t="str">
        <f>IF('Making-시작_종료용'!K49&gt;0,'Making-시작_종료용'!GB49,"")</f>
        <v/>
      </c>
      <c r="CJ46" t="str">
        <f>IF('Making-시작_종료용'!K49&gt;0,'Making-시작_종료용'!GC49,"")</f>
        <v/>
      </c>
      <c r="CK46" t="str">
        <f>IF('Making-시작_종료용'!K49&gt;0,'Making-시작_종료용'!GD49,"")</f>
        <v/>
      </c>
      <c r="CL46" t="str">
        <f>IF('Making-시작_종료용'!K49&gt;0,'Making-시작_종료용'!GE49,"")</f>
        <v/>
      </c>
      <c r="CM46" t="str">
        <f>IF('Making-시작_종료용'!K49&gt;0,'Making-시작_종료용'!GF49,"")</f>
        <v/>
      </c>
      <c r="CN46" t="str">
        <f>IF('Making-시작_종료용'!K49&gt;0,'Making-시작_종료용'!GG49,"")</f>
        <v/>
      </c>
      <c r="CO46" t="str">
        <f>IF('Making-시작_종료용'!K49&gt;0,'Making-시작_종료용'!GH49,"")</f>
        <v/>
      </c>
      <c r="CP46" s="56" t="str">
        <f>IF('Making-시작_종료용'!K49&gt;0,'Making-시작_종료용'!GI49,"")</f>
        <v/>
      </c>
      <c r="CQ46" t="str">
        <f>IF('Making-시작_종료용'!K49&gt;0,'Making-시작_종료용'!GJ49,"")</f>
        <v/>
      </c>
      <c r="CR46" t="str">
        <f>IF('Making-시작_종료용'!K49&gt;0,'Making-시작_종료용'!GK49,"")</f>
        <v/>
      </c>
      <c r="CS46" t="str">
        <f>IF('Making-시작_종료용'!K49&gt;0,'Making-시작_종료용'!GL49,"")</f>
        <v/>
      </c>
      <c r="CT46" t="str">
        <f>IF('Making-시작_종료용'!K49&gt;0,'Making-시작_종료용'!GM49,"")</f>
        <v/>
      </c>
      <c r="CU46" t="str">
        <f>IF('Making-시작_종료용'!K49&gt;0,"G","")</f>
        <v/>
      </c>
      <c r="CV46" t="str">
        <f>IF('Making-시작_종료용'!AR49&gt;0,1,IF('Making-시작_종료용'!AS49&gt;0,3,""))</f>
        <v/>
      </c>
      <c r="CW46" t="str">
        <f>IF(AND(Making!EW49&lt;&gt;0,(DL46&gt;0)),"X","")</f>
        <v/>
      </c>
      <c r="CX46" t="str">
        <f>IF(AND(Making!EW49&lt;&gt;0,(DL46&gt;0)),-1,"")</f>
        <v/>
      </c>
      <c r="CY46" t="str">
        <f t="shared" si="12"/>
        <v/>
      </c>
      <c r="DC46" t="str">
        <f>IF('Making-시작_종료용'!AR49&gt;0,"시작보행",IF('Making-시작_종료용'!AS49&gt;0,"종료보행",""))</f>
        <v/>
      </c>
      <c r="DH46">
        <f t="shared" si="2"/>
        <v>40</v>
      </c>
      <c r="DI46">
        <f t="shared" si="3"/>
        <v>16</v>
      </c>
      <c r="DJ46" t="str">
        <f t="shared" si="13"/>
        <v/>
      </c>
      <c r="DK46">
        <f t="shared" si="4"/>
        <v>3</v>
      </c>
      <c r="DL46">
        <f t="shared" si="5"/>
        <v>0</v>
      </c>
    </row>
    <row r="47" spans="3:116" ht="12" customHeight="1" x14ac:dyDescent="0.4">
      <c r="C47" s="4" t="str">
        <f>IF(AND(Making!EW50&lt;&gt;0,(DK47&lt;&gt;"")),CONCATENATE("@SET_LINE,",DH47+DI47/2),"")</f>
        <v/>
      </c>
      <c r="D47" t="str">
        <f>IF(AND(Making!EW50&lt;&gt;0,(DK47&lt;&gt;"")),Making!EV50,"")</f>
        <v/>
      </c>
      <c r="E47" t="str">
        <f>IF(AND(Making!EW50&lt;&gt;0,(DK47&lt;&gt;"")),Making!EW50,"")</f>
        <v/>
      </c>
      <c r="F47" t="str">
        <f>IF(AND(Making!EW50&lt;&gt;0,(DK47&lt;&gt;"")),Making!EX50,"")</f>
        <v/>
      </c>
      <c r="G47" t="str">
        <f>IF(AND(Making!EW50&lt;&gt;0,(DK47&lt;&gt;"")),Making!EY50,"")</f>
        <v/>
      </c>
      <c r="H47" t="str">
        <f>IF(AND(Making!EW50&lt;&gt;0,(DK47&lt;&gt;"")),Making!EZ50,"")</f>
        <v/>
      </c>
      <c r="I47" t="str">
        <f>IF(AND(Making!EW50&lt;&gt;0,(DK47&lt;&gt;"")),Making!FA50,"")</f>
        <v/>
      </c>
      <c r="J47" t="str">
        <f>IF(AND(Making!EW50&lt;&gt;0,(DK47&lt;&gt;"")),Making!FB50,"")</f>
        <v/>
      </c>
      <c r="K47" t="str">
        <f>IF(AND(Making!EW50&lt;&gt;0,(DK47&lt;&gt;"")),Making!FC50,"")</f>
        <v/>
      </c>
      <c r="L47" t="str">
        <f>IF(AND(Making!EW50&lt;&gt;0,(DK47&lt;&gt;"")),Making!FD50,"")</f>
        <v/>
      </c>
      <c r="M47" t="str">
        <f>IF(AND(Making!EW50&lt;&gt;0,(DK47&lt;&gt;"")),Making!FE50,"")</f>
        <v/>
      </c>
      <c r="N47" t="str">
        <f>IF(AND(Making!EW50&lt;&gt;0,(DK47&lt;&gt;"")),Making!FF50,"")</f>
        <v/>
      </c>
      <c r="O47" t="str">
        <f>IF(AND(Making!EW50&lt;&gt;0,(DK47&lt;&gt;"")),Making!FG50,"")</f>
        <v/>
      </c>
      <c r="P47" t="str">
        <f>IF(AND(Making!EW50&lt;&gt;0,(DK47&lt;&gt;"")),Making!FH50,"")</f>
        <v/>
      </c>
      <c r="Q47" t="str">
        <f>IF(AND(Making!EW50&lt;&gt;0,(DK47&lt;&gt;"")),Making!FI50,"")</f>
        <v/>
      </c>
      <c r="R47" t="str">
        <f>IF(AND(Making!EW50&lt;&gt;0,(DK47&lt;&gt;"")),Making!FJ50,"")</f>
        <v/>
      </c>
      <c r="S47" t="str">
        <f>IF(AND(Making!EW50&lt;&gt;0,(DK47&lt;&gt;"")),Making!FK50,"")</f>
        <v/>
      </c>
      <c r="T47" t="str">
        <f>IF(AND(Making!EW50&lt;&gt;0,(DK47&lt;&gt;"")),Making!FL50,"")</f>
        <v/>
      </c>
      <c r="U47" t="str">
        <f>IF(AND(Making!EW50&lt;&gt;0,(DK47&lt;&gt;"")),Making!FM50,"")</f>
        <v/>
      </c>
      <c r="V47" t="str">
        <f>IF(AND(Making!EW50&lt;&gt;0,(DK47&lt;&gt;"")),Making!FN50,"")</f>
        <v/>
      </c>
      <c r="W47" t="str">
        <f>IF(AND(Making!EW50&lt;&gt;0,(DK47&lt;&gt;"")),Making!FO50,"")</f>
        <v/>
      </c>
      <c r="X47" t="str">
        <f>IF(AND(Making!EW50&lt;&gt;0,(DK47&lt;&gt;"")),Making!FP50,"")</f>
        <v/>
      </c>
      <c r="Y47" t="str">
        <f>IF(AND(Making!EW50&lt;&gt;0,(DK47&lt;&gt;"")),Making!FQ50,"")</f>
        <v/>
      </c>
      <c r="Z47" t="str">
        <f>IF(AND(Making!EW50&lt;&gt;0,(DK47&lt;&gt;"")),Making!FR50,"")</f>
        <v/>
      </c>
      <c r="AA47" t="str">
        <f>IF(AND(Making!EW50&lt;&gt;0,(DK47&lt;&gt;"")),Making!FS50,"")</f>
        <v/>
      </c>
      <c r="AB47" t="str">
        <f>IF(AND(Making!EW50&lt;&gt;0,(DK47&lt;&gt;"")),Making!FT50,"")</f>
        <v/>
      </c>
      <c r="AC47" t="str">
        <f>IF(AND(Making!EW50&lt;&gt;0,(DK47&lt;&gt;"")),Making!FU50,"")</f>
        <v/>
      </c>
      <c r="AD47" t="str">
        <f>IF(AND(Making!EW50&lt;&gt;0,(DK47&lt;&gt;"")),Making!FV50,"")</f>
        <v/>
      </c>
      <c r="AE47" t="str">
        <f>IF(AND(Making!EW50&lt;&gt;0,(DK47&lt;&gt;"")),Making!FW50,"")</f>
        <v/>
      </c>
      <c r="AF47" t="str">
        <f>IF(AND(Making!EW50&lt;&gt;0,(DK47&lt;&gt;"")),Making!FX50,"")</f>
        <v/>
      </c>
      <c r="AG47" t="str">
        <f>IF(AND(Making!EW50&lt;&gt;0,(DK47&lt;&gt;"")),Making!FY50,"")</f>
        <v/>
      </c>
      <c r="AH47" t="str">
        <f>IF(AND(Making!EW50&lt;&gt;0,(DK47&lt;&gt;"")),Making!FZ50,"")</f>
        <v/>
      </c>
      <c r="AI47" t="str">
        <f>IF(AND(Making!EW50&lt;&gt;0,(DK47&lt;&gt;"")),Making!GA50,"")</f>
        <v/>
      </c>
      <c r="AJ47" t="str">
        <f>IF(AND(Making!EW50&lt;&gt;0,(DK47&lt;&gt;"")),Making!GB50,"")</f>
        <v/>
      </c>
      <c r="AK47" t="str">
        <f>IF(AND(Making!EW50&lt;&gt;0,(DK47&lt;&gt;"")),Making!GC50,"")</f>
        <v/>
      </c>
      <c r="AL47" t="str">
        <f>IF(AND(Making!EW50&lt;&gt;0,(DK47&lt;&gt;"")),Making!GD50,"")</f>
        <v/>
      </c>
      <c r="AM47" t="str">
        <f>IF(AND(Making!EW50&lt;&gt;0,(DK47&lt;&gt;"")),Making!GE50,"")</f>
        <v/>
      </c>
      <c r="AN47" t="str">
        <f>IF(AND(Making!EW50&lt;&gt;0,(DK47&lt;&gt;"")),Making!GF50,"")</f>
        <v/>
      </c>
      <c r="AO47" t="str">
        <f>IF(AND(Making!EW50&lt;&gt;0,(DK47&lt;&gt;"")),Making!GG50,"")</f>
        <v/>
      </c>
      <c r="AP47" t="str">
        <f>IF(AND(Making!EW50&lt;&gt;0,(DK47&lt;&gt;"")),Making!GJ50,"")</f>
        <v/>
      </c>
      <c r="AQ47" t="str">
        <f>IF(AND(Making!EW50&lt;&gt;0,(DK47&lt;&gt;"")),Making!GK50,"")</f>
        <v/>
      </c>
      <c r="AR47" t="str">
        <f>IF(AND(Making!EW50&lt;&gt;0,(DK47&lt;&gt;"")),Making!GL50,"")</f>
        <v/>
      </c>
      <c r="AS47" t="str">
        <f>IF(AND(Making!EW50&lt;&gt;0,(DK47&lt;&gt;"")),Making!GM50,"")</f>
        <v/>
      </c>
      <c r="AT47" t="str">
        <f>IF(AND(Making!EW50&lt;&gt;0,(DK47&lt;&gt;"")),"G","")</f>
        <v/>
      </c>
      <c r="AU47" t="str">
        <f>IF(AND(Making!EW50&lt;&gt;0,(DK47&lt;&gt;"")),2,IF(AND(Making!AS50&lt;&gt;0,(DK65&lt;&gt;"")),2,""))</f>
        <v/>
      </c>
      <c r="AV47" t="str">
        <f>IF(AND(Making!EW50&lt;&gt;0,(DK47&lt;&gt;""),(DL47&gt;0)),"X","")</f>
        <v/>
      </c>
      <c r="AW47" t="str">
        <f>IF(AND(Making!EW50&lt;&gt;0,(DK47&lt;&gt;""),(DL47&gt;0)),-1,"")</f>
        <v/>
      </c>
      <c r="AX47" s="4"/>
      <c r="AY47" s="4"/>
      <c r="AZ47" s="4"/>
      <c r="BA47" s="4"/>
      <c r="BB47" s="4" t="str">
        <f>IF('Making-시작_종료용'!K50&gt;0,CONCATENATE("@SET_LINE,",IF(CV47=1,DH47,DH47+IF(DK47&lt;&gt;"",DI47,0))),"")</f>
        <v/>
      </c>
      <c r="BC47" t="str">
        <f>IF('Making-시작_종료용'!K50&gt;0,'Making-시작_종료용'!EV50,"")</f>
        <v/>
      </c>
      <c r="BD47" t="str">
        <f>IF('Making-시작_종료용'!K50&gt;0,'Making-시작_종료용'!EW50,"")</f>
        <v/>
      </c>
      <c r="BE47" t="str">
        <f>IF('Making-시작_종료용'!K50&gt;0,'Making-시작_종료용'!EX50,"")</f>
        <v/>
      </c>
      <c r="BF47" t="str">
        <f>IF('Making-시작_종료용'!K50&gt;0,'Making-시작_종료용'!EY50,"")</f>
        <v/>
      </c>
      <c r="BG47" t="str">
        <f>IF('Making-시작_종료용'!K50&gt;0,'Making-시작_종료용'!EZ50,"")</f>
        <v/>
      </c>
      <c r="BH47" t="str">
        <f>IF('Making-시작_종료용'!K50&gt;0,'Making-시작_종료용'!FA50,"")</f>
        <v/>
      </c>
      <c r="BI47" t="str">
        <f>IF('Making-시작_종료용'!K50&gt;0,'Making-시작_종료용'!FB50,"")</f>
        <v/>
      </c>
      <c r="BJ47" t="str">
        <f>IF('Making-시작_종료용'!K50&gt;0,'Making-시작_종료용'!FC50,"")</f>
        <v/>
      </c>
      <c r="BK47" t="str">
        <f>IF('Making-시작_종료용'!K50&gt;0,'Making-시작_종료용'!FD50,"")</f>
        <v/>
      </c>
      <c r="BL47" t="str">
        <f>IF('Making-시작_종료용'!K50&gt;0,'Making-시작_종료용'!FE50,"")</f>
        <v/>
      </c>
      <c r="BM47" t="str">
        <f>IF('Making-시작_종료용'!K50&gt;0,'Making-시작_종료용'!FF50,"")</f>
        <v/>
      </c>
      <c r="BN47" t="str">
        <f>IF('Making-시작_종료용'!K50&gt;0,'Making-시작_종료용'!FG50,"")</f>
        <v/>
      </c>
      <c r="BO47" t="str">
        <f>IF('Making-시작_종료용'!K50&gt;0,'Making-시작_종료용'!FH50,"")</f>
        <v/>
      </c>
      <c r="BP47" t="str">
        <f>IF('Making-시작_종료용'!K50&gt;0,'Making-시작_종료용'!FI50,"")</f>
        <v/>
      </c>
      <c r="BQ47" t="str">
        <f>IF('Making-시작_종료용'!K50&gt;0,'Making-시작_종료용'!FJ50,"")</f>
        <v/>
      </c>
      <c r="BR47" t="str">
        <f>IF('Making-시작_종료용'!K50&gt;0,'Making-시작_종료용'!FK50,"")</f>
        <v/>
      </c>
      <c r="BS47" t="str">
        <f>IF('Making-시작_종료용'!K50&gt;0,'Making-시작_종료용'!FL50,"")</f>
        <v/>
      </c>
      <c r="BT47" t="str">
        <f>IF('Making-시작_종료용'!K50&gt;0,'Making-시작_종료용'!FM50,"")</f>
        <v/>
      </c>
      <c r="BU47" t="str">
        <f>IF('Making-시작_종료용'!K50&gt;0,'Making-시작_종료용'!FN50,"")</f>
        <v/>
      </c>
      <c r="BV47" t="str">
        <f>IF('Making-시작_종료용'!K50&gt;0,'Making-시작_종료용'!FO50,"")</f>
        <v/>
      </c>
      <c r="BW47" t="str">
        <f>IF('Making-시작_종료용'!K50&gt;0,'Making-시작_종료용'!FP50,"")</f>
        <v/>
      </c>
      <c r="BX47" t="str">
        <f>IF('Making-시작_종료용'!K50&gt;0,'Making-시작_종료용'!FQ50,"")</f>
        <v/>
      </c>
      <c r="BY47" t="str">
        <f>IF('Making-시작_종료용'!K50&gt;0,'Making-시작_종료용'!FR50,"")</f>
        <v/>
      </c>
      <c r="BZ47" t="str">
        <f>IF('Making-시작_종료용'!K50&gt;0,'Making-시작_종료용'!FS50,"")</f>
        <v/>
      </c>
      <c r="CA47" t="str">
        <f>IF('Making-시작_종료용'!K50&gt;0,'Making-시작_종료용'!FT50,"")</f>
        <v/>
      </c>
      <c r="CB47" t="str">
        <f>IF('Making-시작_종료용'!K50&gt;0,'Making-시작_종료용'!FU50,"")</f>
        <v/>
      </c>
      <c r="CC47" t="str">
        <f>IF('Making-시작_종료용'!K50&gt;0,'Making-시작_종료용'!FV50,"")</f>
        <v/>
      </c>
      <c r="CD47" t="str">
        <f>IF('Making-시작_종료용'!K50&gt;0,'Making-시작_종료용'!FW50,"")</f>
        <v/>
      </c>
      <c r="CE47" t="str">
        <f>IF('Making-시작_종료용'!K50&gt;0,'Making-시작_종료용'!FX50,"")</f>
        <v/>
      </c>
      <c r="CF47" t="str">
        <f>IF('Making-시작_종료용'!K50&gt;0,'Making-시작_종료용'!FY50,"")</f>
        <v/>
      </c>
      <c r="CG47" t="str">
        <f>IF('Making-시작_종료용'!K50&gt;0,'Making-시작_종료용'!FZ50,"")</f>
        <v/>
      </c>
      <c r="CH47" t="str">
        <f>IF('Making-시작_종료용'!K50&gt;0,'Making-시작_종료용'!GA50,"")</f>
        <v/>
      </c>
      <c r="CI47" t="str">
        <f>IF('Making-시작_종료용'!K50&gt;0,'Making-시작_종료용'!GB50,"")</f>
        <v/>
      </c>
      <c r="CJ47" t="str">
        <f>IF('Making-시작_종료용'!K50&gt;0,'Making-시작_종료용'!GC50,"")</f>
        <v/>
      </c>
      <c r="CK47" t="str">
        <f>IF('Making-시작_종료용'!K50&gt;0,'Making-시작_종료용'!GD50,"")</f>
        <v/>
      </c>
      <c r="CL47" t="str">
        <f>IF('Making-시작_종료용'!K50&gt;0,'Making-시작_종료용'!GE50,"")</f>
        <v/>
      </c>
      <c r="CM47" t="str">
        <f>IF('Making-시작_종료용'!K50&gt;0,'Making-시작_종료용'!GF50,"")</f>
        <v/>
      </c>
      <c r="CN47" t="str">
        <f>IF('Making-시작_종료용'!K50&gt;0,'Making-시작_종료용'!GG50,"")</f>
        <v/>
      </c>
      <c r="CO47" t="str">
        <f>IF('Making-시작_종료용'!K50&gt;0,'Making-시작_종료용'!GH50,"")</f>
        <v/>
      </c>
      <c r="CP47" s="56" t="str">
        <f>IF('Making-시작_종료용'!K50&gt;0,'Making-시작_종료용'!GI50,"")</f>
        <v/>
      </c>
      <c r="CQ47" t="str">
        <f>IF('Making-시작_종료용'!K50&gt;0,'Making-시작_종료용'!GJ50,"")</f>
        <v/>
      </c>
      <c r="CR47" t="str">
        <f>IF('Making-시작_종료용'!K50&gt;0,'Making-시작_종료용'!GK50,"")</f>
        <v/>
      </c>
      <c r="CS47" t="str">
        <f>IF('Making-시작_종료용'!K50&gt;0,'Making-시작_종료용'!GL50,"")</f>
        <v/>
      </c>
      <c r="CT47" t="str">
        <f>IF('Making-시작_종료용'!K50&gt;0,'Making-시작_종료용'!GM50,"")</f>
        <v/>
      </c>
      <c r="CU47" t="str">
        <f>IF('Making-시작_종료용'!K50&gt;0,"G","")</f>
        <v/>
      </c>
      <c r="CV47" t="str">
        <f>IF('Making-시작_종료용'!AR50&gt;0,1,IF('Making-시작_종료용'!AS50&gt;0,3,""))</f>
        <v/>
      </c>
      <c r="CW47" t="str">
        <f>IF(AND(Making!EW50&lt;&gt;0,(DL47&gt;0)),"X","")</f>
        <v/>
      </c>
      <c r="CX47" t="str">
        <f>IF(AND(Making!EW50&lt;&gt;0,(DL47&gt;0)),-1,"")</f>
        <v/>
      </c>
      <c r="CY47" t="str">
        <f t="shared" si="12"/>
        <v/>
      </c>
      <c r="DC47" t="str">
        <f>IF('Making-시작_종료용'!AR50&gt;0,"시작보행",IF('Making-시작_종료용'!AS50&gt;0,"종료보행",""))</f>
        <v/>
      </c>
      <c r="DH47">
        <f t="shared" si="2"/>
        <v>41</v>
      </c>
      <c r="DI47">
        <f t="shared" si="3"/>
        <v>16</v>
      </c>
      <c r="DJ47" t="str">
        <f t="shared" si="13"/>
        <v/>
      </c>
      <c r="DK47">
        <f t="shared" si="4"/>
        <v>3</v>
      </c>
      <c r="DL47">
        <f t="shared" si="5"/>
        <v>0</v>
      </c>
    </row>
    <row r="48" spans="3:116" ht="12" customHeight="1" x14ac:dyDescent="0.4">
      <c r="C48" s="4" t="str">
        <f>IF(AND(Making!EW51&lt;&gt;0,(DK48&lt;&gt;"")),CONCATENATE("@SET_LINE,",DH48+DI48/2),"")</f>
        <v/>
      </c>
      <c r="D48" t="str">
        <f>IF(AND(Making!EW51&lt;&gt;0,(DK48&lt;&gt;"")),Making!EV51,"")</f>
        <v/>
      </c>
      <c r="E48" t="str">
        <f>IF(AND(Making!EW51&lt;&gt;0,(DK48&lt;&gt;"")),Making!EW51,"")</f>
        <v/>
      </c>
      <c r="F48" t="str">
        <f>IF(AND(Making!EW51&lt;&gt;0,(DK48&lt;&gt;"")),Making!EX51,"")</f>
        <v/>
      </c>
      <c r="G48" t="str">
        <f>IF(AND(Making!EW51&lt;&gt;0,(DK48&lt;&gt;"")),Making!EY51,"")</f>
        <v/>
      </c>
      <c r="H48" t="str">
        <f>IF(AND(Making!EW51&lt;&gt;0,(DK48&lt;&gt;"")),Making!EZ51,"")</f>
        <v/>
      </c>
      <c r="I48" t="str">
        <f>IF(AND(Making!EW51&lt;&gt;0,(DK48&lt;&gt;"")),Making!FA51,"")</f>
        <v/>
      </c>
      <c r="J48" t="str">
        <f>IF(AND(Making!EW51&lt;&gt;0,(DK48&lt;&gt;"")),Making!FB51,"")</f>
        <v/>
      </c>
      <c r="K48" t="str">
        <f>IF(AND(Making!EW51&lt;&gt;0,(DK48&lt;&gt;"")),Making!FC51,"")</f>
        <v/>
      </c>
      <c r="L48" t="str">
        <f>IF(AND(Making!EW51&lt;&gt;0,(DK48&lt;&gt;"")),Making!FD51,"")</f>
        <v/>
      </c>
      <c r="M48" t="str">
        <f>IF(AND(Making!EW51&lt;&gt;0,(DK48&lt;&gt;"")),Making!FE51,"")</f>
        <v/>
      </c>
      <c r="N48" t="str">
        <f>IF(AND(Making!EW51&lt;&gt;0,(DK48&lt;&gt;"")),Making!FF51,"")</f>
        <v/>
      </c>
      <c r="O48" t="str">
        <f>IF(AND(Making!EW51&lt;&gt;0,(DK48&lt;&gt;"")),Making!FG51,"")</f>
        <v/>
      </c>
      <c r="P48" t="str">
        <f>IF(AND(Making!EW51&lt;&gt;0,(DK48&lt;&gt;"")),Making!FH51,"")</f>
        <v/>
      </c>
      <c r="Q48" t="str">
        <f>IF(AND(Making!EW51&lt;&gt;0,(DK48&lt;&gt;"")),Making!FI51,"")</f>
        <v/>
      </c>
      <c r="R48" t="str">
        <f>IF(AND(Making!EW51&lt;&gt;0,(DK48&lt;&gt;"")),Making!FJ51,"")</f>
        <v/>
      </c>
      <c r="S48" t="str">
        <f>IF(AND(Making!EW51&lt;&gt;0,(DK48&lt;&gt;"")),Making!FK51,"")</f>
        <v/>
      </c>
      <c r="T48" t="str">
        <f>IF(AND(Making!EW51&lt;&gt;0,(DK48&lt;&gt;"")),Making!FL51,"")</f>
        <v/>
      </c>
      <c r="U48" t="str">
        <f>IF(AND(Making!EW51&lt;&gt;0,(DK48&lt;&gt;"")),Making!FM51,"")</f>
        <v/>
      </c>
      <c r="V48" t="str">
        <f>IF(AND(Making!EW51&lt;&gt;0,(DK48&lt;&gt;"")),Making!FN51,"")</f>
        <v/>
      </c>
      <c r="W48" t="str">
        <f>IF(AND(Making!EW51&lt;&gt;0,(DK48&lt;&gt;"")),Making!FO51,"")</f>
        <v/>
      </c>
      <c r="X48" t="str">
        <f>IF(AND(Making!EW51&lt;&gt;0,(DK48&lt;&gt;"")),Making!FP51,"")</f>
        <v/>
      </c>
      <c r="Y48" t="str">
        <f>IF(AND(Making!EW51&lt;&gt;0,(DK48&lt;&gt;"")),Making!FQ51,"")</f>
        <v/>
      </c>
      <c r="Z48" t="str">
        <f>IF(AND(Making!EW51&lt;&gt;0,(DK48&lt;&gt;"")),Making!FR51,"")</f>
        <v/>
      </c>
      <c r="AA48" t="str">
        <f>IF(AND(Making!EW51&lt;&gt;0,(DK48&lt;&gt;"")),Making!FS51,"")</f>
        <v/>
      </c>
      <c r="AB48" t="str">
        <f>IF(AND(Making!EW51&lt;&gt;0,(DK48&lt;&gt;"")),Making!FT51,"")</f>
        <v/>
      </c>
      <c r="AC48" t="str">
        <f>IF(AND(Making!EW51&lt;&gt;0,(DK48&lt;&gt;"")),Making!FU51,"")</f>
        <v/>
      </c>
      <c r="AD48" t="str">
        <f>IF(AND(Making!EW51&lt;&gt;0,(DK48&lt;&gt;"")),Making!FV51,"")</f>
        <v/>
      </c>
      <c r="AE48" t="str">
        <f>IF(AND(Making!EW51&lt;&gt;0,(DK48&lt;&gt;"")),Making!FW51,"")</f>
        <v/>
      </c>
      <c r="AF48" t="str">
        <f>IF(AND(Making!EW51&lt;&gt;0,(DK48&lt;&gt;"")),Making!FX51,"")</f>
        <v/>
      </c>
      <c r="AG48" t="str">
        <f>IF(AND(Making!EW51&lt;&gt;0,(DK48&lt;&gt;"")),Making!FY51,"")</f>
        <v/>
      </c>
      <c r="AH48" t="str">
        <f>IF(AND(Making!EW51&lt;&gt;0,(DK48&lt;&gt;"")),Making!FZ51,"")</f>
        <v/>
      </c>
      <c r="AI48" t="str">
        <f>IF(AND(Making!EW51&lt;&gt;0,(DK48&lt;&gt;"")),Making!GA51,"")</f>
        <v/>
      </c>
      <c r="AJ48" t="str">
        <f>IF(AND(Making!EW51&lt;&gt;0,(DK48&lt;&gt;"")),Making!GB51,"")</f>
        <v/>
      </c>
      <c r="AK48" t="str">
        <f>IF(AND(Making!EW51&lt;&gt;0,(DK48&lt;&gt;"")),Making!GC51,"")</f>
        <v/>
      </c>
      <c r="AL48" t="str">
        <f>IF(AND(Making!EW51&lt;&gt;0,(DK48&lt;&gt;"")),Making!GD51,"")</f>
        <v/>
      </c>
      <c r="AM48" t="str">
        <f>IF(AND(Making!EW51&lt;&gt;0,(DK48&lt;&gt;"")),Making!GE51,"")</f>
        <v/>
      </c>
      <c r="AN48" t="str">
        <f>IF(AND(Making!EW51&lt;&gt;0,(DK48&lt;&gt;"")),Making!GF51,"")</f>
        <v/>
      </c>
      <c r="AO48" t="str">
        <f>IF(AND(Making!EW51&lt;&gt;0,(DK48&lt;&gt;"")),Making!GG51,"")</f>
        <v/>
      </c>
      <c r="AP48" t="str">
        <f>IF(AND(Making!EW51&lt;&gt;0,(DK48&lt;&gt;"")),Making!GJ51,"")</f>
        <v/>
      </c>
      <c r="AQ48" t="str">
        <f>IF(AND(Making!EW51&lt;&gt;0,(DK48&lt;&gt;"")),Making!GK51,"")</f>
        <v/>
      </c>
      <c r="AR48" t="str">
        <f>IF(AND(Making!EW51&lt;&gt;0,(DK48&lt;&gt;"")),Making!GL51,"")</f>
        <v/>
      </c>
      <c r="AS48" t="str">
        <f>IF(AND(Making!EW51&lt;&gt;0,(DK48&lt;&gt;"")),Making!GM51,"")</f>
        <v/>
      </c>
      <c r="AT48" t="str">
        <f>IF(AND(Making!EW51&lt;&gt;0,(DK48&lt;&gt;"")),"G","")</f>
        <v/>
      </c>
      <c r="AU48" t="str">
        <f>IF(AND(Making!EW51&lt;&gt;0,(DK48&lt;&gt;"")),2,IF(AND(Making!AS51&lt;&gt;0,(DK66&lt;&gt;"")),2,""))</f>
        <v/>
      </c>
      <c r="AV48" t="str">
        <f>IF(AND(Making!EW51&lt;&gt;0,(DK48&lt;&gt;""),(DL48&gt;0)),"X","")</f>
        <v/>
      </c>
      <c r="AW48" t="str">
        <f>IF(AND(Making!EW51&lt;&gt;0,(DK48&lt;&gt;""),(DL48&gt;0)),-1,"")</f>
        <v/>
      </c>
      <c r="AX48" s="4"/>
      <c r="AY48" s="4"/>
      <c r="AZ48" s="4"/>
      <c r="BA48" s="4"/>
      <c r="BB48" s="4" t="str">
        <f>IF('Making-시작_종료용'!K51&gt;0,CONCATENATE("@SET_LINE,",IF(CV48=1,DH48,DH48+IF(DK48&lt;&gt;"",DI48,0))),"")</f>
        <v/>
      </c>
      <c r="BC48" t="str">
        <f>IF('Making-시작_종료용'!K51&gt;0,'Making-시작_종료용'!EV51,"")</f>
        <v/>
      </c>
      <c r="BD48" t="str">
        <f>IF('Making-시작_종료용'!K51&gt;0,'Making-시작_종료용'!EW51,"")</f>
        <v/>
      </c>
      <c r="BE48" t="str">
        <f>IF('Making-시작_종료용'!K51&gt;0,'Making-시작_종료용'!EX51,"")</f>
        <v/>
      </c>
      <c r="BF48" t="str">
        <f>IF('Making-시작_종료용'!K51&gt;0,'Making-시작_종료용'!EY51,"")</f>
        <v/>
      </c>
      <c r="BG48" t="str">
        <f>IF('Making-시작_종료용'!K51&gt;0,'Making-시작_종료용'!EZ51,"")</f>
        <v/>
      </c>
      <c r="BH48" t="str">
        <f>IF('Making-시작_종료용'!K51&gt;0,'Making-시작_종료용'!FA51,"")</f>
        <v/>
      </c>
      <c r="BI48" t="str">
        <f>IF('Making-시작_종료용'!K51&gt;0,'Making-시작_종료용'!FB51,"")</f>
        <v/>
      </c>
      <c r="BJ48" t="str">
        <f>IF('Making-시작_종료용'!K51&gt;0,'Making-시작_종료용'!FC51,"")</f>
        <v/>
      </c>
      <c r="BK48" t="str">
        <f>IF('Making-시작_종료용'!K51&gt;0,'Making-시작_종료용'!FD51,"")</f>
        <v/>
      </c>
      <c r="BL48" t="str">
        <f>IF('Making-시작_종료용'!K51&gt;0,'Making-시작_종료용'!FE51,"")</f>
        <v/>
      </c>
      <c r="BM48" t="str">
        <f>IF('Making-시작_종료용'!K51&gt;0,'Making-시작_종료용'!FF51,"")</f>
        <v/>
      </c>
      <c r="BN48" t="str">
        <f>IF('Making-시작_종료용'!K51&gt;0,'Making-시작_종료용'!FG51,"")</f>
        <v/>
      </c>
      <c r="BO48" t="str">
        <f>IF('Making-시작_종료용'!K51&gt;0,'Making-시작_종료용'!FH51,"")</f>
        <v/>
      </c>
      <c r="BP48" t="str">
        <f>IF('Making-시작_종료용'!K51&gt;0,'Making-시작_종료용'!FI51,"")</f>
        <v/>
      </c>
      <c r="BQ48" t="str">
        <f>IF('Making-시작_종료용'!K51&gt;0,'Making-시작_종료용'!FJ51,"")</f>
        <v/>
      </c>
      <c r="BR48" t="str">
        <f>IF('Making-시작_종료용'!K51&gt;0,'Making-시작_종료용'!FK51,"")</f>
        <v/>
      </c>
      <c r="BS48" t="str">
        <f>IF('Making-시작_종료용'!K51&gt;0,'Making-시작_종료용'!FL51,"")</f>
        <v/>
      </c>
      <c r="BT48" t="str">
        <f>IF('Making-시작_종료용'!K51&gt;0,'Making-시작_종료용'!FM51,"")</f>
        <v/>
      </c>
      <c r="BU48" t="str">
        <f>IF('Making-시작_종료용'!K51&gt;0,'Making-시작_종료용'!FN51,"")</f>
        <v/>
      </c>
      <c r="BV48" t="str">
        <f>IF('Making-시작_종료용'!K51&gt;0,'Making-시작_종료용'!FO51,"")</f>
        <v/>
      </c>
      <c r="BW48" t="str">
        <f>IF('Making-시작_종료용'!K51&gt;0,'Making-시작_종료용'!FP51,"")</f>
        <v/>
      </c>
      <c r="BX48" t="str">
        <f>IF('Making-시작_종료용'!K51&gt;0,'Making-시작_종료용'!FQ51,"")</f>
        <v/>
      </c>
      <c r="BY48" t="str">
        <f>IF('Making-시작_종료용'!K51&gt;0,'Making-시작_종료용'!FR51,"")</f>
        <v/>
      </c>
      <c r="BZ48" t="str">
        <f>IF('Making-시작_종료용'!K51&gt;0,'Making-시작_종료용'!FS51,"")</f>
        <v/>
      </c>
      <c r="CA48" t="str">
        <f>IF('Making-시작_종료용'!K51&gt;0,'Making-시작_종료용'!FT51,"")</f>
        <v/>
      </c>
      <c r="CB48" t="str">
        <f>IF('Making-시작_종료용'!K51&gt;0,'Making-시작_종료용'!FU51,"")</f>
        <v/>
      </c>
      <c r="CC48" t="str">
        <f>IF('Making-시작_종료용'!K51&gt;0,'Making-시작_종료용'!FV51,"")</f>
        <v/>
      </c>
      <c r="CD48" t="str">
        <f>IF('Making-시작_종료용'!K51&gt;0,'Making-시작_종료용'!FW51,"")</f>
        <v/>
      </c>
      <c r="CE48" t="str">
        <f>IF('Making-시작_종료용'!K51&gt;0,'Making-시작_종료용'!FX51,"")</f>
        <v/>
      </c>
      <c r="CF48" t="str">
        <f>IF('Making-시작_종료용'!K51&gt;0,'Making-시작_종료용'!FY51,"")</f>
        <v/>
      </c>
      <c r="CG48" t="str">
        <f>IF('Making-시작_종료용'!K51&gt;0,'Making-시작_종료용'!FZ51,"")</f>
        <v/>
      </c>
      <c r="CH48" t="str">
        <f>IF('Making-시작_종료용'!K51&gt;0,'Making-시작_종료용'!GA51,"")</f>
        <v/>
      </c>
      <c r="CI48" t="str">
        <f>IF('Making-시작_종료용'!K51&gt;0,'Making-시작_종료용'!GB51,"")</f>
        <v/>
      </c>
      <c r="CJ48" t="str">
        <f>IF('Making-시작_종료용'!K51&gt;0,'Making-시작_종료용'!GC51,"")</f>
        <v/>
      </c>
      <c r="CK48" t="str">
        <f>IF('Making-시작_종료용'!K51&gt;0,'Making-시작_종료용'!GD51,"")</f>
        <v/>
      </c>
      <c r="CL48" t="str">
        <f>IF('Making-시작_종료용'!K51&gt;0,'Making-시작_종료용'!GE51,"")</f>
        <v/>
      </c>
      <c r="CM48" t="str">
        <f>IF('Making-시작_종료용'!K51&gt;0,'Making-시작_종료용'!GF51,"")</f>
        <v/>
      </c>
      <c r="CN48" t="str">
        <f>IF('Making-시작_종료용'!K51&gt;0,'Making-시작_종료용'!GG51,"")</f>
        <v/>
      </c>
      <c r="CO48" t="str">
        <f>IF('Making-시작_종료용'!K51&gt;0,'Making-시작_종료용'!GH51,"")</f>
        <v/>
      </c>
      <c r="CP48" s="56" t="str">
        <f>IF('Making-시작_종료용'!K51&gt;0,'Making-시작_종료용'!GI51,"")</f>
        <v/>
      </c>
      <c r="CQ48" t="str">
        <f>IF('Making-시작_종료용'!K51&gt;0,'Making-시작_종료용'!GJ51,"")</f>
        <v/>
      </c>
      <c r="CR48" t="str">
        <f>IF('Making-시작_종료용'!K51&gt;0,'Making-시작_종료용'!GK51,"")</f>
        <v/>
      </c>
      <c r="CS48" t="str">
        <f>IF('Making-시작_종료용'!K51&gt;0,'Making-시작_종료용'!GL51,"")</f>
        <v/>
      </c>
      <c r="CT48" t="str">
        <f>IF('Making-시작_종료용'!K51&gt;0,'Making-시작_종료용'!GM51,"")</f>
        <v/>
      </c>
      <c r="CU48" t="str">
        <f>IF('Making-시작_종료용'!K51&gt;0,"G","")</f>
        <v/>
      </c>
      <c r="CV48" t="str">
        <f>IF('Making-시작_종료용'!AR51&gt;0,1,IF('Making-시작_종료용'!AS51&gt;0,3,""))</f>
        <v/>
      </c>
      <c r="CW48" t="str">
        <f>IF(AND(Making!EW51&lt;&gt;0,(DL48&gt;0)),"X","")</f>
        <v/>
      </c>
      <c r="CX48" t="str">
        <f>IF(AND(Making!EW51&lt;&gt;0,(DL48&gt;0)),-1,"")</f>
        <v/>
      </c>
      <c r="CY48" t="str">
        <f t="shared" si="12"/>
        <v/>
      </c>
      <c r="DC48" t="str">
        <f>IF('Making-시작_종료용'!AR51&gt;0,"시작보행",IF('Making-시작_종료용'!AS51&gt;0,"종료보행",""))</f>
        <v/>
      </c>
      <c r="DH48">
        <f t="shared" si="2"/>
        <v>42</v>
      </c>
      <c r="DI48">
        <f t="shared" si="3"/>
        <v>16</v>
      </c>
      <c r="DJ48" t="str">
        <f t="shared" si="13"/>
        <v/>
      </c>
      <c r="DK48">
        <f t="shared" si="4"/>
        <v>3</v>
      </c>
      <c r="DL48">
        <f t="shared" si="5"/>
        <v>0</v>
      </c>
    </row>
    <row r="49" spans="3:116" ht="12" customHeight="1" x14ac:dyDescent="0.4">
      <c r="C49" s="4" t="str">
        <f>IF(AND(Making!EW52&lt;&gt;0,(DK49&lt;&gt;"")),CONCATENATE("@SET_LINE,",DH49+DI49/2),"")</f>
        <v/>
      </c>
      <c r="D49" t="str">
        <f>IF(AND(Making!EW52&lt;&gt;0,(DK49&lt;&gt;"")),Making!EV52,"")</f>
        <v/>
      </c>
      <c r="E49" t="str">
        <f>IF(AND(Making!EW52&lt;&gt;0,(DK49&lt;&gt;"")),Making!EW52,"")</f>
        <v/>
      </c>
      <c r="F49" t="str">
        <f>IF(AND(Making!EW52&lt;&gt;0,(DK49&lt;&gt;"")),Making!EX52,"")</f>
        <v/>
      </c>
      <c r="G49" t="str">
        <f>IF(AND(Making!EW52&lt;&gt;0,(DK49&lt;&gt;"")),Making!EY52,"")</f>
        <v/>
      </c>
      <c r="H49" t="str">
        <f>IF(AND(Making!EW52&lt;&gt;0,(DK49&lt;&gt;"")),Making!EZ52,"")</f>
        <v/>
      </c>
      <c r="I49" t="str">
        <f>IF(AND(Making!EW52&lt;&gt;0,(DK49&lt;&gt;"")),Making!FA52,"")</f>
        <v/>
      </c>
      <c r="J49" t="str">
        <f>IF(AND(Making!EW52&lt;&gt;0,(DK49&lt;&gt;"")),Making!FB52,"")</f>
        <v/>
      </c>
      <c r="K49" t="str">
        <f>IF(AND(Making!EW52&lt;&gt;0,(DK49&lt;&gt;"")),Making!FC52,"")</f>
        <v/>
      </c>
      <c r="L49" t="str">
        <f>IF(AND(Making!EW52&lt;&gt;0,(DK49&lt;&gt;"")),Making!FD52,"")</f>
        <v/>
      </c>
      <c r="M49" t="str">
        <f>IF(AND(Making!EW52&lt;&gt;0,(DK49&lt;&gt;"")),Making!FE52,"")</f>
        <v/>
      </c>
      <c r="N49" t="str">
        <f>IF(AND(Making!EW52&lt;&gt;0,(DK49&lt;&gt;"")),Making!FF52,"")</f>
        <v/>
      </c>
      <c r="O49" t="str">
        <f>IF(AND(Making!EW52&lt;&gt;0,(DK49&lt;&gt;"")),Making!FG52,"")</f>
        <v/>
      </c>
      <c r="P49" t="str">
        <f>IF(AND(Making!EW52&lt;&gt;0,(DK49&lt;&gt;"")),Making!FH52,"")</f>
        <v/>
      </c>
      <c r="Q49" t="str">
        <f>IF(AND(Making!EW52&lt;&gt;0,(DK49&lt;&gt;"")),Making!FI52,"")</f>
        <v/>
      </c>
      <c r="R49" t="str">
        <f>IF(AND(Making!EW52&lt;&gt;0,(DK49&lt;&gt;"")),Making!FJ52,"")</f>
        <v/>
      </c>
      <c r="S49" t="str">
        <f>IF(AND(Making!EW52&lt;&gt;0,(DK49&lt;&gt;"")),Making!FK52,"")</f>
        <v/>
      </c>
      <c r="T49" t="str">
        <f>IF(AND(Making!EW52&lt;&gt;0,(DK49&lt;&gt;"")),Making!FL52,"")</f>
        <v/>
      </c>
      <c r="U49" t="str">
        <f>IF(AND(Making!EW52&lt;&gt;0,(DK49&lt;&gt;"")),Making!FM52,"")</f>
        <v/>
      </c>
      <c r="V49" t="str">
        <f>IF(AND(Making!EW52&lt;&gt;0,(DK49&lt;&gt;"")),Making!FN52,"")</f>
        <v/>
      </c>
      <c r="W49" t="str">
        <f>IF(AND(Making!EW52&lt;&gt;0,(DK49&lt;&gt;"")),Making!FO52,"")</f>
        <v/>
      </c>
      <c r="X49" t="str">
        <f>IF(AND(Making!EW52&lt;&gt;0,(DK49&lt;&gt;"")),Making!FP52,"")</f>
        <v/>
      </c>
      <c r="Y49" t="str">
        <f>IF(AND(Making!EW52&lt;&gt;0,(DK49&lt;&gt;"")),Making!FQ52,"")</f>
        <v/>
      </c>
      <c r="Z49" t="str">
        <f>IF(AND(Making!EW52&lt;&gt;0,(DK49&lt;&gt;"")),Making!FR52,"")</f>
        <v/>
      </c>
      <c r="AA49" t="str">
        <f>IF(AND(Making!EW52&lt;&gt;0,(DK49&lt;&gt;"")),Making!FS52,"")</f>
        <v/>
      </c>
      <c r="AB49" t="str">
        <f>IF(AND(Making!EW52&lt;&gt;0,(DK49&lt;&gt;"")),Making!FT52,"")</f>
        <v/>
      </c>
      <c r="AC49" t="str">
        <f>IF(AND(Making!EW52&lt;&gt;0,(DK49&lt;&gt;"")),Making!FU52,"")</f>
        <v/>
      </c>
      <c r="AD49" t="str">
        <f>IF(AND(Making!EW52&lt;&gt;0,(DK49&lt;&gt;"")),Making!FV52,"")</f>
        <v/>
      </c>
      <c r="AE49" t="str">
        <f>IF(AND(Making!EW52&lt;&gt;0,(DK49&lt;&gt;"")),Making!FW52,"")</f>
        <v/>
      </c>
      <c r="AF49" t="str">
        <f>IF(AND(Making!EW52&lt;&gt;0,(DK49&lt;&gt;"")),Making!FX52,"")</f>
        <v/>
      </c>
      <c r="AG49" t="str">
        <f>IF(AND(Making!EW52&lt;&gt;0,(DK49&lt;&gt;"")),Making!FY52,"")</f>
        <v/>
      </c>
      <c r="AH49" t="str">
        <f>IF(AND(Making!EW52&lt;&gt;0,(DK49&lt;&gt;"")),Making!FZ52,"")</f>
        <v/>
      </c>
      <c r="AI49" t="str">
        <f>IF(AND(Making!EW52&lt;&gt;0,(DK49&lt;&gt;"")),Making!GA52,"")</f>
        <v/>
      </c>
      <c r="AJ49" t="str">
        <f>IF(AND(Making!EW52&lt;&gt;0,(DK49&lt;&gt;"")),Making!GB52,"")</f>
        <v/>
      </c>
      <c r="AK49" t="str">
        <f>IF(AND(Making!EW52&lt;&gt;0,(DK49&lt;&gt;"")),Making!GC52,"")</f>
        <v/>
      </c>
      <c r="AL49" t="str">
        <f>IF(AND(Making!EW52&lt;&gt;0,(DK49&lt;&gt;"")),Making!GD52,"")</f>
        <v/>
      </c>
      <c r="AM49" t="str">
        <f>IF(AND(Making!EW52&lt;&gt;0,(DK49&lt;&gt;"")),Making!GE52,"")</f>
        <v/>
      </c>
      <c r="AN49" t="str">
        <f>IF(AND(Making!EW52&lt;&gt;0,(DK49&lt;&gt;"")),Making!GF52,"")</f>
        <v/>
      </c>
      <c r="AO49" t="str">
        <f>IF(AND(Making!EW52&lt;&gt;0,(DK49&lt;&gt;"")),Making!GG52,"")</f>
        <v/>
      </c>
      <c r="AP49" t="str">
        <f>IF(AND(Making!EW52&lt;&gt;0,(DK49&lt;&gt;"")),Making!GJ52,"")</f>
        <v/>
      </c>
      <c r="AQ49" t="str">
        <f>IF(AND(Making!EW52&lt;&gt;0,(DK49&lt;&gt;"")),Making!GK52,"")</f>
        <v/>
      </c>
      <c r="AR49" t="str">
        <f>IF(AND(Making!EW52&lt;&gt;0,(DK49&lt;&gt;"")),Making!GL52,"")</f>
        <v/>
      </c>
      <c r="AS49" t="str">
        <f>IF(AND(Making!EW52&lt;&gt;0,(DK49&lt;&gt;"")),Making!GM52,"")</f>
        <v/>
      </c>
      <c r="AT49" t="str">
        <f>IF(AND(Making!EW52&lt;&gt;0,(DK49&lt;&gt;"")),"G","")</f>
        <v/>
      </c>
      <c r="AU49" t="str">
        <f>IF(AND(Making!EW52&lt;&gt;0,(DK49&lt;&gt;"")),2,IF(AND(Making!AS52&lt;&gt;0,(DK67&lt;&gt;"")),2,""))</f>
        <v/>
      </c>
      <c r="AV49" t="str">
        <f>IF(AND(Making!EW52&lt;&gt;0,(DK49&lt;&gt;""),(DL49&gt;0)),"X","")</f>
        <v/>
      </c>
      <c r="AW49" t="str">
        <f>IF(AND(Making!EW52&lt;&gt;0,(DK49&lt;&gt;""),(DL49&gt;0)),-1,"")</f>
        <v/>
      </c>
      <c r="AX49" s="4"/>
      <c r="AY49" s="4"/>
      <c r="AZ49" s="4"/>
      <c r="BA49" s="4"/>
      <c r="BB49" s="4" t="str">
        <f>IF('Making-시작_종료용'!K52&gt;0,CONCATENATE("@SET_LINE,",IF(CV49=1,DH49,DH49+IF(DK49&lt;&gt;"",DI49,0))),"")</f>
        <v/>
      </c>
      <c r="BC49" t="str">
        <f>IF('Making-시작_종료용'!K52&gt;0,'Making-시작_종료용'!EV52,"")</f>
        <v/>
      </c>
      <c r="BD49" t="str">
        <f>IF('Making-시작_종료용'!K52&gt;0,'Making-시작_종료용'!EW52,"")</f>
        <v/>
      </c>
      <c r="BE49" t="str">
        <f>IF('Making-시작_종료용'!K52&gt;0,'Making-시작_종료용'!EX52,"")</f>
        <v/>
      </c>
      <c r="BF49" t="str">
        <f>IF('Making-시작_종료용'!K52&gt;0,'Making-시작_종료용'!EY52,"")</f>
        <v/>
      </c>
      <c r="BG49" t="str">
        <f>IF('Making-시작_종료용'!K52&gt;0,'Making-시작_종료용'!EZ52,"")</f>
        <v/>
      </c>
      <c r="BH49" t="str">
        <f>IF('Making-시작_종료용'!K52&gt;0,'Making-시작_종료용'!FA52,"")</f>
        <v/>
      </c>
      <c r="BI49" t="str">
        <f>IF('Making-시작_종료용'!K52&gt;0,'Making-시작_종료용'!FB52,"")</f>
        <v/>
      </c>
      <c r="BJ49" t="str">
        <f>IF('Making-시작_종료용'!K52&gt;0,'Making-시작_종료용'!FC52,"")</f>
        <v/>
      </c>
      <c r="BK49" t="str">
        <f>IF('Making-시작_종료용'!K52&gt;0,'Making-시작_종료용'!FD52,"")</f>
        <v/>
      </c>
      <c r="BL49" t="str">
        <f>IF('Making-시작_종료용'!K52&gt;0,'Making-시작_종료용'!FE52,"")</f>
        <v/>
      </c>
      <c r="BM49" t="str">
        <f>IF('Making-시작_종료용'!K52&gt;0,'Making-시작_종료용'!FF52,"")</f>
        <v/>
      </c>
      <c r="BN49" t="str">
        <f>IF('Making-시작_종료용'!K52&gt;0,'Making-시작_종료용'!FG52,"")</f>
        <v/>
      </c>
      <c r="BO49" t="str">
        <f>IF('Making-시작_종료용'!K52&gt;0,'Making-시작_종료용'!FH52,"")</f>
        <v/>
      </c>
      <c r="BP49" t="str">
        <f>IF('Making-시작_종료용'!K52&gt;0,'Making-시작_종료용'!FI52,"")</f>
        <v/>
      </c>
      <c r="BQ49" t="str">
        <f>IF('Making-시작_종료용'!K52&gt;0,'Making-시작_종료용'!FJ52,"")</f>
        <v/>
      </c>
      <c r="BR49" t="str">
        <f>IF('Making-시작_종료용'!K52&gt;0,'Making-시작_종료용'!FK52,"")</f>
        <v/>
      </c>
      <c r="BS49" t="str">
        <f>IF('Making-시작_종료용'!K52&gt;0,'Making-시작_종료용'!FL52,"")</f>
        <v/>
      </c>
      <c r="BT49" t="str">
        <f>IF('Making-시작_종료용'!K52&gt;0,'Making-시작_종료용'!FM52,"")</f>
        <v/>
      </c>
      <c r="BU49" t="str">
        <f>IF('Making-시작_종료용'!K52&gt;0,'Making-시작_종료용'!FN52,"")</f>
        <v/>
      </c>
      <c r="BV49" t="str">
        <f>IF('Making-시작_종료용'!K52&gt;0,'Making-시작_종료용'!FO52,"")</f>
        <v/>
      </c>
      <c r="BW49" t="str">
        <f>IF('Making-시작_종료용'!K52&gt;0,'Making-시작_종료용'!FP52,"")</f>
        <v/>
      </c>
      <c r="BX49" t="str">
        <f>IF('Making-시작_종료용'!K52&gt;0,'Making-시작_종료용'!FQ52,"")</f>
        <v/>
      </c>
      <c r="BY49" t="str">
        <f>IF('Making-시작_종료용'!K52&gt;0,'Making-시작_종료용'!FR52,"")</f>
        <v/>
      </c>
      <c r="BZ49" t="str">
        <f>IF('Making-시작_종료용'!K52&gt;0,'Making-시작_종료용'!FS52,"")</f>
        <v/>
      </c>
      <c r="CA49" t="str">
        <f>IF('Making-시작_종료용'!K52&gt;0,'Making-시작_종료용'!FT52,"")</f>
        <v/>
      </c>
      <c r="CB49" t="str">
        <f>IF('Making-시작_종료용'!K52&gt;0,'Making-시작_종료용'!FU52,"")</f>
        <v/>
      </c>
      <c r="CC49" t="str">
        <f>IF('Making-시작_종료용'!K52&gt;0,'Making-시작_종료용'!FV52,"")</f>
        <v/>
      </c>
      <c r="CD49" t="str">
        <f>IF('Making-시작_종료용'!K52&gt;0,'Making-시작_종료용'!FW52,"")</f>
        <v/>
      </c>
      <c r="CE49" t="str">
        <f>IF('Making-시작_종료용'!K52&gt;0,'Making-시작_종료용'!FX52,"")</f>
        <v/>
      </c>
      <c r="CF49" t="str">
        <f>IF('Making-시작_종료용'!K52&gt;0,'Making-시작_종료용'!FY52,"")</f>
        <v/>
      </c>
      <c r="CG49" t="str">
        <f>IF('Making-시작_종료용'!K52&gt;0,'Making-시작_종료용'!FZ52,"")</f>
        <v/>
      </c>
      <c r="CH49" t="str">
        <f>IF('Making-시작_종료용'!K52&gt;0,'Making-시작_종료용'!GA52,"")</f>
        <v/>
      </c>
      <c r="CI49" t="str">
        <f>IF('Making-시작_종료용'!K52&gt;0,'Making-시작_종료용'!GB52,"")</f>
        <v/>
      </c>
      <c r="CJ49" t="str">
        <f>IF('Making-시작_종료용'!K52&gt;0,'Making-시작_종료용'!GC52,"")</f>
        <v/>
      </c>
      <c r="CK49" t="str">
        <f>IF('Making-시작_종료용'!K52&gt;0,'Making-시작_종료용'!GD52,"")</f>
        <v/>
      </c>
      <c r="CL49" t="str">
        <f>IF('Making-시작_종료용'!K52&gt;0,'Making-시작_종료용'!GE52,"")</f>
        <v/>
      </c>
      <c r="CM49" t="str">
        <f>IF('Making-시작_종료용'!K52&gt;0,'Making-시작_종료용'!GF52,"")</f>
        <v/>
      </c>
      <c r="CN49" t="str">
        <f>IF('Making-시작_종료용'!K52&gt;0,'Making-시작_종료용'!GG52,"")</f>
        <v/>
      </c>
      <c r="CO49" t="str">
        <f>IF('Making-시작_종료용'!K52&gt;0,'Making-시작_종료용'!GH52,"")</f>
        <v/>
      </c>
      <c r="CP49" s="56" t="str">
        <f>IF('Making-시작_종료용'!K52&gt;0,'Making-시작_종료용'!GI52,"")</f>
        <v/>
      </c>
      <c r="CQ49" t="str">
        <f>IF('Making-시작_종료용'!K52&gt;0,'Making-시작_종료용'!GJ52,"")</f>
        <v/>
      </c>
      <c r="CR49" t="str">
        <f>IF('Making-시작_종료용'!K52&gt;0,'Making-시작_종료용'!GK52,"")</f>
        <v/>
      </c>
      <c r="CS49" t="str">
        <f>IF('Making-시작_종료용'!K52&gt;0,'Making-시작_종료용'!GL52,"")</f>
        <v/>
      </c>
      <c r="CT49" t="str">
        <f>IF('Making-시작_종료용'!K52&gt;0,'Making-시작_종료용'!GM52,"")</f>
        <v/>
      </c>
      <c r="CU49" t="str">
        <f>IF('Making-시작_종료용'!K52&gt;0,"G","")</f>
        <v/>
      </c>
      <c r="CV49" t="str">
        <f>IF('Making-시작_종료용'!AR52&gt;0,1,IF('Making-시작_종료용'!AS52&gt;0,3,""))</f>
        <v/>
      </c>
      <c r="CW49" t="str">
        <f>IF(AND(Making!EW52&lt;&gt;0,(DL49&gt;0)),"X","")</f>
        <v/>
      </c>
      <c r="CX49" t="str">
        <f>IF(AND(Making!EW52&lt;&gt;0,(DL49&gt;0)),-1,"")</f>
        <v/>
      </c>
      <c r="CY49" t="str">
        <f t="shared" si="12"/>
        <v/>
      </c>
      <c r="DC49" t="str">
        <f>IF('Making-시작_종료용'!AR52&gt;0,"시작보행",IF('Making-시작_종료용'!AS52&gt;0,"종료보행",""))</f>
        <v/>
      </c>
      <c r="DH49">
        <f t="shared" si="2"/>
        <v>43</v>
      </c>
      <c r="DI49">
        <f t="shared" si="3"/>
        <v>16</v>
      </c>
      <c r="DJ49" t="str">
        <f t="shared" si="13"/>
        <v/>
      </c>
      <c r="DK49">
        <f t="shared" si="4"/>
        <v>3</v>
      </c>
      <c r="DL49">
        <f t="shared" si="5"/>
        <v>0</v>
      </c>
    </row>
    <row r="50" spans="3:116" ht="12" customHeight="1" x14ac:dyDescent="0.4">
      <c r="C50" s="4" t="str">
        <f>IF(AND(Making!EW53&lt;&gt;0,(DK50&lt;&gt;"")),CONCATENATE("@SET_LINE,",DH50+DI50/2),"")</f>
        <v/>
      </c>
      <c r="D50" t="str">
        <f>IF(AND(Making!EW53&lt;&gt;0,(DK50&lt;&gt;"")),Making!EV53,"")</f>
        <v/>
      </c>
      <c r="E50" t="str">
        <f>IF(AND(Making!EW53&lt;&gt;0,(DK50&lt;&gt;"")),Making!EW53,"")</f>
        <v/>
      </c>
      <c r="F50" t="str">
        <f>IF(AND(Making!EW53&lt;&gt;0,(DK50&lt;&gt;"")),Making!EX53,"")</f>
        <v/>
      </c>
      <c r="G50" t="str">
        <f>IF(AND(Making!EW53&lt;&gt;0,(DK50&lt;&gt;"")),Making!EY53,"")</f>
        <v/>
      </c>
      <c r="H50" t="str">
        <f>IF(AND(Making!EW53&lt;&gt;0,(DK50&lt;&gt;"")),Making!EZ53,"")</f>
        <v/>
      </c>
      <c r="I50" t="str">
        <f>IF(AND(Making!EW53&lt;&gt;0,(DK50&lt;&gt;"")),Making!FA53,"")</f>
        <v/>
      </c>
      <c r="J50" t="str">
        <f>IF(AND(Making!EW53&lt;&gt;0,(DK50&lt;&gt;"")),Making!FB53,"")</f>
        <v/>
      </c>
      <c r="K50" t="str">
        <f>IF(AND(Making!EW53&lt;&gt;0,(DK50&lt;&gt;"")),Making!FC53,"")</f>
        <v/>
      </c>
      <c r="L50" t="str">
        <f>IF(AND(Making!EW53&lt;&gt;0,(DK50&lt;&gt;"")),Making!FD53,"")</f>
        <v/>
      </c>
      <c r="M50" t="str">
        <f>IF(AND(Making!EW53&lt;&gt;0,(DK50&lt;&gt;"")),Making!FE53,"")</f>
        <v/>
      </c>
      <c r="N50" t="str">
        <f>IF(AND(Making!EW53&lt;&gt;0,(DK50&lt;&gt;"")),Making!FF53,"")</f>
        <v/>
      </c>
      <c r="O50" t="str">
        <f>IF(AND(Making!EW53&lt;&gt;0,(DK50&lt;&gt;"")),Making!FG53,"")</f>
        <v/>
      </c>
      <c r="P50" t="str">
        <f>IF(AND(Making!EW53&lt;&gt;0,(DK50&lt;&gt;"")),Making!FH53,"")</f>
        <v/>
      </c>
      <c r="Q50" t="str">
        <f>IF(AND(Making!EW53&lt;&gt;0,(DK50&lt;&gt;"")),Making!FI53,"")</f>
        <v/>
      </c>
      <c r="R50" t="str">
        <f>IF(AND(Making!EW53&lt;&gt;0,(DK50&lt;&gt;"")),Making!FJ53,"")</f>
        <v/>
      </c>
      <c r="S50" t="str">
        <f>IF(AND(Making!EW53&lt;&gt;0,(DK50&lt;&gt;"")),Making!FK53,"")</f>
        <v/>
      </c>
      <c r="T50" t="str">
        <f>IF(AND(Making!EW53&lt;&gt;0,(DK50&lt;&gt;"")),Making!FL53,"")</f>
        <v/>
      </c>
      <c r="U50" t="str">
        <f>IF(AND(Making!EW53&lt;&gt;0,(DK50&lt;&gt;"")),Making!FM53,"")</f>
        <v/>
      </c>
      <c r="V50" t="str">
        <f>IF(AND(Making!EW53&lt;&gt;0,(DK50&lt;&gt;"")),Making!FN53,"")</f>
        <v/>
      </c>
      <c r="W50" t="str">
        <f>IF(AND(Making!EW53&lt;&gt;0,(DK50&lt;&gt;"")),Making!FO53,"")</f>
        <v/>
      </c>
      <c r="X50" t="str">
        <f>IF(AND(Making!EW53&lt;&gt;0,(DK50&lt;&gt;"")),Making!FP53,"")</f>
        <v/>
      </c>
      <c r="Y50" t="str">
        <f>IF(AND(Making!EW53&lt;&gt;0,(DK50&lt;&gt;"")),Making!FQ53,"")</f>
        <v/>
      </c>
      <c r="Z50" t="str">
        <f>IF(AND(Making!EW53&lt;&gt;0,(DK50&lt;&gt;"")),Making!FR53,"")</f>
        <v/>
      </c>
      <c r="AA50" t="str">
        <f>IF(AND(Making!EW53&lt;&gt;0,(DK50&lt;&gt;"")),Making!FS53,"")</f>
        <v/>
      </c>
      <c r="AB50" t="str">
        <f>IF(AND(Making!EW53&lt;&gt;0,(DK50&lt;&gt;"")),Making!FT53,"")</f>
        <v/>
      </c>
      <c r="AC50" t="str">
        <f>IF(AND(Making!EW53&lt;&gt;0,(DK50&lt;&gt;"")),Making!FU53,"")</f>
        <v/>
      </c>
      <c r="AD50" t="str">
        <f>IF(AND(Making!EW53&lt;&gt;0,(DK50&lt;&gt;"")),Making!FV53,"")</f>
        <v/>
      </c>
      <c r="AE50" t="str">
        <f>IF(AND(Making!EW53&lt;&gt;0,(DK50&lt;&gt;"")),Making!FW53,"")</f>
        <v/>
      </c>
      <c r="AF50" t="str">
        <f>IF(AND(Making!EW53&lt;&gt;0,(DK50&lt;&gt;"")),Making!FX53,"")</f>
        <v/>
      </c>
      <c r="AG50" t="str">
        <f>IF(AND(Making!EW53&lt;&gt;0,(DK50&lt;&gt;"")),Making!FY53,"")</f>
        <v/>
      </c>
      <c r="AH50" t="str">
        <f>IF(AND(Making!EW53&lt;&gt;0,(DK50&lt;&gt;"")),Making!FZ53,"")</f>
        <v/>
      </c>
      <c r="AI50" t="str">
        <f>IF(AND(Making!EW53&lt;&gt;0,(DK50&lt;&gt;"")),Making!GA53,"")</f>
        <v/>
      </c>
      <c r="AJ50" t="str">
        <f>IF(AND(Making!EW53&lt;&gt;0,(DK50&lt;&gt;"")),Making!GB53,"")</f>
        <v/>
      </c>
      <c r="AK50" t="str">
        <f>IF(AND(Making!EW53&lt;&gt;0,(DK50&lt;&gt;"")),Making!GC53,"")</f>
        <v/>
      </c>
      <c r="AL50" t="str">
        <f>IF(AND(Making!EW53&lt;&gt;0,(DK50&lt;&gt;"")),Making!GD53,"")</f>
        <v/>
      </c>
      <c r="AM50" t="str">
        <f>IF(AND(Making!EW53&lt;&gt;0,(DK50&lt;&gt;"")),Making!GE53,"")</f>
        <v/>
      </c>
      <c r="AN50" t="str">
        <f>IF(AND(Making!EW53&lt;&gt;0,(DK50&lt;&gt;"")),Making!GF53,"")</f>
        <v/>
      </c>
      <c r="AO50" t="str">
        <f>IF(AND(Making!EW53&lt;&gt;0,(DK50&lt;&gt;"")),Making!GG53,"")</f>
        <v/>
      </c>
      <c r="AP50" t="str">
        <f>IF(AND(Making!EW53&lt;&gt;0,(DK50&lt;&gt;"")),Making!GJ53,"")</f>
        <v/>
      </c>
      <c r="AQ50" t="str">
        <f>IF(AND(Making!EW53&lt;&gt;0,(DK50&lt;&gt;"")),Making!GK53,"")</f>
        <v/>
      </c>
      <c r="AR50" t="str">
        <f>IF(AND(Making!EW53&lt;&gt;0,(DK50&lt;&gt;"")),Making!GL53,"")</f>
        <v/>
      </c>
      <c r="AS50" t="str">
        <f>IF(AND(Making!EW53&lt;&gt;0,(DK50&lt;&gt;"")),Making!GM53,"")</f>
        <v/>
      </c>
      <c r="AT50" t="str">
        <f>IF(AND(Making!EW53&lt;&gt;0,(DK50&lt;&gt;"")),"G","")</f>
        <v/>
      </c>
      <c r="AU50" t="str">
        <f>IF(AND(Making!EW53&lt;&gt;0,(DK50&lt;&gt;"")),2,IF(AND(Making!AS53&lt;&gt;0,(DK68&lt;&gt;"")),2,""))</f>
        <v/>
      </c>
      <c r="AV50" t="str">
        <f>IF(AND(Making!EW53&lt;&gt;0,(DK50&lt;&gt;""),(DL50&gt;0)),"X","")</f>
        <v/>
      </c>
      <c r="AW50" t="str">
        <f>IF(AND(Making!EW53&lt;&gt;0,(DK50&lt;&gt;""),(DL50&gt;0)),-1,"")</f>
        <v/>
      </c>
      <c r="AX50" s="4"/>
      <c r="AY50" s="4"/>
      <c r="AZ50" s="4"/>
      <c r="BA50" s="4"/>
      <c r="BB50" s="4" t="str">
        <f>IF('Making-시작_종료용'!K53&gt;0,CONCATENATE("@SET_LINE,",IF(CV50=1,DH50,DH50+IF(DK50&lt;&gt;"",DI50,0))),"")</f>
        <v/>
      </c>
      <c r="BC50" t="str">
        <f>IF('Making-시작_종료용'!K53&gt;0,'Making-시작_종료용'!EV53,"")</f>
        <v/>
      </c>
      <c r="BD50" t="str">
        <f>IF('Making-시작_종료용'!K53&gt;0,'Making-시작_종료용'!EW53,"")</f>
        <v/>
      </c>
      <c r="BE50" t="str">
        <f>IF('Making-시작_종료용'!K53&gt;0,'Making-시작_종료용'!EX53,"")</f>
        <v/>
      </c>
      <c r="BF50" t="str">
        <f>IF('Making-시작_종료용'!K53&gt;0,'Making-시작_종료용'!EY53,"")</f>
        <v/>
      </c>
      <c r="BG50" t="str">
        <f>IF('Making-시작_종료용'!K53&gt;0,'Making-시작_종료용'!EZ53,"")</f>
        <v/>
      </c>
      <c r="BH50" t="str">
        <f>IF('Making-시작_종료용'!K53&gt;0,'Making-시작_종료용'!FA53,"")</f>
        <v/>
      </c>
      <c r="BI50" t="str">
        <f>IF('Making-시작_종료용'!K53&gt;0,'Making-시작_종료용'!FB53,"")</f>
        <v/>
      </c>
      <c r="BJ50" t="str">
        <f>IF('Making-시작_종료용'!K53&gt;0,'Making-시작_종료용'!FC53,"")</f>
        <v/>
      </c>
      <c r="BK50" t="str">
        <f>IF('Making-시작_종료용'!K53&gt;0,'Making-시작_종료용'!FD53,"")</f>
        <v/>
      </c>
      <c r="BL50" t="str">
        <f>IF('Making-시작_종료용'!K53&gt;0,'Making-시작_종료용'!FE53,"")</f>
        <v/>
      </c>
      <c r="BM50" t="str">
        <f>IF('Making-시작_종료용'!K53&gt;0,'Making-시작_종료용'!FF53,"")</f>
        <v/>
      </c>
      <c r="BN50" t="str">
        <f>IF('Making-시작_종료용'!K53&gt;0,'Making-시작_종료용'!FG53,"")</f>
        <v/>
      </c>
      <c r="BO50" t="str">
        <f>IF('Making-시작_종료용'!K53&gt;0,'Making-시작_종료용'!FH53,"")</f>
        <v/>
      </c>
      <c r="BP50" t="str">
        <f>IF('Making-시작_종료용'!K53&gt;0,'Making-시작_종료용'!FI53,"")</f>
        <v/>
      </c>
      <c r="BQ50" t="str">
        <f>IF('Making-시작_종료용'!K53&gt;0,'Making-시작_종료용'!FJ53,"")</f>
        <v/>
      </c>
      <c r="BR50" t="str">
        <f>IF('Making-시작_종료용'!K53&gt;0,'Making-시작_종료용'!FK53,"")</f>
        <v/>
      </c>
      <c r="BS50" t="str">
        <f>IF('Making-시작_종료용'!K53&gt;0,'Making-시작_종료용'!FL53,"")</f>
        <v/>
      </c>
      <c r="BT50" t="str">
        <f>IF('Making-시작_종료용'!K53&gt;0,'Making-시작_종료용'!FM53,"")</f>
        <v/>
      </c>
      <c r="BU50" t="str">
        <f>IF('Making-시작_종료용'!K53&gt;0,'Making-시작_종료용'!FN53,"")</f>
        <v/>
      </c>
      <c r="BV50" t="str">
        <f>IF('Making-시작_종료용'!K53&gt;0,'Making-시작_종료용'!FO53,"")</f>
        <v/>
      </c>
      <c r="BW50" t="str">
        <f>IF('Making-시작_종료용'!K53&gt;0,'Making-시작_종료용'!FP53,"")</f>
        <v/>
      </c>
      <c r="BX50" t="str">
        <f>IF('Making-시작_종료용'!K53&gt;0,'Making-시작_종료용'!FQ53,"")</f>
        <v/>
      </c>
      <c r="BY50" t="str">
        <f>IF('Making-시작_종료용'!K53&gt;0,'Making-시작_종료용'!FR53,"")</f>
        <v/>
      </c>
      <c r="BZ50" t="str">
        <f>IF('Making-시작_종료용'!K53&gt;0,'Making-시작_종료용'!FS53,"")</f>
        <v/>
      </c>
      <c r="CA50" t="str">
        <f>IF('Making-시작_종료용'!K53&gt;0,'Making-시작_종료용'!FT53,"")</f>
        <v/>
      </c>
      <c r="CB50" t="str">
        <f>IF('Making-시작_종료용'!K53&gt;0,'Making-시작_종료용'!FU53,"")</f>
        <v/>
      </c>
      <c r="CC50" t="str">
        <f>IF('Making-시작_종료용'!K53&gt;0,'Making-시작_종료용'!FV53,"")</f>
        <v/>
      </c>
      <c r="CD50" t="str">
        <f>IF('Making-시작_종료용'!K53&gt;0,'Making-시작_종료용'!FW53,"")</f>
        <v/>
      </c>
      <c r="CE50" t="str">
        <f>IF('Making-시작_종료용'!K53&gt;0,'Making-시작_종료용'!FX53,"")</f>
        <v/>
      </c>
      <c r="CF50" t="str">
        <f>IF('Making-시작_종료용'!K53&gt;0,'Making-시작_종료용'!FY53,"")</f>
        <v/>
      </c>
      <c r="CG50" t="str">
        <f>IF('Making-시작_종료용'!K53&gt;0,'Making-시작_종료용'!FZ53,"")</f>
        <v/>
      </c>
      <c r="CH50" t="str">
        <f>IF('Making-시작_종료용'!K53&gt;0,'Making-시작_종료용'!GA53,"")</f>
        <v/>
      </c>
      <c r="CI50" t="str">
        <f>IF('Making-시작_종료용'!K53&gt;0,'Making-시작_종료용'!GB53,"")</f>
        <v/>
      </c>
      <c r="CJ50" t="str">
        <f>IF('Making-시작_종료용'!K53&gt;0,'Making-시작_종료용'!GC53,"")</f>
        <v/>
      </c>
      <c r="CK50" t="str">
        <f>IF('Making-시작_종료용'!K53&gt;0,'Making-시작_종료용'!GD53,"")</f>
        <v/>
      </c>
      <c r="CL50" t="str">
        <f>IF('Making-시작_종료용'!K53&gt;0,'Making-시작_종료용'!GE53,"")</f>
        <v/>
      </c>
      <c r="CM50" t="str">
        <f>IF('Making-시작_종료용'!K53&gt;0,'Making-시작_종료용'!GF53,"")</f>
        <v/>
      </c>
      <c r="CN50" t="str">
        <f>IF('Making-시작_종료용'!K53&gt;0,'Making-시작_종료용'!GG53,"")</f>
        <v/>
      </c>
      <c r="CO50" t="str">
        <f>IF('Making-시작_종료용'!K53&gt;0,'Making-시작_종료용'!GH53,"")</f>
        <v/>
      </c>
      <c r="CP50" s="56" t="str">
        <f>IF('Making-시작_종료용'!K53&gt;0,'Making-시작_종료용'!GI53,"")</f>
        <v/>
      </c>
      <c r="CQ50" t="str">
        <f>IF('Making-시작_종료용'!K53&gt;0,'Making-시작_종료용'!GJ53,"")</f>
        <v/>
      </c>
      <c r="CR50" t="str">
        <f>IF('Making-시작_종료용'!K53&gt;0,'Making-시작_종료용'!GK53,"")</f>
        <v/>
      </c>
      <c r="CS50" t="str">
        <f>IF('Making-시작_종료용'!K53&gt;0,'Making-시작_종료용'!GL53,"")</f>
        <v/>
      </c>
      <c r="CT50" t="str">
        <f>IF('Making-시작_종료용'!K53&gt;0,'Making-시작_종료용'!GM53,"")</f>
        <v/>
      </c>
      <c r="CU50" t="str">
        <f>IF('Making-시작_종료용'!K53&gt;0,"G","")</f>
        <v/>
      </c>
      <c r="CV50" t="str">
        <f>IF('Making-시작_종료용'!AR53&gt;0,1,IF('Making-시작_종료용'!AS53&gt;0,3,""))</f>
        <v/>
      </c>
      <c r="CW50" t="str">
        <f>IF(AND(Making!EW53&lt;&gt;0,(DL50&gt;0)),"X","")</f>
        <v/>
      </c>
      <c r="CX50" t="str">
        <f>IF(AND(Making!EW53&lt;&gt;0,(DL50&gt;0)),-1,"")</f>
        <v/>
      </c>
      <c r="CY50" t="str">
        <f t="shared" si="12"/>
        <v/>
      </c>
      <c r="DC50" t="str">
        <f>IF('Making-시작_종료용'!AR53&gt;0,"시작보행",IF('Making-시작_종료용'!AS53&gt;0,"종료보행",""))</f>
        <v/>
      </c>
      <c r="DH50">
        <f t="shared" si="2"/>
        <v>44</v>
      </c>
      <c r="DI50">
        <f t="shared" si="3"/>
        <v>16</v>
      </c>
      <c r="DJ50" t="str">
        <f t="shared" si="13"/>
        <v/>
      </c>
      <c r="DK50">
        <f t="shared" si="4"/>
        <v>3</v>
      </c>
      <c r="DL50">
        <f t="shared" si="5"/>
        <v>0</v>
      </c>
    </row>
    <row r="51" spans="3:116" ht="12" customHeight="1" x14ac:dyDescent="0.4">
      <c r="C51" s="4" t="str">
        <f>IF(AND(Making!EW54&lt;&gt;0,(DK51&lt;&gt;"")),CONCATENATE("@SET_LINE,",DH51+DI51/2),"")</f>
        <v/>
      </c>
      <c r="D51" t="str">
        <f>IF(AND(Making!EW54&lt;&gt;0,(DK51&lt;&gt;"")),Making!EV54,"")</f>
        <v/>
      </c>
      <c r="E51" t="str">
        <f>IF(AND(Making!EW54&lt;&gt;0,(DK51&lt;&gt;"")),Making!EW54,"")</f>
        <v/>
      </c>
      <c r="F51" t="str">
        <f>IF(AND(Making!EW54&lt;&gt;0,(DK51&lt;&gt;"")),Making!EX54,"")</f>
        <v/>
      </c>
      <c r="G51" t="str">
        <f>IF(AND(Making!EW54&lt;&gt;0,(DK51&lt;&gt;"")),Making!EY54,"")</f>
        <v/>
      </c>
      <c r="H51" t="str">
        <f>IF(AND(Making!EW54&lt;&gt;0,(DK51&lt;&gt;"")),Making!EZ54,"")</f>
        <v/>
      </c>
      <c r="I51" t="str">
        <f>IF(AND(Making!EW54&lt;&gt;0,(DK51&lt;&gt;"")),Making!FA54,"")</f>
        <v/>
      </c>
      <c r="J51" t="str">
        <f>IF(AND(Making!EW54&lt;&gt;0,(DK51&lt;&gt;"")),Making!FB54,"")</f>
        <v/>
      </c>
      <c r="K51" t="str">
        <f>IF(AND(Making!EW54&lt;&gt;0,(DK51&lt;&gt;"")),Making!FC54,"")</f>
        <v/>
      </c>
      <c r="L51" t="str">
        <f>IF(AND(Making!EW54&lt;&gt;0,(DK51&lt;&gt;"")),Making!FD54,"")</f>
        <v/>
      </c>
      <c r="M51" t="str">
        <f>IF(AND(Making!EW54&lt;&gt;0,(DK51&lt;&gt;"")),Making!FE54,"")</f>
        <v/>
      </c>
      <c r="N51" t="str">
        <f>IF(AND(Making!EW54&lt;&gt;0,(DK51&lt;&gt;"")),Making!FF54,"")</f>
        <v/>
      </c>
      <c r="O51" t="str">
        <f>IF(AND(Making!EW54&lt;&gt;0,(DK51&lt;&gt;"")),Making!FG54,"")</f>
        <v/>
      </c>
      <c r="P51" t="str">
        <f>IF(AND(Making!EW54&lt;&gt;0,(DK51&lt;&gt;"")),Making!FH54,"")</f>
        <v/>
      </c>
      <c r="Q51" t="str">
        <f>IF(AND(Making!EW54&lt;&gt;0,(DK51&lt;&gt;"")),Making!FI54,"")</f>
        <v/>
      </c>
      <c r="R51" t="str">
        <f>IF(AND(Making!EW54&lt;&gt;0,(DK51&lt;&gt;"")),Making!FJ54,"")</f>
        <v/>
      </c>
      <c r="S51" t="str">
        <f>IF(AND(Making!EW54&lt;&gt;0,(DK51&lt;&gt;"")),Making!FK54,"")</f>
        <v/>
      </c>
      <c r="T51" t="str">
        <f>IF(AND(Making!EW54&lt;&gt;0,(DK51&lt;&gt;"")),Making!FL54,"")</f>
        <v/>
      </c>
      <c r="U51" t="str">
        <f>IF(AND(Making!EW54&lt;&gt;0,(DK51&lt;&gt;"")),Making!FM54,"")</f>
        <v/>
      </c>
      <c r="V51" t="str">
        <f>IF(AND(Making!EW54&lt;&gt;0,(DK51&lt;&gt;"")),Making!FN54,"")</f>
        <v/>
      </c>
      <c r="W51" t="str">
        <f>IF(AND(Making!EW54&lt;&gt;0,(DK51&lt;&gt;"")),Making!FO54,"")</f>
        <v/>
      </c>
      <c r="X51" t="str">
        <f>IF(AND(Making!EW54&lt;&gt;0,(DK51&lt;&gt;"")),Making!FP54,"")</f>
        <v/>
      </c>
      <c r="Y51" t="str">
        <f>IF(AND(Making!EW54&lt;&gt;0,(DK51&lt;&gt;"")),Making!FQ54,"")</f>
        <v/>
      </c>
      <c r="Z51" t="str">
        <f>IF(AND(Making!EW54&lt;&gt;0,(DK51&lt;&gt;"")),Making!FR54,"")</f>
        <v/>
      </c>
      <c r="AA51" t="str">
        <f>IF(AND(Making!EW54&lt;&gt;0,(DK51&lt;&gt;"")),Making!FS54,"")</f>
        <v/>
      </c>
      <c r="AB51" t="str">
        <f>IF(AND(Making!EW54&lt;&gt;0,(DK51&lt;&gt;"")),Making!FT54,"")</f>
        <v/>
      </c>
      <c r="AC51" t="str">
        <f>IF(AND(Making!EW54&lt;&gt;0,(DK51&lt;&gt;"")),Making!FU54,"")</f>
        <v/>
      </c>
      <c r="AD51" t="str">
        <f>IF(AND(Making!EW54&lt;&gt;0,(DK51&lt;&gt;"")),Making!FV54,"")</f>
        <v/>
      </c>
      <c r="AE51" t="str">
        <f>IF(AND(Making!EW54&lt;&gt;0,(DK51&lt;&gt;"")),Making!FW54,"")</f>
        <v/>
      </c>
      <c r="AF51" t="str">
        <f>IF(AND(Making!EW54&lt;&gt;0,(DK51&lt;&gt;"")),Making!FX54,"")</f>
        <v/>
      </c>
      <c r="AG51" t="str">
        <f>IF(AND(Making!EW54&lt;&gt;0,(DK51&lt;&gt;"")),Making!FY54,"")</f>
        <v/>
      </c>
      <c r="AH51" t="str">
        <f>IF(AND(Making!EW54&lt;&gt;0,(DK51&lt;&gt;"")),Making!FZ54,"")</f>
        <v/>
      </c>
      <c r="AI51" t="str">
        <f>IF(AND(Making!EW54&lt;&gt;0,(DK51&lt;&gt;"")),Making!GA54,"")</f>
        <v/>
      </c>
      <c r="AJ51" t="str">
        <f>IF(AND(Making!EW54&lt;&gt;0,(DK51&lt;&gt;"")),Making!GB54,"")</f>
        <v/>
      </c>
      <c r="AK51" t="str">
        <f>IF(AND(Making!EW54&lt;&gt;0,(DK51&lt;&gt;"")),Making!GC54,"")</f>
        <v/>
      </c>
      <c r="AL51" t="str">
        <f>IF(AND(Making!EW54&lt;&gt;0,(DK51&lt;&gt;"")),Making!GD54,"")</f>
        <v/>
      </c>
      <c r="AM51" t="str">
        <f>IF(AND(Making!EW54&lt;&gt;0,(DK51&lt;&gt;"")),Making!GE54,"")</f>
        <v/>
      </c>
      <c r="AN51" t="str">
        <f>IF(AND(Making!EW54&lt;&gt;0,(DK51&lt;&gt;"")),Making!GF54,"")</f>
        <v/>
      </c>
      <c r="AO51" t="str">
        <f>IF(AND(Making!EW54&lt;&gt;0,(DK51&lt;&gt;"")),Making!GG54,"")</f>
        <v/>
      </c>
      <c r="AP51" t="str">
        <f>IF(AND(Making!EW54&lt;&gt;0,(DK51&lt;&gt;"")),Making!GJ54,"")</f>
        <v/>
      </c>
      <c r="AQ51" t="str">
        <f>IF(AND(Making!EW54&lt;&gt;0,(DK51&lt;&gt;"")),Making!GK54,"")</f>
        <v/>
      </c>
      <c r="AR51" t="str">
        <f>IF(AND(Making!EW54&lt;&gt;0,(DK51&lt;&gt;"")),Making!GL54,"")</f>
        <v/>
      </c>
      <c r="AS51" t="str">
        <f>IF(AND(Making!EW54&lt;&gt;0,(DK51&lt;&gt;"")),Making!GM54,"")</f>
        <v/>
      </c>
      <c r="AT51" t="str">
        <f>IF(AND(Making!EW54&lt;&gt;0,(DK51&lt;&gt;"")),"G","")</f>
        <v/>
      </c>
      <c r="AU51" t="str">
        <f>IF(AND(Making!EW54&lt;&gt;0,(DK51&lt;&gt;"")),2,IF(AND(Making!AS54&lt;&gt;0,(DK69&lt;&gt;"")),2,""))</f>
        <v/>
      </c>
      <c r="AV51" t="str">
        <f>IF(AND(Making!EW54&lt;&gt;0,(DK51&lt;&gt;""),(DL51&gt;0)),"X","")</f>
        <v/>
      </c>
      <c r="AW51" t="str">
        <f>IF(AND(Making!EW54&lt;&gt;0,(DK51&lt;&gt;""),(DL51&gt;0)),-1,"")</f>
        <v/>
      </c>
      <c r="AX51" s="4"/>
      <c r="AY51" s="4"/>
      <c r="AZ51" s="4"/>
      <c r="BA51" s="4"/>
      <c r="BB51" s="4" t="str">
        <f>IF('Making-시작_종료용'!K54&gt;0,CONCATENATE("@SET_LINE,",IF(CV51=1,DH51,DH51+IF(DK51&lt;&gt;"",DI51,0))),"")</f>
        <v/>
      </c>
      <c r="BC51" t="str">
        <f>IF('Making-시작_종료용'!K54&gt;0,'Making-시작_종료용'!EV54,"")</f>
        <v/>
      </c>
      <c r="BD51" t="str">
        <f>IF('Making-시작_종료용'!K54&gt;0,'Making-시작_종료용'!EW54,"")</f>
        <v/>
      </c>
      <c r="BE51" t="str">
        <f>IF('Making-시작_종료용'!K54&gt;0,'Making-시작_종료용'!EX54,"")</f>
        <v/>
      </c>
      <c r="BF51" t="str">
        <f>IF('Making-시작_종료용'!K54&gt;0,'Making-시작_종료용'!EY54,"")</f>
        <v/>
      </c>
      <c r="BG51" t="str">
        <f>IF('Making-시작_종료용'!K54&gt;0,'Making-시작_종료용'!EZ54,"")</f>
        <v/>
      </c>
      <c r="BH51" t="str">
        <f>IF('Making-시작_종료용'!K54&gt;0,'Making-시작_종료용'!FA54,"")</f>
        <v/>
      </c>
      <c r="BI51" t="str">
        <f>IF('Making-시작_종료용'!K54&gt;0,'Making-시작_종료용'!FB54,"")</f>
        <v/>
      </c>
      <c r="BJ51" t="str">
        <f>IF('Making-시작_종료용'!K54&gt;0,'Making-시작_종료용'!FC54,"")</f>
        <v/>
      </c>
      <c r="BK51" t="str">
        <f>IF('Making-시작_종료용'!K54&gt;0,'Making-시작_종료용'!FD54,"")</f>
        <v/>
      </c>
      <c r="BL51" t="str">
        <f>IF('Making-시작_종료용'!K54&gt;0,'Making-시작_종료용'!FE54,"")</f>
        <v/>
      </c>
      <c r="BM51" t="str">
        <f>IF('Making-시작_종료용'!K54&gt;0,'Making-시작_종료용'!FF54,"")</f>
        <v/>
      </c>
      <c r="BN51" t="str">
        <f>IF('Making-시작_종료용'!K54&gt;0,'Making-시작_종료용'!FG54,"")</f>
        <v/>
      </c>
      <c r="BO51" t="str">
        <f>IF('Making-시작_종료용'!K54&gt;0,'Making-시작_종료용'!FH54,"")</f>
        <v/>
      </c>
      <c r="BP51" t="str">
        <f>IF('Making-시작_종료용'!K54&gt;0,'Making-시작_종료용'!FI54,"")</f>
        <v/>
      </c>
      <c r="BQ51" t="str">
        <f>IF('Making-시작_종료용'!K54&gt;0,'Making-시작_종료용'!FJ54,"")</f>
        <v/>
      </c>
      <c r="BR51" t="str">
        <f>IF('Making-시작_종료용'!K54&gt;0,'Making-시작_종료용'!FK54,"")</f>
        <v/>
      </c>
      <c r="BS51" t="str">
        <f>IF('Making-시작_종료용'!K54&gt;0,'Making-시작_종료용'!FL54,"")</f>
        <v/>
      </c>
      <c r="BT51" t="str">
        <f>IF('Making-시작_종료용'!K54&gt;0,'Making-시작_종료용'!FM54,"")</f>
        <v/>
      </c>
      <c r="BU51" t="str">
        <f>IF('Making-시작_종료용'!K54&gt;0,'Making-시작_종료용'!FN54,"")</f>
        <v/>
      </c>
      <c r="BV51" t="str">
        <f>IF('Making-시작_종료용'!K54&gt;0,'Making-시작_종료용'!FO54,"")</f>
        <v/>
      </c>
      <c r="BW51" t="str">
        <f>IF('Making-시작_종료용'!K54&gt;0,'Making-시작_종료용'!FP54,"")</f>
        <v/>
      </c>
      <c r="BX51" t="str">
        <f>IF('Making-시작_종료용'!K54&gt;0,'Making-시작_종료용'!FQ54,"")</f>
        <v/>
      </c>
      <c r="BY51" t="str">
        <f>IF('Making-시작_종료용'!K54&gt;0,'Making-시작_종료용'!FR54,"")</f>
        <v/>
      </c>
      <c r="BZ51" t="str">
        <f>IF('Making-시작_종료용'!K54&gt;0,'Making-시작_종료용'!FS54,"")</f>
        <v/>
      </c>
      <c r="CA51" t="str">
        <f>IF('Making-시작_종료용'!K54&gt;0,'Making-시작_종료용'!FT54,"")</f>
        <v/>
      </c>
      <c r="CB51" t="str">
        <f>IF('Making-시작_종료용'!K54&gt;0,'Making-시작_종료용'!FU54,"")</f>
        <v/>
      </c>
      <c r="CC51" t="str">
        <f>IF('Making-시작_종료용'!K54&gt;0,'Making-시작_종료용'!FV54,"")</f>
        <v/>
      </c>
      <c r="CD51" t="str">
        <f>IF('Making-시작_종료용'!K54&gt;0,'Making-시작_종료용'!FW54,"")</f>
        <v/>
      </c>
      <c r="CE51" t="str">
        <f>IF('Making-시작_종료용'!K54&gt;0,'Making-시작_종료용'!FX54,"")</f>
        <v/>
      </c>
      <c r="CF51" t="str">
        <f>IF('Making-시작_종료용'!K54&gt;0,'Making-시작_종료용'!FY54,"")</f>
        <v/>
      </c>
      <c r="CG51" t="str">
        <f>IF('Making-시작_종료용'!K54&gt;0,'Making-시작_종료용'!FZ54,"")</f>
        <v/>
      </c>
      <c r="CH51" t="str">
        <f>IF('Making-시작_종료용'!K54&gt;0,'Making-시작_종료용'!GA54,"")</f>
        <v/>
      </c>
      <c r="CI51" t="str">
        <f>IF('Making-시작_종료용'!K54&gt;0,'Making-시작_종료용'!GB54,"")</f>
        <v/>
      </c>
      <c r="CJ51" t="str">
        <f>IF('Making-시작_종료용'!K54&gt;0,'Making-시작_종료용'!GC54,"")</f>
        <v/>
      </c>
      <c r="CK51" t="str">
        <f>IF('Making-시작_종료용'!K54&gt;0,'Making-시작_종료용'!GD54,"")</f>
        <v/>
      </c>
      <c r="CL51" t="str">
        <f>IF('Making-시작_종료용'!K54&gt;0,'Making-시작_종료용'!GE54,"")</f>
        <v/>
      </c>
      <c r="CM51" t="str">
        <f>IF('Making-시작_종료용'!K54&gt;0,'Making-시작_종료용'!GF54,"")</f>
        <v/>
      </c>
      <c r="CN51" t="str">
        <f>IF('Making-시작_종료용'!K54&gt;0,'Making-시작_종료용'!GG54,"")</f>
        <v/>
      </c>
      <c r="CO51" t="str">
        <f>IF('Making-시작_종료용'!K54&gt;0,'Making-시작_종료용'!GH54,"")</f>
        <v/>
      </c>
      <c r="CP51" s="56" t="str">
        <f>IF('Making-시작_종료용'!K54&gt;0,'Making-시작_종료용'!GI54,"")</f>
        <v/>
      </c>
      <c r="CQ51" t="str">
        <f>IF('Making-시작_종료용'!K54&gt;0,'Making-시작_종료용'!GJ54,"")</f>
        <v/>
      </c>
      <c r="CR51" t="str">
        <f>IF('Making-시작_종료용'!K54&gt;0,'Making-시작_종료용'!GK54,"")</f>
        <v/>
      </c>
      <c r="CS51" t="str">
        <f>IF('Making-시작_종료용'!K54&gt;0,'Making-시작_종료용'!GL54,"")</f>
        <v/>
      </c>
      <c r="CT51" t="str">
        <f>IF('Making-시작_종료용'!K54&gt;0,'Making-시작_종료용'!GM54,"")</f>
        <v/>
      </c>
      <c r="CU51" t="str">
        <f>IF('Making-시작_종료용'!K54&gt;0,"G","")</f>
        <v/>
      </c>
      <c r="CV51" t="str">
        <f>IF('Making-시작_종료용'!AR54&gt;0,1,IF('Making-시작_종료용'!AS54&gt;0,3,""))</f>
        <v/>
      </c>
      <c r="CW51" t="str">
        <f>IF(AND(Making!EW54&lt;&gt;0,(DL51&gt;0)),"X","")</f>
        <v/>
      </c>
      <c r="CX51" t="str">
        <f>IF(AND(Making!EW54&lt;&gt;0,(DL51&gt;0)),-1,"")</f>
        <v/>
      </c>
      <c r="CY51" t="str">
        <f t="shared" si="12"/>
        <v/>
      </c>
      <c r="DC51" t="str">
        <f>IF('Making-시작_종료용'!AR54&gt;0,"시작보행",IF('Making-시작_종료용'!AS54&gt;0,"종료보행",""))</f>
        <v/>
      </c>
      <c r="DH51">
        <f t="shared" si="2"/>
        <v>45</v>
      </c>
      <c r="DI51">
        <f t="shared" si="3"/>
        <v>16</v>
      </c>
      <c r="DJ51" t="str">
        <f t="shared" si="13"/>
        <v/>
      </c>
      <c r="DK51">
        <f t="shared" si="4"/>
        <v>3</v>
      </c>
      <c r="DL51">
        <f t="shared" si="5"/>
        <v>0</v>
      </c>
    </row>
    <row r="52" spans="3:116" ht="12" customHeight="1" x14ac:dyDescent="0.4">
      <c r="C52" s="4" t="str">
        <f>IF(AND(Making!EW55&lt;&gt;0,(DK52&lt;&gt;"")),CONCATENATE("@SET_LINE,",DH52+DI52/2),"")</f>
        <v/>
      </c>
      <c r="D52" t="str">
        <f>IF(AND(Making!EW55&lt;&gt;0,(DK52&lt;&gt;"")),Making!EV55,"")</f>
        <v/>
      </c>
      <c r="E52" t="str">
        <f>IF(AND(Making!EW55&lt;&gt;0,(DK52&lt;&gt;"")),Making!EW55,"")</f>
        <v/>
      </c>
      <c r="F52" t="str">
        <f>IF(AND(Making!EW55&lt;&gt;0,(DK52&lt;&gt;"")),Making!EX55,"")</f>
        <v/>
      </c>
      <c r="G52" t="str">
        <f>IF(AND(Making!EW55&lt;&gt;0,(DK52&lt;&gt;"")),Making!EY55,"")</f>
        <v/>
      </c>
      <c r="H52" t="str">
        <f>IF(AND(Making!EW55&lt;&gt;0,(DK52&lt;&gt;"")),Making!EZ55,"")</f>
        <v/>
      </c>
      <c r="I52" t="str">
        <f>IF(AND(Making!EW55&lt;&gt;0,(DK52&lt;&gt;"")),Making!FA55,"")</f>
        <v/>
      </c>
      <c r="J52" t="str">
        <f>IF(AND(Making!EW55&lt;&gt;0,(DK52&lt;&gt;"")),Making!FB55,"")</f>
        <v/>
      </c>
      <c r="K52" t="str">
        <f>IF(AND(Making!EW55&lt;&gt;0,(DK52&lt;&gt;"")),Making!FC55,"")</f>
        <v/>
      </c>
      <c r="L52" t="str">
        <f>IF(AND(Making!EW55&lt;&gt;0,(DK52&lt;&gt;"")),Making!FD55,"")</f>
        <v/>
      </c>
      <c r="M52" t="str">
        <f>IF(AND(Making!EW55&lt;&gt;0,(DK52&lt;&gt;"")),Making!FE55,"")</f>
        <v/>
      </c>
      <c r="N52" t="str">
        <f>IF(AND(Making!EW55&lt;&gt;0,(DK52&lt;&gt;"")),Making!FF55,"")</f>
        <v/>
      </c>
      <c r="O52" t="str">
        <f>IF(AND(Making!EW55&lt;&gt;0,(DK52&lt;&gt;"")),Making!FG55,"")</f>
        <v/>
      </c>
      <c r="P52" t="str">
        <f>IF(AND(Making!EW55&lt;&gt;0,(DK52&lt;&gt;"")),Making!FH55,"")</f>
        <v/>
      </c>
      <c r="Q52" t="str">
        <f>IF(AND(Making!EW55&lt;&gt;0,(DK52&lt;&gt;"")),Making!FI55,"")</f>
        <v/>
      </c>
      <c r="R52" t="str">
        <f>IF(AND(Making!EW55&lt;&gt;0,(DK52&lt;&gt;"")),Making!FJ55,"")</f>
        <v/>
      </c>
      <c r="S52" t="str">
        <f>IF(AND(Making!EW55&lt;&gt;0,(DK52&lt;&gt;"")),Making!FK55,"")</f>
        <v/>
      </c>
      <c r="T52" t="str">
        <f>IF(AND(Making!EW55&lt;&gt;0,(DK52&lt;&gt;"")),Making!FL55,"")</f>
        <v/>
      </c>
      <c r="U52" t="str">
        <f>IF(AND(Making!EW55&lt;&gt;0,(DK52&lt;&gt;"")),Making!FM55,"")</f>
        <v/>
      </c>
      <c r="V52" t="str">
        <f>IF(AND(Making!EW55&lt;&gt;0,(DK52&lt;&gt;"")),Making!FN55,"")</f>
        <v/>
      </c>
      <c r="W52" t="str">
        <f>IF(AND(Making!EW55&lt;&gt;0,(DK52&lt;&gt;"")),Making!FO55,"")</f>
        <v/>
      </c>
      <c r="X52" t="str">
        <f>IF(AND(Making!EW55&lt;&gt;0,(DK52&lt;&gt;"")),Making!FP55,"")</f>
        <v/>
      </c>
      <c r="Y52" t="str">
        <f>IF(AND(Making!EW55&lt;&gt;0,(DK52&lt;&gt;"")),Making!FQ55,"")</f>
        <v/>
      </c>
      <c r="Z52" t="str">
        <f>IF(AND(Making!EW55&lt;&gt;0,(DK52&lt;&gt;"")),Making!FR55,"")</f>
        <v/>
      </c>
      <c r="AA52" t="str">
        <f>IF(AND(Making!EW55&lt;&gt;0,(DK52&lt;&gt;"")),Making!FS55,"")</f>
        <v/>
      </c>
      <c r="AB52" t="str">
        <f>IF(AND(Making!EW55&lt;&gt;0,(DK52&lt;&gt;"")),Making!FT55,"")</f>
        <v/>
      </c>
      <c r="AC52" t="str">
        <f>IF(AND(Making!EW55&lt;&gt;0,(DK52&lt;&gt;"")),Making!FU55,"")</f>
        <v/>
      </c>
      <c r="AD52" t="str">
        <f>IF(AND(Making!EW55&lt;&gt;0,(DK52&lt;&gt;"")),Making!FV55,"")</f>
        <v/>
      </c>
      <c r="AE52" t="str">
        <f>IF(AND(Making!EW55&lt;&gt;0,(DK52&lt;&gt;"")),Making!FW55,"")</f>
        <v/>
      </c>
      <c r="AF52" t="str">
        <f>IF(AND(Making!EW55&lt;&gt;0,(DK52&lt;&gt;"")),Making!FX55,"")</f>
        <v/>
      </c>
      <c r="AG52" t="str">
        <f>IF(AND(Making!EW55&lt;&gt;0,(DK52&lt;&gt;"")),Making!FY55,"")</f>
        <v/>
      </c>
      <c r="AH52" t="str">
        <f>IF(AND(Making!EW55&lt;&gt;0,(DK52&lt;&gt;"")),Making!FZ55,"")</f>
        <v/>
      </c>
      <c r="AI52" t="str">
        <f>IF(AND(Making!EW55&lt;&gt;0,(DK52&lt;&gt;"")),Making!GA55,"")</f>
        <v/>
      </c>
      <c r="AJ52" t="str">
        <f>IF(AND(Making!EW55&lt;&gt;0,(DK52&lt;&gt;"")),Making!GB55,"")</f>
        <v/>
      </c>
      <c r="AK52" t="str">
        <f>IF(AND(Making!EW55&lt;&gt;0,(DK52&lt;&gt;"")),Making!GC55,"")</f>
        <v/>
      </c>
      <c r="AL52" t="str">
        <f>IF(AND(Making!EW55&lt;&gt;0,(DK52&lt;&gt;"")),Making!GD55,"")</f>
        <v/>
      </c>
      <c r="AM52" t="str">
        <f>IF(AND(Making!EW55&lt;&gt;0,(DK52&lt;&gt;"")),Making!GE55,"")</f>
        <v/>
      </c>
      <c r="AN52" t="str">
        <f>IF(AND(Making!EW55&lt;&gt;0,(DK52&lt;&gt;"")),Making!GF55,"")</f>
        <v/>
      </c>
      <c r="AO52" t="str">
        <f>IF(AND(Making!EW55&lt;&gt;0,(DK52&lt;&gt;"")),Making!GG55,"")</f>
        <v/>
      </c>
      <c r="AP52" t="str">
        <f>IF(AND(Making!EW55&lt;&gt;0,(DK52&lt;&gt;"")),Making!GJ55,"")</f>
        <v/>
      </c>
      <c r="AQ52" t="str">
        <f>IF(AND(Making!EW55&lt;&gt;0,(DK52&lt;&gt;"")),Making!GK55,"")</f>
        <v/>
      </c>
      <c r="AR52" t="str">
        <f>IF(AND(Making!EW55&lt;&gt;0,(DK52&lt;&gt;"")),Making!GL55,"")</f>
        <v/>
      </c>
      <c r="AS52" t="str">
        <f>IF(AND(Making!EW55&lt;&gt;0,(DK52&lt;&gt;"")),Making!GM55,"")</f>
        <v/>
      </c>
      <c r="AT52" t="str">
        <f>IF(AND(Making!EW55&lt;&gt;0,(DK52&lt;&gt;"")),"G","")</f>
        <v/>
      </c>
      <c r="AU52" t="str">
        <f>IF(AND(Making!EW55&lt;&gt;0,(DK52&lt;&gt;"")),2,IF(AND(Making!AS55&lt;&gt;0,(DK70&lt;&gt;"")),2,""))</f>
        <v/>
      </c>
      <c r="AV52" t="str">
        <f>IF(AND(Making!EW55&lt;&gt;0,(DK52&lt;&gt;""),(DL52&gt;0)),"X","")</f>
        <v/>
      </c>
      <c r="AW52" t="str">
        <f>IF(AND(Making!EW55&lt;&gt;0,(DK52&lt;&gt;""),(DL52&gt;0)),-1,"")</f>
        <v/>
      </c>
      <c r="AX52" s="4"/>
      <c r="AY52" s="4"/>
      <c r="AZ52" s="4"/>
      <c r="BA52" s="4"/>
      <c r="BB52" s="4" t="str">
        <f>IF('Making-시작_종료용'!K55&gt;0,CONCATENATE("@SET_LINE,",IF(CV52=1,DH52,DH52+IF(DK52&lt;&gt;"",DI52,0))),"")</f>
        <v/>
      </c>
      <c r="BC52" t="str">
        <f>IF('Making-시작_종료용'!K55&gt;0,'Making-시작_종료용'!EV55,"")</f>
        <v/>
      </c>
      <c r="BD52" t="str">
        <f>IF('Making-시작_종료용'!K55&gt;0,'Making-시작_종료용'!EW55,"")</f>
        <v/>
      </c>
      <c r="BE52" t="str">
        <f>IF('Making-시작_종료용'!K55&gt;0,'Making-시작_종료용'!EX55,"")</f>
        <v/>
      </c>
      <c r="BF52" t="str">
        <f>IF('Making-시작_종료용'!K55&gt;0,'Making-시작_종료용'!EY55,"")</f>
        <v/>
      </c>
      <c r="BG52" t="str">
        <f>IF('Making-시작_종료용'!K55&gt;0,'Making-시작_종료용'!EZ55,"")</f>
        <v/>
      </c>
      <c r="BH52" t="str">
        <f>IF('Making-시작_종료용'!K55&gt;0,'Making-시작_종료용'!FA55,"")</f>
        <v/>
      </c>
      <c r="BI52" t="str">
        <f>IF('Making-시작_종료용'!K55&gt;0,'Making-시작_종료용'!FB55,"")</f>
        <v/>
      </c>
      <c r="BJ52" t="str">
        <f>IF('Making-시작_종료용'!K55&gt;0,'Making-시작_종료용'!FC55,"")</f>
        <v/>
      </c>
      <c r="BK52" t="str">
        <f>IF('Making-시작_종료용'!K55&gt;0,'Making-시작_종료용'!FD55,"")</f>
        <v/>
      </c>
      <c r="BL52" t="str">
        <f>IF('Making-시작_종료용'!K55&gt;0,'Making-시작_종료용'!FE55,"")</f>
        <v/>
      </c>
      <c r="BM52" t="str">
        <f>IF('Making-시작_종료용'!K55&gt;0,'Making-시작_종료용'!FF55,"")</f>
        <v/>
      </c>
      <c r="BN52" t="str">
        <f>IF('Making-시작_종료용'!K55&gt;0,'Making-시작_종료용'!FG55,"")</f>
        <v/>
      </c>
      <c r="BO52" t="str">
        <f>IF('Making-시작_종료용'!K55&gt;0,'Making-시작_종료용'!FH55,"")</f>
        <v/>
      </c>
      <c r="BP52" t="str">
        <f>IF('Making-시작_종료용'!K55&gt;0,'Making-시작_종료용'!FI55,"")</f>
        <v/>
      </c>
      <c r="BQ52" t="str">
        <f>IF('Making-시작_종료용'!K55&gt;0,'Making-시작_종료용'!FJ55,"")</f>
        <v/>
      </c>
      <c r="BR52" t="str">
        <f>IF('Making-시작_종료용'!K55&gt;0,'Making-시작_종료용'!FK55,"")</f>
        <v/>
      </c>
      <c r="BS52" t="str">
        <f>IF('Making-시작_종료용'!K55&gt;0,'Making-시작_종료용'!FL55,"")</f>
        <v/>
      </c>
      <c r="BT52" t="str">
        <f>IF('Making-시작_종료용'!K55&gt;0,'Making-시작_종료용'!FM55,"")</f>
        <v/>
      </c>
      <c r="BU52" t="str">
        <f>IF('Making-시작_종료용'!K55&gt;0,'Making-시작_종료용'!FN55,"")</f>
        <v/>
      </c>
      <c r="BV52" t="str">
        <f>IF('Making-시작_종료용'!K55&gt;0,'Making-시작_종료용'!FO55,"")</f>
        <v/>
      </c>
      <c r="BW52" t="str">
        <f>IF('Making-시작_종료용'!K55&gt;0,'Making-시작_종료용'!FP55,"")</f>
        <v/>
      </c>
      <c r="BX52" t="str">
        <f>IF('Making-시작_종료용'!K55&gt;0,'Making-시작_종료용'!FQ55,"")</f>
        <v/>
      </c>
      <c r="BY52" t="str">
        <f>IF('Making-시작_종료용'!K55&gt;0,'Making-시작_종료용'!FR55,"")</f>
        <v/>
      </c>
      <c r="BZ52" t="str">
        <f>IF('Making-시작_종료용'!K55&gt;0,'Making-시작_종료용'!FS55,"")</f>
        <v/>
      </c>
      <c r="CA52" t="str">
        <f>IF('Making-시작_종료용'!K55&gt;0,'Making-시작_종료용'!FT55,"")</f>
        <v/>
      </c>
      <c r="CB52" t="str">
        <f>IF('Making-시작_종료용'!K55&gt;0,'Making-시작_종료용'!FU55,"")</f>
        <v/>
      </c>
      <c r="CC52" t="str">
        <f>IF('Making-시작_종료용'!K55&gt;0,'Making-시작_종료용'!FV55,"")</f>
        <v/>
      </c>
      <c r="CD52" t="str">
        <f>IF('Making-시작_종료용'!K55&gt;0,'Making-시작_종료용'!FW55,"")</f>
        <v/>
      </c>
      <c r="CE52" t="str">
        <f>IF('Making-시작_종료용'!K55&gt;0,'Making-시작_종료용'!FX55,"")</f>
        <v/>
      </c>
      <c r="CF52" t="str">
        <f>IF('Making-시작_종료용'!K55&gt;0,'Making-시작_종료용'!FY55,"")</f>
        <v/>
      </c>
      <c r="CG52" t="str">
        <f>IF('Making-시작_종료용'!K55&gt;0,'Making-시작_종료용'!FZ55,"")</f>
        <v/>
      </c>
      <c r="CH52" t="str">
        <f>IF('Making-시작_종료용'!K55&gt;0,'Making-시작_종료용'!GA55,"")</f>
        <v/>
      </c>
      <c r="CI52" t="str">
        <f>IF('Making-시작_종료용'!K55&gt;0,'Making-시작_종료용'!GB55,"")</f>
        <v/>
      </c>
      <c r="CJ52" t="str">
        <f>IF('Making-시작_종료용'!K55&gt;0,'Making-시작_종료용'!GC55,"")</f>
        <v/>
      </c>
      <c r="CK52" t="str">
        <f>IF('Making-시작_종료용'!K55&gt;0,'Making-시작_종료용'!GD55,"")</f>
        <v/>
      </c>
      <c r="CL52" t="str">
        <f>IF('Making-시작_종료용'!K55&gt;0,'Making-시작_종료용'!GE55,"")</f>
        <v/>
      </c>
      <c r="CM52" t="str">
        <f>IF('Making-시작_종료용'!K55&gt;0,'Making-시작_종료용'!GF55,"")</f>
        <v/>
      </c>
      <c r="CN52" t="str">
        <f>IF('Making-시작_종료용'!K55&gt;0,'Making-시작_종료용'!GG55,"")</f>
        <v/>
      </c>
      <c r="CO52" t="str">
        <f>IF('Making-시작_종료용'!K55&gt;0,'Making-시작_종료용'!GH55,"")</f>
        <v/>
      </c>
      <c r="CP52" s="56" t="str">
        <f>IF('Making-시작_종료용'!K55&gt;0,'Making-시작_종료용'!GI55,"")</f>
        <v/>
      </c>
      <c r="CQ52" t="str">
        <f>IF('Making-시작_종료용'!K55&gt;0,'Making-시작_종료용'!GJ55,"")</f>
        <v/>
      </c>
      <c r="CR52" t="str">
        <f>IF('Making-시작_종료용'!K55&gt;0,'Making-시작_종료용'!GK55,"")</f>
        <v/>
      </c>
      <c r="CS52" t="str">
        <f>IF('Making-시작_종료용'!K55&gt;0,'Making-시작_종료용'!GL55,"")</f>
        <v/>
      </c>
      <c r="CT52" t="str">
        <f>IF('Making-시작_종료용'!K55&gt;0,'Making-시작_종료용'!GM55,"")</f>
        <v/>
      </c>
      <c r="CU52" t="str">
        <f>IF('Making-시작_종료용'!K55&gt;0,"G","")</f>
        <v/>
      </c>
      <c r="CV52" t="str">
        <f>IF('Making-시작_종료용'!AR55&gt;0,1,IF('Making-시작_종료용'!AS55&gt;0,3,""))</f>
        <v/>
      </c>
      <c r="CW52" t="str">
        <f>IF(AND(Making!EW55&lt;&gt;0,(DL52&gt;0)),"X","")</f>
        <v/>
      </c>
      <c r="CX52" t="str">
        <f>IF(AND(Making!EW55&lt;&gt;0,(DL52&gt;0)),-1,"")</f>
        <v/>
      </c>
      <c r="CY52" t="str">
        <f t="shared" si="12"/>
        <v/>
      </c>
      <c r="DC52" t="str">
        <f>IF('Making-시작_종료용'!AR55&gt;0,"시작보행",IF('Making-시작_종료용'!AS55&gt;0,"종료보행",""))</f>
        <v/>
      </c>
      <c r="DH52">
        <f t="shared" si="2"/>
        <v>46</v>
      </c>
      <c r="DI52">
        <f t="shared" si="3"/>
        <v>16</v>
      </c>
      <c r="DJ52" t="str">
        <f t="shared" si="13"/>
        <v/>
      </c>
      <c r="DK52">
        <f t="shared" si="4"/>
        <v>3</v>
      </c>
      <c r="DL52">
        <f t="shared" si="5"/>
        <v>0</v>
      </c>
    </row>
    <row r="53" spans="3:116" ht="12" customHeight="1" x14ac:dyDescent="0.4">
      <c r="C53" s="4" t="str">
        <f>IF(AND(Making!EW56&lt;&gt;0,(DK53&lt;&gt;"")),CONCATENATE("@SET_LINE,",DH53+DI53/2),"")</f>
        <v/>
      </c>
      <c r="D53" t="str">
        <f>IF(AND(Making!EW56&lt;&gt;0,(DK53&lt;&gt;"")),Making!EV56,"")</f>
        <v/>
      </c>
      <c r="E53" t="str">
        <f>IF(AND(Making!EW56&lt;&gt;0,(DK53&lt;&gt;"")),Making!EW56,"")</f>
        <v/>
      </c>
      <c r="F53" t="str">
        <f>IF(AND(Making!EW56&lt;&gt;0,(DK53&lt;&gt;"")),Making!EX56,"")</f>
        <v/>
      </c>
      <c r="G53" t="str">
        <f>IF(AND(Making!EW56&lt;&gt;0,(DK53&lt;&gt;"")),Making!EY56,"")</f>
        <v/>
      </c>
      <c r="H53" t="str">
        <f>IF(AND(Making!EW56&lt;&gt;0,(DK53&lt;&gt;"")),Making!EZ56,"")</f>
        <v/>
      </c>
      <c r="I53" t="str">
        <f>IF(AND(Making!EW56&lt;&gt;0,(DK53&lt;&gt;"")),Making!FA56,"")</f>
        <v/>
      </c>
      <c r="J53" t="str">
        <f>IF(AND(Making!EW56&lt;&gt;0,(DK53&lt;&gt;"")),Making!FB56,"")</f>
        <v/>
      </c>
      <c r="K53" t="str">
        <f>IF(AND(Making!EW56&lt;&gt;0,(DK53&lt;&gt;"")),Making!FC56,"")</f>
        <v/>
      </c>
      <c r="L53" t="str">
        <f>IF(AND(Making!EW56&lt;&gt;0,(DK53&lt;&gt;"")),Making!FD56,"")</f>
        <v/>
      </c>
      <c r="M53" t="str">
        <f>IF(AND(Making!EW56&lt;&gt;0,(DK53&lt;&gt;"")),Making!FE56,"")</f>
        <v/>
      </c>
      <c r="N53" t="str">
        <f>IF(AND(Making!EW56&lt;&gt;0,(DK53&lt;&gt;"")),Making!FF56,"")</f>
        <v/>
      </c>
      <c r="O53" t="str">
        <f>IF(AND(Making!EW56&lt;&gt;0,(DK53&lt;&gt;"")),Making!FG56,"")</f>
        <v/>
      </c>
      <c r="P53" t="str">
        <f>IF(AND(Making!EW56&lt;&gt;0,(DK53&lt;&gt;"")),Making!FH56,"")</f>
        <v/>
      </c>
      <c r="Q53" t="str">
        <f>IF(AND(Making!EW56&lt;&gt;0,(DK53&lt;&gt;"")),Making!FI56,"")</f>
        <v/>
      </c>
      <c r="R53" t="str">
        <f>IF(AND(Making!EW56&lt;&gt;0,(DK53&lt;&gt;"")),Making!FJ56,"")</f>
        <v/>
      </c>
      <c r="S53" t="str">
        <f>IF(AND(Making!EW56&lt;&gt;0,(DK53&lt;&gt;"")),Making!FK56,"")</f>
        <v/>
      </c>
      <c r="T53" t="str">
        <f>IF(AND(Making!EW56&lt;&gt;0,(DK53&lt;&gt;"")),Making!FL56,"")</f>
        <v/>
      </c>
      <c r="U53" t="str">
        <f>IF(AND(Making!EW56&lt;&gt;0,(DK53&lt;&gt;"")),Making!FM56,"")</f>
        <v/>
      </c>
      <c r="V53" t="str">
        <f>IF(AND(Making!EW56&lt;&gt;0,(DK53&lt;&gt;"")),Making!FN56,"")</f>
        <v/>
      </c>
      <c r="W53" t="str">
        <f>IF(AND(Making!EW56&lt;&gt;0,(DK53&lt;&gt;"")),Making!FO56,"")</f>
        <v/>
      </c>
      <c r="X53" t="str">
        <f>IF(AND(Making!EW56&lt;&gt;0,(DK53&lt;&gt;"")),Making!FP56,"")</f>
        <v/>
      </c>
      <c r="Y53" t="str">
        <f>IF(AND(Making!EW56&lt;&gt;0,(DK53&lt;&gt;"")),Making!FQ56,"")</f>
        <v/>
      </c>
      <c r="Z53" t="str">
        <f>IF(AND(Making!EW56&lt;&gt;0,(DK53&lt;&gt;"")),Making!FR56,"")</f>
        <v/>
      </c>
      <c r="AA53" t="str">
        <f>IF(AND(Making!EW56&lt;&gt;0,(DK53&lt;&gt;"")),Making!FS56,"")</f>
        <v/>
      </c>
      <c r="AB53" t="str">
        <f>IF(AND(Making!EW56&lt;&gt;0,(DK53&lt;&gt;"")),Making!FT56,"")</f>
        <v/>
      </c>
      <c r="AC53" t="str">
        <f>IF(AND(Making!EW56&lt;&gt;0,(DK53&lt;&gt;"")),Making!FU56,"")</f>
        <v/>
      </c>
      <c r="AD53" t="str">
        <f>IF(AND(Making!EW56&lt;&gt;0,(DK53&lt;&gt;"")),Making!FV56,"")</f>
        <v/>
      </c>
      <c r="AE53" t="str">
        <f>IF(AND(Making!EW56&lt;&gt;0,(DK53&lt;&gt;"")),Making!FW56,"")</f>
        <v/>
      </c>
      <c r="AF53" t="str">
        <f>IF(AND(Making!EW56&lt;&gt;0,(DK53&lt;&gt;"")),Making!FX56,"")</f>
        <v/>
      </c>
      <c r="AG53" t="str">
        <f>IF(AND(Making!EW56&lt;&gt;0,(DK53&lt;&gt;"")),Making!FY56,"")</f>
        <v/>
      </c>
      <c r="AH53" t="str">
        <f>IF(AND(Making!EW56&lt;&gt;0,(DK53&lt;&gt;"")),Making!FZ56,"")</f>
        <v/>
      </c>
      <c r="AI53" t="str">
        <f>IF(AND(Making!EW56&lt;&gt;0,(DK53&lt;&gt;"")),Making!GA56,"")</f>
        <v/>
      </c>
      <c r="AJ53" t="str">
        <f>IF(AND(Making!EW56&lt;&gt;0,(DK53&lt;&gt;"")),Making!GB56,"")</f>
        <v/>
      </c>
      <c r="AK53" t="str">
        <f>IF(AND(Making!EW56&lt;&gt;0,(DK53&lt;&gt;"")),Making!GC56,"")</f>
        <v/>
      </c>
      <c r="AL53" t="str">
        <f>IF(AND(Making!EW56&lt;&gt;0,(DK53&lt;&gt;"")),Making!GD56,"")</f>
        <v/>
      </c>
      <c r="AM53" t="str">
        <f>IF(AND(Making!EW56&lt;&gt;0,(DK53&lt;&gt;"")),Making!GE56,"")</f>
        <v/>
      </c>
      <c r="AN53" t="str">
        <f>IF(AND(Making!EW56&lt;&gt;0,(DK53&lt;&gt;"")),Making!GF56,"")</f>
        <v/>
      </c>
      <c r="AO53" t="str">
        <f>IF(AND(Making!EW56&lt;&gt;0,(DK53&lt;&gt;"")),Making!GG56,"")</f>
        <v/>
      </c>
      <c r="AP53" t="str">
        <f>IF(AND(Making!EW56&lt;&gt;0,(DK53&lt;&gt;"")),Making!GJ56,"")</f>
        <v/>
      </c>
      <c r="AQ53" t="str">
        <f>IF(AND(Making!EW56&lt;&gt;0,(DK53&lt;&gt;"")),Making!GK56,"")</f>
        <v/>
      </c>
      <c r="AR53" t="str">
        <f>IF(AND(Making!EW56&lt;&gt;0,(DK53&lt;&gt;"")),Making!GL56,"")</f>
        <v/>
      </c>
      <c r="AS53" t="str">
        <f>IF(AND(Making!EW56&lt;&gt;0,(DK53&lt;&gt;"")),Making!GM56,"")</f>
        <v/>
      </c>
      <c r="AT53" t="str">
        <f>IF(AND(Making!EW56&lt;&gt;0,(DK53&lt;&gt;"")),"G","")</f>
        <v/>
      </c>
      <c r="AU53" t="str">
        <f>IF(AND(Making!EW56&lt;&gt;0,(DK53&lt;&gt;"")),2,IF(AND(Making!AS56&lt;&gt;0,(DK71&lt;&gt;"")),2,""))</f>
        <v/>
      </c>
      <c r="AV53" t="str">
        <f>IF(AND(Making!EW56&lt;&gt;0,(DK53&lt;&gt;""),(DL53&gt;0)),"X","")</f>
        <v/>
      </c>
      <c r="AW53" t="str">
        <f>IF(AND(Making!EW56&lt;&gt;0,(DK53&lt;&gt;""),(DL53&gt;0)),-1,"")</f>
        <v/>
      </c>
      <c r="AX53" s="4"/>
      <c r="AY53" s="4"/>
      <c r="AZ53" s="4"/>
      <c r="BA53" s="4"/>
      <c r="BB53" s="4" t="str">
        <f>IF('Making-시작_종료용'!K56&gt;0,CONCATENATE("@SET_LINE,",IF(CV53=1,DH53,DH53+IF(DK53&lt;&gt;"",DI53,0))),"")</f>
        <v/>
      </c>
      <c r="BC53" t="str">
        <f>IF('Making-시작_종료용'!K56&gt;0,'Making-시작_종료용'!EV56,"")</f>
        <v/>
      </c>
      <c r="BD53" t="str">
        <f>IF('Making-시작_종료용'!K56&gt;0,'Making-시작_종료용'!EW56,"")</f>
        <v/>
      </c>
      <c r="BE53" t="str">
        <f>IF('Making-시작_종료용'!K56&gt;0,'Making-시작_종료용'!EX56,"")</f>
        <v/>
      </c>
      <c r="BF53" t="str">
        <f>IF('Making-시작_종료용'!K56&gt;0,'Making-시작_종료용'!EY56,"")</f>
        <v/>
      </c>
      <c r="BG53" t="str">
        <f>IF('Making-시작_종료용'!K56&gt;0,'Making-시작_종료용'!EZ56,"")</f>
        <v/>
      </c>
      <c r="BH53" t="str">
        <f>IF('Making-시작_종료용'!K56&gt;0,'Making-시작_종료용'!FA56,"")</f>
        <v/>
      </c>
      <c r="BI53" t="str">
        <f>IF('Making-시작_종료용'!K56&gt;0,'Making-시작_종료용'!FB56,"")</f>
        <v/>
      </c>
      <c r="BJ53" t="str">
        <f>IF('Making-시작_종료용'!K56&gt;0,'Making-시작_종료용'!FC56,"")</f>
        <v/>
      </c>
      <c r="BK53" t="str">
        <f>IF('Making-시작_종료용'!K56&gt;0,'Making-시작_종료용'!FD56,"")</f>
        <v/>
      </c>
      <c r="BL53" t="str">
        <f>IF('Making-시작_종료용'!K56&gt;0,'Making-시작_종료용'!FE56,"")</f>
        <v/>
      </c>
      <c r="BM53" t="str">
        <f>IF('Making-시작_종료용'!K56&gt;0,'Making-시작_종료용'!FF56,"")</f>
        <v/>
      </c>
      <c r="BN53" t="str">
        <f>IF('Making-시작_종료용'!K56&gt;0,'Making-시작_종료용'!FG56,"")</f>
        <v/>
      </c>
      <c r="BO53" t="str">
        <f>IF('Making-시작_종료용'!K56&gt;0,'Making-시작_종료용'!FH56,"")</f>
        <v/>
      </c>
      <c r="BP53" t="str">
        <f>IF('Making-시작_종료용'!K56&gt;0,'Making-시작_종료용'!FI56,"")</f>
        <v/>
      </c>
      <c r="BQ53" t="str">
        <f>IF('Making-시작_종료용'!K56&gt;0,'Making-시작_종료용'!FJ56,"")</f>
        <v/>
      </c>
      <c r="BR53" t="str">
        <f>IF('Making-시작_종료용'!K56&gt;0,'Making-시작_종료용'!FK56,"")</f>
        <v/>
      </c>
      <c r="BS53" t="str">
        <f>IF('Making-시작_종료용'!K56&gt;0,'Making-시작_종료용'!FL56,"")</f>
        <v/>
      </c>
      <c r="BT53" t="str">
        <f>IF('Making-시작_종료용'!K56&gt;0,'Making-시작_종료용'!FM56,"")</f>
        <v/>
      </c>
      <c r="BU53" t="str">
        <f>IF('Making-시작_종료용'!K56&gt;0,'Making-시작_종료용'!FN56,"")</f>
        <v/>
      </c>
      <c r="BV53" t="str">
        <f>IF('Making-시작_종료용'!K56&gt;0,'Making-시작_종료용'!FO56,"")</f>
        <v/>
      </c>
      <c r="BW53" t="str">
        <f>IF('Making-시작_종료용'!K56&gt;0,'Making-시작_종료용'!FP56,"")</f>
        <v/>
      </c>
      <c r="BX53" t="str">
        <f>IF('Making-시작_종료용'!K56&gt;0,'Making-시작_종료용'!FQ56,"")</f>
        <v/>
      </c>
      <c r="BY53" t="str">
        <f>IF('Making-시작_종료용'!K56&gt;0,'Making-시작_종료용'!FR56,"")</f>
        <v/>
      </c>
      <c r="BZ53" t="str">
        <f>IF('Making-시작_종료용'!K56&gt;0,'Making-시작_종료용'!FS56,"")</f>
        <v/>
      </c>
      <c r="CA53" t="str">
        <f>IF('Making-시작_종료용'!K56&gt;0,'Making-시작_종료용'!FT56,"")</f>
        <v/>
      </c>
      <c r="CB53" t="str">
        <f>IF('Making-시작_종료용'!K56&gt;0,'Making-시작_종료용'!FU56,"")</f>
        <v/>
      </c>
      <c r="CC53" t="str">
        <f>IF('Making-시작_종료용'!K56&gt;0,'Making-시작_종료용'!FV56,"")</f>
        <v/>
      </c>
      <c r="CD53" t="str">
        <f>IF('Making-시작_종료용'!K56&gt;0,'Making-시작_종료용'!FW56,"")</f>
        <v/>
      </c>
      <c r="CE53" t="str">
        <f>IF('Making-시작_종료용'!K56&gt;0,'Making-시작_종료용'!FX56,"")</f>
        <v/>
      </c>
      <c r="CF53" t="str">
        <f>IF('Making-시작_종료용'!K56&gt;0,'Making-시작_종료용'!FY56,"")</f>
        <v/>
      </c>
      <c r="CG53" t="str">
        <f>IF('Making-시작_종료용'!K56&gt;0,'Making-시작_종료용'!FZ56,"")</f>
        <v/>
      </c>
      <c r="CH53" t="str">
        <f>IF('Making-시작_종료용'!K56&gt;0,'Making-시작_종료용'!GA56,"")</f>
        <v/>
      </c>
      <c r="CI53" t="str">
        <f>IF('Making-시작_종료용'!K56&gt;0,'Making-시작_종료용'!GB56,"")</f>
        <v/>
      </c>
      <c r="CJ53" t="str">
        <f>IF('Making-시작_종료용'!K56&gt;0,'Making-시작_종료용'!GC56,"")</f>
        <v/>
      </c>
      <c r="CK53" t="str">
        <f>IF('Making-시작_종료용'!K56&gt;0,'Making-시작_종료용'!GD56,"")</f>
        <v/>
      </c>
      <c r="CL53" t="str">
        <f>IF('Making-시작_종료용'!K56&gt;0,'Making-시작_종료용'!GE56,"")</f>
        <v/>
      </c>
      <c r="CM53" t="str">
        <f>IF('Making-시작_종료용'!K56&gt;0,'Making-시작_종료용'!GF56,"")</f>
        <v/>
      </c>
      <c r="CN53" t="str">
        <f>IF('Making-시작_종료용'!K56&gt;0,'Making-시작_종료용'!GG56,"")</f>
        <v/>
      </c>
      <c r="CO53" t="str">
        <f>IF('Making-시작_종료용'!K56&gt;0,'Making-시작_종료용'!GH56,"")</f>
        <v/>
      </c>
      <c r="CP53" s="56" t="str">
        <f>IF('Making-시작_종료용'!K56&gt;0,'Making-시작_종료용'!GI56,"")</f>
        <v/>
      </c>
      <c r="CQ53" t="str">
        <f>IF('Making-시작_종료용'!K56&gt;0,'Making-시작_종료용'!GJ56,"")</f>
        <v/>
      </c>
      <c r="CR53" t="str">
        <f>IF('Making-시작_종료용'!K56&gt;0,'Making-시작_종료용'!GK56,"")</f>
        <v/>
      </c>
      <c r="CS53" t="str">
        <f>IF('Making-시작_종료용'!K56&gt;0,'Making-시작_종료용'!GL56,"")</f>
        <v/>
      </c>
      <c r="CT53" t="str">
        <f>IF('Making-시작_종료용'!K56&gt;0,'Making-시작_종료용'!GM56,"")</f>
        <v/>
      </c>
      <c r="CU53" t="str">
        <f>IF('Making-시작_종료용'!K56&gt;0,"G","")</f>
        <v/>
      </c>
      <c r="CV53" t="str">
        <f>IF('Making-시작_종료용'!AR56&gt;0,1,IF('Making-시작_종료용'!AS56&gt;0,3,""))</f>
        <v/>
      </c>
      <c r="CW53" t="str">
        <f>IF(AND(Making!EW56&lt;&gt;0,(DL53&gt;0)),"X","")</f>
        <v/>
      </c>
      <c r="CX53" t="str">
        <f>IF(AND(Making!EW56&lt;&gt;0,(DL53&gt;0)),-1,"")</f>
        <v/>
      </c>
      <c r="CY53" t="str">
        <f t="shared" si="12"/>
        <v/>
      </c>
      <c r="DC53" t="str">
        <f>IF('Making-시작_종료용'!AR56&gt;0,"시작보행",IF('Making-시작_종료용'!AS56&gt;0,"종료보행",""))</f>
        <v/>
      </c>
      <c r="DH53">
        <f t="shared" si="2"/>
        <v>47</v>
      </c>
      <c r="DI53">
        <f t="shared" si="3"/>
        <v>16</v>
      </c>
      <c r="DJ53" t="str">
        <f t="shared" si="13"/>
        <v/>
      </c>
      <c r="DK53">
        <f t="shared" si="4"/>
        <v>3</v>
      </c>
      <c r="DL53">
        <f t="shared" si="5"/>
        <v>0</v>
      </c>
    </row>
    <row r="54" spans="3:116" ht="12" customHeight="1" x14ac:dyDescent="0.4">
      <c r="C54" s="4" t="str">
        <f>IF(AND(Making!EW57&lt;&gt;0,(DK54&lt;&gt;"")),CONCATENATE("@SET_LINE,",DH54+DI54/2),"")</f>
        <v/>
      </c>
      <c r="D54" t="str">
        <f>IF(AND(Making!EW57&lt;&gt;0,(DK54&lt;&gt;"")),Making!EV57,"")</f>
        <v/>
      </c>
      <c r="E54" t="str">
        <f>IF(AND(Making!EW57&lt;&gt;0,(DK54&lt;&gt;"")),Making!EW57,"")</f>
        <v/>
      </c>
      <c r="F54" t="str">
        <f>IF(AND(Making!EW57&lt;&gt;0,(DK54&lt;&gt;"")),Making!EX57,"")</f>
        <v/>
      </c>
      <c r="G54" t="str">
        <f>IF(AND(Making!EW57&lt;&gt;0,(DK54&lt;&gt;"")),Making!EY57,"")</f>
        <v/>
      </c>
      <c r="H54" t="str">
        <f>IF(AND(Making!EW57&lt;&gt;0,(DK54&lt;&gt;"")),Making!EZ57,"")</f>
        <v/>
      </c>
      <c r="I54" t="str">
        <f>IF(AND(Making!EW57&lt;&gt;0,(DK54&lt;&gt;"")),Making!FA57,"")</f>
        <v/>
      </c>
      <c r="J54" t="str">
        <f>IF(AND(Making!EW57&lt;&gt;0,(DK54&lt;&gt;"")),Making!FB57,"")</f>
        <v/>
      </c>
      <c r="K54" t="str">
        <f>IF(AND(Making!EW57&lt;&gt;0,(DK54&lt;&gt;"")),Making!FC57,"")</f>
        <v/>
      </c>
      <c r="L54" t="str">
        <f>IF(AND(Making!EW57&lt;&gt;0,(DK54&lt;&gt;"")),Making!FD57,"")</f>
        <v/>
      </c>
      <c r="M54" t="str">
        <f>IF(AND(Making!EW57&lt;&gt;0,(DK54&lt;&gt;"")),Making!FE57,"")</f>
        <v/>
      </c>
      <c r="N54" t="str">
        <f>IF(AND(Making!EW57&lt;&gt;0,(DK54&lt;&gt;"")),Making!FF57,"")</f>
        <v/>
      </c>
      <c r="O54" t="str">
        <f>IF(AND(Making!EW57&lt;&gt;0,(DK54&lt;&gt;"")),Making!FG57,"")</f>
        <v/>
      </c>
      <c r="P54" t="str">
        <f>IF(AND(Making!EW57&lt;&gt;0,(DK54&lt;&gt;"")),Making!FH57,"")</f>
        <v/>
      </c>
      <c r="Q54" t="str">
        <f>IF(AND(Making!EW57&lt;&gt;0,(DK54&lt;&gt;"")),Making!FI57,"")</f>
        <v/>
      </c>
      <c r="R54" t="str">
        <f>IF(AND(Making!EW57&lt;&gt;0,(DK54&lt;&gt;"")),Making!FJ57,"")</f>
        <v/>
      </c>
      <c r="S54" t="str">
        <f>IF(AND(Making!EW57&lt;&gt;0,(DK54&lt;&gt;"")),Making!FK57,"")</f>
        <v/>
      </c>
      <c r="T54" t="str">
        <f>IF(AND(Making!EW57&lt;&gt;0,(DK54&lt;&gt;"")),Making!FL57,"")</f>
        <v/>
      </c>
      <c r="U54" t="str">
        <f>IF(AND(Making!EW57&lt;&gt;0,(DK54&lt;&gt;"")),Making!FM57,"")</f>
        <v/>
      </c>
      <c r="V54" t="str">
        <f>IF(AND(Making!EW57&lt;&gt;0,(DK54&lt;&gt;"")),Making!FN57,"")</f>
        <v/>
      </c>
      <c r="W54" t="str">
        <f>IF(AND(Making!EW57&lt;&gt;0,(DK54&lt;&gt;"")),Making!FO57,"")</f>
        <v/>
      </c>
      <c r="X54" t="str">
        <f>IF(AND(Making!EW57&lt;&gt;0,(DK54&lt;&gt;"")),Making!FP57,"")</f>
        <v/>
      </c>
      <c r="Y54" t="str">
        <f>IF(AND(Making!EW57&lt;&gt;0,(DK54&lt;&gt;"")),Making!FQ57,"")</f>
        <v/>
      </c>
      <c r="Z54" t="str">
        <f>IF(AND(Making!EW57&lt;&gt;0,(DK54&lt;&gt;"")),Making!FR57,"")</f>
        <v/>
      </c>
      <c r="AA54" t="str">
        <f>IF(AND(Making!EW57&lt;&gt;0,(DK54&lt;&gt;"")),Making!FS57,"")</f>
        <v/>
      </c>
      <c r="AB54" t="str">
        <f>IF(AND(Making!EW57&lt;&gt;0,(DK54&lt;&gt;"")),Making!FT57,"")</f>
        <v/>
      </c>
      <c r="AC54" t="str">
        <f>IF(AND(Making!EW57&lt;&gt;0,(DK54&lt;&gt;"")),Making!FU57,"")</f>
        <v/>
      </c>
      <c r="AD54" t="str">
        <f>IF(AND(Making!EW57&lt;&gt;0,(DK54&lt;&gt;"")),Making!FV57,"")</f>
        <v/>
      </c>
      <c r="AE54" t="str">
        <f>IF(AND(Making!EW57&lt;&gt;0,(DK54&lt;&gt;"")),Making!FW57,"")</f>
        <v/>
      </c>
      <c r="AF54" t="str">
        <f>IF(AND(Making!EW57&lt;&gt;0,(DK54&lt;&gt;"")),Making!FX57,"")</f>
        <v/>
      </c>
      <c r="AG54" t="str">
        <f>IF(AND(Making!EW57&lt;&gt;0,(DK54&lt;&gt;"")),Making!FY57,"")</f>
        <v/>
      </c>
      <c r="AH54" t="str">
        <f>IF(AND(Making!EW57&lt;&gt;0,(DK54&lt;&gt;"")),Making!FZ57,"")</f>
        <v/>
      </c>
      <c r="AI54" t="str">
        <f>IF(AND(Making!EW57&lt;&gt;0,(DK54&lt;&gt;"")),Making!GA57,"")</f>
        <v/>
      </c>
      <c r="AJ54" t="str">
        <f>IF(AND(Making!EW57&lt;&gt;0,(DK54&lt;&gt;"")),Making!GB57,"")</f>
        <v/>
      </c>
      <c r="AK54" t="str">
        <f>IF(AND(Making!EW57&lt;&gt;0,(DK54&lt;&gt;"")),Making!GC57,"")</f>
        <v/>
      </c>
      <c r="AL54" t="str">
        <f>IF(AND(Making!EW57&lt;&gt;0,(DK54&lt;&gt;"")),Making!GD57,"")</f>
        <v/>
      </c>
      <c r="AM54" t="str">
        <f>IF(AND(Making!EW57&lt;&gt;0,(DK54&lt;&gt;"")),Making!GE57,"")</f>
        <v/>
      </c>
      <c r="AN54" t="str">
        <f>IF(AND(Making!EW57&lt;&gt;0,(DK54&lt;&gt;"")),Making!GF57,"")</f>
        <v/>
      </c>
      <c r="AO54" t="str">
        <f>IF(AND(Making!EW57&lt;&gt;0,(DK54&lt;&gt;"")),Making!GG57,"")</f>
        <v/>
      </c>
      <c r="AP54" t="str">
        <f>IF(AND(Making!EW57&lt;&gt;0,(DK54&lt;&gt;"")),Making!GJ57,"")</f>
        <v/>
      </c>
      <c r="AQ54" t="str">
        <f>IF(AND(Making!EW57&lt;&gt;0,(DK54&lt;&gt;"")),Making!GK57,"")</f>
        <v/>
      </c>
      <c r="AR54" t="str">
        <f>IF(AND(Making!EW57&lt;&gt;0,(DK54&lt;&gt;"")),Making!GL57,"")</f>
        <v/>
      </c>
      <c r="AS54" t="str">
        <f>IF(AND(Making!EW57&lt;&gt;0,(DK54&lt;&gt;"")),Making!GM57,"")</f>
        <v/>
      </c>
      <c r="AT54" t="str">
        <f>IF(AND(Making!EW57&lt;&gt;0,(DK54&lt;&gt;"")),"G","")</f>
        <v/>
      </c>
      <c r="AU54" t="str">
        <f>IF(AND(Making!EW57&lt;&gt;0,(DK54&lt;&gt;"")),2,IF(AND(Making!AS57&lt;&gt;0,(DK72&lt;&gt;"")),2,""))</f>
        <v/>
      </c>
      <c r="AV54" t="str">
        <f>IF(AND(Making!EW57&lt;&gt;0,(DK54&lt;&gt;""),(DL54&gt;0)),"X","")</f>
        <v/>
      </c>
      <c r="AW54" t="str">
        <f>IF(AND(Making!EW57&lt;&gt;0,(DK54&lt;&gt;""),(DL54&gt;0)),-1,"")</f>
        <v/>
      </c>
      <c r="AX54" s="4"/>
      <c r="AY54" s="4"/>
      <c r="AZ54" s="4"/>
      <c r="BA54" s="4"/>
      <c r="BB54" s="4" t="str">
        <f>IF('Making-시작_종료용'!K57&gt;0,CONCATENATE("@SET_LINE,",IF(CV54=1,DH54,DH54+IF(DK54&lt;&gt;"",DI54,0))),"")</f>
        <v/>
      </c>
      <c r="BC54" t="str">
        <f>IF('Making-시작_종료용'!K57&gt;0,'Making-시작_종료용'!EV57,"")</f>
        <v/>
      </c>
      <c r="BD54" t="str">
        <f>IF('Making-시작_종료용'!K57&gt;0,'Making-시작_종료용'!EW57,"")</f>
        <v/>
      </c>
      <c r="BE54" t="str">
        <f>IF('Making-시작_종료용'!K57&gt;0,'Making-시작_종료용'!EX57,"")</f>
        <v/>
      </c>
      <c r="BF54" t="str">
        <f>IF('Making-시작_종료용'!K57&gt;0,'Making-시작_종료용'!EY57,"")</f>
        <v/>
      </c>
      <c r="BG54" t="str">
        <f>IF('Making-시작_종료용'!K57&gt;0,'Making-시작_종료용'!EZ57,"")</f>
        <v/>
      </c>
      <c r="BH54" t="str">
        <f>IF('Making-시작_종료용'!K57&gt;0,'Making-시작_종료용'!FA57,"")</f>
        <v/>
      </c>
      <c r="BI54" t="str">
        <f>IF('Making-시작_종료용'!K57&gt;0,'Making-시작_종료용'!FB57,"")</f>
        <v/>
      </c>
      <c r="BJ54" t="str">
        <f>IF('Making-시작_종료용'!K57&gt;0,'Making-시작_종료용'!FC57,"")</f>
        <v/>
      </c>
      <c r="BK54" t="str">
        <f>IF('Making-시작_종료용'!K57&gt;0,'Making-시작_종료용'!FD57,"")</f>
        <v/>
      </c>
      <c r="BL54" t="str">
        <f>IF('Making-시작_종료용'!K57&gt;0,'Making-시작_종료용'!FE57,"")</f>
        <v/>
      </c>
      <c r="BM54" t="str">
        <f>IF('Making-시작_종료용'!K57&gt;0,'Making-시작_종료용'!FF57,"")</f>
        <v/>
      </c>
      <c r="BN54" t="str">
        <f>IF('Making-시작_종료용'!K57&gt;0,'Making-시작_종료용'!FG57,"")</f>
        <v/>
      </c>
      <c r="BO54" t="str">
        <f>IF('Making-시작_종료용'!K57&gt;0,'Making-시작_종료용'!FH57,"")</f>
        <v/>
      </c>
      <c r="BP54" t="str">
        <f>IF('Making-시작_종료용'!K57&gt;0,'Making-시작_종료용'!FI57,"")</f>
        <v/>
      </c>
      <c r="BQ54" t="str">
        <f>IF('Making-시작_종료용'!K57&gt;0,'Making-시작_종료용'!FJ57,"")</f>
        <v/>
      </c>
      <c r="BR54" t="str">
        <f>IF('Making-시작_종료용'!K57&gt;0,'Making-시작_종료용'!FK57,"")</f>
        <v/>
      </c>
      <c r="BS54" t="str">
        <f>IF('Making-시작_종료용'!K57&gt;0,'Making-시작_종료용'!FL57,"")</f>
        <v/>
      </c>
      <c r="BT54" t="str">
        <f>IF('Making-시작_종료용'!K57&gt;0,'Making-시작_종료용'!FM57,"")</f>
        <v/>
      </c>
      <c r="BU54" t="str">
        <f>IF('Making-시작_종료용'!K57&gt;0,'Making-시작_종료용'!FN57,"")</f>
        <v/>
      </c>
      <c r="BV54" t="str">
        <f>IF('Making-시작_종료용'!K57&gt;0,'Making-시작_종료용'!FO57,"")</f>
        <v/>
      </c>
      <c r="BW54" t="str">
        <f>IF('Making-시작_종료용'!K57&gt;0,'Making-시작_종료용'!FP57,"")</f>
        <v/>
      </c>
      <c r="BX54" t="str">
        <f>IF('Making-시작_종료용'!K57&gt;0,'Making-시작_종료용'!FQ57,"")</f>
        <v/>
      </c>
      <c r="BY54" t="str">
        <f>IF('Making-시작_종료용'!K57&gt;0,'Making-시작_종료용'!FR57,"")</f>
        <v/>
      </c>
      <c r="BZ54" t="str">
        <f>IF('Making-시작_종료용'!K57&gt;0,'Making-시작_종료용'!FS57,"")</f>
        <v/>
      </c>
      <c r="CA54" t="str">
        <f>IF('Making-시작_종료용'!K57&gt;0,'Making-시작_종료용'!FT57,"")</f>
        <v/>
      </c>
      <c r="CB54" t="str">
        <f>IF('Making-시작_종료용'!K57&gt;0,'Making-시작_종료용'!FU57,"")</f>
        <v/>
      </c>
      <c r="CC54" t="str">
        <f>IF('Making-시작_종료용'!K57&gt;0,'Making-시작_종료용'!FV57,"")</f>
        <v/>
      </c>
      <c r="CD54" t="str">
        <f>IF('Making-시작_종료용'!K57&gt;0,'Making-시작_종료용'!FW57,"")</f>
        <v/>
      </c>
      <c r="CE54" t="str">
        <f>IF('Making-시작_종료용'!K57&gt;0,'Making-시작_종료용'!FX57,"")</f>
        <v/>
      </c>
      <c r="CF54" t="str">
        <f>IF('Making-시작_종료용'!K57&gt;0,'Making-시작_종료용'!FY57,"")</f>
        <v/>
      </c>
      <c r="CG54" t="str">
        <f>IF('Making-시작_종료용'!K57&gt;0,'Making-시작_종료용'!FZ57,"")</f>
        <v/>
      </c>
      <c r="CH54" t="str">
        <f>IF('Making-시작_종료용'!K57&gt;0,'Making-시작_종료용'!GA57,"")</f>
        <v/>
      </c>
      <c r="CI54" t="str">
        <f>IF('Making-시작_종료용'!K57&gt;0,'Making-시작_종료용'!GB57,"")</f>
        <v/>
      </c>
      <c r="CJ54" t="str">
        <f>IF('Making-시작_종료용'!K57&gt;0,'Making-시작_종료용'!GC57,"")</f>
        <v/>
      </c>
      <c r="CK54" t="str">
        <f>IF('Making-시작_종료용'!K57&gt;0,'Making-시작_종료용'!GD57,"")</f>
        <v/>
      </c>
      <c r="CL54" t="str">
        <f>IF('Making-시작_종료용'!K57&gt;0,'Making-시작_종료용'!GE57,"")</f>
        <v/>
      </c>
      <c r="CM54" t="str">
        <f>IF('Making-시작_종료용'!K57&gt;0,'Making-시작_종료용'!GF57,"")</f>
        <v/>
      </c>
      <c r="CN54" t="str">
        <f>IF('Making-시작_종료용'!K57&gt;0,'Making-시작_종료용'!GG57,"")</f>
        <v/>
      </c>
      <c r="CO54" t="str">
        <f>IF('Making-시작_종료용'!K57&gt;0,'Making-시작_종료용'!GH57,"")</f>
        <v/>
      </c>
      <c r="CP54" s="56" t="str">
        <f>IF('Making-시작_종료용'!K57&gt;0,'Making-시작_종료용'!GI57,"")</f>
        <v/>
      </c>
      <c r="CQ54" t="str">
        <f>IF('Making-시작_종료용'!K57&gt;0,'Making-시작_종료용'!GJ57,"")</f>
        <v/>
      </c>
      <c r="CR54" t="str">
        <f>IF('Making-시작_종료용'!K57&gt;0,'Making-시작_종료용'!GK57,"")</f>
        <v/>
      </c>
      <c r="CS54" t="str">
        <f>IF('Making-시작_종료용'!K57&gt;0,'Making-시작_종료용'!GL57,"")</f>
        <v/>
      </c>
      <c r="CT54" t="str">
        <f>IF('Making-시작_종료용'!K57&gt;0,'Making-시작_종료용'!GM57,"")</f>
        <v/>
      </c>
      <c r="CU54" t="str">
        <f>IF('Making-시작_종료용'!K57&gt;0,"G","")</f>
        <v/>
      </c>
      <c r="CV54" t="str">
        <f>IF('Making-시작_종료용'!AR57&gt;0,1,IF('Making-시작_종료용'!AS57&gt;0,3,""))</f>
        <v/>
      </c>
      <c r="CW54" t="str">
        <f>IF(AND(Making!EW57&lt;&gt;0,(DL54&gt;0)),"X","")</f>
        <v/>
      </c>
      <c r="CX54" t="str">
        <f>IF(AND(Making!EW57&lt;&gt;0,(DL54&gt;0)),-1,"")</f>
        <v/>
      </c>
      <c r="CY54" t="str">
        <f t="shared" si="12"/>
        <v/>
      </c>
      <c r="DC54" t="str">
        <f>IF('Making-시작_종료용'!AR57&gt;0,"시작보행",IF('Making-시작_종료용'!AS57&gt;0,"종료보행",""))</f>
        <v/>
      </c>
      <c r="DH54">
        <f t="shared" si="2"/>
        <v>48</v>
      </c>
      <c r="DI54">
        <f t="shared" si="3"/>
        <v>16</v>
      </c>
      <c r="DJ54" t="str">
        <f t="shared" si="13"/>
        <v/>
      </c>
      <c r="DK54">
        <f t="shared" si="4"/>
        <v>3</v>
      </c>
      <c r="DL54">
        <f t="shared" si="5"/>
        <v>0</v>
      </c>
    </row>
    <row r="55" spans="3:116" ht="12" customHeight="1" x14ac:dyDescent="0.4">
      <c r="C55" s="4" t="str">
        <f>IF(AND(Making!EW58&lt;&gt;0,(DK55&lt;&gt;"")),CONCATENATE("@SET_LINE,",DH55+DI55/2),"")</f>
        <v/>
      </c>
      <c r="D55" t="str">
        <f>IF(AND(Making!EW58&lt;&gt;0,(DK55&lt;&gt;"")),Making!EV58,"")</f>
        <v/>
      </c>
      <c r="E55" t="str">
        <f>IF(AND(Making!EW58&lt;&gt;0,(DK55&lt;&gt;"")),Making!EW58,"")</f>
        <v/>
      </c>
      <c r="F55" t="str">
        <f>IF(AND(Making!EW58&lt;&gt;0,(DK55&lt;&gt;"")),Making!EX58,"")</f>
        <v/>
      </c>
      <c r="G55" t="str">
        <f>IF(AND(Making!EW58&lt;&gt;0,(DK55&lt;&gt;"")),Making!EY58,"")</f>
        <v/>
      </c>
      <c r="H55" t="str">
        <f>IF(AND(Making!EW58&lt;&gt;0,(DK55&lt;&gt;"")),Making!EZ58,"")</f>
        <v/>
      </c>
      <c r="I55" t="str">
        <f>IF(AND(Making!EW58&lt;&gt;0,(DK55&lt;&gt;"")),Making!FA58,"")</f>
        <v/>
      </c>
      <c r="J55" t="str">
        <f>IF(AND(Making!EW58&lt;&gt;0,(DK55&lt;&gt;"")),Making!FB58,"")</f>
        <v/>
      </c>
      <c r="K55" t="str">
        <f>IF(AND(Making!EW58&lt;&gt;0,(DK55&lt;&gt;"")),Making!FC58,"")</f>
        <v/>
      </c>
      <c r="L55" t="str">
        <f>IF(AND(Making!EW58&lt;&gt;0,(DK55&lt;&gt;"")),Making!FD58,"")</f>
        <v/>
      </c>
      <c r="M55" t="str">
        <f>IF(AND(Making!EW58&lt;&gt;0,(DK55&lt;&gt;"")),Making!FE58,"")</f>
        <v/>
      </c>
      <c r="N55" t="str">
        <f>IF(AND(Making!EW58&lt;&gt;0,(DK55&lt;&gt;"")),Making!FF58,"")</f>
        <v/>
      </c>
      <c r="O55" t="str">
        <f>IF(AND(Making!EW58&lt;&gt;0,(DK55&lt;&gt;"")),Making!FG58,"")</f>
        <v/>
      </c>
      <c r="P55" t="str">
        <f>IF(AND(Making!EW58&lt;&gt;0,(DK55&lt;&gt;"")),Making!FH58,"")</f>
        <v/>
      </c>
      <c r="Q55" t="str">
        <f>IF(AND(Making!EW58&lt;&gt;0,(DK55&lt;&gt;"")),Making!FI58,"")</f>
        <v/>
      </c>
      <c r="R55" t="str">
        <f>IF(AND(Making!EW58&lt;&gt;0,(DK55&lt;&gt;"")),Making!FJ58,"")</f>
        <v/>
      </c>
      <c r="S55" t="str">
        <f>IF(AND(Making!EW58&lt;&gt;0,(DK55&lt;&gt;"")),Making!FK58,"")</f>
        <v/>
      </c>
      <c r="T55" t="str">
        <f>IF(AND(Making!EW58&lt;&gt;0,(DK55&lt;&gt;"")),Making!FL58,"")</f>
        <v/>
      </c>
      <c r="U55" t="str">
        <f>IF(AND(Making!EW58&lt;&gt;0,(DK55&lt;&gt;"")),Making!FM58,"")</f>
        <v/>
      </c>
      <c r="V55" t="str">
        <f>IF(AND(Making!EW58&lt;&gt;0,(DK55&lt;&gt;"")),Making!FN58,"")</f>
        <v/>
      </c>
      <c r="W55" t="str">
        <f>IF(AND(Making!EW58&lt;&gt;0,(DK55&lt;&gt;"")),Making!FO58,"")</f>
        <v/>
      </c>
      <c r="X55" t="str">
        <f>IF(AND(Making!EW58&lt;&gt;0,(DK55&lt;&gt;"")),Making!FP58,"")</f>
        <v/>
      </c>
      <c r="Y55" t="str">
        <f>IF(AND(Making!EW58&lt;&gt;0,(DK55&lt;&gt;"")),Making!FQ58,"")</f>
        <v/>
      </c>
      <c r="Z55" t="str">
        <f>IF(AND(Making!EW58&lt;&gt;0,(DK55&lt;&gt;"")),Making!FR58,"")</f>
        <v/>
      </c>
      <c r="AA55" t="str">
        <f>IF(AND(Making!EW58&lt;&gt;0,(DK55&lt;&gt;"")),Making!FS58,"")</f>
        <v/>
      </c>
      <c r="AB55" t="str">
        <f>IF(AND(Making!EW58&lt;&gt;0,(DK55&lt;&gt;"")),Making!FT58,"")</f>
        <v/>
      </c>
      <c r="AC55" t="str">
        <f>IF(AND(Making!EW58&lt;&gt;0,(DK55&lt;&gt;"")),Making!FU58,"")</f>
        <v/>
      </c>
      <c r="AD55" t="str">
        <f>IF(AND(Making!EW58&lt;&gt;0,(DK55&lt;&gt;"")),Making!FV58,"")</f>
        <v/>
      </c>
      <c r="AE55" t="str">
        <f>IF(AND(Making!EW58&lt;&gt;0,(DK55&lt;&gt;"")),Making!FW58,"")</f>
        <v/>
      </c>
      <c r="AF55" t="str">
        <f>IF(AND(Making!EW58&lt;&gt;0,(DK55&lt;&gt;"")),Making!FX58,"")</f>
        <v/>
      </c>
      <c r="AG55" t="str">
        <f>IF(AND(Making!EW58&lt;&gt;0,(DK55&lt;&gt;"")),Making!FY58,"")</f>
        <v/>
      </c>
      <c r="AH55" t="str">
        <f>IF(AND(Making!EW58&lt;&gt;0,(DK55&lt;&gt;"")),Making!FZ58,"")</f>
        <v/>
      </c>
      <c r="AI55" t="str">
        <f>IF(AND(Making!EW58&lt;&gt;0,(DK55&lt;&gt;"")),Making!GA58,"")</f>
        <v/>
      </c>
      <c r="AJ55" t="str">
        <f>IF(AND(Making!EW58&lt;&gt;0,(DK55&lt;&gt;"")),Making!GB58,"")</f>
        <v/>
      </c>
      <c r="AK55" t="str">
        <f>IF(AND(Making!EW58&lt;&gt;0,(DK55&lt;&gt;"")),Making!GC58,"")</f>
        <v/>
      </c>
      <c r="AL55" t="str">
        <f>IF(AND(Making!EW58&lt;&gt;0,(DK55&lt;&gt;"")),Making!GD58,"")</f>
        <v/>
      </c>
      <c r="AM55" t="str">
        <f>IF(AND(Making!EW58&lt;&gt;0,(DK55&lt;&gt;"")),Making!GE58,"")</f>
        <v/>
      </c>
      <c r="AN55" t="str">
        <f>IF(AND(Making!EW58&lt;&gt;0,(DK55&lt;&gt;"")),Making!GF58,"")</f>
        <v/>
      </c>
      <c r="AO55" t="str">
        <f>IF(AND(Making!EW58&lt;&gt;0,(DK55&lt;&gt;"")),Making!GG58,"")</f>
        <v/>
      </c>
      <c r="AP55" t="str">
        <f>IF(AND(Making!EW58&lt;&gt;0,(DK55&lt;&gt;"")),Making!GJ58,"")</f>
        <v/>
      </c>
      <c r="AQ55" t="str">
        <f>IF(AND(Making!EW58&lt;&gt;0,(DK55&lt;&gt;"")),Making!GK58,"")</f>
        <v/>
      </c>
      <c r="AR55" t="str">
        <f>IF(AND(Making!EW58&lt;&gt;0,(DK55&lt;&gt;"")),Making!GL58,"")</f>
        <v/>
      </c>
      <c r="AS55" t="str">
        <f>IF(AND(Making!EW58&lt;&gt;0,(DK55&lt;&gt;"")),Making!GM58,"")</f>
        <v/>
      </c>
      <c r="AT55" t="str">
        <f>IF(AND(Making!EW58&lt;&gt;0,(DK55&lt;&gt;"")),"G","")</f>
        <v/>
      </c>
      <c r="AU55" t="str">
        <f>IF(AND(Making!EW58&lt;&gt;0,(DK55&lt;&gt;"")),2,IF(AND(Making!AS58&lt;&gt;0,(DK73&lt;&gt;"")),2,""))</f>
        <v/>
      </c>
      <c r="AV55" t="str">
        <f>IF(AND(Making!EW58&lt;&gt;0,(DK55&lt;&gt;""),(DL55&gt;0)),"X","")</f>
        <v/>
      </c>
      <c r="AW55" t="str">
        <f>IF(AND(Making!EW58&lt;&gt;0,(DK55&lt;&gt;""),(DL55&gt;0)),-1,"")</f>
        <v/>
      </c>
      <c r="AX55" s="4"/>
      <c r="AY55" s="4"/>
      <c r="AZ55" s="4"/>
      <c r="BA55" s="4"/>
      <c r="BB55" s="4" t="str">
        <f>IF('Making-시작_종료용'!K58&gt;0,CONCATENATE("@SET_LINE,",IF(CV55=1,DH55,DH55+IF(DK55&lt;&gt;"",DI55,0))),"")</f>
        <v/>
      </c>
      <c r="BC55" t="str">
        <f>IF('Making-시작_종료용'!K58&gt;0,'Making-시작_종료용'!EV58,"")</f>
        <v/>
      </c>
      <c r="BD55" t="str">
        <f>IF('Making-시작_종료용'!K58&gt;0,'Making-시작_종료용'!EW58,"")</f>
        <v/>
      </c>
      <c r="BE55" t="str">
        <f>IF('Making-시작_종료용'!K58&gt;0,'Making-시작_종료용'!EX58,"")</f>
        <v/>
      </c>
      <c r="BF55" t="str">
        <f>IF('Making-시작_종료용'!K58&gt;0,'Making-시작_종료용'!EY58,"")</f>
        <v/>
      </c>
      <c r="BG55" t="str">
        <f>IF('Making-시작_종료용'!K58&gt;0,'Making-시작_종료용'!EZ58,"")</f>
        <v/>
      </c>
      <c r="BH55" t="str">
        <f>IF('Making-시작_종료용'!K58&gt;0,'Making-시작_종료용'!FA58,"")</f>
        <v/>
      </c>
      <c r="BI55" t="str">
        <f>IF('Making-시작_종료용'!K58&gt;0,'Making-시작_종료용'!FB58,"")</f>
        <v/>
      </c>
      <c r="BJ55" t="str">
        <f>IF('Making-시작_종료용'!K58&gt;0,'Making-시작_종료용'!FC58,"")</f>
        <v/>
      </c>
      <c r="BK55" t="str">
        <f>IF('Making-시작_종료용'!K58&gt;0,'Making-시작_종료용'!FD58,"")</f>
        <v/>
      </c>
      <c r="BL55" t="str">
        <f>IF('Making-시작_종료용'!K58&gt;0,'Making-시작_종료용'!FE58,"")</f>
        <v/>
      </c>
      <c r="BM55" t="str">
        <f>IF('Making-시작_종료용'!K58&gt;0,'Making-시작_종료용'!FF58,"")</f>
        <v/>
      </c>
      <c r="BN55" t="str">
        <f>IF('Making-시작_종료용'!K58&gt;0,'Making-시작_종료용'!FG58,"")</f>
        <v/>
      </c>
      <c r="BO55" t="str">
        <f>IF('Making-시작_종료용'!K58&gt;0,'Making-시작_종료용'!FH58,"")</f>
        <v/>
      </c>
      <c r="BP55" t="str">
        <f>IF('Making-시작_종료용'!K58&gt;0,'Making-시작_종료용'!FI58,"")</f>
        <v/>
      </c>
      <c r="BQ55" t="str">
        <f>IF('Making-시작_종료용'!K58&gt;0,'Making-시작_종료용'!FJ58,"")</f>
        <v/>
      </c>
      <c r="BR55" t="str">
        <f>IF('Making-시작_종료용'!K58&gt;0,'Making-시작_종료용'!FK58,"")</f>
        <v/>
      </c>
      <c r="BS55" t="str">
        <f>IF('Making-시작_종료용'!K58&gt;0,'Making-시작_종료용'!FL58,"")</f>
        <v/>
      </c>
      <c r="BT55" t="str">
        <f>IF('Making-시작_종료용'!K58&gt;0,'Making-시작_종료용'!FM58,"")</f>
        <v/>
      </c>
      <c r="BU55" t="str">
        <f>IF('Making-시작_종료용'!K58&gt;0,'Making-시작_종료용'!FN58,"")</f>
        <v/>
      </c>
      <c r="BV55" t="str">
        <f>IF('Making-시작_종료용'!K58&gt;0,'Making-시작_종료용'!FO58,"")</f>
        <v/>
      </c>
      <c r="BW55" t="str">
        <f>IF('Making-시작_종료용'!K58&gt;0,'Making-시작_종료용'!FP58,"")</f>
        <v/>
      </c>
      <c r="BX55" t="str">
        <f>IF('Making-시작_종료용'!K58&gt;0,'Making-시작_종료용'!FQ58,"")</f>
        <v/>
      </c>
      <c r="BY55" t="str">
        <f>IF('Making-시작_종료용'!K58&gt;0,'Making-시작_종료용'!FR58,"")</f>
        <v/>
      </c>
      <c r="BZ55" t="str">
        <f>IF('Making-시작_종료용'!K58&gt;0,'Making-시작_종료용'!FS58,"")</f>
        <v/>
      </c>
      <c r="CA55" t="str">
        <f>IF('Making-시작_종료용'!K58&gt;0,'Making-시작_종료용'!FT58,"")</f>
        <v/>
      </c>
      <c r="CB55" t="str">
        <f>IF('Making-시작_종료용'!K58&gt;0,'Making-시작_종료용'!FU58,"")</f>
        <v/>
      </c>
      <c r="CC55" t="str">
        <f>IF('Making-시작_종료용'!K58&gt;0,'Making-시작_종료용'!FV58,"")</f>
        <v/>
      </c>
      <c r="CD55" t="str">
        <f>IF('Making-시작_종료용'!K58&gt;0,'Making-시작_종료용'!FW58,"")</f>
        <v/>
      </c>
      <c r="CE55" t="str">
        <f>IF('Making-시작_종료용'!K58&gt;0,'Making-시작_종료용'!FX58,"")</f>
        <v/>
      </c>
      <c r="CF55" t="str">
        <f>IF('Making-시작_종료용'!K58&gt;0,'Making-시작_종료용'!FY58,"")</f>
        <v/>
      </c>
      <c r="CG55" t="str">
        <f>IF('Making-시작_종료용'!K58&gt;0,'Making-시작_종료용'!FZ58,"")</f>
        <v/>
      </c>
      <c r="CH55" t="str">
        <f>IF('Making-시작_종료용'!K58&gt;0,'Making-시작_종료용'!GA58,"")</f>
        <v/>
      </c>
      <c r="CI55" t="str">
        <f>IF('Making-시작_종료용'!K58&gt;0,'Making-시작_종료용'!GB58,"")</f>
        <v/>
      </c>
      <c r="CJ55" t="str">
        <f>IF('Making-시작_종료용'!K58&gt;0,'Making-시작_종료용'!GC58,"")</f>
        <v/>
      </c>
      <c r="CK55" t="str">
        <f>IF('Making-시작_종료용'!K58&gt;0,'Making-시작_종료용'!GD58,"")</f>
        <v/>
      </c>
      <c r="CL55" t="str">
        <f>IF('Making-시작_종료용'!K58&gt;0,'Making-시작_종료용'!GE58,"")</f>
        <v/>
      </c>
      <c r="CM55" t="str">
        <f>IF('Making-시작_종료용'!K58&gt;0,'Making-시작_종료용'!GF58,"")</f>
        <v/>
      </c>
      <c r="CN55" t="str">
        <f>IF('Making-시작_종료용'!K58&gt;0,'Making-시작_종료용'!GG58,"")</f>
        <v/>
      </c>
      <c r="CO55" t="str">
        <f>IF('Making-시작_종료용'!K58&gt;0,'Making-시작_종료용'!GH58,"")</f>
        <v/>
      </c>
      <c r="CP55" s="56" t="str">
        <f>IF('Making-시작_종료용'!K58&gt;0,'Making-시작_종료용'!GI58,"")</f>
        <v/>
      </c>
      <c r="CQ55" t="str">
        <f>IF('Making-시작_종료용'!K58&gt;0,'Making-시작_종료용'!GJ58,"")</f>
        <v/>
      </c>
      <c r="CR55" t="str">
        <f>IF('Making-시작_종료용'!K58&gt;0,'Making-시작_종료용'!GK58,"")</f>
        <v/>
      </c>
      <c r="CS55" t="str">
        <f>IF('Making-시작_종료용'!K58&gt;0,'Making-시작_종료용'!GL58,"")</f>
        <v/>
      </c>
      <c r="CT55" t="str">
        <f>IF('Making-시작_종료용'!K58&gt;0,'Making-시작_종료용'!GM58,"")</f>
        <v/>
      </c>
      <c r="CU55" t="str">
        <f>IF('Making-시작_종료용'!K58&gt;0,"G","")</f>
        <v/>
      </c>
      <c r="CV55" t="str">
        <f>IF('Making-시작_종료용'!AR58&gt;0,1,IF('Making-시작_종료용'!AS58&gt;0,3,""))</f>
        <v/>
      </c>
      <c r="CW55" t="str">
        <f>IF(AND(Making!EW58&lt;&gt;0,(DL55&gt;0)),"X","")</f>
        <v/>
      </c>
      <c r="CX55" t="str">
        <f>IF(AND(Making!EW58&lt;&gt;0,(DL55&gt;0)),-1,"")</f>
        <v/>
      </c>
      <c r="CY55" t="str">
        <f t="shared" si="12"/>
        <v/>
      </c>
      <c r="DC55" t="str">
        <f>IF('Making-시작_종료용'!AR58&gt;0,"시작보행",IF('Making-시작_종료용'!AS58&gt;0,"종료보행",""))</f>
        <v/>
      </c>
      <c r="DH55">
        <f t="shared" si="2"/>
        <v>49</v>
      </c>
      <c r="DI55">
        <f t="shared" si="3"/>
        <v>16</v>
      </c>
      <c r="DJ55" t="str">
        <f t="shared" si="13"/>
        <v/>
      </c>
      <c r="DK55">
        <f t="shared" si="4"/>
        <v>3</v>
      </c>
      <c r="DL55">
        <f t="shared" si="5"/>
        <v>0</v>
      </c>
    </row>
    <row r="56" spans="3:116" ht="12" customHeight="1" x14ac:dyDescent="0.4">
      <c r="C56" s="4" t="str">
        <f>IF(AND(Making!EW59&lt;&gt;0,(DK56&lt;&gt;"")),CONCATENATE("@SET_LINE,",DH56+DI56/2),"")</f>
        <v/>
      </c>
      <c r="D56" t="str">
        <f>IF(AND(Making!EW59&lt;&gt;0,(DK56&lt;&gt;"")),Making!EV59,"")</f>
        <v/>
      </c>
      <c r="E56" t="str">
        <f>IF(AND(Making!EW59&lt;&gt;0,(DK56&lt;&gt;"")),Making!EW59,"")</f>
        <v/>
      </c>
      <c r="F56" t="str">
        <f>IF(AND(Making!EW59&lt;&gt;0,(DK56&lt;&gt;"")),Making!EX59,"")</f>
        <v/>
      </c>
      <c r="G56" t="str">
        <f>IF(AND(Making!EW59&lt;&gt;0,(DK56&lt;&gt;"")),Making!EY59,"")</f>
        <v/>
      </c>
      <c r="H56" t="str">
        <f>IF(AND(Making!EW59&lt;&gt;0,(DK56&lt;&gt;"")),Making!EZ59,"")</f>
        <v/>
      </c>
      <c r="I56" t="str">
        <f>IF(AND(Making!EW59&lt;&gt;0,(DK56&lt;&gt;"")),Making!FA59,"")</f>
        <v/>
      </c>
      <c r="J56" t="str">
        <f>IF(AND(Making!EW59&lt;&gt;0,(DK56&lt;&gt;"")),Making!FB59,"")</f>
        <v/>
      </c>
      <c r="K56" t="str">
        <f>IF(AND(Making!EW59&lt;&gt;0,(DK56&lt;&gt;"")),Making!FC59,"")</f>
        <v/>
      </c>
      <c r="L56" t="str">
        <f>IF(AND(Making!EW59&lt;&gt;0,(DK56&lt;&gt;"")),Making!FD59,"")</f>
        <v/>
      </c>
      <c r="M56" t="str">
        <f>IF(AND(Making!EW59&lt;&gt;0,(DK56&lt;&gt;"")),Making!FE59,"")</f>
        <v/>
      </c>
      <c r="N56" t="str">
        <f>IF(AND(Making!EW59&lt;&gt;0,(DK56&lt;&gt;"")),Making!FF59,"")</f>
        <v/>
      </c>
      <c r="O56" t="str">
        <f>IF(AND(Making!EW59&lt;&gt;0,(DK56&lt;&gt;"")),Making!FG59,"")</f>
        <v/>
      </c>
      <c r="P56" t="str">
        <f>IF(AND(Making!EW59&lt;&gt;0,(DK56&lt;&gt;"")),Making!FH59,"")</f>
        <v/>
      </c>
      <c r="Q56" t="str">
        <f>IF(AND(Making!EW59&lt;&gt;0,(DK56&lt;&gt;"")),Making!FI59,"")</f>
        <v/>
      </c>
      <c r="R56" t="str">
        <f>IF(AND(Making!EW59&lt;&gt;0,(DK56&lt;&gt;"")),Making!FJ59,"")</f>
        <v/>
      </c>
      <c r="S56" t="str">
        <f>IF(AND(Making!EW59&lt;&gt;0,(DK56&lt;&gt;"")),Making!FK59,"")</f>
        <v/>
      </c>
      <c r="T56" t="str">
        <f>IF(AND(Making!EW59&lt;&gt;0,(DK56&lt;&gt;"")),Making!FL59,"")</f>
        <v/>
      </c>
      <c r="U56" t="str">
        <f>IF(AND(Making!EW59&lt;&gt;0,(DK56&lt;&gt;"")),Making!FM59,"")</f>
        <v/>
      </c>
      <c r="V56" t="str">
        <f>IF(AND(Making!EW59&lt;&gt;0,(DK56&lt;&gt;"")),Making!FN59,"")</f>
        <v/>
      </c>
      <c r="W56" t="str">
        <f>IF(AND(Making!EW59&lt;&gt;0,(DK56&lt;&gt;"")),Making!FO59,"")</f>
        <v/>
      </c>
      <c r="X56" t="str">
        <f>IF(AND(Making!EW59&lt;&gt;0,(DK56&lt;&gt;"")),Making!FP59,"")</f>
        <v/>
      </c>
      <c r="Y56" t="str">
        <f>IF(AND(Making!EW59&lt;&gt;0,(DK56&lt;&gt;"")),Making!FQ59,"")</f>
        <v/>
      </c>
      <c r="Z56" t="str">
        <f>IF(AND(Making!EW59&lt;&gt;0,(DK56&lt;&gt;"")),Making!FR59,"")</f>
        <v/>
      </c>
      <c r="AA56" t="str">
        <f>IF(AND(Making!EW59&lt;&gt;0,(DK56&lt;&gt;"")),Making!FS59,"")</f>
        <v/>
      </c>
      <c r="AB56" t="str">
        <f>IF(AND(Making!EW59&lt;&gt;0,(DK56&lt;&gt;"")),Making!FT59,"")</f>
        <v/>
      </c>
      <c r="AC56" t="str">
        <f>IF(AND(Making!EW59&lt;&gt;0,(DK56&lt;&gt;"")),Making!FU59,"")</f>
        <v/>
      </c>
      <c r="AD56" t="str">
        <f>IF(AND(Making!EW59&lt;&gt;0,(DK56&lt;&gt;"")),Making!FV59,"")</f>
        <v/>
      </c>
      <c r="AE56" t="str">
        <f>IF(AND(Making!EW59&lt;&gt;0,(DK56&lt;&gt;"")),Making!FW59,"")</f>
        <v/>
      </c>
      <c r="AF56" t="str">
        <f>IF(AND(Making!EW59&lt;&gt;0,(DK56&lt;&gt;"")),Making!FX59,"")</f>
        <v/>
      </c>
      <c r="AG56" t="str">
        <f>IF(AND(Making!EW59&lt;&gt;0,(DK56&lt;&gt;"")),Making!FY59,"")</f>
        <v/>
      </c>
      <c r="AH56" t="str">
        <f>IF(AND(Making!EW59&lt;&gt;0,(DK56&lt;&gt;"")),Making!FZ59,"")</f>
        <v/>
      </c>
      <c r="AI56" t="str">
        <f>IF(AND(Making!EW59&lt;&gt;0,(DK56&lt;&gt;"")),Making!GA59,"")</f>
        <v/>
      </c>
      <c r="AJ56" t="str">
        <f>IF(AND(Making!EW59&lt;&gt;0,(DK56&lt;&gt;"")),Making!GB59,"")</f>
        <v/>
      </c>
      <c r="AK56" t="str">
        <f>IF(AND(Making!EW59&lt;&gt;0,(DK56&lt;&gt;"")),Making!GC59,"")</f>
        <v/>
      </c>
      <c r="AL56" t="str">
        <f>IF(AND(Making!EW59&lt;&gt;0,(DK56&lt;&gt;"")),Making!GD59,"")</f>
        <v/>
      </c>
      <c r="AM56" t="str">
        <f>IF(AND(Making!EW59&lt;&gt;0,(DK56&lt;&gt;"")),Making!GE59,"")</f>
        <v/>
      </c>
      <c r="AN56" t="str">
        <f>IF(AND(Making!EW59&lt;&gt;0,(DK56&lt;&gt;"")),Making!GF59,"")</f>
        <v/>
      </c>
      <c r="AO56" t="str">
        <f>IF(AND(Making!EW59&lt;&gt;0,(DK56&lt;&gt;"")),Making!GG59,"")</f>
        <v/>
      </c>
      <c r="AP56" t="str">
        <f>IF(AND(Making!EW59&lt;&gt;0,(DK56&lt;&gt;"")),Making!GJ59,"")</f>
        <v/>
      </c>
      <c r="AQ56" t="str">
        <f>IF(AND(Making!EW59&lt;&gt;0,(DK56&lt;&gt;"")),Making!GK59,"")</f>
        <v/>
      </c>
      <c r="AR56" t="str">
        <f>IF(AND(Making!EW59&lt;&gt;0,(DK56&lt;&gt;"")),Making!GL59,"")</f>
        <v/>
      </c>
      <c r="AS56" t="str">
        <f>IF(AND(Making!EW59&lt;&gt;0,(DK56&lt;&gt;"")),Making!GM59,"")</f>
        <v/>
      </c>
      <c r="AT56" t="str">
        <f>IF(AND(Making!EW59&lt;&gt;0,(DK56&lt;&gt;"")),"G","")</f>
        <v/>
      </c>
      <c r="AU56" t="str">
        <f>IF(AND(Making!EW59&lt;&gt;0,(DK56&lt;&gt;"")),2,IF(AND(Making!AS59&lt;&gt;0,(DK74&lt;&gt;"")),2,""))</f>
        <v/>
      </c>
      <c r="AV56" t="str">
        <f>IF(AND(Making!EW59&lt;&gt;0,(DK56&lt;&gt;""),(DL56&gt;0)),"X","")</f>
        <v/>
      </c>
      <c r="AW56" t="str">
        <f>IF(AND(Making!EW59&lt;&gt;0,(DK56&lt;&gt;""),(DL56&gt;0)),-1,"")</f>
        <v/>
      </c>
      <c r="AX56" s="4"/>
      <c r="AY56" s="4"/>
      <c r="AZ56" s="4"/>
      <c r="BA56" s="4"/>
      <c r="BB56" s="4" t="str">
        <f>IF('Making-시작_종료용'!K59&gt;0,CONCATENATE("@SET_LINE,",IF(CV56=1,DH56,DH56+IF(DK56&lt;&gt;"",DI56,0))),"")</f>
        <v/>
      </c>
      <c r="BC56" t="str">
        <f>IF('Making-시작_종료용'!K59&gt;0,'Making-시작_종료용'!EV59,"")</f>
        <v/>
      </c>
      <c r="BD56" t="str">
        <f>IF('Making-시작_종료용'!K59&gt;0,'Making-시작_종료용'!EW59,"")</f>
        <v/>
      </c>
      <c r="BE56" t="str">
        <f>IF('Making-시작_종료용'!K59&gt;0,'Making-시작_종료용'!EX59,"")</f>
        <v/>
      </c>
      <c r="BF56" t="str">
        <f>IF('Making-시작_종료용'!K59&gt;0,'Making-시작_종료용'!EY59,"")</f>
        <v/>
      </c>
      <c r="BG56" t="str">
        <f>IF('Making-시작_종료용'!K59&gt;0,'Making-시작_종료용'!EZ59,"")</f>
        <v/>
      </c>
      <c r="BH56" t="str">
        <f>IF('Making-시작_종료용'!K59&gt;0,'Making-시작_종료용'!FA59,"")</f>
        <v/>
      </c>
      <c r="BI56" t="str">
        <f>IF('Making-시작_종료용'!K59&gt;0,'Making-시작_종료용'!FB59,"")</f>
        <v/>
      </c>
      <c r="BJ56" t="str">
        <f>IF('Making-시작_종료용'!K59&gt;0,'Making-시작_종료용'!FC59,"")</f>
        <v/>
      </c>
      <c r="BK56" t="str">
        <f>IF('Making-시작_종료용'!K59&gt;0,'Making-시작_종료용'!FD59,"")</f>
        <v/>
      </c>
      <c r="BL56" t="str">
        <f>IF('Making-시작_종료용'!K59&gt;0,'Making-시작_종료용'!FE59,"")</f>
        <v/>
      </c>
      <c r="BM56" t="str">
        <f>IF('Making-시작_종료용'!K59&gt;0,'Making-시작_종료용'!FF59,"")</f>
        <v/>
      </c>
      <c r="BN56" t="str">
        <f>IF('Making-시작_종료용'!K59&gt;0,'Making-시작_종료용'!FG59,"")</f>
        <v/>
      </c>
      <c r="BO56" t="str">
        <f>IF('Making-시작_종료용'!K59&gt;0,'Making-시작_종료용'!FH59,"")</f>
        <v/>
      </c>
      <c r="BP56" t="str">
        <f>IF('Making-시작_종료용'!K59&gt;0,'Making-시작_종료용'!FI59,"")</f>
        <v/>
      </c>
      <c r="BQ56" t="str">
        <f>IF('Making-시작_종료용'!K59&gt;0,'Making-시작_종료용'!FJ59,"")</f>
        <v/>
      </c>
      <c r="BR56" t="str">
        <f>IF('Making-시작_종료용'!K59&gt;0,'Making-시작_종료용'!FK59,"")</f>
        <v/>
      </c>
      <c r="BS56" t="str">
        <f>IF('Making-시작_종료용'!K59&gt;0,'Making-시작_종료용'!FL59,"")</f>
        <v/>
      </c>
      <c r="BT56" t="str">
        <f>IF('Making-시작_종료용'!K59&gt;0,'Making-시작_종료용'!FM59,"")</f>
        <v/>
      </c>
      <c r="BU56" t="str">
        <f>IF('Making-시작_종료용'!K59&gt;0,'Making-시작_종료용'!FN59,"")</f>
        <v/>
      </c>
      <c r="BV56" t="str">
        <f>IF('Making-시작_종료용'!K59&gt;0,'Making-시작_종료용'!FO59,"")</f>
        <v/>
      </c>
      <c r="BW56" t="str">
        <f>IF('Making-시작_종료용'!K59&gt;0,'Making-시작_종료용'!FP59,"")</f>
        <v/>
      </c>
      <c r="BX56" t="str">
        <f>IF('Making-시작_종료용'!K59&gt;0,'Making-시작_종료용'!FQ59,"")</f>
        <v/>
      </c>
      <c r="BY56" t="str">
        <f>IF('Making-시작_종료용'!K59&gt;0,'Making-시작_종료용'!FR59,"")</f>
        <v/>
      </c>
      <c r="BZ56" t="str">
        <f>IF('Making-시작_종료용'!K59&gt;0,'Making-시작_종료용'!FS59,"")</f>
        <v/>
      </c>
      <c r="CA56" t="str">
        <f>IF('Making-시작_종료용'!K59&gt;0,'Making-시작_종료용'!FT59,"")</f>
        <v/>
      </c>
      <c r="CB56" t="str">
        <f>IF('Making-시작_종료용'!K59&gt;0,'Making-시작_종료용'!FU59,"")</f>
        <v/>
      </c>
      <c r="CC56" t="str">
        <f>IF('Making-시작_종료용'!K59&gt;0,'Making-시작_종료용'!FV59,"")</f>
        <v/>
      </c>
      <c r="CD56" t="str">
        <f>IF('Making-시작_종료용'!K59&gt;0,'Making-시작_종료용'!FW59,"")</f>
        <v/>
      </c>
      <c r="CE56" t="str">
        <f>IF('Making-시작_종료용'!K59&gt;0,'Making-시작_종료용'!FX59,"")</f>
        <v/>
      </c>
      <c r="CF56" t="str">
        <f>IF('Making-시작_종료용'!K59&gt;0,'Making-시작_종료용'!FY59,"")</f>
        <v/>
      </c>
      <c r="CG56" t="str">
        <f>IF('Making-시작_종료용'!K59&gt;0,'Making-시작_종료용'!FZ59,"")</f>
        <v/>
      </c>
      <c r="CH56" t="str">
        <f>IF('Making-시작_종료용'!K59&gt;0,'Making-시작_종료용'!GA59,"")</f>
        <v/>
      </c>
      <c r="CI56" t="str">
        <f>IF('Making-시작_종료용'!K59&gt;0,'Making-시작_종료용'!GB59,"")</f>
        <v/>
      </c>
      <c r="CJ56" t="str">
        <f>IF('Making-시작_종료용'!K59&gt;0,'Making-시작_종료용'!GC59,"")</f>
        <v/>
      </c>
      <c r="CK56" t="str">
        <f>IF('Making-시작_종료용'!K59&gt;0,'Making-시작_종료용'!GD59,"")</f>
        <v/>
      </c>
      <c r="CL56" t="str">
        <f>IF('Making-시작_종료용'!K59&gt;0,'Making-시작_종료용'!GE59,"")</f>
        <v/>
      </c>
      <c r="CM56" t="str">
        <f>IF('Making-시작_종료용'!K59&gt;0,'Making-시작_종료용'!GF59,"")</f>
        <v/>
      </c>
      <c r="CN56" t="str">
        <f>IF('Making-시작_종료용'!K59&gt;0,'Making-시작_종료용'!GG59,"")</f>
        <v/>
      </c>
      <c r="CO56" t="str">
        <f>IF('Making-시작_종료용'!K59&gt;0,'Making-시작_종료용'!GH59,"")</f>
        <v/>
      </c>
      <c r="CP56" s="56" t="str">
        <f>IF('Making-시작_종료용'!K59&gt;0,'Making-시작_종료용'!GI59,"")</f>
        <v/>
      </c>
      <c r="CQ56" t="str">
        <f>IF('Making-시작_종료용'!K59&gt;0,'Making-시작_종료용'!GJ59,"")</f>
        <v/>
      </c>
      <c r="CR56" t="str">
        <f>IF('Making-시작_종료용'!K59&gt;0,'Making-시작_종료용'!GK59,"")</f>
        <v/>
      </c>
      <c r="CS56" t="str">
        <f>IF('Making-시작_종료용'!K59&gt;0,'Making-시작_종료용'!GL59,"")</f>
        <v/>
      </c>
      <c r="CT56" t="str">
        <f>IF('Making-시작_종료용'!K59&gt;0,'Making-시작_종료용'!GM59,"")</f>
        <v/>
      </c>
      <c r="CU56" t="str">
        <f>IF('Making-시작_종료용'!K59&gt;0,"G","")</f>
        <v/>
      </c>
      <c r="CV56" t="str">
        <f>IF('Making-시작_종료용'!AR59&gt;0,1,IF('Making-시작_종료용'!AS59&gt;0,3,""))</f>
        <v/>
      </c>
      <c r="CW56" t="str">
        <f>IF(AND(Making!EW59&lt;&gt;0,(DL56&gt;0)),"X","")</f>
        <v/>
      </c>
      <c r="CX56" t="str">
        <f>IF(AND(Making!EW59&lt;&gt;0,(DL56&gt;0)),-1,"")</f>
        <v/>
      </c>
      <c r="CY56" t="str">
        <f t="shared" si="12"/>
        <v/>
      </c>
      <c r="DC56" t="str">
        <f>IF('Making-시작_종료용'!AR59&gt;0,"시작보행",IF('Making-시작_종료용'!AS59&gt;0,"종료보행",""))</f>
        <v/>
      </c>
      <c r="DH56">
        <f t="shared" si="2"/>
        <v>50</v>
      </c>
      <c r="DI56">
        <f t="shared" si="3"/>
        <v>16</v>
      </c>
      <c r="DJ56" t="str">
        <f t="shared" si="13"/>
        <v/>
      </c>
      <c r="DK56">
        <f t="shared" si="4"/>
        <v>3</v>
      </c>
      <c r="DL56">
        <f t="shared" si="5"/>
        <v>0</v>
      </c>
    </row>
    <row r="57" spans="3:116" ht="12" customHeight="1" x14ac:dyDescent="0.4">
      <c r="C57" s="4" t="str">
        <f>IF(AND(Making!EW60&lt;&gt;0,(DK57&lt;&gt;"")),CONCATENATE("@SET_LINE,",DH57+DI57/2),"")</f>
        <v/>
      </c>
      <c r="D57" t="str">
        <f>IF(AND(Making!EW60&lt;&gt;0,(DK57&lt;&gt;"")),Making!EV60,"")</f>
        <v/>
      </c>
      <c r="E57" t="str">
        <f>IF(AND(Making!EW60&lt;&gt;0,(DK57&lt;&gt;"")),Making!EW60,"")</f>
        <v/>
      </c>
      <c r="F57" t="str">
        <f>IF(AND(Making!EW60&lt;&gt;0,(DK57&lt;&gt;"")),Making!EX60,"")</f>
        <v/>
      </c>
      <c r="G57" t="str">
        <f>IF(AND(Making!EW60&lt;&gt;0,(DK57&lt;&gt;"")),Making!EY60,"")</f>
        <v/>
      </c>
      <c r="H57" t="str">
        <f>IF(AND(Making!EW60&lt;&gt;0,(DK57&lt;&gt;"")),Making!EZ60,"")</f>
        <v/>
      </c>
      <c r="I57" t="str">
        <f>IF(AND(Making!EW60&lt;&gt;0,(DK57&lt;&gt;"")),Making!FA60,"")</f>
        <v/>
      </c>
      <c r="J57" t="str">
        <f>IF(AND(Making!EW60&lt;&gt;0,(DK57&lt;&gt;"")),Making!FB60,"")</f>
        <v/>
      </c>
      <c r="K57" t="str">
        <f>IF(AND(Making!EW60&lt;&gt;0,(DK57&lt;&gt;"")),Making!FC60,"")</f>
        <v/>
      </c>
      <c r="L57" t="str">
        <f>IF(AND(Making!EW60&lt;&gt;0,(DK57&lt;&gt;"")),Making!FD60,"")</f>
        <v/>
      </c>
      <c r="M57" t="str">
        <f>IF(AND(Making!EW60&lt;&gt;0,(DK57&lt;&gt;"")),Making!FE60,"")</f>
        <v/>
      </c>
      <c r="N57" t="str">
        <f>IF(AND(Making!EW60&lt;&gt;0,(DK57&lt;&gt;"")),Making!FF60,"")</f>
        <v/>
      </c>
      <c r="O57" t="str">
        <f>IF(AND(Making!EW60&lt;&gt;0,(DK57&lt;&gt;"")),Making!FG60,"")</f>
        <v/>
      </c>
      <c r="P57" t="str">
        <f>IF(AND(Making!EW60&lt;&gt;0,(DK57&lt;&gt;"")),Making!FH60,"")</f>
        <v/>
      </c>
      <c r="Q57" t="str">
        <f>IF(AND(Making!EW60&lt;&gt;0,(DK57&lt;&gt;"")),Making!FI60,"")</f>
        <v/>
      </c>
      <c r="R57" t="str">
        <f>IF(AND(Making!EW60&lt;&gt;0,(DK57&lt;&gt;"")),Making!FJ60,"")</f>
        <v/>
      </c>
      <c r="S57" t="str">
        <f>IF(AND(Making!EW60&lt;&gt;0,(DK57&lt;&gt;"")),Making!FK60,"")</f>
        <v/>
      </c>
      <c r="T57" t="str">
        <f>IF(AND(Making!EW60&lt;&gt;0,(DK57&lt;&gt;"")),Making!FL60,"")</f>
        <v/>
      </c>
      <c r="U57" t="str">
        <f>IF(AND(Making!EW60&lt;&gt;0,(DK57&lt;&gt;"")),Making!FM60,"")</f>
        <v/>
      </c>
      <c r="V57" t="str">
        <f>IF(AND(Making!EW60&lt;&gt;0,(DK57&lt;&gt;"")),Making!FN60,"")</f>
        <v/>
      </c>
      <c r="W57" t="str">
        <f>IF(AND(Making!EW60&lt;&gt;0,(DK57&lt;&gt;"")),Making!FO60,"")</f>
        <v/>
      </c>
      <c r="X57" t="str">
        <f>IF(AND(Making!EW60&lt;&gt;0,(DK57&lt;&gt;"")),Making!FP60,"")</f>
        <v/>
      </c>
      <c r="Y57" t="str">
        <f>IF(AND(Making!EW60&lt;&gt;0,(DK57&lt;&gt;"")),Making!FQ60,"")</f>
        <v/>
      </c>
      <c r="Z57" t="str">
        <f>IF(AND(Making!EW60&lt;&gt;0,(DK57&lt;&gt;"")),Making!FR60,"")</f>
        <v/>
      </c>
      <c r="AA57" t="str">
        <f>IF(AND(Making!EW60&lt;&gt;0,(DK57&lt;&gt;"")),Making!FS60,"")</f>
        <v/>
      </c>
      <c r="AB57" t="str">
        <f>IF(AND(Making!EW60&lt;&gt;0,(DK57&lt;&gt;"")),Making!FT60,"")</f>
        <v/>
      </c>
      <c r="AC57" t="str">
        <f>IF(AND(Making!EW60&lt;&gt;0,(DK57&lt;&gt;"")),Making!FU60,"")</f>
        <v/>
      </c>
      <c r="AD57" t="str">
        <f>IF(AND(Making!EW60&lt;&gt;0,(DK57&lt;&gt;"")),Making!FV60,"")</f>
        <v/>
      </c>
      <c r="AE57" t="str">
        <f>IF(AND(Making!EW60&lt;&gt;0,(DK57&lt;&gt;"")),Making!FW60,"")</f>
        <v/>
      </c>
      <c r="AF57" t="str">
        <f>IF(AND(Making!EW60&lt;&gt;0,(DK57&lt;&gt;"")),Making!FX60,"")</f>
        <v/>
      </c>
      <c r="AG57" t="str">
        <f>IF(AND(Making!EW60&lt;&gt;0,(DK57&lt;&gt;"")),Making!FY60,"")</f>
        <v/>
      </c>
      <c r="AH57" t="str">
        <f>IF(AND(Making!EW60&lt;&gt;0,(DK57&lt;&gt;"")),Making!FZ60,"")</f>
        <v/>
      </c>
      <c r="AI57" t="str">
        <f>IF(AND(Making!EW60&lt;&gt;0,(DK57&lt;&gt;"")),Making!GA60,"")</f>
        <v/>
      </c>
      <c r="AJ57" t="str">
        <f>IF(AND(Making!EW60&lt;&gt;0,(DK57&lt;&gt;"")),Making!GB60,"")</f>
        <v/>
      </c>
      <c r="AK57" t="str">
        <f>IF(AND(Making!EW60&lt;&gt;0,(DK57&lt;&gt;"")),Making!GC60,"")</f>
        <v/>
      </c>
      <c r="AL57" t="str">
        <f>IF(AND(Making!EW60&lt;&gt;0,(DK57&lt;&gt;"")),Making!GD60,"")</f>
        <v/>
      </c>
      <c r="AM57" t="str">
        <f>IF(AND(Making!EW60&lt;&gt;0,(DK57&lt;&gt;"")),Making!GE60,"")</f>
        <v/>
      </c>
      <c r="AN57" t="str">
        <f>IF(AND(Making!EW60&lt;&gt;0,(DK57&lt;&gt;"")),Making!GF60,"")</f>
        <v/>
      </c>
      <c r="AO57" t="str">
        <f>IF(AND(Making!EW60&lt;&gt;0,(DK57&lt;&gt;"")),Making!GG60,"")</f>
        <v/>
      </c>
      <c r="AP57" t="str">
        <f>IF(AND(Making!EW60&lt;&gt;0,(DK57&lt;&gt;"")),Making!GJ60,"")</f>
        <v/>
      </c>
      <c r="AQ57" t="str">
        <f>IF(AND(Making!EW60&lt;&gt;0,(DK57&lt;&gt;"")),Making!GK60,"")</f>
        <v/>
      </c>
      <c r="AR57" t="str">
        <f>IF(AND(Making!EW60&lt;&gt;0,(DK57&lt;&gt;"")),Making!GL60,"")</f>
        <v/>
      </c>
      <c r="AS57" t="str">
        <f>IF(AND(Making!EW60&lt;&gt;0,(DK57&lt;&gt;"")),Making!GM60,"")</f>
        <v/>
      </c>
      <c r="AT57" t="str">
        <f>IF(AND(Making!EW60&lt;&gt;0,(DK57&lt;&gt;"")),"G","")</f>
        <v/>
      </c>
      <c r="AU57" t="str">
        <f>IF(AND(Making!EW60&lt;&gt;0,(DK57&lt;&gt;"")),2,IF(AND(Making!AS60&lt;&gt;0,(DK75&lt;&gt;"")),2,""))</f>
        <v/>
      </c>
      <c r="AV57" t="str">
        <f>IF(AND(Making!EW60&lt;&gt;0,(DK57&lt;&gt;""),(DL57&gt;0)),"X","")</f>
        <v/>
      </c>
      <c r="AW57" t="str">
        <f>IF(AND(Making!EW60&lt;&gt;0,(DK57&lt;&gt;""),(DL57&gt;0)),-1,"")</f>
        <v/>
      </c>
      <c r="AX57" s="4"/>
      <c r="AY57" s="4"/>
      <c r="AZ57" s="4"/>
      <c r="BA57" s="4"/>
      <c r="BB57" s="4" t="str">
        <f>IF('Making-시작_종료용'!K60&gt;0,CONCATENATE("@SET_LINE,",IF(CV57=1,DH57,DH57+IF(DK57&lt;&gt;"",DI57,0))),"")</f>
        <v/>
      </c>
      <c r="BC57" t="str">
        <f>IF('Making-시작_종료용'!K60&gt;0,'Making-시작_종료용'!EV60,"")</f>
        <v/>
      </c>
      <c r="BD57" t="str">
        <f>IF('Making-시작_종료용'!K60&gt;0,'Making-시작_종료용'!EW60,"")</f>
        <v/>
      </c>
      <c r="BE57" t="str">
        <f>IF('Making-시작_종료용'!K60&gt;0,'Making-시작_종료용'!EX60,"")</f>
        <v/>
      </c>
      <c r="BF57" t="str">
        <f>IF('Making-시작_종료용'!K60&gt;0,'Making-시작_종료용'!EY60,"")</f>
        <v/>
      </c>
      <c r="BG57" t="str">
        <f>IF('Making-시작_종료용'!K60&gt;0,'Making-시작_종료용'!EZ60,"")</f>
        <v/>
      </c>
      <c r="BH57" t="str">
        <f>IF('Making-시작_종료용'!K60&gt;0,'Making-시작_종료용'!FA60,"")</f>
        <v/>
      </c>
      <c r="BI57" t="str">
        <f>IF('Making-시작_종료용'!K60&gt;0,'Making-시작_종료용'!FB60,"")</f>
        <v/>
      </c>
      <c r="BJ57" t="str">
        <f>IF('Making-시작_종료용'!K60&gt;0,'Making-시작_종료용'!FC60,"")</f>
        <v/>
      </c>
      <c r="BK57" t="str">
        <f>IF('Making-시작_종료용'!K60&gt;0,'Making-시작_종료용'!FD60,"")</f>
        <v/>
      </c>
      <c r="BL57" t="str">
        <f>IF('Making-시작_종료용'!K60&gt;0,'Making-시작_종료용'!FE60,"")</f>
        <v/>
      </c>
      <c r="BM57" t="str">
        <f>IF('Making-시작_종료용'!K60&gt;0,'Making-시작_종료용'!FF60,"")</f>
        <v/>
      </c>
      <c r="BN57" t="str">
        <f>IF('Making-시작_종료용'!K60&gt;0,'Making-시작_종료용'!FG60,"")</f>
        <v/>
      </c>
      <c r="BO57" t="str">
        <f>IF('Making-시작_종료용'!K60&gt;0,'Making-시작_종료용'!FH60,"")</f>
        <v/>
      </c>
      <c r="BP57" t="str">
        <f>IF('Making-시작_종료용'!K60&gt;0,'Making-시작_종료용'!FI60,"")</f>
        <v/>
      </c>
      <c r="BQ57" t="str">
        <f>IF('Making-시작_종료용'!K60&gt;0,'Making-시작_종료용'!FJ60,"")</f>
        <v/>
      </c>
      <c r="BR57" t="str">
        <f>IF('Making-시작_종료용'!K60&gt;0,'Making-시작_종료용'!FK60,"")</f>
        <v/>
      </c>
      <c r="BS57" t="str">
        <f>IF('Making-시작_종료용'!K60&gt;0,'Making-시작_종료용'!FL60,"")</f>
        <v/>
      </c>
      <c r="BT57" t="str">
        <f>IF('Making-시작_종료용'!K60&gt;0,'Making-시작_종료용'!FM60,"")</f>
        <v/>
      </c>
      <c r="BU57" t="str">
        <f>IF('Making-시작_종료용'!K60&gt;0,'Making-시작_종료용'!FN60,"")</f>
        <v/>
      </c>
      <c r="BV57" t="str">
        <f>IF('Making-시작_종료용'!K60&gt;0,'Making-시작_종료용'!FO60,"")</f>
        <v/>
      </c>
      <c r="BW57" t="str">
        <f>IF('Making-시작_종료용'!K60&gt;0,'Making-시작_종료용'!FP60,"")</f>
        <v/>
      </c>
      <c r="BX57" t="str">
        <f>IF('Making-시작_종료용'!K60&gt;0,'Making-시작_종료용'!FQ60,"")</f>
        <v/>
      </c>
      <c r="BY57" t="str">
        <f>IF('Making-시작_종료용'!K60&gt;0,'Making-시작_종료용'!FR60,"")</f>
        <v/>
      </c>
      <c r="BZ57" t="str">
        <f>IF('Making-시작_종료용'!K60&gt;0,'Making-시작_종료용'!FS60,"")</f>
        <v/>
      </c>
      <c r="CA57" t="str">
        <f>IF('Making-시작_종료용'!K60&gt;0,'Making-시작_종료용'!FT60,"")</f>
        <v/>
      </c>
      <c r="CB57" t="str">
        <f>IF('Making-시작_종료용'!K60&gt;0,'Making-시작_종료용'!FU60,"")</f>
        <v/>
      </c>
      <c r="CC57" t="str">
        <f>IF('Making-시작_종료용'!K60&gt;0,'Making-시작_종료용'!FV60,"")</f>
        <v/>
      </c>
      <c r="CD57" t="str">
        <f>IF('Making-시작_종료용'!K60&gt;0,'Making-시작_종료용'!FW60,"")</f>
        <v/>
      </c>
      <c r="CE57" t="str">
        <f>IF('Making-시작_종료용'!K60&gt;0,'Making-시작_종료용'!FX60,"")</f>
        <v/>
      </c>
      <c r="CF57" t="str">
        <f>IF('Making-시작_종료용'!K60&gt;0,'Making-시작_종료용'!FY60,"")</f>
        <v/>
      </c>
      <c r="CG57" t="str">
        <f>IF('Making-시작_종료용'!K60&gt;0,'Making-시작_종료용'!FZ60,"")</f>
        <v/>
      </c>
      <c r="CH57" t="str">
        <f>IF('Making-시작_종료용'!K60&gt;0,'Making-시작_종료용'!GA60,"")</f>
        <v/>
      </c>
      <c r="CI57" t="str">
        <f>IF('Making-시작_종료용'!K60&gt;0,'Making-시작_종료용'!GB60,"")</f>
        <v/>
      </c>
      <c r="CJ57" t="str">
        <f>IF('Making-시작_종료용'!K60&gt;0,'Making-시작_종료용'!GC60,"")</f>
        <v/>
      </c>
      <c r="CK57" t="str">
        <f>IF('Making-시작_종료용'!K60&gt;0,'Making-시작_종료용'!GD60,"")</f>
        <v/>
      </c>
      <c r="CL57" t="str">
        <f>IF('Making-시작_종료용'!K60&gt;0,'Making-시작_종료용'!GE60,"")</f>
        <v/>
      </c>
      <c r="CM57" t="str">
        <f>IF('Making-시작_종료용'!K60&gt;0,'Making-시작_종료용'!GF60,"")</f>
        <v/>
      </c>
      <c r="CN57" t="str">
        <f>IF('Making-시작_종료용'!K60&gt;0,'Making-시작_종료용'!GG60,"")</f>
        <v/>
      </c>
      <c r="CO57" t="str">
        <f>IF('Making-시작_종료용'!K60&gt;0,'Making-시작_종료용'!GH60,"")</f>
        <v/>
      </c>
      <c r="CP57" s="56" t="str">
        <f>IF('Making-시작_종료용'!K60&gt;0,'Making-시작_종료용'!GI60,"")</f>
        <v/>
      </c>
      <c r="CQ57" t="str">
        <f>IF('Making-시작_종료용'!K60&gt;0,'Making-시작_종료용'!GJ60,"")</f>
        <v/>
      </c>
      <c r="CR57" t="str">
        <f>IF('Making-시작_종료용'!K60&gt;0,'Making-시작_종료용'!GK60,"")</f>
        <v/>
      </c>
      <c r="CS57" t="str">
        <f>IF('Making-시작_종료용'!K60&gt;0,'Making-시작_종료용'!GL60,"")</f>
        <v/>
      </c>
      <c r="CT57" t="str">
        <f>IF('Making-시작_종료용'!K60&gt;0,'Making-시작_종료용'!GM60,"")</f>
        <v/>
      </c>
      <c r="CU57" t="str">
        <f>IF('Making-시작_종료용'!K60&gt;0,"G","")</f>
        <v/>
      </c>
      <c r="CV57" t="str">
        <f>IF('Making-시작_종료용'!AR60&gt;0,1,IF('Making-시작_종료용'!AS60&gt;0,3,""))</f>
        <v/>
      </c>
      <c r="CW57" t="str">
        <f>IF(AND(Making!EW60&lt;&gt;0,(DL57&gt;0)),"X","")</f>
        <v/>
      </c>
      <c r="CX57" t="str">
        <f>IF(AND(Making!EW60&lt;&gt;0,(DL57&gt;0)),-1,"")</f>
        <v/>
      </c>
      <c r="CY57" t="str">
        <f t="shared" si="12"/>
        <v/>
      </c>
      <c r="DC57" t="str">
        <f>IF('Making-시작_종료용'!AR60&gt;0,"시작보행",IF('Making-시작_종료용'!AS60&gt;0,"종료보행",""))</f>
        <v/>
      </c>
      <c r="DH57">
        <f t="shared" si="2"/>
        <v>51</v>
      </c>
      <c r="DI57">
        <f t="shared" si="3"/>
        <v>16</v>
      </c>
      <c r="DJ57" t="str">
        <f t="shared" si="13"/>
        <v/>
      </c>
      <c r="DK57">
        <f t="shared" si="4"/>
        <v>3</v>
      </c>
      <c r="DL57">
        <f t="shared" si="5"/>
        <v>0</v>
      </c>
    </row>
    <row r="58" spans="3:116" ht="12" customHeight="1" x14ac:dyDescent="0.4">
      <c r="C58" s="4" t="str">
        <f>IF(AND(Making!EW61&lt;&gt;0,(DK58&lt;&gt;"")),CONCATENATE("@SET_LINE,",DH58+DI58/2),"")</f>
        <v/>
      </c>
      <c r="D58" t="str">
        <f>IF(AND(Making!EW61&lt;&gt;0,(DK58&lt;&gt;"")),Making!EV61,"")</f>
        <v/>
      </c>
      <c r="E58" t="str">
        <f>IF(AND(Making!EW61&lt;&gt;0,(DK58&lt;&gt;"")),Making!EW61,"")</f>
        <v/>
      </c>
      <c r="F58" t="str">
        <f>IF(AND(Making!EW61&lt;&gt;0,(DK58&lt;&gt;"")),Making!EX61,"")</f>
        <v/>
      </c>
      <c r="G58" t="str">
        <f>IF(AND(Making!EW61&lt;&gt;0,(DK58&lt;&gt;"")),Making!EY61,"")</f>
        <v/>
      </c>
      <c r="H58" t="str">
        <f>IF(AND(Making!EW61&lt;&gt;0,(DK58&lt;&gt;"")),Making!EZ61,"")</f>
        <v/>
      </c>
      <c r="I58" t="str">
        <f>IF(AND(Making!EW61&lt;&gt;0,(DK58&lt;&gt;"")),Making!FA61,"")</f>
        <v/>
      </c>
      <c r="J58" t="str">
        <f>IF(AND(Making!EW61&lt;&gt;0,(DK58&lt;&gt;"")),Making!FB61,"")</f>
        <v/>
      </c>
      <c r="K58" t="str">
        <f>IF(AND(Making!EW61&lt;&gt;0,(DK58&lt;&gt;"")),Making!FC61,"")</f>
        <v/>
      </c>
      <c r="L58" t="str">
        <f>IF(AND(Making!EW61&lt;&gt;0,(DK58&lt;&gt;"")),Making!FD61,"")</f>
        <v/>
      </c>
      <c r="M58" t="str">
        <f>IF(AND(Making!EW61&lt;&gt;0,(DK58&lt;&gt;"")),Making!FE61,"")</f>
        <v/>
      </c>
      <c r="N58" t="str">
        <f>IF(AND(Making!EW61&lt;&gt;0,(DK58&lt;&gt;"")),Making!FF61,"")</f>
        <v/>
      </c>
      <c r="O58" t="str">
        <f>IF(AND(Making!EW61&lt;&gt;0,(DK58&lt;&gt;"")),Making!FG61,"")</f>
        <v/>
      </c>
      <c r="P58" t="str">
        <f>IF(AND(Making!EW61&lt;&gt;0,(DK58&lt;&gt;"")),Making!FH61,"")</f>
        <v/>
      </c>
      <c r="Q58" t="str">
        <f>IF(AND(Making!EW61&lt;&gt;0,(DK58&lt;&gt;"")),Making!FI61,"")</f>
        <v/>
      </c>
      <c r="R58" t="str">
        <f>IF(AND(Making!EW61&lt;&gt;0,(DK58&lt;&gt;"")),Making!FJ61,"")</f>
        <v/>
      </c>
      <c r="S58" t="str">
        <f>IF(AND(Making!EW61&lt;&gt;0,(DK58&lt;&gt;"")),Making!FK61,"")</f>
        <v/>
      </c>
      <c r="T58" t="str">
        <f>IF(AND(Making!EW61&lt;&gt;0,(DK58&lt;&gt;"")),Making!FL61,"")</f>
        <v/>
      </c>
      <c r="U58" t="str">
        <f>IF(AND(Making!EW61&lt;&gt;0,(DK58&lt;&gt;"")),Making!FM61,"")</f>
        <v/>
      </c>
      <c r="V58" t="str">
        <f>IF(AND(Making!EW61&lt;&gt;0,(DK58&lt;&gt;"")),Making!FN61,"")</f>
        <v/>
      </c>
      <c r="W58" t="str">
        <f>IF(AND(Making!EW61&lt;&gt;0,(DK58&lt;&gt;"")),Making!FO61,"")</f>
        <v/>
      </c>
      <c r="X58" t="str">
        <f>IF(AND(Making!EW61&lt;&gt;0,(DK58&lt;&gt;"")),Making!FP61,"")</f>
        <v/>
      </c>
      <c r="Y58" t="str">
        <f>IF(AND(Making!EW61&lt;&gt;0,(DK58&lt;&gt;"")),Making!FQ61,"")</f>
        <v/>
      </c>
      <c r="Z58" t="str">
        <f>IF(AND(Making!EW61&lt;&gt;0,(DK58&lt;&gt;"")),Making!FR61,"")</f>
        <v/>
      </c>
      <c r="AA58" t="str">
        <f>IF(AND(Making!EW61&lt;&gt;0,(DK58&lt;&gt;"")),Making!FS61,"")</f>
        <v/>
      </c>
      <c r="AB58" t="str">
        <f>IF(AND(Making!EW61&lt;&gt;0,(DK58&lt;&gt;"")),Making!FT61,"")</f>
        <v/>
      </c>
      <c r="AC58" t="str">
        <f>IF(AND(Making!EW61&lt;&gt;0,(DK58&lt;&gt;"")),Making!FU61,"")</f>
        <v/>
      </c>
      <c r="AD58" t="str">
        <f>IF(AND(Making!EW61&lt;&gt;0,(DK58&lt;&gt;"")),Making!FV61,"")</f>
        <v/>
      </c>
      <c r="AE58" t="str">
        <f>IF(AND(Making!EW61&lt;&gt;0,(DK58&lt;&gt;"")),Making!FW61,"")</f>
        <v/>
      </c>
      <c r="AF58" t="str">
        <f>IF(AND(Making!EW61&lt;&gt;0,(DK58&lt;&gt;"")),Making!FX61,"")</f>
        <v/>
      </c>
      <c r="AG58" t="str">
        <f>IF(AND(Making!EW61&lt;&gt;0,(DK58&lt;&gt;"")),Making!FY61,"")</f>
        <v/>
      </c>
      <c r="AH58" t="str">
        <f>IF(AND(Making!EW61&lt;&gt;0,(DK58&lt;&gt;"")),Making!FZ61,"")</f>
        <v/>
      </c>
      <c r="AI58" t="str">
        <f>IF(AND(Making!EW61&lt;&gt;0,(DK58&lt;&gt;"")),Making!GA61,"")</f>
        <v/>
      </c>
      <c r="AJ58" t="str">
        <f>IF(AND(Making!EW61&lt;&gt;0,(DK58&lt;&gt;"")),Making!GB61,"")</f>
        <v/>
      </c>
      <c r="AK58" t="str">
        <f>IF(AND(Making!EW61&lt;&gt;0,(DK58&lt;&gt;"")),Making!GC61,"")</f>
        <v/>
      </c>
      <c r="AL58" t="str">
        <f>IF(AND(Making!EW61&lt;&gt;0,(DK58&lt;&gt;"")),Making!GD61,"")</f>
        <v/>
      </c>
      <c r="AM58" t="str">
        <f>IF(AND(Making!EW61&lt;&gt;0,(DK58&lt;&gt;"")),Making!GE61,"")</f>
        <v/>
      </c>
      <c r="AN58" t="str">
        <f>IF(AND(Making!EW61&lt;&gt;0,(DK58&lt;&gt;"")),Making!GF61,"")</f>
        <v/>
      </c>
      <c r="AO58" t="str">
        <f>IF(AND(Making!EW61&lt;&gt;0,(DK58&lt;&gt;"")),Making!GG61,"")</f>
        <v/>
      </c>
      <c r="AP58" t="str">
        <f>IF(AND(Making!EW61&lt;&gt;0,(DK58&lt;&gt;"")),Making!GJ61,"")</f>
        <v/>
      </c>
      <c r="AQ58" t="str">
        <f>IF(AND(Making!EW61&lt;&gt;0,(DK58&lt;&gt;"")),Making!GK61,"")</f>
        <v/>
      </c>
      <c r="AR58" t="str">
        <f>IF(AND(Making!EW61&lt;&gt;0,(DK58&lt;&gt;"")),Making!GL61,"")</f>
        <v/>
      </c>
      <c r="AS58" t="str">
        <f>IF(AND(Making!EW61&lt;&gt;0,(DK58&lt;&gt;"")),Making!GM61,"")</f>
        <v/>
      </c>
      <c r="AT58" t="str">
        <f>IF(AND(Making!EW61&lt;&gt;0,(DK58&lt;&gt;"")),"G","")</f>
        <v/>
      </c>
      <c r="AU58" t="str">
        <f>IF(AND(Making!EW61&lt;&gt;0,(DK58&lt;&gt;"")),2,IF(AND(Making!AS61&lt;&gt;0,(DK76&lt;&gt;"")),2,""))</f>
        <v/>
      </c>
      <c r="AV58" t="str">
        <f>IF(AND(Making!EW61&lt;&gt;0,(DK58&lt;&gt;""),(DL58&gt;0)),"X","")</f>
        <v/>
      </c>
      <c r="AW58" t="str">
        <f>IF(AND(Making!EW61&lt;&gt;0,(DK58&lt;&gt;""),(DL58&gt;0)),-1,"")</f>
        <v/>
      </c>
      <c r="AX58" s="4"/>
      <c r="AY58" s="4"/>
      <c r="AZ58" s="4"/>
      <c r="BA58" s="4"/>
      <c r="BB58" s="4" t="str">
        <f>IF('Making-시작_종료용'!K61&gt;0,CONCATENATE("@SET_LINE,",IF(CV58=1,DH58,DH58+IF(DK58&lt;&gt;"",DI58,0))),"")</f>
        <v/>
      </c>
      <c r="BC58" t="str">
        <f>IF('Making-시작_종료용'!K61&gt;0,'Making-시작_종료용'!EV61,"")</f>
        <v/>
      </c>
      <c r="BD58" t="str">
        <f>IF('Making-시작_종료용'!K61&gt;0,'Making-시작_종료용'!EW61,"")</f>
        <v/>
      </c>
      <c r="BE58" t="str">
        <f>IF('Making-시작_종료용'!K61&gt;0,'Making-시작_종료용'!EX61,"")</f>
        <v/>
      </c>
      <c r="BF58" t="str">
        <f>IF('Making-시작_종료용'!K61&gt;0,'Making-시작_종료용'!EY61,"")</f>
        <v/>
      </c>
      <c r="BG58" t="str">
        <f>IF('Making-시작_종료용'!K61&gt;0,'Making-시작_종료용'!EZ61,"")</f>
        <v/>
      </c>
      <c r="BH58" t="str">
        <f>IF('Making-시작_종료용'!K61&gt;0,'Making-시작_종료용'!FA61,"")</f>
        <v/>
      </c>
      <c r="BI58" t="str">
        <f>IF('Making-시작_종료용'!K61&gt;0,'Making-시작_종료용'!FB61,"")</f>
        <v/>
      </c>
      <c r="BJ58" t="str">
        <f>IF('Making-시작_종료용'!K61&gt;0,'Making-시작_종료용'!FC61,"")</f>
        <v/>
      </c>
      <c r="BK58" t="str">
        <f>IF('Making-시작_종료용'!K61&gt;0,'Making-시작_종료용'!FD61,"")</f>
        <v/>
      </c>
      <c r="BL58" t="str">
        <f>IF('Making-시작_종료용'!K61&gt;0,'Making-시작_종료용'!FE61,"")</f>
        <v/>
      </c>
      <c r="BM58" t="str">
        <f>IF('Making-시작_종료용'!K61&gt;0,'Making-시작_종료용'!FF61,"")</f>
        <v/>
      </c>
      <c r="BN58" t="str">
        <f>IF('Making-시작_종료용'!K61&gt;0,'Making-시작_종료용'!FG61,"")</f>
        <v/>
      </c>
      <c r="BO58" t="str">
        <f>IF('Making-시작_종료용'!K61&gt;0,'Making-시작_종료용'!FH61,"")</f>
        <v/>
      </c>
      <c r="BP58" t="str">
        <f>IF('Making-시작_종료용'!K61&gt;0,'Making-시작_종료용'!FI61,"")</f>
        <v/>
      </c>
      <c r="BQ58" t="str">
        <f>IF('Making-시작_종료용'!K61&gt;0,'Making-시작_종료용'!FJ61,"")</f>
        <v/>
      </c>
      <c r="BR58" t="str">
        <f>IF('Making-시작_종료용'!K61&gt;0,'Making-시작_종료용'!FK61,"")</f>
        <v/>
      </c>
      <c r="BS58" t="str">
        <f>IF('Making-시작_종료용'!K61&gt;0,'Making-시작_종료용'!FL61,"")</f>
        <v/>
      </c>
      <c r="BT58" t="str">
        <f>IF('Making-시작_종료용'!K61&gt;0,'Making-시작_종료용'!FM61,"")</f>
        <v/>
      </c>
      <c r="BU58" t="str">
        <f>IF('Making-시작_종료용'!K61&gt;0,'Making-시작_종료용'!FN61,"")</f>
        <v/>
      </c>
      <c r="BV58" t="str">
        <f>IF('Making-시작_종료용'!K61&gt;0,'Making-시작_종료용'!FO61,"")</f>
        <v/>
      </c>
      <c r="BW58" t="str">
        <f>IF('Making-시작_종료용'!K61&gt;0,'Making-시작_종료용'!FP61,"")</f>
        <v/>
      </c>
      <c r="BX58" t="str">
        <f>IF('Making-시작_종료용'!K61&gt;0,'Making-시작_종료용'!FQ61,"")</f>
        <v/>
      </c>
      <c r="BY58" t="str">
        <f>IF('Making-시작_종료용'!K61&gt;0,'Making-시작_종료용'!FR61,"")</f>
        <v/>
      </c>
      <c r="BZ58" t="str">
        <f>IF('Making-시작_종료용'!K61&gt;0,'Making-시작_종료용'!FS61,"")</f>
        <v/>
      </c>
      <c r="CA58" t="str">
        <f>IF('Making-시작_종료용'!K61&gt;0,'Making-시작_종료용'!FT61,"")</f>
        <v/>
      </c>
      <c r="CB58" t="str">
        <f>IF('Making-시작_종료용'!K61&gt;0,'Making-시작_종료용'!FU61,"")</f>
        <v/>
      </c>
      <c r="CC58" t="str">
        <f>IF('Making-시작_종료용'!K61&gt;0,'Making-시작_종료용'!FV61,"")</f>
        <v/>
      </c>
      <c r="CD58" t="str">
        <f>IF('Making-시작_종료용'!K61&gt;0,'Making-시작_종료용'!FW61,"")</f>
        <v/>
      </c>
      <c r="CE58" t="str">
        <f>IF('Making-시작_종료용'!K61&gt;0,'Making-시작_종료용'!FX61,"")</f>
        <v/>
      </c>
      <c r="CF58" t="str">
        <f>IF('Making-시작_종료용'!K61&gt;0,'Making-시작_종료용'!FY61,"")</f>
        <v/>
      </c>
      <c r="CG58" t="str">
        <f>IF('Making-시작_종료용'!K61&gt;0,'Making-시작_종료용'!FZ61,"")</f>
        <v/>
      </c>
      <c r="CH58" t="str">
        <f>IF('Making-시작_종료용'!K61&gt;0,'Making-시작_종료용'!GA61,"")</f>
        <v/>
      </c>
      <c r="CI58" t="str">
        <f>IF('Making-시작_종료용'!K61&gt;0,'Making-시작_종료용'!GB61,"")</f>
        <v/>
      </c>
      <c r="CJ58" t="str">
        <f>IF('Making-시작_종료용'!K61&gt;0,'Making-시작_종료용'!GC61,"")</f>
        <v/>
      </c>
      <c r="CK58" t="str">
        <f>IF('Making-시작_종료용'!K61&gt;0,'Making-시작_종료용'!GD61,"")</f>
        <v/>
      </c>
      <c r="CL58" t="str">
        <f>IF('Making-시작_종료용'!K61&gt;0,'Making-시작_종료용'!GE61,"")</f>
        <v/>
      </c>
      <c r="CM58" t="str">
        <f>IF('Making-시작_종료용'!K61&gt;0,'Making-시작_종료용'!GF61,"")</f>
        <v/>
      </c>
      <c r="CN58" t="str">
        <f>IF('Making-시작_종료용'!K61&gt;0,'Making-시작_종료용'!GG61,"")</f>
        <v/>
      </c>
      <c r="CO58" t="str">
        <f>IF('Making-시작_종료용'!K61&gt;0,'Making-시작_종료용'!GH61,"")</f>
        <v/>
      </c>
      <c r="CP58" s="56" t="str">
        <f>IF('Making-시작_종료용'!K61&gt;0,'Making-시작_종료용'!GI61,"")</f>
        <v/>
      </c>
      <c r="CQ58" t="str">
        <f>IF('Making-시작_종료용'!K61&gt;0,'Making-시작_종료용'!GJ61,"")</f>
        <v/>
      </c>
      <c r="CR58" t="str">
        <f>IF('Making-시작_종료용'!K61&gt;0,'Making-시작_종료용'!GK61,"")</f>
        <v/>
      </c>
      <c r="CS58" t="str">
        <f>IF('Making-시작_종료용'!K61&gt;0,'Making-시작_종료용'!GL61,"")</f>
        <v/>
      </c>
      <c r="CT58" t="str">
        <f>IF('Making-시작_종료용'!K61&gt;0,'Making-시작_종료용'!GM61,"")</f>
        <v/>
      </c>
      <c r="CU58" t="str">
        <f>IF('Making-시작_종료용'!K61&gt;0,"G","")</f>
        <v/>
      </c>
      <c r="CV58" t="str">
        <f>IF('Making-시작_종료용'!AR61&gt;0,1,IF('Making-시작_종료용'!AS61&gt;0,3,""))</f>
        <v/>
      </c>
      <c r="CW58" t="str">
        <f>IF(AND(Making!EW61&lt;&gt;0,(DL58&gt;0)),"X","")</f>
        <v/>
      </c>
      <c r="CX58" t="str">
        <f>IF(AND(Making!EW61&lt;&gt;0,(DL58&gt;0)),-1,"")</f>
        <v/>
      </c>
      <c r="CY58" t="str">
        <f t="shared" si="12"/>
        <v/>
      </c>
      <c r="DC58" t="str">
        <f>IF('Making-시작_종료용'!AR61&gt;0,"시작보행",IF('Making-시작_종료용'!AS61&gt;0,"종료보행",""))</f>
        <v/>
      </c>
      <c r="DH58">
        <f t="shared" si="2"/>
        <v>52</v>
      </c>
      <c r="DI58">
        <f t="shared" si="3"/>
        <v>16</v>
      </c>
      <c r="DJ58" t="str">
        <f t="shared" si="13"/>
        <v/>
      </c>
      <c r="DK58">
        <f t="shared" si="4"/>
        <v>3</v>
      </c>
      <c r="DL58">
        <f t="shared" si="5"/>
        <v>0</v>
      </c>
    </row>
    <row r="59" spans="3:116" ht="12" customHeight="1" x14ac:dyDescent="0.4">
      <c r="C59" s="4" t="str">
        <f>IF(AND(Making!EW62&lt;&gt;0,(DK59&lt;&gt;"")),CONCATENATE("@SET_LINE,",DH59+DI59/2),"")</f>
        <v/>
      </c>
      <c r="D59" t="str">
        <f>IF(AND(Making!EW62&lt;&gt;0,(DK59&lt;&gt;"")),Making!EV62,"")</f>
        <v/>
      </c>
      <c r="E59" t="str">
        <f>IF(AND(Making!EW62&lt;&gt;0,(DK59&lt;&gt;"")),Making!EW62,"")</f>
        <v/>
      </c>
      <c r="F59" t="str">
        <f>IF(AND(Making!EW62&lt;&gt;0,(DK59&lt;&gt;"")),Making!EX62,"")</f>
        <v/>
      </c>
      <c r="G59" t="str">
        <f>IF(AND(Making!EW62&lt;&gt;0,(DK59&lt;&gt;"")),Making!EY62,"")</f>
        <v/>
      </c>
      <c r="H59" t="str">
        <f>IF(AND(Making!EW62&lt;&gt;0,(DK59&lt;&gt;"")),Making!EZ62,"")</f>
        <v/>
      </c>
      <c r="I59" t="str">
        <f>IF(AND(Making!EW62&lt;&gt;0,(DK59&lt;&gt;"")),Making!FA62,"")</f>
        <v/>
      </c>
      <c r="J59" t="str">
        <f>IF(AND(Making!EW62&lt;&gt;0,(DK59&lt;&gt;"")),Making!FB62,"")</f>
        <v/>
      </c>
      <c r="K59" t="str">
        <f>IF(AND(Making!EW62&lt;&gt;0,(DK59&lt;&gt;"")),Making!FC62,"")</f>
        <v/>
      </c>
      <c r="L59" t="str">
        <f>IF(AND(Making!EW62&lt;&gt;0,(DK59&lt;&gt;"")),Making!FD62,"")</f>
        <v/>
      </c>
      <c r="M59" t="str">
        <f>IF(AND(Making!EW62&lt;&gt;0,(DK59&lt;&gt;"")),Making!FE62,"")</f>
        <v/>
      </c>
      <c r="N59" t="str">
        <f>IF(AND(Making!EW62&lt;&gt;0,(DK59&lt;&gt;"")),Making!FF62,"")</f>
        <v/>
      </c>
      <c r="O59" t="str">
        <f>IF(AND(Making!EW62&lt;&gt;0,(DK59&lt;&gt;"")),Making!FG62,"")</f>
        <v/>
      </c>
      <c r="P59" t="str">
        <f>IF(AND(Making!EW62&lt;&gt;0,(DK59&lt;&gt;"")),Making!FH62,"")</f>
        <v/>
      </c>
      <c r="Q59" t="str">
        <f>IF(AND(Making!EW62&lt;&gt;0,(DK59&lt;&gt;"")),Making!FI62,"")</f>
        <v/>
      </c>
      <c r="R59" t="str">
        <f>IF(AND(Making!EW62&lt;&gt;0,(DK59&lt;&gt;"")),Making!FJ62,"")</f>
        <v/>
      </c>
      <c r="S59" t="str">
        <f>IF(AND(Making!EW62&lt;&gt;0,(DK59&lt;&gt;"")),Making!FK62,"")</f>
        <v/>
      </c>
      <c r="T59" t="str">
        <f>IF(AND(Making!EW62&lt;&gt;0,(DK59&lt;&gt;"")),Making!FL62,"")</f>
        <v/>
      </c>
      <c r="U59" t="str">
        <f>IF(AND(Making!EW62&lt;&gt;0,(DK59&lt;&gt;"")),Making!FM62,"")</f>
        <v/>
      </c>
      <c r="V59" t="str">
        <f>IF(AND(Making!EW62&lt;&gt;0,(DK59&lt;&gt;"")),Making!FN62,"")</f>
        <v/>
      </c>
      <c r="W59" t="str">
        <f>IF(AND(Making!EW62&lt;&gt;0,(DK59&lt;&gt;"")),Making!FO62,"")</f>
        <v/>
      </c>
      <c r="X59" t="str">
        <f>IF(AND(Making!EW62&lt;&gt;0,(DK59&lt;&gt;"")),Making!FP62,"")</f>
        <v/>
      </c>
      <c r="Y59" t="str">
        <f>IF(AND(Making!EW62&lt;&gt;0,(DK59&lt;&gt;"")),Making!FQ62,"")</f>
        <v/>
      </c>
      <c r="Z59" t="str">
        <f>IF(AND(Making!EW62&lt;&gt;0,(DK59&lt;&gt;"")),Making!FR62,"")</f>
        <v/>
      </c>
      <c r="AA59" t="str">
        <f>IF(AND(Making!EW62&lt;&gt;0,(DK59&lt;&gt;"")),Making!FS62,"")</f>
        <v/>
      </c>
      <c r="AB59" t="str">
        <f>IF(AND(Making!EW62&lt;&gt;0,(DK59&lt;&gt;"")),Making!FT62,"")</f>
        <v/>
      </c>
      <c r="AC59" t="str">
        <f>IF(AND(Making!EW62&lt;&gt;0,(DK59&lt;&gt;"")),Making!FU62,"")</f>
        <v/>
      </c>
      <c r="AD59" t="str">
        <f>IF(AND(Making!EW62&lt;&gt;0,(DK59&lt;&gt;"")),Making!FV62,"")</f>
        <v/>
      </c>
      <c r="AE59" t="str">
        <f>IF(AND(Making!EW62&lt;&gt;0,(DK59&lt;&gt;"")),Making!FW62,"")</f>
        <v/>
      </c>
      <c r="AF59" t="str">
        <f>IF(AND(Making!EW62&lt;&gt;0,(DK59&lt;&gt;"")),Making!FX62,"")</f>
        <v/>
      </c>
      <c r="AG59" t="str">
        <f>IF(AND(Making!EW62&lt;&gt;0,(DK59&lt;&gt;"")),Making!FY62,"")</f>
        <v/>
      </c>
      <c r="AH59" t="str">
        <f>IF(AND(Making!EW62&lt;&gt;0,(DK59&lt;&gt;"")),Making!FZ62,"")</f>
        <v/>
      </c>
      <c r="AI59" t="str">
        <f>IF(AND(Making!EW62&lt;&gt;0,(DK59&lt;&gt;"")),Making!GA62,"")</f>
        <v/>
      </c>
      <c r="AJ59" t="str">
        <f>IF(AND(Making!EW62&lt;&gt;0,(DK59&lt;&gt;"")),Making!GB62,"")</f>
        <v/>
      </c>
      <c r="AK59" t="str">
        <f>IF(AND(Making!EW62&lt;&gt;0,(DK59&lt;&gt;"")),Making!GC62,"")</f>
        <v/>
      </c>
      <c r="AL59" t="str">
        <f>IF(AND(Making!EW62&lt;&gt;0,(DK59&lt;&gt;"")),Making!GD62,"")</f>
        <v/>
      </c>
      <c r="AM59" t="str">
        <f>IF(AND(Making!EW62&lt;&gt;0,(DK59&lt;&gt;"")),Making!GE62,"")</f>
        <v/>
      </c>
      <c r="AN59" t="str">
        <f>IF(AND(Making!EW62&lt;&gt;0,(DK59&lt;&gt;"")),Making!GF62,"")</f>
        <v/>
      </c>
      <c r="AO59" t="str">
        <f>IF(AND(Making!EW62&lt;&gt;0,(DK59&lt;&gt;"")),Making!GG62,"")</f>
        <v/>
      </c>
      <c r="AP59" t="str">
        <f>IF(AND(Making!EW62&lt;&gt;0,(DK59&lt;&gt;"")),Making!GJ62,"")</f>
        <v/>
      </c>
      <c r="AQ59" t="str">
        <f>IF(AND(Making!EW62&lt;&gt;0,(DK59&lt;&gt;"")),Making!GK62,"")</f>
        <v/>
      </c>
      <c r="AR59" t="str">
        <f>IF(AND(Making!EW62&lt;&gt;0,(DK59&lt;&gt;"")),Making!GL62,"")</f>
        <v/>
      </c>
      <c r="AS59" t="str">
        <f>IF(AND(Making!EW62&lt;&gt;0,(DK59&lt;&gt;"")),Making!GM62,"")</f>
        <v/>
      </c>
      <c r="AT59" t="str">
        <f>IF(AND(Making!EW62&lt;&gt;0,(DK59&lt;&gt;"")),"G","")</f>
        <v/>
      </c>
      <c r="AU59" t="str">
        <f>IF(AND(Making!EW62&lt;&gt;0,(DK59&lt;&gt;"")),2,IF(AND(Making!AS62&lt;&gt;0,(DK77&lt;&gt;"")),2,""))</f>
        <v/>
      </c>
      <c r="AV59" t="str">
        <f>IF(AND(Making!EW62&lt;&gt;0,(DK59&lt;&gt;""),(DL59&gt;0)),"X","")</f>
        <v/>
      </c>
      <c r="AW59" t="str">
        <f>IF(AND(Making!EW62&lt;&gt;0,(DK59&lt;&gt;""),(DL59&gt;0)),-1,"")</f>
        <v/>
      </c>
      <c r="AX59" s="4"/>
      <c r="AY59" s="4"/>
      <c r="AZ59" s="4"/>
      <c r="BA59" s="4"/>
      <c r="BB59" s="4" t="str">
        <f>IF('Making-시작_종료용'!K62&gt;0,CONCATENATE("@SET_LINE,",IF(CV59=1,DH59,DH59+IF(DK59&lt;&gt;"",DI59,0))),"")</f>
        <v/>
      </c>
      <c r="BC59" t="str">
        <f>IF('Making-시작_종료용'!K62&gt;0,'Making-시작_종료용'!EV62,"")</f>
        <v/>
      </c>
      <c r="BD59" t="str">
        <f>IF('Making-시작_종료용'!K62&gt;0,'Making-시작_종료용'!EW62,"")</f>
        <v/>
      </c>
      <c r="BE59" t="str">
        <f>IF('Making-시작_종료용'!K62&gt;0,'Making-시작_종료용'!EX62,"")</f>
        <v/>
      </c>
      <c r="BF59" t="str">
        <f>IF('Making-시작_종료용'!K62&gt;0,'Making-시작_종료용'!EY62,"")</f>
        <v/>
      </c>
      <c r="BG59" t="str">
        <f>IF('Making-시작_종료용'!K62&gt;0,'Making-시작_종료용'!EZ62,"")</f>
        <v/>
      </c>
      <c r="BH59" t="str">
        <f>IF('Making-시작_종료용'!K62&gt;0,'Making-시작_종료용'!FA62,"")</f>
        <v/>
      </c>
      <c r="BI59" t="str">
        <f>IF('Making-시작_종료용'!K62&gt;0,'Making-시작_종료용'!FB62,"")</f>
        <v/>
      </c>
      <c r="BJ59" t="str">
        <f>IF('Making-시작_종료용'!K62&gt;0,'Making-시작_종료용'!FC62,"")</f>
        <v/>
      </c>
      <c r="BK59" t="str">
        <f>IF('Making-시작_종료용'!K62&gt;0,'Making-시작_종료용'!FD62,"")</f>
        <v/>
      </c>
      <c r="BL59" t="str">
        <f>IF('Making-시작_종료용'!K62&gt;0,'Making-시작_종료용'!FE62,"")</f>
        <v/>
      </c>
      <c r="BM59" t="str">
        <f>IF('Making-시작_종료용'!K62&gt;0,'Making-시작_종료용'!FF62,"")</f>
        <v/>
      </c>
      <c r="BN59" t="str">
        <f>IF('Making-시작_종료용'!K62&gt;0,'Making-시작_종료용'!FG62,"")</f>
        <v/>
      </c>
      <c r="BO59" t="str">
        <f>IF('Making-시작_종료용'!K62&gt;0,'Making-시작_종료용'!FH62,"")</f>
        <v/>
      </c>
      <c r="BP59" t="str">
        <f>IF('Making-시작_종료용'!K62&gt;0,'Making-시작_종료용'!FI62,"")</f>
        <v/>
      </c>
      <c r="BQ59" t="str">
        <f>IF('Making-시작_종료용'!K62&gt;0,'Making-시작_종료용'!FJ62,"")</f>
        <v/>
      </c>
      <c r="BR59" t="str">
        <f>IF('Making-시작_종료용'!K62&gt;0,'Making-시작_종료용'!FK62,"")</f>
        <v/>
      </c>
      <c r="BS59" t="str">
        <f>IF('Making-시작_종료용'!K62&gt;0,'Making-시작_종료용'!FL62,"")</f>
        <v/>
      </c>
      <c r="BT59" t="str">
        <f>IF('Making-시작_종료용'!K62&gt;0,'Making-시작_종료용'!FM62,"")</f>
        <v/>
      </c>
      <c r="BU59" t="str">
        <f>IF('Making-시작_종료용'!K62&gt;0,'Making-시작_종료용'!FN62,"")</f>
        <v/>
      </c>
      <c r="BV59" t="str">
        <f>IF('Making-시작_종료용'!K62&gt;0,'Making-시작_종료용'!FO62,"")</f>
        <v/>
      </c>
      <c r="BW59" t="str">
        <f>IF('Making-시작_종료용'!K62&gt;0,'Making-시작_종료용'!FP62,"")</f>
        <v/>
      </c>
      <c r="BX59" t="str">
        <f>IF('Making-시작_종료용'!K62&gt;0,'Making-시작_종료용'!FQ62,"")</f>
        <v/>
      </c>
      <c r="BY59" t="str">
        <f>IF('Making-시작_종료용'!K62&gt;0,'Making-시작_종료용'!FR62,"")</f>
        <v/>
      </c>
      <c r="BZ59" t="str">
        <f>IF('Making-시작_종료용'!K62&gt;0,'Making-시작_종료용'!FS62,"")</f>
        <v/>
      </c>
      <c r="CA59" t="str">
        <f>IF('Making-시작_종료용'!K62&gt;0,'Making-시작_종료용'!FT62,"")</f>
        <v/>
      </c>
      <c r="CB59" t="str">
        <f>IF('Making-시작_종료용'!K62&gt;0,'Making-시작_종료용'!FU62,"")</f>
        <v/>
      </c>
      <c r="CC59" t="str">
        <f>IF('Making-시작_종료용'!K62&gt;0,'Making-시작_종료용'!FV62,"")</f>
        <v/>
      </c>
      <c r="CD59" t="str">
        <f>IF('Making-시작_종료용'!K62&gt;0,'Making-시작_종료용'!FW62,"")</f>
        <v/>
      </c>
      <c r="CE59" t="str">
        <f>IF('Making-시작_종료용'!K62&gt;0,'Making-시작_종료용'!FX62,"")</f>
        <v/>
      </c>
      <c r="CF59" t="str">
        <f>IF('Making-시작_종료용'!K62&gt;0,'Making-시작_종료용'!FY62,"")</f>
        <v/>
      </c>
      <c r="CG59" t="str">
        <f>IF('Making-시작_종료용'!K62&gt;0,'Making-시작_종료용'!FZ62,"")</f>
        <v/>
      </c>
      <c r="CH59" t="str">
        <f>IF('Making-시작_종료용'!K62&gt;0,'Making-시작_종료용'!GA62,"")</f>
        <v/>
      </c>
      <c r="CI59" t="str">
        <f>IF('Making-시작_종료용'!K62&gt;0,'Making-시작_종료용'!GB62,"")</f>
        <v/>
      </c>
      <c r="CJ59" t="str">
        <f>IF('Making-시작_종료용'!K62&gt;0,'Making-시작_종료용'!GC62,"")</f>
        <v/>
      </c>
      <c r="CK59" t="str">
        <f>IF('Making-시작_종료용'!K62&gt;0,'Making-시작_종료용'!GD62,"")</f>
        <v/>
      </c>
      <c r="CL59" t="str">
        <f>IF('Making-시작_종료용'!K62&gt;0,'Making-시작_종료용'!GE62,"")</f>
        <v/>
      </c>
      <c r="CM59" t="str">
        <f>IF('Making-시작_종료용'!K62&gt;0,'Making-시작_종료용'!GF62,"")</f>
        <v/>
      </c>
      <c r="CN59" t="str">
        <f>IF('Making-시작_종료용'!K62&gt;0,'Making-시작_종료용'!GG62,"")</f>
        <v/>
      </c>
      <c r="CO59" t="str">
        <f>IF('Making-시작_종료용'!K62&gt;0,'Making-시작_종료용'!GH62,"")</f>
        <v/>
      </c>
      <c r="CP59" s="56" t="str">
        <f>IF('Making-시작_종료용'!K62&gt;0,'Making-시작_종료용'!GI62,"")</f>
        <v/>
      </c>
      <c r="CQ59" t="str">
        <f>IF('Making-시작_종료용'!K62&gt;0,'Making-시작_종료용'!GJ62,"")</f>
        <v/>
      </c>
      <c r="CR59" t="str">
        <f>IF('Making-시작_종료용'!K62&gt;0,'Making-시작_종료용'!GK62,"")</f>
        <v/>
      </c>
      <c r="CS59" t="str">
        <f>IF('Making-시작_종료용'!K62&gt;0,'Making-시작_종료용'!GL62,"")</f>
        <v/>
      </c>
      <c r="CT59" t="str">
        <f>IF('Making-시작_종료용'!K62&gt;0,'Making-시작_종료용'!GM62,"")</f>
        <v/>
      </c>
      <c r="CU59" t="str">
        <f>IF('Making-시작_종료용'!K62&gt;0,"G","")</f>
        <v/>
      </c>
      <c r="CV59" t="str">
        <f>IF('Making-시작_종료용'!AR62&gt;0,1,IF('Making-시작_종료용'!AS62&gt;0,3,""))</f>
        <v/>
      </c>
      <c r="CW59" t="str">
        <f>IF(AND(Making!EW62&lt;&gt;0,(DL59&gt;0)),"X","")</f>
        <v/>
      </c>
      <c r="CX59" t="str">
        <f>IF(AND(Making!EW62&lt;&gt;0,(DL59&gt;0)),-1,"")</f>
        <v/>
      </c>
      <c r="CY59" t="str">
        <f t="shared" si="12"/>
        <v/>
      </c>
      <c r="DC59" t="str">
        <f>IF('Making-시작_종료용'!AR62&gt;0,"시작보행",IF('Making-시작_종료용'!AS62&gt;0,"종료보행",""))</f>
        <v/>
      </c>
      <c r="DH59">
        <f t="shared" si="2"/>
        <v>53</v>
      </c>
      <c r="DI59">
        <f t="shared" si="3"/>
        <v>16</v>
      </c>
      <c r="DJ59" t="str">
        <f t="shared" si="13"/>
        <v/>
      </c>
      <c r="DK59">
        <f t="shared" si="4"/>
        <v>3</v>
      </c>
      <c r="DL59">
        <f t="shared" si="5"/>
        <v>0</v>
      </c>
    </row>
    <row r="60" spans="3:116" ht="12" customHeight="1" x14ac:dyDescent="0.4">
      <c r="C60" s="4" t="str">
        <f>IF(AND(Making!EW63&lt;&gt;0,(DK60&lt;&gt;"")),CONCATENATE("@SET_LINE,",DH60+DI60/2),"")</f>
        <v/>
      </c>
      <c r="D60" t="str">
        <f>IF(AND(Making!EW63&lt;&gt;0,(DK60&lt;&gt;"")),Making!EV63,"")</f>
        <v/>
      </c>
      <c r="E60" t="str">
        <f>IF(AND(Making!EW63&lt;&gt;0,(DK60&lt;&gt;"")),Making!EW63,"")</f>
        <v/>
      </c>
      <c r="F60" t="str">
        <f>IF(AND(Making!EW63&lt;&gt;0,(DK60&lt;&gt;"")),Making!EX63,"")</f>
        <v/>
      </c>
      <c r="G60" t="str">
        <f>IF(AND(Making!EW63&lt;&gt;0,(DK60&lt;&gt;"")),Making!EY63,"")</f>
        <v/>
      </c>
      <c r="H60" t="str">
        <f>IF(AND(Making!EW63&lt;&gt;0,(DK60&lt;&gt;"")),Making!EZ63,"")</f>
        <v/>
      </c>
      <c r="I60" t="str">
        <f>IF(AND(Making!EW63&lt;&gt;0,(DK60&lt;&gt;"")),Making!FA63,"")</f>
        <v/>
      </c>
      <c r="J60" t="str">
        <f>IF(AND(Making!EW63&lt;&gt;0,(DK60&lt;&gt;"")),Making!FB63,"")</f>
        <v/>
      </c>
      <c r="K60" t="str">
        <f>IF(AND(Making!EW63&lt;&gt;0,(DK60&lt;&gt;"")),Making!FC63,"")</f>
        <v/>
      </c>
      <c r="L60" t="str">
        <f>IF(AND(Making!EW63&lt;&gt;0,(DK60&lt;&gt;"")),Making!FD63,"")</f>
        <v/>
      </c>
      <c r="M60" t="str">
        <f>IF(AND(Making!EW63&lt;&gt;0,(DK60&lt;&gt;"")),Making!FE63,"")</f>
        <v/>
      </c>
      <c r="N60" t="str">
        <f>IF(AND(Making!EW63&lt;&gt;0,(DK60&lt;&gt;"")),Making!FF63,"")</f>
        <v/>
      </c>
      <c r="O60" t="str">
        <f>IF(AND(Making!EW63&lt;&gt;0,(DK60&lt;&gt;"")),Making!FG63,"")</f>
        <v/>
      </c>
      <c r="P60" t="str">
        <f>IF(AND(Making!EW63&lt;&gt;0,(DK60&lt;&gt;"")),Making!FH63,"")</f>
        <v/>
      </c>
      <c r="Q60" t="str">
        <f>IF(AND(Making!EW63&lt;&gt;0,(DK60&lt;&gt;"")),Making!FI63,"")</f>
        <v/>
      </c>
      <c r="R60" t="str">
        <f>IF(AND(Making!EW63&lt;&gt;0,(DK60&lt;&gt;"")),Making!FJ63,"")</f>
        <v/>
      </c>
      <c r="S60" t="str">
        <f>IF(AND(Making!EW63&lt;&gt;0,(DK60&lt;&gt;"")),Making!FK63,"")</f>
        <v/>
      </c>
      <c r="T60" t="str">
        <f>IF(AND(Making!EW63&lt;&gt;0,(DK60&lt;&gt;"")),Making!FL63,"")</f>
        <v/>
      </c>
      <c r="U60" t="str">
        <f>IF(AND(Making!EW63&lt;&gt;0,(DK60&lt;&gt;"")),Making!FM63,"")</f>
        <v/>
      </c>
      <c r="V60" t="str">
        <f>IF(AND(Making!EW63&lt;&gt;0,(DK60&lt;&gt;"")),Making!FN63,"")</f>
        <v/>
      </c>
      <c r="W60" t="str">
        <f>IF(AND(Making!EW63&lt;&gt;0,(DK60&lt;&gt;"")),Making!FO63,"")</f>
        <v/>
      </c>
      <c r="X60" t="str">
        <f>IF(AND(Making!EW63&lt;&gt;0,(DK60&lt;&gt;"")),Making!FP63,"")</f>
        <v/>
      </c>
      <c r="Y60" t="str">
        <f>IF(AND(Making!EW63&lt;&gt;0,(DK60&lt;&gt;"")),Making!FQ63,"")</f>
        <v/>
      </c>
      <c r="Z60" t="str">
        <f>IF(AND(Making!EW63&lt;&gt;0,(DK60&lt;&gt;"")),Making!FR63,"")</f>
        <v/>
      </c>
      <c r="AA60" t="str">
        <f>IF(AND(Making!EW63&lt;&gt;0,(DK60&lt;&gt;"")),Making!FS63,"")</f>
        <v/>
      </c>
      <c r="AB60" t="str">
        <f>IF(AND(Making!EW63&lt;&gt;0,(DK60&lt;&gt;"")),Making!FT63,"")</f>
        <v/>
      </c>
      <c r="AC60" t="str">
        <f>IF(AND(Making!EW63&lt;&gt;0,(DK60&lt;&gt;"")),Making!FU63,"")</f>
        <v/>
      </c>
      <c r="AD60" t="str">
        <f>IF(AND(Making!EW63&lt;&gt;0,(DK60&lt;&gt;"")),Making!FV63,"")</f>
        <v/>
      </c>
      <c r="AE60" t="str">
        <f>IF(AND(Making!EW63&lt;&gt;0,(DK60&lt;&gt;"")),Making!FW63,"")</f>
        <v/>
      </c>
      <c r="AF60" t="str">
        <f>IF(AND(Making!EW63&lt;&gt;0,(DK60&lt;&gt;"")),Making!FX63,"")</f>
        <v/>
      </c>
      <c r="AG60" t="str">
        <f>IF(AND(Making!EW63&lt;&gt;0,(DK60&lt;&gt;"")),Making!FY63,"")</f>
        <v/>
      </c>
      <c r="AH60" t="str">
        <f>IF(AND(Making!EW63&lt;&gt;0,(DK60&lt;&gt;"")),Making!FZ63,"")</f>
        <v/>
      </c>
      <c r="AI60" t="str">
        <f>IF(AND(Making!EW63&lt;&gt;0,(DK60&lt;&gt;"")),Making!GA63,"")</f>
        <v/>
      </c>
      <c r="AJ60" t="str">
        <f>IF(AND(Making!EW63&lt;&gt;0,(DK60&lt;&gt;"")),Making!GB63,"")</f>
        <v/>
      </c>
      <c r="AK60" t="str">
        <f>IF(AND(Making!EW63&lt;&gt;0,(DK60&lt;&gt;"")),Making!GC63,"")</f>
        <v/>
      </c>
      <c r="AL60" t="str">
        <f>IF(AND(Making!EW63&lt;&gt;0,(DK60&lt;&gt;"")),Making!GD63,"")</f>
        <v/>
      </c>
      <c r="AM60" t="str">
        <f>IF(AND(Making!EW63&lt;&gt;0,(DK60&lt;&gt;"")),Making!GE63,"")</f>
        <v/>
      </c>
      <c r="AN60" t="str">
        <f>IF(AND(Making!EW63&lt;&gt;0,(DK60&lt;&gt;"")),Making!GF63,"")</f>
        <v/>
      </c>
      <c r="AO60" t="str">
        <f>IF(AND(Making!EW63&lt;&gt;0,(DK60&lt;&gt;"")),Making!GG63,"")</f>
        <v/>
      </c>
      <c r="AP60" t="str">
        <f>IF(AND(Making!EW63&lt;&gt;0,(DK60&lt;&gt;"")),Making!GJ63,"")</f>
        <v/>
      </c>
      <c r="AQ60" t="str">
        <f>IF(AND(Making!EW63&lt;&gt;0,(DK60&lt;&gt;"")),Making!GK63,"")</f>
        <v/>
      </c>
      <c r="AR60" t="str">
        <f>IF(AND(Making!EW63&lt;&gt;0,(DK60&lt;&gt;"")),Making!GL63,"")</f>
        <v/>
      </c>
      <c r="AS60" t="str">
        <f>IF(AND(Making!EW63&lt;&gt;0,(DK60&lt;&gt;"")),Making!GM63,"")</f>
        <v/>
      </c>
      <c r="AT60" t="str">
        <f>IF(AND(Making!EW63&lt;&gt;0,(DK60&lt;&gt;"")),"G","")</f>
        <v/>
      </c>
      <c r="AU60" t="str">
        <f>IF(AND(Making!EW63&lt;&gt;0,(DK60&lt;&gt;"")),2,IF(AND(Making!AS63&lt;&gt;0,(DK78&lt;&gt;"")),2,""))</f>
        <v/>
      </c>
      <c r="AV60" t="str">
        <f>IF(AND(Making!EW63&lt;&gt;0,(DK60&lt;&gt;""),(DL60&gt;0)),"X","")</f>
        <v/>
      </c>
      <c r="AW60" t="str">
        <f>IF(AND(Making!EW63&lt;&gt;0,(DK60&lt;&gt;""),(DL60&gt;0)),-1,"")</f>
        <v/>
      </c>
      <c r="AX60" s="4"/>
      <c r="AY60" s="4"/>
      <c r="AZ60" s="4"/>
      <c r="BA60" s="4"/>
      <c r="BB60" s="4" t="str">
        <f>IF('Making-시작_종료용'!K63&gt;0,CONCATENATE("@SET_LINE,",IF(CV60=1,DH60,DH60+IF(DK60&lt;&gt;"",DI60,0))),"")</f>
        <v/>
      </c>
      <c r="BC60" t="str">
        <f>IF('Making-시작_종료용'!K63&gt;0,'Making-시작_종료용'!EV63,"")</f>
        <v/>
      </c>
      <c r="BD60" t="str">
        <f>IF('Making-시작_종료용'!K63&gt;0,'Making-시작_종료용'!EW63,"")</f>
        <v/>
      </c>
      <c r="BE60" t="str">
        <f>IF('Making-시작_종료용'!K63&gt;0,'Making-시작_종료용'!EX63,"")</f>
        <v/>
      </c>
      <c r="BF60" t="str">
        <f>IF('Making-시작_종료용'!K63&gt;0,'Making-시작_종료용'!EY63,"")</f>
        <v/>
      </c>
      <c r="BG60" t="str">
        <f>IF('Making-시작_종료용'!K63&gt;0,'Making-시작_종료용'!EZ63,"")</f>
        <v/>
      </c>
      <c r="BH60" t="str">
        <f>IF('Making-시작_종료용'!K63&gt;0,'Making-시작_종료용'!FA63,"")</f>
        <v/>
      </c>
      <c r="BI60" t="str">
        <f>IF('Making-시작_종료용'!K63&gt;0,'Making-시작_종료용'!FB63,"")</f>
        <v/>
      </c>
      <c r="BJ60" t="str">
        <f>IF('Making-시작_종료용'!K63&gt;0,'Making-시작_종료용'!FC63,"")</f>
        <v/>
      </c>
      <c r="BK60" t="str">
        <f>IF('Making-시작_종료용'!K63&gt;0,'Making-시작_종료용'!FD63,"")</f>
        <v/>
      </c>
      <c r="BL60" t="str">
        <f>IF('Making-시작_종료용'!K63&gt;0,'Making-시작_종료용'!FE63,"")</f>
        <v/>
      </c>
      <c r="BM60" t="str">
        <f>IF('Making-시작_종료용'!K63&gt;0,'Making-시작_종료용'!FF63,"")</f>
        <v/>
      </c>
      <c r="BN60" t="str">
        <f>IF('Making-시작_종료용'!K63&gt;0,'Making-시작_종료용'!FG63,"")</f>
        <v/>
      </c>
      <c r="BO60" t="str">
        <f>IF('Making-시작_종료용'!K63&gt;0,'Making-시작_종료용'!FH63,"")</f>
        <v/>
      </c>
      <c r="BP60" t="str">
        <f>IF('Making-시작_종료용'!K63&gt;0,'Making-시작_종료용'!FI63,"")</f>
        <v/>
      </c>
      <c r="BQ60" t="str">
        <f>IF('Making-시작_종료용'!K63&gt;0,'Making-시작_종료용'!FJ63,"")</f>
        <v/>
      </c>
      <c r="BR60" t="str">
        <f>IF('Making-시작_종료용'!K63&gt;0,'Making-시작_종료용'!FK63,"")</f>
        <v/>
      </c>
      <c r="BS60" t="str">
        <f>IF('Making-시작_종료용'!K63&gt;0,'Making-시작_종료용'!FL63,"")</f>
        <v/>
      </c>
      <c r="BT60" t="str">
        <f>IF('Making-시작_종료용'!K63&gt;0,'Making-시작_종료용'!FM63,"")</f>
        <v/>
      </c>
      <c r="BU60" t="str">
        <f>IF('Making-시작_종료용'!K63&gt;0,'Making-시작_종료용'!FN63,"")</f>
        <v/>
      </c>
      <c r="BV60" t="str">
        <f>IF('Making-시작_종료용'!K63&gt;0,'Making-시작_종료용'!FO63,"")</f>
        <v/>
      </c>
      <c r="BW60" t="str">
        <f>IF('Making-시작_종료용'!K63&gt;0,'Making-시작_종료용'!FP63,"")</f>
        <v/>
      </c>
      <c r="BX60" t="str">
        <f>IF('Making-시작_종료용'!K63&gt;0,'Making-시작_종료용'!FQ63,"")</f>
        <v/>
      </c>
      <c r="BY60" t="str">
        <f>IF('Making-시작_종료용'!K63&gt;0,'Making-시작_종료용'!FR63,"")</f>
        <v/>
      </c>
      <c r="BZ60" t="str">
        <f>IF('Making-시작_종료용'!K63&gt;0,'Making-시작_종료용'!FS63,"")</f>
        <v/>
      </c>
      <c r="CA60" t="str">
        <f>IF('Making-시작_종료용'!K63&gt;0,'Making-시작_종료용'!FT63,"")</f>
        <v/>
      </c>
      <c r="CB60" t="str">
        <f>IF('Making-시작_종료용'!K63&gt;0,'Making-시작_종료용'!FU63,"")</f>
        <v/>
      </c>
      <c r="CC60" t="str">
        <f>IF('Making-시작_종료용'!K63&gt;0,'Making-시작_종료용'!FV63,"")</f>
        <v/>
      </c>
      <c r="CD60" t="str">
        <f>IF('Making-시작_종료용'!K63&gt;0,'Making-시작_종료용'!FW63,"")</f>
        <v/>
      </c>
      <c r="CE60" t="str">
        <f>IF('Making-시작_종료용'!K63&gt;0,'Making-시작_종료용'!FX63,"")</f>
        <v/>
      </c>
      <c r="CF60" t="str">
        <f>IF('Making-시작_종료용'!K63&gt;0,'Making-시작_종료용'!FY63,"")</f>
        <v/>
      </c>
      <c r="CG60" t="str">
        <f>IF('Making-시작_종료용'!K63&gt;0,'Making-시작_종료용'!FZ63,"")</f>
        <v/>
      </c>
      <c r="CH60" t="str">
        <f>IF('Making-시작_종료용'!K63&gt;0,'Making-시작_종료용'!GA63,"")</f>
        <v/>
      </c>
      <c r="CI60" t="str">
        <f>IF('Making-시작_종료용'!K63&gt;0,'Making-시작_종료용'!GB63,"")</f>
        <v/>
      </c>
      <c r="CJ60" t="str">
        <f>IF('Making-시작_종료용'!K63&gt;0,'Making-시작_종료용'!GC63,"")</f>
        <v/>
      </c>
      <c r="CK60" t="str">
        <f>IF('Making-시작_종료용'!K63&gt;0,'Making-시작_종료용'!GD63,"")</f>
        <v/>
      </c>
      <c r="CL60" t="str">
        <f>IF('Making-시작_종료용'!K63&gt;0,'Making-시작_종료용'!GE63,"")</f>
        <v/>
      </c>
      <c r="CM60" t="str">
        <f>IF('Making-시작_종료용'!K63&gt;0,'Making-시작_종료용'!GF63,"")</f>
        <v/>
      </c>
      <c r="CN60" t="str">
        <f>IF('Making-시작_종료용'!K63&gt;0,'Making-시작_종료용'!GG63,"")</f>
        <v/>
      </c>
      <c r="CO60" t="str">
        <f>IF('Making-시작_종료용'!K63&gt;0,'Making-시작_종료용'!GH63,"")</f>
        <v/>
      </c>
      <c r="CP60" s="56" t="str">
        <f>IF('Making-시작_종료용'!K63&gt;0,'Making-시작_종료용'!GI63,"")</f>
        <v/>
      </c>
      <c r="CQ60" t="str">
        <f>IF('Making-시작_종료용'!K63&gt;0,'Making-시작_종료용'!GJ63,"")</f>
        <v/>
      </c>
      <c r="CR60" t="str">
        <f>IF('Making-시작_종료용'!K63&gt;0,'Making-시작_종료용'!GK63,"")</f>
        <v/>
      </c>
      <c r="CS60" t="str">
        <f>IF('Making-시작_종료용'!K63&gt;0,'Making-시작_종료용'!GL63,"")</f>
        <v/>
      </c>
      <c r="CT60" t="str">
        <f>IF('Making-시작_종료용'!K63&gt;0,'Making-시작_종료용'!GM63,"")</f>
        <v/>
      </c>
      <c r="CU60" t="str">
        <f>IF('Making-시작_종료용'!K63&gt;0,"G","")</f>
        <v/>
      </c>
      <c r="CV60" t="str">
        <f>IF('Making-시작_종료용'!AR63&gt;0,1,IF('Making-시작_종료용'!AS63&gt;0,3,""))</f>
        <v/>
      </c>
      <c r="CW60" t="str">
        <f>IF(AND(Making!EW63&lt;&gt;0,(DL60&gt;0)),"X","")</f>
        <v/>
      </c>
      <c r="CX60" t="str">
        <f>IF(AND(Making!EW63&lt;&gt;0,(DL60&gt;0)),-1,"")</f>
        <v/>
      </c>
      <c r="CY60" t="str">
        <f t="shared" si="12"/>
        <v/>
      </c>
      <c r="DC60" t="str">
        <f>IF('Making-시작_종료용'!AR63&gt;0,"시작보행",IF('Making-시작_종료용'!AS63&gt;0,"종료보행",""))</f>
        <v/>
      </c>
      <c r="DH60">
        <f t="shared" si="2"/>
        <v>54</v>
      </c>
      <c r="DI60">
        <f t="shared" si="3"/>
        <v>16</v>
      </c>
      <c r="DJ60" t="str">
        <f t="shared" si="13"/>
        <v/>
      </c>
      <c r="DK60">
        <f t="shared" si="4"/>
        <v>3</v>
      </c>
      <c r="DL60">
        <f t="shared" si="5"/>
        <v>0</v>
      </c>
    </row>
    <row r="61" spans="3:116" ht="12" customHeight="1" x14ac:dyDescent="0.4">
      <c r="C61" s="4" t="str">
        <f>IF(AND(Making!EW64&lt;&gt;0,(DK61&lt;&gt;"")),CONCATENATE("@SET_LINE,",DH61+DI61/2),"")</f>
        <v/>
      </c>
      <c r="D61" t="str">
        <f>IF(AND(Making!EW64&lt;&gt;0,(DK61&lt;&gt;"")),Making!EV64,"")</f>
        <v/>
      </c>
      <c r="E61" t="str">
        <f>IF(AND(Making!EW64&lt;&gt;0,(DK61&lt;&gt;"")),Making!EW64,"")</f>
        <v/>
      </c>
      <c r="F61" t="str">
        <f>IF(AND(Making!EW64&lt;&gt;0,(DK61&lt;&gt;"")),Making!EX64,"")</f>
        <v/>
      </c>
      <c r="G61" t="str">
        <f>IF(AND(Making!EW64&lt;&gt;0,(DK61&lt;&gt;"")),Making!EY64,"")</f>
        <v/>
      </c>
      <c r="H61" t="str">
        <f>IF(AND(Making!EW64&lt;&gt;0,(DK61&lt;&gt;"")),Making!EZ64,"")</f>
        <v/>
      </c>
      <c r="I61" t="str">
        <f>IF(AND(Making!EW64&lt;&gt;0,(DK61&lt;&gt;"")),Making!FA64,"")</f>
        <v/>
      </c>
      <c r="J61" t="str">
        <f>IF(AND(Making!EW64&lt;&gt;0,(DK61&lt;&gt;"")),Making!FB64,"")</f>
        <v/>
      </c>
      <c r="K61" t="str">
        <f>IF(AND(Making!EW64&lt;&gt;0,(DK61&lt;&gt;"")),Making!FC64,"")</f>
        <v/>
      </c>
      <c r="L61" t="str">
        <f>IF(AND(Making!EW64&lt;&gt;0,(DK61&lt;&gt;"")),Making!FD64,"")</f>
        <v/>
      </c>
      <c r="M61" t="str">
        <f>IF(AND(Making!EW64&lt;&gt;0,(DK61&lt;&gt;"")),Making!FE64,"")</f>
        <v/>
      </c>
      <c r="N61" t="str">
        <f>IF(AND(Making!EW64&lt;&gt;0,(DK61&lt;&gt;"")),Making!FF64,"")</f>
        <v/>
      </c>
      <c r="O61" t="str">
        <f>IF(AND(Making!EW64&lt;&gt;0,(DK61&lt;&gt;"")),Making!FG64,"")</f>
        <v/>
      </c>
      <c r="P61" t="str">
        <f>IF(AND(Making!EW64&lt;&gt;0,(DK61&lt;&gt;"")),Making!FH64,"")</f>
        <v/>
      </c>
      <c r="Q61" t="str">
        <f>IF(AND(Making!EW64&lt;&gt;0,(DK61&lt;&gt;"")),Making!FI64,"")</f>
        <v/>
      </c>
      <c r="R61" t="str">
        <f>IF(AND(Making!EW64&lt;&gt;0,(DK61&lt;&gt;"")),Making!FJ64,"")</f>
        <v/>
      </c>
      <c r="S61" t="str">
        <f>IF(AND(Making!EW64&lt;&gt;0,(DK61&lt;&gt;"")),Making!FK64,"")</f>
        <v/>
      </c>
      <c r="T61" t="str">
        <f>IF(AND(Making!EW64&lt;&gt;0,(DK61&lt;&gt;"")),Making!FL64,"")</f>
        <v/>
      </c>
      <c r="U61" t="str">
        <f>IF(AND(Making!EW64&lt;&gt;0,(DK61&lt;&gt;"")),Making!FM64,"")</f>
        <v/>
      </c>
      <c r="V61" t="str">
        <f>IF(AND(Making!EW64&lt;&gt;0,(DK61&lt;&gt;"")),Making!FN64,"")</f>
        <v/>
      </c>
      <c r="W61" t="str">
        <f>IF(AND(Making!EW64&lt;&gt;0,(DK61&lt;&gt;"")),Making!FO64,"")</f>
        <v/>
      </c>
      <c r="X61" t="str">
        <f>IF(AND(Making!EW64&lt;&gt;0,(DK61&lt;&gt;"")),Making!FP64,"")</f>
        <v/>
      </c>
      <c r="Y61" t="str">
        <f>IF(AND(Making!EW64&lt;&gt;0,(DK61&lt;&gt;"")),Making!FQ64,"")</f>
        <v/>
      </c>
      <c r="Z61" t="str">
        <f>IF(AND(Making!EW64&lt;&gt;0,(DK61&lt;&gt;"")),Making!FR64,"")</f>
        <v/>
      </c>
      <c r="AA61" t="str">
        <f>IF(AND(Making!EW64&lt;&gt;0,(DK61&lt;&gt;"")),Making!FS64,"")</f>
        <v/>
      </c>
      <c r="AB61" t="str">
        <f>IF(AND(Making!EW64&lt;&gt;0,(DK61&lt;&gt;"")),Making!FT64,"")</f>
        <v/>
      </c>
      <c r="AC61" t="str">
        <f>IF(AND(Making!EW64&lt;&gt;0,(DK61&lt;&gt;"")),Making!FU64,"")</f>
        <v/>
      </c>
      <c r="AD61" t="str">
        <f>IF(AND(Making!EW64&lt;&gt;0,(DK61&lt;&gt;"")),Making!FV64,"")</f>
        <v/>
      </c>
      <c r="AE61" t="str">
        <f>IF(AND(Making!EW64&lt;&gt;0,(DK61&lt;&gt;"")),Making!FW64,"")</f>
        <v/>
      </c>
      <c r="AF61" t="str">
        <f>IF(AND(Making!EW64&lt;&gt;0,(DK61&lt;&gt;"")),Making!FX64,"")</f>
        <v/>
      </c>
      <c r="AG61" t="str">
        <f>IF(AND(Making!EW64&lt;&gt;0,(DK61&lt;&gt;"")),Making!FY64,"")</f>
        <v/>
      </c>
      <c r="AH61" t="str">
        <f>IF(AND(Making!EW64&lt;&gt;0,(DK61&lt;&gt;"")),Making!FZ64,"")</f>
        <v/>
      </c>
      <c r="AI61" t="str">
        <f>IF(AND(Making!EW64&lt;&gt;0,(DK61&lt;&gt;"")),Making!GA64,"")</f>
        <v/>
      </c>
      <c r="AJ61" t="str">
        <f>IF(AND(Making!EW64&lt;&gt;0,(DK61&lt;&gt;"")),Making!GB64,"")</f>
        <v/>
      </c>
      <c r="AK61" t="str">
        <f>IF(AND(Making!EW64&lt;&gt;0,(DK61&lt;&gt;"")),Making!GC64,"")</f>
        <v/>
      </c>
      <c r="AL61" t="str">
        <f>IF(AND(Making!EW64&lt;&gt;0,(DK61&lt;&gt;"")),Making!GD64,"")</f>
        <v/>
      </c>
      <c r="AM61" t="str">
        <f>IF(AND(Making!EW64&lt;&gt;0,(DK61&lt;&gt;"")),Making!GE64,"")</f>
        <v/>
      </c>
      <c r="AN61" t="str">
        <f>IF(AND(Making!EW64&lt;&gt;0,(DK61&lt;&gt;"")),Making!GF64,"")</f>
        <v/>
      </c>
      <c r="AO61" t="str">
        <f>IF(AND(Making!EW64&lt;&gt;0,(DK61&lt;&gt;"")),Making!GG64,"")</f>
        <v/>
      </c>
      <c r="AP61" t="str">
        <f>IF(AND(Making!EW64&lt;&gt;0,(DK61&lt;&gt;"")),Making!GJ64,"")</f>
        <v/>
      </c>
      <c r="AQ61" t="str">
        <f>IF(AND(Making!EW64&lt;&gt;0,(DK61&lt;&gt;"")),Making!GK64,"")</f>
        <v/>
      </c>
      <c r="AR61" t="str">
        <f>IF(AND(Making!EW64&lt;&gt;0,(DK61&lt;&gt;"")),Making!GL64,"")</f>
        <v/>
      </c>
      <c r="AS61" t="str">
        <f>IF(AND(Making!EW64&lt;&gt;0,(DK61&lt;&gt;"")),Making!GM64,"")</f>
        <v/>
      </c>
      <c r="AT61" t="str">
        <f>IF(AND(Making!EW64&lt;&gt;0,(DK61&lt;&gt;"")),"G","")</f>
        <v/>
      </c>
      <c r="AU61" t="str">
        <f>IF(AND(Making!EW64&lt;&gt;0,(DK61&lt;&gt;"")),2,IF(AND(Making!AS64&lt;&gt;0,(DK79&lt;&gt;"")),2,""))</f>
        <v/>
      </c>
      <c r="AV61" t="str">
        <f>IF(AND(Making!EW64&lt;&gt;0,(DK61&lt;&gt;""),(DL61&gt;0)),"X","")</f>
        <v/>
      </c>
      <c r="AW61" t="str">
        <f>IF(AND(Making!EW64&lt;&gt;0,(DK61&lt;&gt;""),(DL61&gt;0)),-1,"")</f>
        <v/>
      </c>
      <c r="AX61" s="4"/>
      <c r="AY61" s="4"/>
      <c r="AZ61" s="4"/>
      <c r="BA61" s="4"/>
      <c r="BB61" s="4" t="str">
        <f>IF('Making-시작_종료용'!K64&gt;0,CONCATENATE("@SET_LINE,",IF(CV61=1,DH61,DH61+IF(DK61&lt;&gt;"",DI61,0))),"")</f>
        <v/>
      </c>
      <c r="BC61" t="str">
        <f>IF('Making-시작_종료용'!K64&gt;0,'Making-시작_종료용'!EV64,"")</f>
        <v/>
      </c>
      <c r="BD61" t="str">
        <f>IF('Making-시작_종료용'!K64&gt;0,'Making-시작_종료용'!EW64,"")</f>
        <v/>
      </c>
      <c r="BE61" t="str">
        <f>IF('Making-시작_종료용'!K64&gt;0,'Making-시작_종료용'!EX64,"")</f>
        <v/>
      </c>
      <c r="BF61" t="str">
        <f>IF('Making-시작_종료용'!K64&gt;0,'Making-시작_종료용'!EY64,"")</f>
        <v/>
      </c>
      <c r="BG61" t="str">
        <f>IF('Making-시작_종료용'!K64&gt;0,'Making-시작_종료용'!EZ64,"")</f>
        <v/>
      </c>
      <c r="BH61" t="str">
        <f>IF('Making-시작_종료용'!K64&gt;0,'Making-시작_종료용'!FA64,"")</f>
        <v/>
      </c>
      <c r="BI61" t="str">
        <f>IF('Making-시작_종료용'!K64&gt;0,'Making-시작_종료용'!FB64,"")</f>
        <v/>
      </c>
      <c r="BJ61" t="str">
        <f>IF('Making-시작_종료용'!K64&gt;0,'Making-시작_종료용'!FC64,"")</f>
        <v/>
      </c>
      <c r="BK61" t="str">
        <f>IF('Making-시작_종료용'!K64&gt;0,'Making-시작_종료용'!FD64,"")</f>
        <v/>
      </c>
      <c r="BL61" t="str">
        <f>IF('Making-시작_종료용'!K64&gt;0,'Making-시작_종료용'!FE64,"")</f>
        <v/>
      </c>
      <c r="BM61" t="str">
        <f>IF('Making-시작_종료용'!K64&gt;0,'Making-시작_종료용'!FF64,"")</f>
        <v/>
      </c>
      <c r="BN61" t="str">
        <f>IF('Making-시작_종료용'!K64&gt;0,'Making-시작_종료용'!FG64,"")</f>
        <v/>
      </c>
      <c r="BO61" t="str">
        <f>IF('Making-시작_종료용'!K64&gt;0,'Making-시작_종료용'!FH64,"")</f>
        <v/>
      </c>
      <c r="BP61" t="str">
        <f>IF('Making-시작_종료용'!K64&gt;0,'Making-시작_종료용'!FI64,"")</f>
        <v/>
      </c>
      <c r="BQ61" t="str">
        <f>IF('Making-시작_종료용'!K64&gt;0,'Making-시작_종료용'!FJ64,"")</f>
        <v/>
      </c>
      <c r="BR61" t="str">
        <f>IF('Making-시작_종료용'!K64&gt;0,'Making-시작_종료용'!FK64,"")</f>
        <v/>
      </c>
      <c r="BS61" t="str">
        <f>IF('Making-시작_종료용'!K64&gt;0,'Making-시작_종료용'!FL64,"")</f>
        <v/>
      </c>
      <c r="BT61" t="str">
        <f>IF('Making-시작_종료용'!K64&gt;0,'Making-시작_종료용'!FM64,"")</f>
        <v/>
      </c>
      <c r="BU61" t="str">
        <f>IF('Making-시작_종료용'!K64&gt;0,'Making-시작_종료용'!FN64,"")</f>
        <v/>
      </c>
      <c r="BV61" t="str">
        <f>IF('Making-시작_종료용'!K64&gt;0,'Making-시작_종료용'!FO64,"")</f>
        <v/>
      </c>
      <c r="BW61" t="str">
        <f>IF('Making-시작_종료용'!K64&gt;0,'Making-시작_종료용'!FP64,"")</f>
        <v/>
      </c>
      <c r="BX61" t="str">
        <f>IF('Making-시작_종료용'!K64&gt;0,'Making-시작_종료용'!FQ64,"")</f>
        <v/>
      </c>
      <c r="BY61" t="str">
        <f>IF('Making-시작_종료용'!K64&gt;0,'Making-시작_종료용'!FR64,"")</f>
        <v/>
      </c>
      <c r="BZ61" t="str">
        <f>IF('Making-시작_종료용'!K64&gt;0,'Making-시작_종료용'!FS64,"")</f>
        <v/>
      </c>
      <c r="CA61" t="str">
        <f>IF('Making-시작_종료용'!K64&gt;0,'Making-시작_종료용'!FT64,"")</f>
        <v/>
      </c>
      <c r="CB61" t="str">
        <f>IF('Making-시작_종료용'!K64&gt;0,'Making-시작_종료용'!FU64,"")</f>
        <v/>
      </c>
      <c r="CC61" t="str">
        <f>IF('Making-시작_종료용'!K64&gt;0,'Making-시작_종료용'!FV64,"")</f>
        <v/>
      </c>
      <c r="CD61" t="str">
        <f>IF('Making-시작_종료용'!K64&gt;0,'Making-시작_종료용'!FW64,"")</f>
        <v/>
      </c>
      <c r="CE61" t="str">
        <f>IF('Making-시작_종료용'!K64&gt;0,'Making-시작_종료용'!FX64,"")</f>
        <v/>
      </c>
      <c r="CF61" t="str">
        <f>IF('Making-시작_종료용'!K64&gt;0,'Making-시작_종료용'!FY64,"")</f>
        <v/>
      </c>
      <c r="CG61" t="str">
        <f>IF('Making-시작_종료용'!K64&gt;0,'Making-시작_종료용'!FZ64,"")</f>
        <v/>
      </c>
      <c r="CH61" t="str">
        <f>IF('Making-시작_종료용'!K64&gt;0,'Making-시작_종료용'!GA64,"")</f>
        <v/>
      </c>
      <c r="CI61" t="str">
        <f>IF('Making-시작_종료용'!K64&gt;0,'Making-시작_종료용'!GB64,"")</f>
        <v/>
      </c>
      <c r="CJ61" t="str">
        <f>IF('Making-시작_종료용'!K64&gt;0,'Making-시작_종료용'!GC64,"")</f>
        <v/>
      </c>
      <c r="CK61" t="str">
        <f>IF('Making-시작_종료용'!K64&gt;0,'Making-시작_종료용'!GD64,"")</f>
        <v/>
      </c>
      <c r="CL61" t="str">
        <f>IF('Making-시작_종료용'!K64&gt;0,'Making-시작_종료용'!GE64,"")</f>
        <v/>
      </c>
      <c r="CM61" t="str">
        <f>IF('Making-시작_종료용'!K64&gt;0,'Making-시작_종료용'!GF64,"")</f>
        <v/>
      </c>
      <c r="CN61" t="str">
        <f>IF('Making-시작_종료용'!K64&gt;0,'Making-시작_종료용'!GG64,"")</f>
        <v/>
      </c>
      <c r="CO61" t="str">
        <f>IF('Making-시작_종료용'!K64&gt;0,'Making-시작_종료용'!GH64,"")</f>
        <v/>
      </c>
      <c r="CP61" s="56" t="str">
        <f>IF('Making-시작_종료용'!K64&gt;0,'Making-시작_종료용'!GI64,"")</f>
        <v/>
      </c>
      <c r="CQ61" t="str">
        <f>IF('Making-시작_종료용'!K64&gt;0,'Making-시작_종료용'!GJ64,"")</f>
        <v/>
      </c>
      <c r="CR61" t="str">
        <f>IF('Making-시작_종료용'!K64&gt;0,'Making-시작_종료용'!GK64,"")</f>
        <v/>
      </c>
      <c r="CS61" t="str">
        <f>IF('Making-시작_종료용'!K64&gt;0,'Making-시작_종료용'!GL64,"")</f>
        <v/>
      </c>
      <c r="CT61" t="str">
        <f>IF('Making-시작_종료용'!K64&gt;0,'Making-시작_종료용'!GM64,"")</f>
        <v/>
      </c>
      <c r="CU61" t="str">
        <f>IF('Making-시작_종료용'!K64&gt;0,"G","")</f>
        <v/>
      </c>
      <c r="CV61" t="str">
        <f>IF('Making-시작_종료용'!AR64&gt;0,1,IF('Making-시작_종료용'!AS64&gt;0,3,""))</f>
        <v/>
      </c>
      <c r="CW61" t="str">
        <f>IF(AND(Making!EW64&lt;&gt;0,(DL61&gt;0)),"X","")</f>
        <v/>
      </c>
      <c r="CX61" t="str">
        <f>IF(AND(Making!EW64&lt;&gt;0,(DL61&gt;0)),-1,"")</f>
        <v/>
      </c>
      <c r="CY61" t="str">
        <f t="shared" si="12"/>
        <v/>
      </c>
      <c r="DC61" t="str">
        <f>IF('Making-시작_종료용'!AR64&gt;0,"시작보행",IF('Making-시작_종료용'!AS64&gt;0,"종료보행",""))</f>
        <v/>
      </c>
      <c r="DH61">
        <f t="shared" si="2"/>
        <v>55</v>
      </c>
      <c r="DI61">
        <f t="shared" si="3"/>
        <v>16</v>
      </c>
      <c r="DJ61" t="str">
        <f t="shared" si="13"/>
        <v/>
      </c>
      <c r="DK61">
        <f t="shared" si="4"/>
        <v>3</v>
      </c>
      <c r="DL61">
        <f t="shared" si="5"/>
        <v>0</v>
      </c>
    </row>
    <row r="62" spans="3:116" ht="12" customHeight="1" x14ac:dyDescent="0.4">
      <c r="C62" s="4" t="str">
        <f>IF(AND(Making!EW65&lt;&gt;0,(DK62&lt;&gt;"")),CONCATENATE("@SET_LINE,",DH62+DI62/2),"")</f>
        <v/>
      </c>
      <c r="D62" t="str">
        <f>IF(AND(Making!EW65&lt;&gt;0,(DK62&lt;&gt;"")),Making!EV65,"")</f>
        <v/>
      </c>
      <c r="E62" t="str">
        <f>IF(AND(Making!EW65&lt;&gt;0,(DK62&lt;&gt;"")),Making!EW65,"")</f>
        <v/>
      </c>
      <c r="F62" t="str">
        <f>IF(AND(Making!EW65&lt;&gt;0,(DK62&lt;&gt;"")),Making!EX65,"")</f>
        <v/>
      </c>
      <c r="G62" t="str">
        <f>IF(AND(Making!EW65&lt;&gt;0,(DK62&lt;&gt;"")),Making!EY65,"")</f>
        <v/>
      </c>
      <c r="H62" t="str">
        <f>IF(AND(Making!EW65&lt;&gt;0,(DK62&lt;&gt;"")),Making!EZ65,"")</f>
        <v/>
      </c>
      <c r="I62" t="str">
        <f>IF(AND(Making!EW65&lt;&gt;0,(DK62&lt;&gt;"")),Making!FA65,"")</f>
        <v/>
      </c>
      <c r="J62" t="str">
        <f>IF(AND(Making!EW65&lt;&gt;0,(DK62&lt;&gt;"")),Making!FB65,"")</f>
        <v/>
      </c>
      <c r="K62" t="str">
        <f>IF(AND(Making!EW65&lt;&gt;0,(DK62&lt;&gt;"")),Making!FC65,"")</f>
        <v/>
      </c>
      <c r="L62" t="str">
        <f>IF(AND(Making!EW65&lt;&gt;0,(DK62&lt;&gt;"")),Making!FD65,"")</f>
        <v/>
      </c>
      <c r="M62" t="str">
        <f>IF(AND(Making!EW65&lt;&gt;0,(DK62&lt;&gt;"")),Making!FE65,"")</f>
        <v/>
      </c>
      <c r="N62" t="str">
        <f>IF(AND(Making!EW65&lt;&gt;0,(DK62&lt;&gt;"")),Making!FF65,"")</f>
        <v/>
      </c>
      <c r="O62" t="str">
        <f>IF(AND(Making!EW65&lt;&gt;0,(DK62&lt;&gt;"")),Making!FG65,"")</f>
        <v/>
      </c>
      <c r="P62" t="str">
        <f>IF(AND(Making!EW65&lt;&gt;0,(DK62&lt;&gt;"")),Making!FH65,"")</f>
        <v/>
      </c>
      <c r="Q62" t="str">
        <f>IF(AND(Making!EW65&lt;&gt;0,(DK62&lt;&gt;"")),Making!FI65,"")</f>
        <v/>
      </c>
      <c r="R62" t="str">
        <f>IF(AND(Making!EW65&lt;&gt;0,(DK62&lt;&gt;"")),Making!FJ65,"")</f>
        <v/>
      </c>
      <c r="S62" t="str">
        <f>IF(AND(Making!EW65&lt;&gt;0,(DK62&lt;&gt;"")),Making!FK65,"")</f>
        <v/>
      </c>
      <c r="T62" t="str">
        <f>IF(AND(Making!EW65&lt;&gt;0,(DK62&lt;&gt;"")),Making!FL65,"")</f>
        <v/>
      </c>
      <c r="U62" t="str">
        <f>IF(AND(Making!EW65&lt;&gt;0,(DK62&lt;&gt;"")),Making!FM65,"")</f>
        <v/>
      </c>
      <c r="V62" t="str">
        <f>IF(AND(Making!EW65&lt;&gt;0,(DK62&lt;&gt;"")),Making!FN65,"")</f>
        <v/>
      </c>
      <c r="W62" t="str">
        <f>IF(AND(Making!EW65&lt;&gt;0,(DK62&lt;&gt;"")),Making!FO65,"")</f>
        <v/>
      </c>
      <c r="X62" t="str">
        <f>IF(AND(Making!EW65&lt;&gt;0,(DK62&lt;&gt;"")),Making!FP65,"")</f>
        <v/>
      </c>
      <c r="Y62" t="str">
        <f>IF(AND(Making!EW65&lt;&gt;0,(DK62&lt;&gt;"")),Making!FQ65,"")</f>
        <v/>
      </c>
      <c r="Z62" t="str">
        <f>IF(AND(Making!EW65&lt;&gt;0,(DK62&lt;&gt;"")),Making!FR65,"")</f>
        <v/>
      </c>
      <c r="AA62" t="str">
        <f>IF(AND(Making!EW65&lt;&gt;0,(DK62&lt;&gt;"")),Making!FS65,"")</f>
        <v/>
      </c>
      <c r="AB62" t="str">
        <f>IF(AND(Making!EW65&lt;&gt;0,(DK62&lt;&gt;"")),Making!FT65,"")</f>
        <v/>
      </c>
      <c r="AC62" t="str">
        <f>IF(AND(Making!EW65&lt;&gt;0,(DK62&lt;&gt;"")),Making!FU65,"")</f>
        <v/>
      </c>
      <c r="AD62" t="str">
        <f>IF(AND(Making!EW65&lt;&gt;0,(DK62&lt;&gt;"")),Making!FV65,"")</f>
        <v/>
      </c>
      <c r="AE62" t="str">
        <f>IF(AND(Making!EW65&lt;&gt;0,(DK62&lt;&gt;"")),Making!FW65,"")</f>
        <v/>
      </c>
      <c r="AF62" t="str">
        <f>IF(AND(Making!EW65&lt;&gt;0,(DK62&lt;&gt;"")),Making!FX65,"")</f>
        <v/>
      </c>
      <c r="AG62" t="str">
        <f>IF(AND(Making!EW65&lt;&gt;0,(DK62&lt;&gt;"")),Making!FY65,"")</f>
        <v/>
      </c>
      <c r="AH62" t="str">
        <f>IF(AND(Making!EW65&lt;&gt;0,(DK62&lt;&gt;"")),Making!FZ65,"")</f>
        <v/>
      </c>
      <c r="AI62" t="str">
        <f>IF(AND(Making!EW65&lt;&gt;0,(DK62&lt;&gt;"")),Making!GA65,"")</f>
        <v/>
      </c>
      <c r="AJ62" t="str">
        <f>IF(AND(Making!EW65&lt;&gt;0,(DK62&lt;&gt;"")),Making!GB65,"")</f>
        <v/>
      </c>
      <c r="AK62" t="str">
        <f>IF(AND(Making!EW65&lt;&gt;0,(DK62&lt;&gt;"")),Making!GC65,"")</f>
        <v/>
      </c>
      <c r="AL62" t="str">
        <f>IF(AND(Making!EW65&lt;&gt;0,(DK62&lt;&gt;"")),Making!GD65,"")</f>
        <v/>
      </c>
      <c r="AM62" t="str">
        <f>IF(AND(Making!EW65&lt;&gt;0,(DK62&lt;&gt;"")),Making!GE65,"")</f>
        <v/>
      </c>
      <c r="AN62" t="str">
        <f>IF(AND(Making!EW65&lt;&gt;0,(DK62&lt;&gt;"")),Making!GF65,"")</f>
        <v/>
      </c>
      <c r="AO62" t="str">
        <f>IF(AND(Making!EW65&lt;&gt;0,(DK62&lt;&gt;"")),Making!GG65,"")</f>
        <v/>
      </c>
      <c r="AP62" t="str">
        <f>IF(AND(Making!EW65&lt;&gt;0,(DK62&lt;&gt;"")),Making!GJ65,"")</f>
        <v/>
      </c>
      <c r="AQ62" t="str">
        <f>IF(AND(Making!EW65&lt;&gt;0,(DK62&lt;&gt;"")),Making!GK65,"")</f>
        <v/>
      </c>
      <c r="AR62" t="str">
        <f>IF(AND(Making!EW65&lt;&gt;0,(DK62&lt;&gt;"")),Making!GL65,"")</f>
        <v/>
      </c>
      <c r="AS62" t="str">
        <f>IF(AND(Making!EW65&lt;&gt;0,(DK62&lt;&gt;"")),Making!GM65,"")</f>
        <v/>
      </c>
      <c r="AT62" t="str">
        <f>IF(AND(Making!EW65&lt;&gt;0,(DK62&lt;&gt;"")),"G","")</f>
        <v/>
      </c>
      <c r="AU62" t="str">
        <f>IF(AND(Making!EW65&lt;&gt;0,(DK62&lt;&gt;"")),2,IF(AND(Making!AS65&lt;&gt;0,(DK80&lt;&gt;"")),2,""))</f>
        <v/>
      </c>
      <c r="AV62" t="str">
        <f>IF(AND(Making!EW65&lt;&gt;0,(DK62&lt;&gt;""),(DL62&gt;0)),"X","")</f>
        <v/>
      </c>
      <c r="AW62" t="str">
        <f>IF(AND(Making!EW65&lt;&gt;0,(DK62&lt;&gt;""),(DL62&gt;0)),-1,"")</f>
        <v/>
      </c>
      <c r="AX62" s="4"/>
      <c r="AY62" s="4"/>
      <c r="AZ62" s="4"/>
      <c r="BA62" s="4"/>
      <c r="BB62" s="4" t="str">
        <f>IF('Making-시작_종료용'!K65&gt;0,CONCATENATE("@SET_LINE,",IF(CV62=1,DH62,DH62+IF(DK62&lt;&gt;"",DI62,0))),"")</f>
        <v/>
      </c>
      <c r="BC62" t="str">
        <f>IF('Making-시작_종료용'!K65&gt;0,'Making-시작_종료용'!EV65,"")</f>
        <v/>
      </c>
      <c r="BD62" t="str">
        <f>IF('Making-시작_종료용'!K65&gt;0,'Making-시작_종료용'!EW65,"")</f>
        <v/>
      </c>
      <c r="BE62" t="str">
        <f>IF('Making-시작_종료용'!K65&gt;0,'Making-시작_종료용'!EX65,"")</f>
        <v/>
      </c>
      <c r="BF62" t="str">
        <f>IF('Making-시작_종료용'!K65&gt;0,'Making-시작_종료용'!EY65,"")</f>
        <v/>
      </c>
      <c r="BG62" t="str">
        <f>IF('Making-시작_종료용'!K65&gt;0,'Making-시작_종료용'!EZ65,"")</f>
        <v/>
      </c>
      <c r="BH62" t="str">
        <f>IF('Making-시작_종료용'!K65&gt;0,'Making-시작_종료용'!FA65,"")</f>
        <v/>
      </c>
      <c r="BI62" t="str">
        <f>IF('Making-시작_종료용'!K65&gt;0,'Making-시작_종료용'!FB65,"")</f>
        <v/>
      </c>
      <c r="BJ62" t="str">
        <f>IF('Making-시작_종료용'!K65&gt;0,'Making-시작_종료용'!FC65,"")</f>
        <v/>
      </c>
      <c r="BK62" t="str">
        <f>IF('Making-시작_종료용'!K65&gt;0,'Making-시작_종료용'!FD65,"")</f>
        <v/>
      </c>
      <c r="BL62" t="str">
        <f>IF('Making-시작_종료용'!K65&gt;0,'Making-시작_종료용'!FE65,"")</f>
        <v/>
      </c>
      <c r="BM62" t="str">
        <f>IF('Making-시작_종료용'!K65&gt;0,'Making-시작_종료용'!FF65,"")</f>
        <v/>
      </c>
      <c r="BN62" t="str">
        <f>IF('Making-시작_종료용'!K65&gt;0,'Making-시작_종료용'!FG65,"")</f>
        <v/>
      </c>
      <c r="BO62" t="str">
        <f>IF('Making-시작_종료용'!K65&gt;0,'Making-시작_종료용'!FH65,"")</f>
        <v/>
      </c>
      <c r="BP62" t="str">
        <f>IF('Making-시작_종료용'!K65&gt;0,'Making-시작_종료용'!FI65,"")</f>
        <v/>
      </c>
      <c r="BQ62" t="str">
        <f>IF('Making-시작_종료용'!K65&gt;0,'Making-시작_종료용'!FJ65,"")</f>
        <v/>
      </c>
      <c r="BR62" t="str">
        <f>IF('Making-시작_종료용'!K65&gt;0,'Making-시작_종료용'!FK65,"")</f>
        <v/>
      </c>
      <c r="BS62" t="str">
        <f>IF('Making-시작_종료용'!K65&gt;0,'Making-시작_종료용'!FL65,"")</f>
        <v/>
      </c>
      <c r="BT62" t="str">
        <f>IF('Making-시작_종료용'!K65&gt;0,'Making-시작_종료용'!FM65,"")</f>
        <v/>
      </c>
      <c r="BU62" t="str">
        <f>IF('Making-시작_종료용'!K65&gt;0,'Making-시작_종료용'!FN65,"")</f>
        <v/>
      </c>
      <c r="BV62" t="str">
        <f>IF('Making-시작_종료용'!K65&gt;0,'Making-시작_종료용'!FO65,"")</f>
        <v/>
      </c>
      <c r="BW62" t="str">
        <f>IF('Making-시작_종료용'!K65&gt;0,'Making-시작_종료용'!FP65,"")</f>
        <v/>
      </c>
      <c r="BX62" t="str">
        <f>IF('Making-시작_종료용'!K65&gt;0,'Making-시작_종료용'!FQ65,"")</f>
        <v/>
      </c>
      <c r="BY62" t="str">
        <f>IF('Making-시작_종료용'!K65&gt;0,'Making-시작_종료용'!FR65,"")</f>
        <v/>
      </c>
      <c r="BZ62" t="str">
        <f>IF('Making-시작_종료용'!K65&gt;0,'Making-시작_종료용'!FS65,"")</f>
        <v/>
      </c>
      <c r="CA62" t="str">
        <f>IF('Making-시작_종료용'!K65&gt;0,'Making-시작_종료용'!FT65,"")</f>
        <v/>
      </c>
      <c r="CB62" t="str">
        <f>IF('Making-시작_종료용'!K65&gt;0,'Making-시작_종료용'!FU65,"")</f>
        <v/>
      </c>
      <c r="CC62" t="str">
        <f>IF('Making-시작_종료용'!K65&gt;0,'Making-시작_종료용'!FV65,"")</f>
        <v/>
      </c>
      <c r="CD62" t="str">
        <f>IF('Making-시작_종료용'!K65&gt;0,'Making-시작_종료용'!FW65,"")</f>
        <v/>
      </c>
      <c r="CE62" t="str">
        <f>IF('Making-시작_종료용'!K65&gt;0,'Making-시작_종료용'!FX65,"")</f>
        <v/>
      </c>
      <c r="CF62" t="str">
        <f>IF('Making-시작_종료용'!K65&gt;0,'Making-시작_종료용'!FY65,"")</f>
        <v/>
      </c>
      <c r="CG62" t="str">
        <f>IF('Making-시작_종료용'!K65&gt;0,'Making-시작_종료용'!FZ65,"")</f>
        <v/>
      </c>
      <c r="CH62" t="str">
        <f>IF('Making-시작_종료용'!K65&gt;0,'Making-시작_종료용'!GA65,"")</f>
        <v/>
      </c>
      <c r="CI62" t="str">
        <f>IF('Making-시작_종료용'!K65&gt;0,'Making-시작_종료용'!GB65,"")</f>
        <v/>
      </c>
      <c r="CJ62" t="str">
        <f>IF('Making-시작_종료용'!K65&gt;0,'Making-시작_종료용'!GC65,"")</f>
        <v/>
      </c>
      <c r="CK62" t="str">
        <f>IF('Making-시작_종료용'!K65&gt;0,'Making-시작_종료용'!GD65,"")</f>
        <v/>
      </c>
      <c r="CL62" t="str">
        <f>IF('Making-시작_종료용'!K65&gt;0,'Making-시작_종료용'!GE65,"")</f>
        <v/>
      </c>
      <c r="CM62" t="str">
        <f>IF('Making-시작_종료용'!K65&gt;0,'Making-시작_종료용'!GF65,"")</f>
        <v/>
      </c>
      <c r="CN62" t="str">
        <f>IF('Making-시작_종료용'!K65&gt;0,'Making-시작_종료용'!GG65,"")</f>
        <v/>
      </c>
      <c r="CO62" t="str">
        <f>IF('Making-시작_종료용'!K65&gt;0,'Making-시작_종료용'!GH65,"")</f>
        <v/>
      </c>
      <c r="CP62" s="56" t="str">
        <f>IF('Making-시작_종료용'!K65&gt;0,'Making-시작_종료용'!GI65,"")</f>
        <v/>
      </c>
      <c r="CQ62" t="str">
        <f>IF('Making-시작_종료용'!K65&gt;0,'Making-시작_종료용'!GJ65,"")</f>
        <v/>
      </c>
      <c r="CR62" t="str">
        <f>IF('Making-시작_종료용'!K65&gt;0,'Making-시작_종료용'!GK65,"")</f>
        <v/>
      </c>
      <c r="CS62" t="str">
        <f>IF('Making-시작_종료용'!K65&gt;0,'Making-시작_종료용'!GL65,"")</f>
        <v/>
      </c>
      <c r="CT62" t="str">
        <f>IF('Making-시작_종료용'!K65&gt;0,'Making-시작_종료용'!GM65,"")</f>
        <v/>
      </c>
      <c r="CU62" t="str">
        <f>IF('Making-시작_종료용'!K65&gt;0,"G","")</f>
        <v/>
      </c>
      <c r="CV62" t="str">
        <f>IF('Making-시작_종료용'!AR65&gt;0,1,IF('Making-시작_종료용'!AS65&gt;0,3,""))</f>
        <v/>
      </c>
      <c r="CW62" t="str">
        <f>IF(AND(Making!EW65&lt;&gt;0,(DL62&gt;0)),"X","")</f>
        <v/>
      </c>
      <c r="CX62" t="str">
        <f>IF(AND(Making!EW65&lt;&gt;0,(DL62&gt;0)),-1,"")</f>
        <v/>
      </c>
      <c r="CY62" t="str">
        <f t="shared" si="12"/>
        <v/>
      </c>
      <c r="DC62" t="str">
        <f>IF('Making-시작_종료용'!AR65&gt;0,"시작보행",IF('Making-시작_종료용'!AS65&gt;0,"종료보행",""))</f>
        <v/>
      </c>
      <c r="DH62">
        <f t="shared" si="2"/>
        <v>56</v>
      </c>
      <c r="DI62">
        <f t="shared" si="3"/>
        <v>16</v>
      </c>
      <c r="DJ62" t="str">
        <f t="shared" si="13"/>
        <v/>
      </c>
      <c r="DK62">
        <f t="shared" si="4"/>
        <v>3</v>
      </c>
      <c r="DL62">
        <f t="shared" si="5"/>
        <v>0</v>
      </c>
    </row>
    <row r="63" spans="3:116" ht="12" customHeight="1" x14ac:dyDescent="0.4">
      <c r="C63" s="4" t="str">
        <f>IF(AND(Making!EW66&lt;&gt;0,(DK63&lt;&gt;"")),CONCATENATE("@SET_LINE,",DH63+DI63/2),"")</f>
        <v/>
      </c>
      <c r="D63" t="str">
        <f>IF(AND(Making!EW66&lt;&gt;0,(DK63&lt;&gt;"")),Making!EV66,"")</f>
        <v/>
      </c>
      <c r="E63" t="str">
        <f>IF(AND(Making!EW66&lt;&gt;0,(DK63&lt;&gt;"")),Making!EW66,"")</f>
        <v/>
      </c>
      <c r="F63" t="str">
        <f>IF(AND(Making!EW66&lt;&gt;0,(DK63&lt;&gt;"")),Making!EX66,"")</f>
        <v/>
      </c>
      <c r="G63" t="str">
        <f>IF(AND(Making!EW66&lt;&gt;0,(DK63&lt;&gt;"")),Making!EY66,"")</f>
        <v/>
      </c>
      <c r="H63" t="str">
        <f>IF(AND(Making!EW66&lt;&gt;0,(DK63&lt;&gt;"")),Making!EZ66,"")</f>
        <v/>
      </c>
      <c r="I63" t="str">
        <f>IF(AND(Making!EW66&lt;&gt;0,(DK63&lt;&gt;"")),Making!FA66,"")</f>
        <v/>
      </c>
      <c r="J63" t="str">
        <f>IF(AND(Making!EW66&lt;&gt;0,(DK63&lt;&gt;"")),Making!FB66,"")</f>
        <v/>
      </c>
      <c r="K63" t="str">
        <f>IF(AND(Making!EW66&lt;&gt;0,(DK63&lt;&gt;"")),Making!FC66,"")</f>
        <v/>
      </c>
      <c r="L63" t="str">
        <f>IF(AND(Making!EW66&lt;&gt;0,(DK63&lt;&gt;"")),Making!FD66,"")</f>
        <v/>
      </c>
      <c r="M63" t="str">
        <f>IF(AND(Making!EW66&lt;&gt;0,(DK63&lt;&gt;"")),Making!FE66,"")</f>
        <v/>
      </c>
      <c r="N63" t="str">
        <f>IF(AND(Making!EW66&lt;&gt;0,(DK63&lt;&gt;"")),Making!FF66,"")</f>
        <v/>
      </c>
      <c r="O63" t="str">
        <f>IF(AND(Making!EW66&lt;&gt;0,(DK63&lt;&gt;"")),Making!FG66,"")</f>
        <v/>
      </c>
      <c r="P63" t="str">
        <f>IF(AND(Making!EW66&lt;&gt;0,(DK63&lt;&gt;"")),Making!FH66,"")</f>
        <v/>
      </c>
      <c r="Q63" t="str">
        <f>IF(AND(Making!EW66&lt;&gt;0,(DK63&lt;&gt;"")),Making!FI66,"")</f>
        <v/>
      </c>
      <c r="R63" t="str">
        <f>IF(AND(Making!EW66&lt;&gt;0,(DK63&lt;&gt;"")),Making!FJ66,"")</f>
        <v/>
      </c>
      <c r="S63" t="str">
        <f>IF(AND(Making!EW66&lt;&gt;0,(DK63&lt;&gt;"")),Making!FK66,"")</f>
        <v/>
      </c>
      <c r="T63" t="str">
        <f>IF(AND(Making!EW66&lt;&gt;0,(DK63&lt;&gt;"")),Making!FL66,"")</f>
        <v/>
      </c>
      <c r="U63" t="str">
        <f>IF(AND(Making!EW66&lt;&gt;0,(DK63&lt;&gt;"")),Making!FM66,"")</f>
        <v/>
      </c>
      <c r="V63" t="str">
        <f>IF(AND(Making!EW66&lt;&gt;0,(DK63&lt;&gt;"")),Making!FN66,"")</f>
        <v/>
      </c>
      <c r="W63" t="str">
        <f>IF(AND(Making!EW66&lt;&gt;0,(DK63&lt;&gt;"")),Making!FO66,"")</f>
        <v/>
      </c>
      <c r="X63" t="str">
        <f>IF(AND(Making!EW66&lt;&gt;0,(DK63&lt;&gt;"")),Making!FP66,"")</f>
        <v/>
      </c>
      <c r="Y63" t="str">
        <f>IF(AND(Making!EW66&lt;&gt;0,(DK63&lt;&gt;"")),Making!FQ66,"")</f>
        <v/>
      </c>
      <c r="Z63" t="str">
        <f>IF(AND(Making!EW66&lt;&gt;0,(DK63&lt;&gt;"")),Making!FR66,"")</f>
        <v/>
      </c>
      <c r="AA63" t="str">
        <f>IF(AND(Making!EW66&lt;&gt;0,(DK63&lt;&gt;"")),Making!FS66,"")</f>
        <v/>
      </c>
      <c r="AB63" t="str">
        <f>IF(AND(Making!EW66&lt;&gt;0,(DK63&lt;&gt;"")),Making!FT66,"")</f>
        <v/>
      </c>
      <c r="AC63" t="str">
        <f>IF(AND(Making!EW66&lt;&gt;0,(DK63&lt;&gt;"")),Making!FU66,"")</f>
        <v/>
      </c>
      <c r="AD63" t="str">
        <f>IF(AND(Making!EW66&lt;&gt;0,(DK63&lt;&gt;"")),Making!FV66,"")</f>
        <v/>
      </c>
      <c r="AE63" t="str">
        <f>IF(AND(Making!EW66&lt;&gt;0,(DK63&lt;&gt;"")),Making!FW66,"")</f>
        <v/>
      </c>
      <c r="AF63" t="str">
        <f>IF(AND(Making!EW66&lt;&gt;0,(DK63&lt;&gt;"")),Making!FX66,"")</f>
        <v/>
      </c>
      <c r="AG63" t="str">
        <f>IF(AND(Making!EW66&lt;&gt;0,(DK63&lt;&gt;"")),Making!FY66,"")</f>
        <v/>
      </c>
      <c r="AH63" t="str">
        <f>IF(AND(Making!EW66&lt;&gt;0,(DK63&lt;&gt;"")),Making!FZ66,"")</f>
        <v/>
      </c>
      <c r="AI63" t="str">
        <f>IF(AND(Making!EW66&lt;&gt;0,(DK63&lt;&gt;"")),Making!GA66,"")</f>
        <v/>
      </c>
      <c r="AJ63" t="str">
        <f>IF(AND(Making!EW66&lt;&gt;0,(DK63&lt;&gt;"")),Making!GB66,"")</f>
        <v/>
      </c>
      <c r="AK63" t="str">
        <f>IF(AND(Making!EW66&lt;&gt;0,(DK63&lt;&gt;"")),Making!GC66,"")</f>
        <v/>
      </c>
      <c r="AL63" t="str">
        <f>IF(AND(Making!EW66&lt;&gt;0,(DK63&lt;&gt;"")),Making!GD66,"")</f>
        <v/>
      </c>
      <c r="AM63" t="str">
        <f>IF(AND(Making!EW66&lt;&gt;0,(DK63&lt;&gt;"")),Making!GE66,"")</f>
        <v/>
      </c>
      <c r="AN63" t="str">
        <f>IF(AND(Making!EW66&lt;&gt;0,(DK63&lt;&gt;"")),Making!GF66,"")</f>
        <v/>
      </c>
      <c r="AO63" t="str">
        <f>IF(AND(Making!EW66&lt;&gt;0,(DK63&lt;&gt;"")),Making!GG66,"")</f>
        <v/>
      </c>
      <c r="AP63" t="str">
        <f>IF(AND(Making!EW66&lt;&gt;0,(DK63&lt;&gt;"")),Making!GJ66,"")</f>
        <v/>
      </c>
      <c r="AQ63" t="str">
        <f>IF(AND(Making!EW66&lt;&gt;0,(DK63&lt;&gt;"")),Making!GK66,"")</f>
        <v/>
      </c>
      <c r="AR63" t="str">
        <f>IF(AND(Making!EW66&lt;&gt;0,(DK63&lt;&gt;"")),Making!GL66,"")</f>
        <v/>
      </c>
      <c r="AS63" t="str">
        <f>IF(AND(Making!EW66&lt;&gt;0,(DK63&lt;&gt;"")),Making!GM66,"")</f>
        <v/>
      </c>
      <c r="AT63" t="str">
        <f>IF(AND(Making!EW66&lt;&gt;0,(DK63&lt;&gt;"")),"G","")</f>
        <v/>
      </c>
      <c r="AU63" t="str">
        <f>IF(AND(Making!EW66&lt;&gt;0,(DK63&lt;&gt;"")),2,IF(AND(Making!AS66&lt;&gt;0,(DK81&lt;&gt;"")),2,""))</f>
        <v/>
      </c>
      <c r="AV63" t="str">
        <f>IF(AND(Making!EW66&lt;&gt;0,(DK63&lt;&gt;""),(DL63&gt;0)),"X","")</f>
        <v/>
      </c>
      <c r="AW63" t="str">
        <f>IF(AND(Making!EW66&lt;&gt;0,(DK63&lt;&gt;""),(DL63&gt;0)),-1,"")</f>
        <v/>
      </c>
      <c r="AX63" s="4"/>
      <c r="AY63" s="4"/>
      <c r="AZ63" s="4"/>
      <c r="BA63" s="4"/>
      <c r="BB63" s="4" t="str">
        <f>IF('Making-시작_종료용'!K66&gt;0,CONCATENATE("@SET_LINE,",IF(CV63=1,DH63,DH63+IF(DK63&lt;&gt;"",DI63,0))),"")</f>
        <v/>
      </c>
      <c r="BC63" t="str">
        <f>IF('Making-시작_종료용'!K66&gt;0,'Making-시작_종료용'!EV66,"")</f>
        <v/>
      </c>
      <c r="BD63" t="str">
        <f>IF('Making-시작_종료용'!K66&gt;0,'Making-시작_종료용'!EW66,"")</f>
        <v/>
      </c>
      <c r="BE63" t="str">
        <f>IF('Making-시작_종료용'!K66&gt;0,'Making-시작_종료용'!EX66,"")</f>
        <v/>
      </c>
      <c r="BF63" t="str">
        <f>IF('Making-시작_종료용'!K66&gt;0,'Making-시작_종료용'!EY66,"")</f>
        <v/>
      </c>
      <c r="BG63" t="str">
        <f>IF('Making-시작_종료용'!K66&gt;0,'Making-시작_종료용'!EZ66,"")</f>
        <v/>
      </c>
      <c r="BH63" t="str">
        <f>IF('Making-시작_종료용'!K66&gt;0,'Making-시작_종료용'!FA66,"")</f>
        <v/>
      </c>
      <c r="BI63" t="str">
        <f>IF('Making-시작_종료용'!K66&gt;0,'Making-시작_종료용'!FB66,"")</f>
        <v/>
      </c>
      <c r="BJ63" t="str">
        <f>IF('Making-시작_종료용'!K66&gt;0,'Making-시작_종료용'!FC66,"")</f>
        <v/>
      </c>
      <c r="BK63" t="str">
        <f>IF('Making-시작_종료용'!K66&gt;0,'Making-시작_종료용'!FD66,"")</f>
        <v/>
      </c>
      <c r="BL63" t="str">
        <f>IF('Making-시작_종료용'!K66&gt;0,'Making-시작_종료용'!FE66,"")</f>
        <v/>
      </c>
      <c r="BM63" t="str">
        <f>IF('Making-시작_종료용'!K66&gt;0,'Making-시작_종료용'!FF66,"")</f>
        <v/>
      </c>
      <c r="BN63" t="str">
        <f>IF('Making-시작_종료용'!K66&gt;0,'Making-시작_종료용'!FG66,"")</f>
        <v/>
      </c>
      <c r="BO63" t="str">
        <f>IF('Making-시작_종료용'!K66&gt;0,'Making-시작_종료용'!FH66,"")</f>
        <v/>
      </c>
      <c r="BP63" t="str">
        <f>IF('Making-시작_종료용'!K66&gt;0,'Making-시작_종료용'!FI66,"")</f>
        <v/>
      </c>
      <c r="BQ63" t="str">
        <f>IF('Making-시작_종료용'!K66&gt;0,'Making-시작_종료용'!FJ66,"")</f>
        <v/>
      </c>
      <c r="BR63" t="str">
        <f>IF('Making-시작_종료용'!K66&gt;0,'Making-시작_종료용'!FK66,"")</f>
        <v/>
      </c>
      <c r="BS63" t="str">
        <f>IF('Making-시작_종료용'!K66&gt;0,'Making-시작_종료용'!FL66,"")</f>
        <v/>
      </c>
      <c r="BT63" t="str">
        <f>IF('Making-시작_종료용'!K66&gt;0,'Making-시작_종료용'!FM66,"")</f>
        <v/>
      </c>
      <c r="BU63" t="str">
        <f>IF('Making-시작_종료용'!K66&gt;0,'Making-시작_종료용'!FN66,"")</f>
        <v/>
      </c>
      <c r="BV63" t="str">
        <f>IF('Making-시작_종료용'!K66&gt;0,'Making-시작_종료용'!FO66,"")</f>
        <v/>
      </c>
      <c r="BW63" t="str">
        <f>IF('Making-시작_종료용'!K66&gt;0,'Making-시작_종료용'!FP66,"")</f>
        <v/>
      </c>
      <c r="BX63" t="str">
        <f>IF('Making-시작_종료용'!K66&gt;0,'Making-시작_종료용'!FQ66,"")</f>
        <v/>
      </c>
      <c r="BY63" t="str">
        <f>IF('Making-시작_종료용'!K66&gt;0,'Making-시작_종료용'!FR66,"")</f>
        <v/>
      </c>
      <c r="BZ63" t="str">
        <f>IF('Making-시작_종료용'!K66&gt;0,'Making-시작_종료용'!FS66,"")</f>
        <v/>
      </c>
      <c r="CA63" t="str">
        <f>IF('Making-시작_종료용'!K66&gt;0,'Making-시작_종료용'!FT66,"")</f>
        <v/>
      </c>
      <c r="CB63" t="str">
        <f>IF('Making-시작_종료용'!K66&gt;0,'Making-시작_종료용'!FU66,"")</f>
        <v/>
      </c>
      <c r="CC63" t="str">
        <f>IF('Making-시작_종료용'!K66&gt;0,'Making-시작_종료용'!FV66,"")</f>
        <v/>
      </c>
      <c r="CD63" t="str">
        <f>IF('Making-시작_종료용'!K66&gt;0,'Making-시작_종료용'!FW66,"")</f>
        <v/>
      </c>
      <c r="CE63" t="str">
        <f>IF('Making-시작_종료용'!K66&gt;0,'Making-시작_종료용'!FX66,"")</f>
        <v/>
      </c>
      <c r="CF63" t="str">
        <f>IF('Making-시작_종료용'!K66&gt;0,'Making-시작_종료용'!FY66,"")</f>
        <v/>
      </c>
      <c r="CG63" t="str">
        <f>IF('Making-시작_종료용'!K66&gt;0,'Making-시작_종료용'!FZ66,"")</f>
        <v/>
      </c>
      <c r="CH63" t="str">
        <f>IF('Making-시작_종료용'!K66&gt;0,'Making-시작_종료용'!GA66,"")</f>
        <v/>
      </c>
      <c r="CI63" t="str">
        <f>IF('Making-시작_종료용'!K66&gt;0,'Making-시작_종료용'!GB66,"")</f>
        <v/>
      </c>
      <c r="CJ63" t="str">
        <f>IF('Making-시작_종료용'!K66&gt;0,'Making-시작_종료용'!GC66,"")</f>
        <v/>
      </c>
      <c r="CK63" t="str">
        <f>IF('Making-시작_종료용'!K66&gt;0,'Making-시작_종료용'!GD66,"")</f>
        <v/>
      </c>
      <c r="CL63" t="str">
        <f>IF('Making-시작_종료용'!K66&gt;0,'Making-시작_종료용'!GE66,"")</f>
        <v/>
      </c>
      <c r="CM63" t="str">
        <f>IF('Making-시작_종료용'!K66&gt;0,'Making-시작_종료용'!GF66,"")</f>
        <v/>
      </c>
      <c r="CN63" t="str">
        <f>IF('Making-시작_종료용'!K66&gt;0,'Making-시작_종료용'!GG66,"")</f>
        <v/>
      </c>
      <c r="CO63" t="str">
        <f>IF('Making-시작_종료용'!K66&gt;0,'Making-시작_종료용'!GH66,"")</f>
        <v/>
      </c>
      <c r="CP63" s="56" t="str">
        <f>IF('Making-시작_종료용'!K66&gt;0,'Making-시작_종료용'!GI66,"")</f>
        <v/>
      </c>
      <c r="CQ63" t="str">
        <f>IF('Making-시작_종료용'!K66&gt;0,'Making-시작_종료용'!GJ66,"")</f>
        <v/>
      </c>
      <c r="CR63" t="str">
        <f>IF('Making-시작_종료용'!K66&gt;0,'Making-시작_종료용'!GK66,"")</f>
        <v/>
      </c>
      <c r="CS63" t="str">
        <f>IF('Making-시작_종료용'!K66&gt;0,'Making-시작_종료용'!GL66,"")</f>
        <v/>
      </c>
      <c r="CT63" t="str">
        <f>IF('Making-시작_종료용'!K66&gt;0,'Making-시작_종료용'!GM66,"")</f>
        <v/>
      </c>
      <c r="CU63" t="str">
        <f>IF('Making-시작_종료용'!K66&gt;0,"G","")</f>
        <v/>
      </c>
      <c r="CV63" t="str">
        <f>IF('Making-시작_종료용'!AR66&gt;0,1,IF('Making-시작_종료용'!AS66&gt;0,3,""))</f>
        <v/>
      </c>
      <c r="CW63" t="str">
        <f>IF(AND(Making!EW66&lt;&gt;0,(DL63&gt;0)),"X","")</f>
        <v/>
      </c>
      <c r="CX63" t="str">
        <f>IF(AND(Making!EW66&lt;&gt;0,(DL63&gt;0)),-1,"")</f>
        <v/>
      </c>
      <c r="CY63" t="str">
        <f t="shared" si="12"/>
        <v/>
      </c>
      <c r="DC63" t="str">
        <f>IF('Making-시작_종료용'!AR66&gt;0,"시작보행",IF('Making-시작_종료용'!AS66&gt;0,"종료보행",""))</f>
        <v/>
      </c>
      <c r="DH63">
        <f t="shared" si="2"/>
        <v>57</v>
      </c>
      <c r="DI63">
        <f t="shared" si="3"/>
        <v>16</v>
      </c>
      <c r="DJ63" t="str">
        <f t="shared" si="13"/>
        <v/>
      </c>
      <c r="DK63">
        <f t="shared" si="4"/>
        <v>3</v>
      </c>
      <c r="DL63">
        <f t="shared" si="5"/>
        <v>0</v>
      </c>
    </row>
    <row r="64" spans="3:116" ht="12" customHeight="1" x14ac:dyDescent="0.4">
      <c r="C64" s="4" t="str">
        <f>IF(AND(Making!EW67&lt;&gt;0,(DK64&lt;&gt;"")),CONCATENATE("@SET_LINE,",DH64+DI64/2),"")</f>
        <v/>
      </c>
      <c r="D64" t="str">
        <f>IF(AND(Making!EW67&lt;&gt;0,(DK64&lt;&gt;"")),Making!EV67,"")</f>
        <v/>
      </c>
      <c r="E64" t="str">
        <f>IF(AND(Making!EW67&lt;&gt;0,(DK64&lt;&gt;"")),Making!EW67,"")</f>
        <v/>
      </c>
      <c r="F64" t="str">
        <f>IF(AND(Making!EW67&lt;&gt;0,(DK64&lt;&gt;"")),Making!EX67,"")</f>
        <v/>
      </c>
      <c r="G64" t="str">
        <f>IF(AND(Making!EW67&lt;&gt;0,(DK64&lt;&gt;"")),Making!EY67,"")</f>
        <v/>
      </c>
      <c r="H64" t="str">
        <f>IF(AND(Making!EW67&lt;&gt;0,(DK64&lt;&gt;"")),Making!EZ67,"")</f>
        <v/>
      </c>
      <c r="I64" t="str">
        <f>IF(AND(Making!EW67&lt;&gt;0,(DK64&lt;&gt;"")),Making!FA67,"")</f>
        <v/>
      </c>
      <c r="J64" t="str">
        <f>IF(AND(Making!EW67&lt;&gt;0,(DK64&lt;&gt;"")),Making!FB67,"")</f>
        <v/>
      </c>
      <c r="K64" t="str">
        <f>IF(AND(Making!EW67&lt;&gt;0,(DK64&lt;&gt;"")),Making!FC67,"")</f>
        <v/>
      </c>
      <c r="L64" t="str">
        <f>IF(AND(Making!EW67&lt;&gt;0,(DK64&lt;&gt;"")),Making!FD67,"")</f>
        <v/>
      </c>
      <c r="M64" t="str">
        <f>IF(AND(Making!EW67&lt;&gt;0,(DK64&lt;&gt;"")),Making!FE67,"")</f>
        <v/>
      </c>
      <c r="N64" t="str">
        <f>IF(AND(Making!EW67&lt;&gt;0,(DK64&lt;&gt;"")),Making!FF67,"")</f>
        <v/>
      </c>
      <c r="O64" t="str">
        <f>IF(AND(Making!EW67&lt;&gt;0,(DK64&lt;&gt;"")),Making!FG67,"")</f>
        <v/>
      </c>
      <c r="P64" t="str">
        <f>IF(AND(Making!EW67&lt;&gt;0,(DK64&lt;&gt;"")),Making!FH67,"")</f>
        <v/>
      </c>
      <c r="Q64" t="str">
        <f>IF(AND(Making!EW67&lt;&gt;0,(DK64&lt;&gt;"")),Making!FI67,"")</f>
        <v/>
      </c>
      <c r="R64" t="str">
        <f>IF(AND(Making!EW67&lt;&gt;0,(DK64&lt;&gt;"")),Making!FJ67,"")</f>
        <v/>
      </c>
      <c r="S64" t="str">
        <f>IF(AND(Making!EW67&lt;&gt;0,(DK64&lt;&gt;"")),Making!FK67,"")</f>
        <v/>
      </c>
      <c r="T64" t="str">
        <f>IF(AND(Making!EW67&lt;&gt;0,(DK64&lt;&gt;"")),Making!FL67,"")</f>
        <v/>
      </c>
      <c r="U64" t="str">
        <f>IF(AND(Making!EW67&lt;&gt;0,(DK64&lt;&gt;"")),Making!FM67,"")</f>
        <v/>
      </c>
      <c r="V64" t="str">
        <f>IF(AND(Making!EW67&lt;&gt;0,(DK64&lt;&gt;"")),Making!FN67,"")</f>
        <v/>
      </c>
      <c r="W64" t="str">
        <f>IF(AND(Making!EW67&lt;&gt;0,(DK64&lt;&gt;"")),Making!FO67,"")</f>
        <v/>
      </c>
      <c r="X64" t="str">
        <f>IF(AND(Making!EW67&lt;&gt;0,(DK64&lt;&gt;"")),Making!FP67,"")</f>
        <v/>
      </c>
      <c r="Y64" t="str">
        <f>IF(AND(Making!EW67&lt;&gt;0,(DK64&lt;&gt;"")),Making!FQ67,"")</f>
        <v/>
      </c>
      <c r="Z64" t="str">
        <f>IF(AND(Making!EW67&lt;&gt;0,(DK64&lt;&gt;"")),Making!FR67,"")</f>
        <v/>
      </c>
      <c r="AA64" t="str">
        <f>IF(AND(Making!EW67&lt;&gt;0,(DK64&lt;&gt;"")),Making!FS67,"")</f>
        <v/>
      </c>
      <c r="AB64" t="str">
        <f>IF(AND(Making!EW67&lt;&gt;0,(DK64&lt;&gt;"")),Making!FT67,"")</f>
        <v/>
      </c>
      <c r="AC64" t="str">
        <f>IF(AND(Making!EW67&lt;&gt;0,(DK64&lt;&gt;"")),Making!FU67,"")</f>
        <v/>
      </c>
      <c r="AD64" t="str">
        <f>IF(AND(Making!EW67&lt;&gt;0,(DK64&lt;&gt;"")),Making!FV67,"")</f>
        <v/>
      </c>
      <c r="AE64" t="str">
        <f>IF(AND(Making!EW67&lt;&gt;0,(DK64&lt;&gt;"")),Making!FW67,"")</f>
        <v/>
      </c>
      <c r="AF64" t="str">
        <f>IF(AND(Making!EW67&lt;&gt;0,(DK64&lt;&gt;"")),Making!FX67,"")</f>
        <v/>
      </c>
      <c r="AG64" t="str">
        <f>IF(AND(Making!EW67&lt;&gt;0,(DK64&lt;&gt;"")),Making!FY67,"")</f>
        <v/>
      </c>
      <c r="AH64" t="str">
        <f>IF(AND(Making!EW67&lt;&gt;0,(DK64&lt;&gt;"")),Making!FZ67,"")</f>
        <v/>
      </c>
      <c r="AI64" t="str">
        <f>IF(AND(Making!EW67&lt;&gt;0,(DK64&lt;&gt;"")),Making!GA67,"")</f>
        <v/>
      </c>
      <c r="AJ64" t="str">
        <f>IF(AND(Making!EW67&lt;&gt;0,(DK64&lt;&gt;"")),Making!GB67,"")</f>
        <v/>
      </c>
      <c r="AK64" t="str">
        <f>IF(AND(Making!EW67&lt;&gt;0,(DK64&lt;&gt;"")),Making!GC67,"")</f>
        <v/>
      </c>
      <c r="AL64" t="str">
        <f>IF(AND(Making!EW67&lt;&gt;0,(DK64&lt;&gt;"")),Making!GD67,"")</f>
        <v/>
      </c>
      <c r="AM64" t="str">
        <f>IF(AND(Making!EW67&lt;&gt;0,(DK64&lt;&gt;"")),Making!GE67,"")</f>
        <v/>
      </c>
      <c r="AN64" t="str">
        <f>IF(AND(Making!EW67&lt;&gt;0,(DK64&lt;&gt;"")),Making!GF67,"")</f>
        <v/>
      </c>
      <c r="AO64" t="str">
        <f>IF(AND(Making!EW67&lt;&gt;0,(DK64&lt;&gt;"")),Making!GG67,"")</f>
        <v/>
      </c>
      <c r="AP64" t="str">
        <f>IF(AND(Making!EW67&lt;&gt;0,(DK64&lt;&gt;"")),Making!GJ67,"")</f>
        <v/>
      </c>
      <c r="AQ64" t="str">
        <f>IF(AND(Making!EW67&lt;&gt;0,(DK64&lt;&gt;"")),Making!GK67,"")</f>
        <v/>
      </c>
      <c r="AR64" t="str">
        <f>IF(AND(Making!EW67&lt;&gt;0,(DK64&lt;&gt;"")),Making!GL67,"")</f>
        <v/>
      </c>
      <c r="AS64" t="str">
        <f>IF(AND(Making!EW67&lt;&gt;0,(DK64&lt;&gt;"")),Making!GM67,"")</f>
        <v/>
      </c>
      <c r="AT64" t="str">
        <f>IF(AND(Making!EW67&lt;&gt;0,(DK64&lt;&gt;"")),"G","")</f>
        <v/>
      </c>
      <c r="AU64" t="str">
        <f>IF(AND(Making!EW67&lt;&gt;0,(DK64&lt;&gt;"")),2,IF(AND(Making!AS67&lt;&gt;0,(DK82&lt;&gt;"")),2,""))</f>
        <v/>
      </c>
      <c r="AV64" t="str">
        <f>IF(AND(Making!EW67&lt;&gt;0,(DK64&lt;&gt;""),(DL64&gt;0)),"X","")</f>
        <v/>
      </c>
      <c r="AW64" t="str">
        <f>IF(AND(Making!EW67&lt;&gt;0,(DK64&lt;&gt;""),(DL64&gt;0)),-1,"")</f>
        <v/>
      </c>
      <c r="AX64" s="4"/>
      <c r="AY64" s="4"/>
      <c r="AZ64" s="4"/>
      <c r="BA64" s="4"/>
      <c r="BB64" s="4" t="str">
        <f>IF('Making-시작_종료용'!K67&gt;0,CONCATENATE("@SET_LINE,",IF(CV64=1,DH64,DH64+IF(DK64&lt;&gt;"",DI64,0))),"")</f>
        <v/>
      </c>
      <c r="BC64" t="str">
        <f>IF('Making-시작_종료용'!K67&gt;0,'Making-시작_종료용'!EV67,"")</f>
        <v/>
      </c>
      <c r="BD64" t="str">
        <f>IF('Making-시작_종료용'!K67&gt;0,'Making-시작_종료용'!EW67,"")</f>
        <v/>
      </c>
      <c r="BE64" t="str">
        <f>IF('Making-시작_종료용'!K67&gt;0,'Making-시작_종료용'!EX67,"")</f>
        <v/>
      </c>
      <c r="BF64" t="str">
        <f>IF('Making-시작_종료용'!K67&gt;0,'Making-시작_종료용'!EY67,"")</f>
        <v/>
      </c>
      <c r="BG64" t="str">
        <f>IF('Making-시작_종료용'!K67&gt;0,'Making-시작_종료용'!EZ67,"")</f>
        <v/>
      </c>
      <c r="BH64" t="str">
        <f>IF('Making-시작_종료용'!K67&gt;0,'Making-시작_종료용'!FA67,"")</f>
        <v/>
      </c>
      <c r="BI64" t="str">
        <f>IF('Making-시작_종료용'!K67&gt;0,'Making-시작_종료용'!FB67,"")</f>
        <v/>
      </c>
      <c r="BJ64" t="str">
        <f>IF('Making-시작_종료용'!K67&gt;0,'Making-시작_종료용'!FC67,"")</f>
        <v/>
      </c>
      <c r="BK64" t="str">
        <f>IF('Making-시작_종료용'!K67&gt;0,'Making-시작_종료용'!FD67,"")</f>
        <v/>
      </c>
      <c r="BL64" t="str">
        <f>IF('Making-시작_종료용'!K67&gt;0,'Making-시작_종료용'!FE67,"")</f>
        <v/>
      </c>
      <c r="BM64" t="str">
        <f>IF('Making-시작_종료용'!K67&gt;0,'Making-시작_종료용'!FF67,"")</f>
        <v/>
      </c>
      <c r="BN64" t="str">
        <f>IF('Making-시작_종료용'!K67&gt;0,'Making-시작_종료용'!FG67,"")</f>
        <v/>
      </c>
      <c r="BO64" t="str">
        <f>IF('Making-시작_종료용'!K67&gt;0,'Making-시작_종료용'!FH67,"")</f>
        <v/>
      </c>
      <c r="BP64" t="str">
        <f>IF('Making-시작_종료용'!K67&gt;0,'Making-시작_종료용'!FI67,"")</f>
        <v/>
      </c>
      <c r="BQ64" t="str">
        <f>IF('Making-시작_종료용'!K67&gt;0,'Making-시작_종료용'!FJ67,"")</f>
        <v/>
      </c>
      <c r="BR64" t="str">
        <f>IF('Making-시작_종료용'!K67&gt;0,'Making-시작_종료용'!FK67,"")</f>
        <v/>
      </c>
      <c r="BS64" t="str">
        <f>IF('Making-시작_종료용'!K67&gt;0,'Making-시작_종료용'!FL67,"")</f>
        <v/>
      </c>
      <c r="BT64" t="str">
        <f>IF('Making-시작_종료용'!K67&gt;0,'Making-시작_종료용'!FM67,"")</f>
        <v/>
      </c>
      <c r="BU64" t="str">
        <f>IF('Making-시작_종료용'!K67&gt;0,'Making-시작_종료용'!FN67,"")</f>
        <v/>
      </c>
      <c r="BV64" t="str">
        <f>IF('Making-시작_종료용'!K67&gt;0,'Making-시작_종료용'!FO67,"")</f>
        <v/>
      </c>
      <c r="BW64" t="str">
        <f>IF('Making-시작_종료용'!K67&gt;0,'Making-시작_종료용'!FP67,"")</f>
        <v/>
      </c>
      <c r="BX64" t="str">
        <f>IF('Making-시작_종료용'!K67&gt;0,'Making-시작_종료용'!FQ67,"")</f>
        <v/>
      </c>
      <c r="BY64" t="str">
        <f>IF('Making-시작_종료용'!K67&gt;0,'Making-시작_종료용'!FR67,"")</f>
        <v/>
      </c>
      <c r="BZ64" t="str">
        <f>IF('Making-시작_종료용'!K67&gt;0,'Making-시작_종료용'!FS67,"")</f>
        <v/>
      </c>
      <c r="CA64" t="str">
        <f>IF('Making-시작_종료용'!K67&gt;0,'Making-시작_종료용'!FT67,"")</f>
        <v/>
      </c>
      <c r="CB64" t="str">
        <f>IF('Making-시작_종료용'!K67&gt;0,'Making-시작_종료용'!FU67,"")</f>
        <v/>
      </c>
      <c r="CC64" t="str">
        <f>IF('Making-시작_종료용'!K67&gt;0,'Making-시작_종료용'!FV67,"")</f>
        <v/>
      </c>
      <c r="CD64" t="str">
        <f>IF('Making-시작_종료용'!K67&gt;0,'Making-시작_종료용'!FW67,"")</f>
        <v/>
      </c>
      <c r="CE64" t="str">
        <f>IF('Making-시작_종료용'!K67&gt;0,'Making-시작_종료용'!FX67,"")</f>
        <v/>
      </c>
      <c r="CF64" t="str">
        <f>IF('Making-시작_종료용'!K67&gt;0,'Making-시작_종료용'!FY67,"")</f>
        <v/>
      </c>
      <c r="CG64" t="str">
        <f>IF('Making-시작_종료용'!K67&gt;0,'Making-시작_종료용'!FZ67,"")</f>
        <v/>
      </c>
      <c r="CH64" t="str">
        <f>IF('Making-시작_종료용'!K67&gt;0,'Making-시작_종료용'!GA67,"")</f>
        <v/>
      </c>
      <c r="CI64" t="str">
        <f>IF('Making-시작_종료용'!K67&gt;0,'Making-시작_종료용'!GB67,"")</f>
        <v/>
      </c>
      <c r="CJ64" t="str">
        <f>IF('Making-시작_종료용'!K67&gt;0,'Making-시작_종료용'!GC67,"")</f>
        <v/>
      </c>
      <c r="CK64" t="str">
        <f>IF('Making-시작_종료용'!K67&gt;0,'Making-시작_종료용'!GD67,"")</f>
        <v/>
      </c>
      <c r="CL64" t="str">
        <f>IF('Making-시작_종료용'!K67&gt;0,'Making-시작_종료용'!GE67,"")</f>
        <v/>
      </c>
      <c r="CM64" t="str">
        <f>IF('Making-시작_종료용'!K67&gt;0,'Making-시작_종료용'!GF67,"")</f>
        <v/>
      </c>
      <c r="CN64" t="str">
        <f>IF('Making-시작_종료용'!K67&gt;0,'Making-시작_종료용'!GG67,"")</f>
        <v/>
      </c>
      <c r="CO64" t="str">
        <f>IF('Making-시작_종료용'!K67&gt;0,'Making-시작_종료용'!GH67,"")</f>
        <v/>
      </c>
      <c r="CP64" s="56" t="str">
        <f>IF('Making-시작_종료용'!K67&gt;0,'Making-시작_종료용'!GI67,"")</f>
        <v/>
      </c>
      <c r="CQ64" t="str">
        <f>IF('Making-시작_종료용'!K67&gt;0,'Making-시작_종료용'!GJ67,"")</f>
        <v/>
      </c>
      <c r="CR64" t="str">
        <f>IF('Making-시작_종료용'!K67&gt;0,'Making-시작_종료용'!GK67,"")</f>
        <v/>
      </c>
      <c r="CS64" t="str">
        <f>IF('Making-시작_종료용'!K67&gt;0,'Making-시작_종료용'!GL67,"")</f>
        <v/>
      </c>
      <c r="CT64" t="str">
        <f>IF('Making-시작_종료용'!K67&gt;0,'Making-시작_종료용'!GM67,"")</f>
        <v/>
      </c>
      <c r="CU64" t="str">
        <f>IF('Making-시작_종료용'!K67&gt;0,"G","")</f>
        <v/>
      </c>
      <c r="CV64" t="str">
        <f>IF('Making-시작_종료용'!AR67&gt;0,1,IF('Making-시작_종료용'!AS67&gt;0,3,""))</f>
        <v/>
      </c>
      <c r="CW64" t="str">
        <f>IF(AND(Making!EW67&lt;&gt;0,(DL64&gt;0)),"X","")</f>
        <v/>
      </c>
      <c r="CX64" t="str">
        <f>IF(AND(Making!EW67&lt;&gt;0,(DL64&gt;0)),-1,"")</f>
        <v/>
      </c>
      <c r="CY64" t="str">
        <f t="shared" si="12"/>
        <v/>
      </c>
      <c r="DC64" t="str">
        <f>IF('Making-시작_종료용'!AR67&gt;0,"시작보행",IF('Making-시작_종료용'!AS67&gt;0,"종료보행",""))</f>
        <v/>
      </c>
      <c r="DH64">
        <f t="shared" si="2"/>
        <v>58</v>
      </c>
      <c r="DI64">
        <f t="shared" si="3"/>
        <v>16</v>
      </c>
      <c r="DJ64" t="str">
        <f t="shared" si="13"/>
        <v/>
      </c>
      <c r="DK64">
        <f t="shared" si="4"/>
        <v>3</v>
      </c>
      <c r="DL64">
        <f t="shared" si="5"/>
        <v>0</v>
      </c>
    </row>
    <row r="65" spans="3:116" ht="12" customHeight="1" x14ac:dyDescent="0.4">
      <c r="C65" s="4" t="str">
        <f>IF(AND(Making!EW68&lt;&gt;0,(DK65&lt;&gt;"")),CONCATENATE("@SET_LINE,",DH65+DI65/2),"")</f>
        <v/>
      </c>
      <c r="D65" t="str">
        <f>IF(AND(Making!EW68&lt;&gt;0,(DK65&lt;&gt;"")),Making!EV68,"")</f>
        <v/>
      </c>
      <c r="E65" t="str">
        <f>IF(AND(Making!EW68&lt;&gt;0,(DK65&lt;&gt;"")),Making!EW68,"")</f>
        <v/>
      </c>
      <c r="F65" t="str">
        <f>IF(AND(Making!EW68&lt;&gt;0,(DK65&lt;&gt;"")),Making!EX68,"")</f>
        <v/>
      </c>
      <c r="G65" t="str">
        <f>IF(AND(Making!EW68&lt;&gt;0,(DK65&lt;&gt;"")),Making!EY68,"")</f>
        <v/>
      </c>
      <c r="H65" t="str">
        <f>IF(AND(Making!EW68&lt;&gt;0,(DK65&lt;&gt;"")),Making!EZ68,"")</f>
        <v/>
      </c>
      <c r="I65" t="str">
        <f>IF(AND(Making!EW68&lt;&gt;0,(DK65&lt;&gt;"")),Making!FA68,"")</f>
        <v/>
      </c>
      <c r="J65" t="str">
        <f>IF(AND(Making!EW68&lt;&gt;0,(DK65&lt;&gt;"")),Making!FB68,"")</f>
        <v/>
      </c>
      <c r="K65" t="str">
        <f>IF(AND(Making!EW68&lt;&gt;0,(DK65&lt;&gt;"")),Making!FC68,"")</f>
        <v/>
      </c>
      <c r="L65" t="str">
        <f>IF(AND(Making!EW68&lt;&gt;0,(DK65&lt;&gt;"")),Making!FD68,"")</f>
        <v/>
      </c>
      <c r="M65" t="str">
        <f>IF(AND(Making!EW68&lt;&gt;0,(DK65&lt;&gt;"")),Making!FE68,"")</f>
        <v/>
      </c>
      <c r="N65" t="str">
        <f>IF(AND(Making!EW68&lt;&gt;0,(DK65&lt;&gt;"")),Making!FF68,"")</f>
        <v/>
      </c>
      <c r="O65" t="str">
        <f>IF(AND(Making!EW68&lt;&gt;0,(DK65&lt;&gt;"")),Making!FG68,"")</f>
        <v/>
      </c>
      <c r="P65" t="str">
        <f>IF(AND(Making!EW68&lt;&gt;0,(DK65&lt;&gt;"")),Making!FH68,"")</f>
        <v/>
      </c>
      <c r="Q65" t="str">
        <f>IF(AND(Making!EW68&lt;&gt;0,(DK65&lt;&gt;"")),Making!FI68,"")</f>
        <v/>
      </c>
      <c r="R65" t="str">
        <f>IF(AND(Making!EW68&lt;&gt;0,(DK65&lt;&gt;"")),Making!FJ68,"")</f>
        <v/>
      </c>
      <c r="S65" t="str">
        <f>IF(AND(Making!EW68&lt;&gt;0,(DK65&lt;&gt;"")),Making!FK68,"")</f>
        <v/>
      </c>
      <c r="T65" t="str">
        <f>IF(AND(Making!EW68&lt;&gt;0,(DK65&lt;&gt;"")),Making!FL68,"")</f>
        <v/>
      </c>
      <c r="U65" t="str">
        <f>IF(AND(Making!EW68&lt;&gt;0,(DK65&lt;&gt;"")),Making!FM68,"")</f>
        <v/>
      </c>
      <c r="V65" t="str">
        <f>IF(AND(Making!EW68&lt;&gt;0,(DK65&lt;&gt;"")),Making!FN68,"")</f>
        <v/>
      </c>
      <c r="W65" t="str">
        <f>IF(AND(Making!EW68&lt;&gt;0,(DK65&lt;&gt;"")),Making!FO68,"")</f>
        <v/>
      </c>
      <c r="X65" t="str">
        <f>IF(AND(Making!EW68&lt;&gt;0,(DK65&lt;&gt;"")),Making!FP68,"")</f>
        <v/>
      </c>
      <c r="Y65" t="str">
        <f>IF(AND(Making!EW68&lt;&gt;0,(DK65&lt;&gt;"")),Making!FQ68,"")</f>
        <v/>
      </c>
      <c r="Z65" t="str">
        <f>IF(AND(Making!EW68&lt;&gt;0,(DK65&lt;&gt;"")),Making!FR68,"")</f>
        <v/>
      </c>
      <c r="AA65" t="str">
        <f>IF(AND(Making!EW68&lt;&gt;0,(DK65&lt;&gt;"")),Making!FS68,"")</f>
        <v/>
      </c>
      <c r="AB65" t="str">
        <f>IF(AND(Making!EW68&lt;&gt;0,(DK65&lt;&gt;"")),Making!FT68,"")</f>
        <v/>
      </c>
      <c r="AC65" t="str">
        <f>IF(AND(Making!EW68&lt;&gt;0,(DK65&lt;&gt;"")),Making!FU68,"")</f>
        <v/>
      </c>
      <c r="AD65" t="str">
        <f>IF(AND(Making!EW68&lt;&gt;0,(DK65&lt;&gt;"")),Making!FV68,"")</f>
        <v/>
      </c>
      <c r="AE65" t="str">
        <f>IF(AND(Making!EW68&lt;&gt;0,(DK65&lt;&gt;"")),Making!FW68,"")</f>
        <v/>
      </c>
      <c r="AF65" t="str">
        <f>IF(AND(Making!EW68&lt;&gt;0,(DK65&lt;&gt;"")),Making!FX68,"")</f>
        <v/>
      </c>
      <c r="AG65" t="str">
        <f>IF(AND(Making!EW68&lt;&gt;0,(DK65&lt;&gt;"")),Making!FY68,"")</f>
        <v/>
      </c>
      <c r="AH65" t="str">
        <f>IF(AND(Making!EW68&lt;&gt;0,(DK65&lt;&gt;"")),Making!FZ68,"")</f>
        <v/>
      </c>
      <c r="AI65" t="str">
        <f>IF(AND(Making!EW68&lt;&gt;0,(DK65&lt;&gt;"")),Making!GA68,"")</f>
        <v/>
      </c>
      <c r="AJ65" t="str">
        <f>IF(AND(Making!EW68&lt;&gt;0,(DK65&lt;&gt;"")),Making!GB68,"")</f>
        <v/>
      </c>
      <c r="AK65" t="str">
        <f>IF(AND(Making!EW68&lt;&gt;0,(DK65&lt;&gt;"")),Making!GC68,"")</f>
        <v/>
      </c>
      <c r="AL65" t="str">
        <f>IF(AND(Making!EW68&lt;&gt;0,(DK65&lt;&gt;"")),Making!GD68,"")</f>
        <v/>
      </c>
      <c r="AM65" t="str">
        <f>IF(AND(Making!EW68&lt;&gt;0,(DK65&lt;&gt;"")),Making!GE68,"")</f>
        <v/>
      </c>
      <c r="AN65" t="str">
        <f>IF(AND(Making!EW68&lt;&gt;0,(DK65&lt;&gt;"")),Making!GF68,"")</f>
        <v/>
      </c>
      <c r="AO65" t="str">
        <f>IF(AND(Making!EW68&lt;&gt;0,(DK65&lt;&gt;"")),Making!GG68,"")</f>
        <v/>
      </c>
      <c r="AP65" t="str">
        <f>IF(AND(Making!EW68&lt;&gt;0,(DK65&lt;&gt;"")),Making!GJ68,"")</f>
        <v/>
      </c>
      <c r="AQ65" t="str">
        <f>IF(AND(Making!EW68&lt;&gt;0,(DK65&lt;&gt;"")),Making!GK68,"")</f>
        <v/>
      </c>
      <c r="AR65" t="str">
        <f>IF(AND(Making!EW68&lt;&gt;0,(DK65&lt;&gt;"")),Making!GL68,"")</f>
        <v/>
      </c>
      <c r="AS65" t="str">
        <f>IF(AND(Making!EW68&lt;&gt;0,(DK65&lt;&gt;"")),Making!GM68,"")</f>
        <v/>
      </c>
      <c r="AT65" t="str">
        <f>IF(AND(Making!EW68&lt;&gt;0,(DK65&lt;&gt;"")),"G","")</f>
        <v/>
      </c>
      <c r="AU65" t="str">
        <f>IF(AND(Making!EW68&lt;&gt;0,(DK65&lt;&gt;"")),2,IF(AND(Making!AS68&lt;&gt;0,(DK83&lt;&gt;"")),2,""))</f>
        <v/>
      </c>
      <c r="AV65" t="str">
        <f>IF(AND(Making!EW68&lt;&gt;0,(DK65&lt;&gt;""),(DL65&gt;0)),"X","")</f>
        <v/>
      </c>
      <c r="AW65" t="str">
        <f>IF(AND(Making!EW68&lt;&gt;0,(DK65&lt;&gt;""),(DL65&gt;0)),-1,"")</f>
        <v/>
      </c>
      <c r="AX65" s="4"/>
      <c r="AY65" s="4"/>
      <c r="AZ65" s="4"/>
      <c r="BA65" s="4"/>
      <c r="BB65" s="4" t="str">
        <f>IF('Making-시작_종료용'!K68&gt;0,CONCATENATE("@SET_LINE,",IF(CV65=1,DH65,DH65+IF(DK65&lt;&gt;"",DI65,0))),"")</f>
        <v/>
      </c>
      <c r="BC65" t="str">
        <f>IF('Making-시작_종료용'!K68&gt;0,'Making-시작_종료용'!EV68,"")</f>
        <v/>
      </c>
      <c r="BD65" t="str">
        <f>IF('Making-시작_종료용'!K68&gt;0,'Making-시작_종료용'!EW68,"")</f>
        <v/>
      </c>
      <c r="BE65" t="str">
        <f>IF('Making-시작_종료용'!K68&gt;0,'Making-시작_종료용'!EX68,"")</f>
        <v/>
      </c>
      <c r="BF65" t="str">
        <f>IF('Making-시작_종료용'!K68&gt;0,'Making-시작_종료용'!EY68,"")</f>
        <v/>
      </c>
      <c r="BG65" t="str">
        <f>IF('Making-시작_종료용'!K68&gt;0,'Making-시작_종료용'!EZ68,"")</f>
        <v/>
      </c>
      <c r="BH65" t="str">
        <f>IF('Making-시작_종료용'!K68&gt;0,'Making-시작_종료용'!FA68,"")</f>
        <v/>
      </c>
      <c r="BI65" t="str">
        <f>IF('Making-시작_종료용'!K68&gt;0,'Making-시작_종료용'!FB68,"")</f>
        <v/>
      </c>
      <c r="BJ65" t="str">
        <f>IF('Making-시작_종료용'!K68&gt;0,'Making-시작_종료용'!FC68,"")</f>
        <v/>
      </c>
      <c r="BK65" t="str">
        <f>IF('Making-시작_종료용'!K68&gt;0,'Making-시작_종료용'!FD68,"")</f>
        <v/>
      </c>
      <c r="BL65" t="str">
        <f>IF('Making-시작_종료용'!K68&gt;0,'Making-시작_종료용'!FE68,"")</f>
        <v/>
      </c>
      <c r="BM65" t="str">
        <f>IF('Making-시작_종료용'!K68&gt;0,'Making-시작_종료용'!FF68,"")</f>
        <v/>
      </c>
      <c r="BN65" t="str">
        <f>IF('Making-시작_종료용'!K68&gt;0,'Making-시작_종료용'!FG68,"")</f>
        <v/>
      </c>
      <c r="BO65" t="str">
        <f>IF('Making-시작_종료용'!K68&gt;0,'Making-시작_종료용'!FH68,"")</f>
        <v/>
      </c>
      <c r="BP65" t="str">
        <f>IF('Making-시작_종료용'!K68&gt;0,'Making-시작_종료용'!FI68,"")</f>
        <v/>
      </c>
      <c r="BQ65" t="str">
        <f>IF('Making-시작_종료용'!K68&gt;0,'Making-시작_종료용'!FJ68,"")</f>
        <v/>
      </c>
      <c r="BR65" t="str">
        <f>IF('Making-시작_종료용'!K68&gt;0,'Making-시작_종료용'!FK68,"")</f>
        <v/>
      </c>
      <c r="BS65" t="str">
        <f>IF('Making-시작_종료용'!K68&gt;0,'Making-시작_종료용'!FL68,"")</f>
        <v/>
      </c>
      <c r="BT65" t="str">
        <f>IF('Making-시작_종료용'!K68&gt;0,'Making-시작_종료용'!FM68,"")</f>
        <v/>
      </c>
      <c r="BU65" t="str">
        <f>IF('Making-시작_종료용'!K68&gt;0,'Making-시작_종료용'!FN68,"")</f>
        <v/>
      </c>
      <c r="BV65" t="str">
        <f>IF('Making-시작_종료용'!K68&gt;0,'Making-시작_종료용'!FO68,"")</f>
        <v/>
      </c>
      <c r="BW65" t="str">
        <f>IF('Making-시작_종료용'!K68&gt;0,'Making-시작_종료용'!FP68,"")</f>
        <v/>
      </c>
      <c r="BX65" t="str">
        <f>IF('Making-시작_종료용'!K68&gt;0,'Making-시작_종료용'!FQ68,"")</f>
        <v/>
      </c>
      <c r="BY65" t="str">
        <f>IF('Making-시작_종료용'!K68&gt;0,'Making-시작_종료용'!FR68,"")</f>
        <v/>
      </c>
      <c r="BZ65" t="str">
        <f>IF('Making-시작_종료용'!K68&gt;0,'Making-시작_종료용'!FS68,"")</f>
        <v/>
      </c>
      <c r="CA65" t="str">
        <f>IF('Making-시작_종료용'!K68&gt;0,'Making-시작_종료용'!FT68,"")</f>
        <v/>
      </c>
      <c r="CB65" t="str">
        <f>IF('Making-시작_종료용'!K68&gt;0,'Making-시작_종료용'!FU68,"")</f>
        <v/>
      </c>
      <c r="CC65" t="str">
        <f>IF('Making-시작_종료용'!K68&gt;0,'Making-시작_종료용'!FV68,"")</f>
        <v/>
      </c>
      <c r="CD65" t="str">
        <f>IF('Making-시작_종료용'!K68&gt;0,'Making-시작_종료용'!FW68,"")</f>
        <v/>
      </c>
      <c r="CE65" t="str">
        <f>IF('Making-시작_종료용'!K68&gt;0,'Making-시작_종료용'!FX68,"")</f>
        <v/>
      </c>
      <c r="CF65" t="str">
        <f>IF('Making-시작_종료용'!K68&gt;0,'Making-시작_종료용'!FY68,"")</f>
        <v/>
      </c>
      <c r="CG65" t="str">
        <f>IF('Making-시작_종료용'!K68&gt;0,'Making-시작_종료용'!FZ68,"")</f>
        <v/>
      </c>
      <c r="CH65" t="str">
        <f>IF('Making-시작_종료용'!K68&gt;0,'Making-시작_종료용'!GA68,"")</f>
        <v/>
      </c>
      <c r="CI65" t="str">
        <f>IF('Making-시작_종료용'!K68&gt;0,'Making-시작_종료용'!GB68,"")</f>
        <v/>
      </c>
      <c r="CJ65" t="str">
        <f>IF('Making-시작_종료용'!K68&gt;0,'Making-시작_종료용'!GC68,"")</f>
        <v/>
      </c>
      <c r="CK65" t="str">
        <f>IF('Making-시작_종료용'!K68&gt;0,'Making-시작_종료용'!GD68,"")</f>
        <v/>
      </c>
      <c r="CL65" t="str">
        <f>IF('Making-시작_종료용'!K68&gt;0,'Making-시작_종료용'!GE68,"")</f>
        <v/>
      </c>
      <c r="CM65" t="str">
        <f>IF('Making-시작_종료용'!K68&gt;0,'Making-시작_종료용'!GF68,"")</f>
        <v/>
      </c>
      <c r="CN65" t="str">
        <f>IF('Making-시작_종료용'!K68&gt;0,'Making-시작_종료용'!GG68,"")</f>
        <v/>
      </c>
      <c r="CO65" t="str">
        <f>IF('Making-시작_종료용'!K68&gt;0,'Making-시작_종료용'!GH68,"")</f>
        <v/>
      </c>
      <c r="CP65" s="56" t="str">
        <f>IF('Making-시작_종료용'!K68&gt;0,'Making-시작_종료용'!GI68,"")</f>
        <v/>
      </c>
      <c r="CQ65" t="str">
        <f>IF('Making-시작_종료용'!K68&gt;0,'Making-시작_종료용'!GJ68,"")</f>
        <v/>
      </c>
      <c r="CR65" t="str">
        <f>IF('Making-시작_종료용'!K68&gt;0,'Making-시작_종료용'!GK68,"")</f>
        <v/>
      </c>
      <c r="CS65" t="str">
        <f>IF('Making-시작_종료용'!K68&gt;0,'Making-시작_종료용'!GL68,"")</f>
        <v/>
      </c>
      <c r="CT65" t="str">
        <f>IF('Making-시작_종료용'!K68&gt;0,'Making-시작_종료용'!GM68,"")</f>
        <v/>
      </c>
      <c r="CU65" t="str">
        <f>IF('Making-시작_종료용'!K68&gt;0,"G","")</f>
        <v/>
      </c>
      <c r="CV65" t="str">
        <f>IF('Making-시작_종료용'!AR68&gt;0,1,IF('Making-시작_종료용'!AS68&gt;0,3,""))</f>
        <v/>
      </c>
      <c r="CW65" t="str">
        <f>IF(AND(Making!EW68&lt;&gt;0,(DL65&gt;0)),"X","")</f>
        <v/>
      </c>
      <c r="CX65" t="str">
        <f>IF(AND(Making!EW68&lt;&gt;0,(DL65&gt;0)),-1,"")</f>
        <v/>
      </c>
      <c r="CY65" t="str">
        <f t="shared" si="12"/>
        <v/>
      </c>
      <c r="DC65" t="str">
        <f>IF('Making-시작_종료용'!AR68&gt;0,"시작보행",IF('Making-시작_종료용'!AS68&gt;0,"종료보행",""))</f>
        <v/>
      </c>
      <c r="DH65">
        <f t="shared" si="2"/>
        <v>59</v>
      </c>
      <c r="DI65">
        <f t="shared" si="3"/>
        <v>16</v>
      </c>
      <c r="DJ65" t="str">
        <f t="shared" si="13"/>
        <v/>
      </c>
      <c r="DK65">
        <f t="shared" si="4"/>
        <v>3</v>
      </c>
      <c r="DL65">
        <f t="shared" si="5"/>
        <v>0</v>
      </c>
    </row>
    <row r="66" spans="3:116" ht="12" customHeight="1" x14ac:dyDescent="0.4">
      <c r="C66" s="4" t="str">
        <f>IF(AND(Making!EW69&lt;&gt;0,(DK66&lt;&gt;"")),CONCATENATE("@SET_LINE,",DH66+DI66/2),"")</f>
        <v/>
      </c>
      <c r="D66" t="str">
        <f>IF(AND(Making!EW69&lt;&gt;0,(DK66&lt;&gt;"")),Making!EV69,"")</f>
        <v/>
      </c>
      <c r="E66" t="str">
        <f>IF(AND(Making!EW69&lt;&gt;0,(DK66&lt;&gt;"")),Making!EW69,"")</f>
        <v/>
      </c>
      <c r="F66" t="str">
        <f>IF(AND(Making!EW69&lt;&gt;0,(DK66&lt;&gt;"")),Making!EX69,"")</f>
        <v/>
      </c>
      <c r="G66" t="str">
        <f>IF(AND(Making!EW69&lt;&gt;0,(DK66&lt;&gt;"")),Making!EY69,"")</f>
        <v/>
      </c>
      <c r="H66" t="str">
        <f>IF(AND(Making!EW69&lt;&gt;0,(DK66&lt;&gt;"")),Making!EZ69,"")</f>
        <v/>
      </c>
      <c r="I66" t="str">
        <f>IF(AND(Making!EW69&lt;&gt;0,(DK66&lt;&gt;"")),Making!FA69,"")</f>
        <v/>
      </c>
      <c r="J66" t="str">
        <f>IF(AND(Making!EW69&lt;&gt;0,(DK66&lt;&gt;"")),Making!FB69,"")</f>
        <v/>
      </c>
      <c r="K66" t="str">
        <f>IF(AND(Making!EW69&lt;&gt;0,(DK66&lt;&gt;"")),Making!FC69,"")</f>
        <v/>
      </c>
      <c r="L66" t="str">
        <f>IF(AND(Making!EW69&lt;&gt;0,(DK66&lt;&gt;"")),Making!FD69,"")</f>
        <v/>
      </c>
      <c r="M66" t="str">
        <f>IF(AND(Making!EW69&lt;&gt;0,(DK66&lt;&gt;"")),Making!FE69,"")</f>
        <v/>
      </c>
      <c r="N66" t="str">
        <f>IF(AND(Making!EW69&lt;&gt;0,(DK66&lt;&gt;"")),Making!FF69,"")</f>
        <v/>
      </c>
      <c r="O66" t="str">
        <f>IF(AND(Making!EW69&lt;&gt;0,(DK66&lt;&gt;"")),Making!FG69,"")</f>
        <v/>
      </c>
      <c r="P66" t="str">
        <f>IF(AND(Making!EW69&lt;&gt;0,(DK66&lt;&gt;"")),Making!FH69,"")</f>
        <v/>
      </c>
      <c r="Q66" t="str">
        <f>IF(AND(Making!EW69&lt;&gt;0,(DK66&lt;&gt;"")),Making!FI69,"")</f>
        <v/>
      </c>
      <c r="R66" t="str">
        <f>IF(AND(Making!EW69&lt;&gt;0,(DK66&lt;&gt;"")),Making!FJ69,"")</f>
        <v/>
      </c>
      <c r="S66" t="str">
        <f>IF(AND(Making!EW69&lt;&gt;0,(DK66&lt;&gt;"")),Making!FK69,"")</f>
        <v/>
      </c>
      <c r="T66" t="str">
        <f>IF(AND(Making!EW69&lt;&gt;0,(DK66&lt;&gt;"")),Making!FL69,"")</f>
        <v/>
      </c>
      <c r="U66" t="str">
        <f>IF(AND(Making!EW69&lt;&gt;0,(DK66&lt;&gt;"")),Making!FM69,"")</f>
        <v/>
      </c>
      <c r="V66" t="str">
        <f>IF(AND(Making!EW69&lt;&gt;0,(DK66&lt;&gt;"")),Making!FN69,"")</f>
        <v/>
      </c>
      <c r="W66" t="str">
        <f>IF(AND(Making!EW69&lt;&gt;0,(DK66&lt;&gt;"")),Making!FO69,"")</f>
        <v/>
      </c>
      <c r="X66" t="str">
        <f>IF(AND(Making!EW69&lt;&gt;0,(DK66&lt;&gt;"")),Making!FP69,"")</f>
        <v/>
      </c>
      <c r="Y66" t="str">
        <f>IF(AND(Making!EW69&lt;&gt;0,(DK66&lt;&gt;"")),Making!FQ69,"")</f>
        <v/>
      </c>
      <c r="Z66" t="str">
        <f>IF(AND(Making!EW69&lt;&gt;0,(DK66&lt;&gt;"")),Making!FR69,"")</f>
        <v/>
      </c>
      <c r="AA66" t="str">
        <f>IF(AND(Making!EW69&lt;&gt;0,(DK66&lt;&gt;"")),Making!FS69,"")</f>
        <v/>
      </c>
      <c r="AB66" t="str">
        <f>IF(AND(Making!EW69&lt;&gt;0,(DK66&lt;&gt;"")),Making!FT69,"")</f>
        <v/>
      </c>
      <c r="AC66" t="str">
        <f>IF(AND(Making!EW69&lt;&gt;0,(DK66&lt;&gt;"")),Making!FU69,"")</f>
        <v/>
      </c>
      <c r="AD66" t="str">
        <f>IF(AND(Making!EW69&lt;&gt;0,(DK66&lt;&gt;"")),Making!FV69,"")</f>
        <v/>
      </c>
      <c r="AE66" t="str">
        <f>IF(AND(Making!EW69&lt;&gt;0,(DK66&lt;&gt;"")),Making!FW69,"")</f>
        <v/>
      </c>
      <c r="AF66" t="str">
        <f>IF(AND(Making!EW69&lt;&gt;0,(DK66&lt;&gt;"")),Making!FX69,"")</f>
        <v/>
      </c>
      <c r="AG66" t="str">
        <f>IF(AND(Making!EW69&lt;&gt;0,(DK66&lt;&gt;"")),Making!FY69,"")</f>
        <v/>
      </c>
      <c r="AH66" t="str">
        <f>IF(AND(Making!EW69&lt;&gt;0,(DK66&lt;&gt;"")),Making!FZ69,"")</f>
        <v/>
      </c>
      <c r="AI66" t="str">
        <f>IF(AND(Making!EW69&lt;&gt;0,(DK66&lt;&gt;"")),Making!GA69,"")</f>
        <v/>
      </c>
      <c r="AJ66" t="str">
        <f>IF(AND(Making!EW69&lt;&gt;0,(DK66&lt;&gt;"")),Making!GB69,"")</f>
        <v/>
      </c>
      <c r="AK66" t="str">
        <f>IF(AND(Making!EW69&lt;&gt;0,(DK66&lt;&gt;"")),Making!GC69,"")</f>
        <v/>
      </c>
      <c r="AL66" t="str">
        <f>IF(AND(Making!EW69&lt;&gt;0,(DK66&lt;&gt;"")),Making!GD69,"")</f>
        <v/>
      </c>
      <c r="AM66" t="str">
        <f>IF(AND(Making!EW69&lt;&gt;0,(DK66&lt;&gt;"")),Making!GE69,"")</f>
        <v/>
      </c>
      <c r="AN66" t="str">
        <f>IF(AND(Making!EW69&lt;&gt;0,(DK66&lt;&gt;"")),Making!GF69,"")</f>
        <v/>
      </c>
      <c r="AO66" t="str">
        <f>IF(AND(Making!EW69&lt;&gt;0,(DK66&lt;&gt;"")),Making!GG69,"")</f>
        <v/>
      </c>
      <c r="AP66" t="str">
        <f>IF(AND(Making!EW69&lt;&gt;0,(DK66&lt;&gt;"")),Making!GJ69,"")</f>
        <v/>
      </c>
      <c r="AQ66" t="str">
        <f>IF(AND(Making!EW69&lt;&gt;0,(DK66&lt;&gt;"")),Making!GK69,"")</f>
        <v/>
      </c>
      <c r="AR66" t="str">
        <f>IF(AND(Making!EW69&lt;&gt;0,(DK66&lt;&gt;"")),Making!GL69,"")</f>
        <v/>
      </c>
      <c r="AS66" t="str">
        <f>IF(AND(Making!EW69&lt;&gt;0,(DK66&lt;&gt;"")),Making!GM69,"")</f>
        <v/>
      </c>
      <c r="AT66" t="str">
        <f>IF(AND(Making!EW69&lt;&gt;0,(DK66&lt;&gt;"")),"G","")</f>
        <v/>
      </c>
      <c r="AU66" t="str">
        <f>IF(AND(Making!EW69&lt;&gt;0,(DK66&lt;&gt;"")),2,IF(AND(Making!AS69&lt;&gt;0,(DK84&lt;&gt;"")),2,""))</f>
        <v/>
      </c>
      <c r="AV66" t="str">
        <f>IF(AND(Making!EW69&lt;&gt;0,(DK66&lt;&gt;""),(DL66&gt;0)),"X","")</f>
        <v/>
      </c>
      <c r="AW66" t="str">
        <f>IF(AND(Making!EW69&lt;&gt;0,(DK66&lt;&gt;""),(DL66&gt;0)),-1,"")</f>
        <v/>
      </c>
      <c r="AX66" s="4"/>
      <c r="AY66" s="4"/>
      <c r="AZ66" s="4"/>
      <c r="BA66" s="4"/>
      <c r="BB66" s="4" t="str">
        <f>IF('Making-시작_종료용'!K69&gt;0,CONCATENATE("@SET_LINE,",IF(CV66=1,DH66,DH66+IF(DK66&lt;&gt;"",DI66,0))),"")</f>
        <v/>
      </c>
      <c r="BC66" t="str">
        <f>IF('Making-시작_종료용'!K69&gt;0,'Making-시작_종료용'!EV69,"")</f>
        <v/>
      </c>
      <c r="BD66" t="str">
        <f>IF('Making-시작_종료용'!K69&gt;0,'Making-시작_종료용'!EW69,"")</f>
        <v/>
      </c>
      <c r="BE66" t="str">
        <f>IF('Making-시작_종료용'!K69&gt;0,'Making-시작_종료용'!EX69,"")</f>
        <v/>
      </c>
      <c r="BF66" t="str">
        <f>IF('Making-시작_종료용'!K69&gt;0,'Making-시작_종료용'!EY69,"")</f>
        <v/>
      </c>
      <c r="BG66" t="str">
        <f>IF('Making-시작_종료용'!K69&gt;0,'Making-시작_종료용'!EZ69,"")</f>
        <v/>
      </c>
      <c r="BH66" t="str">
        <f>IF('Making-시작_종료용'!K69&gt;0,'Making-시작_종료용'!FA69,"")</f>
        <v/>
      </c>
      <c r="BI66" t="str">
        <f>IF('Making-시작_종료용'!K69&gt;0,'Making-시작_종료용'!FB69,"")</f>
        <v/>
      </c>
      <c r="BJ66" t="str">
        <f>IF('Making-시작_종료용'!K69&gt;0,'Making-시작_종료용'!FC69,"")</f>
        <v/>
      </c>
      <c r="BK66" t="str">
        <f>IF('Making-시작_종료용'!K69&gt;0,'Making-시작_종료용'!FD69,"")</f>
        <v/>
      </c>
      <c r="BL66" t="str">
        <f>IF('Making-시작_종료용'!K69&gt;0,'Making-시작_종료용'!FE69,"")</f>
        <v/>
      </c>
      <c r="BM66" t="str">
        <f>IF('Making-시작_종료용'!K69&gt;0,'Making-시작_종료용'!FF69,"")</f>
        <v/>
      </c>
      <c r="BN66" t="str">
        <f>IF('Making-시작_종료용'!K69&gt;0,'Making-시작_종료용'!FG69,"")</f>
        <v/>
      </c>
      <c r="BO66" t="str">
        <f>IF('Making-시작_종료용'!K69&gt;0,'Making-시작_종료용'!FH69,"")</f>
        <v/>
      </c>
      <c r="BP66" t="str">
        <f>IF('Making-시작_종료용'!K69&gt;0,'Making-시작_종료용'!FI69,"")</f>
        <v/>
      </c>
      <c r="BQ66" t="str">
        <f>IF('Making-시작_종료용'!K69&gt;0,'Making-시작_종료용'!FJ69,"")</f>
        <v/>
      </c>
      <c r="BR66" t="str">
        <f>IF('Making-시작_종료용'!K69&gt;0,'Making-시작_종료용'!FK69,"")</f>
        <v/>
      </c>
      <c r="BS66" t="str">
        <f>IF('Making-시작_종료용'!K69&gt;0,'Making-시작_종료용'!FL69,"")</f>
        <v/>
      </c>
      <c r="BT66" t="str">
        <f>IF('Making-시작_종료용'!K69&gt;0,'Making-시작_종료용'!FM69,"")</f>
        <v/>
      </c>
      <c r="BU66" t="str">
        <f>IF('Making-시작_종료용'!K69&gt;0,'Making-시작_종료용'!FN69,"")</f>
        <v/>
      </c>
      <c r="BV66" t="str">
        <f>IF('Making-시작_종료용'!K69&gt;0,'Making-시작_종료용'!FO69,"")</f>
        <v/>
      </c>
      <c r="BW66" t="str">
        <f>IF('Making-시작_종료용'!K69&gt;0,'Making-시작_종료용'!FP69,"")</f>
        <v/>
      </c>
      <c r="BX66" t="str">
        <f>IF('Making-시작_종료용'!K69&gt;0,'Making-시작_종료용'!FQ69,"")</f>
        <v/>
      </c>
      <c r="BY66" t="str">
        <f>IF('Making-시작_종료용'!K69&gt;0,'Making-시작_종료용'!FR69,"")</f>
        <v/>
      </c>
      <c r="BZ66" t="str">
        <f>IF('Making-시작_종료용'!K69&gt;0,'Making-시작_종료용'!FS69,"")</f>
        <v/>
      </c>
      <c r="CA66" t="str">
        <f>IF('Making-시작_종료용'!K69&gt;0,'Making-시작_종료용'!FT69,"")</f>
        <v/>
      </c>
      <c r="CB66" t="str">
        <f>IF('Making-시작_종료용'!K69&gt;0,'Making-시작_종료용'!FU69,"")</f>
        <v/>
      </c>
      <c r="CC66" t="str">
        <f>IF('Making-시작_종료용'!K69&gt;0,'Making-시작_종료용'!FV69,"")</f>
        <v/>
      </c>
      <c r="CD66" t="str">
        <f>IF('Making-시작_종료용'!K69&gt;0,'Making-시작_종료용'!FW69,"")</f>
        <v/>
      </c>
      <c r="CE66" t="str">
        <f>IF('Making-시작_종료용'!K69&gt;0,'Making-시작_종료용'!FX69,"")</f>
        <v/>
      </c>
      <c r="CF66" t="str">
        <f>IF('Making-시작_종료용'!K69&gt;0,'Making-시작_종료용'!FY69,"")</f>
        <v/>
      </c>
      <c r="CG66" t="str">
        <f>IF('Making-시작_종료용'!K69&gt;0,'Making-시작_종료용'!FZ69,"")</f>
        <v/>
      </c>
      <c r="CH66" t="str">
        <f>IF('Making-시작_종료용'!K69&gt;0,'Making-시작_종료용'!GA69,"")</f>
        <v/>
      </c>
      <c r="CI66" t="str">
        <f>IF('Making-시작_종료용'!K69&gt;0,'Making-시작_종료용'!GB69,"")</f>
        <v/>
      </c>
      <c r="CJ66" t="str">
        <f>IF('Making-시작_종료용'!K69&gt;0,'Making-시작_종료용'!GC69,"")</f>
        <v/>
      </c>
      <c r="CK66" t="str">
        <f>IF('Making-시작_종료용'!K69&gt;0,'Making-시작_종료용'!GD69,"")</f>
        <v/>
      </c>
      <c r="CL66" t="str">
        <f>IF('Making-시작_종료용'!K69&gt;0,'Making-시작_종료용'!GE69,"")</f>
        <v/>
      </c>
      <c r="CM66" t="str">
        <f>IF('Making-시작_종료용'!K69&gt;0,'Making-시작_종료용'!GF69,"")</f>
        <v/>
      </c>
      <c r="CN66" t="str">
        <f>IF('Making-시작_종료용'!K69&gt;0,'Making-시작_종료용'!GG69,"")</f>
        <v/>
      </c>
      <c r="CO66" t="str">
        <f>IF('Making-시작_종료용'!K69&gt;0,'Making-시작_종료용'!GH69,"")</f>
        <v/>
      </c>
      <c r="CP66" s="56" t="str">
        <f>IF('Making-시작_종료용'!K69&gt;0,'Making-시작_종료용'!GI69,"")</f>
        <v/>
      </c>
      <c r="CQ66" t="str">
        <f>IF('Making-시작_종료용'!K69&gt;0,'Making-시작_종료용'!GJ69,"")</f>
        <v/>
      </c>
      <c r="CR66" t="str">
        <f>IF('Making-시작_종료용'!K69&gt;0,'Making-시작_종료용'!GK69,"")</f>
        <v/>
      </c>
      <c r="CS66" t="str">
        <f>IF('Making-시작_종료용'!K69&gt;0,'Making-시작_종료용'!GL69,"")</f>
        <v/>
      </c>
      <c r="CT66" t="str">
        <f>IF('Making-시작_종료용'!K69&gt;0,'Making-시작_종료용'!GM69,"")</f>
        <v/>
      </c>
      <c r="CU66" t="str">
        <f>IF('Making-시작_종료용'!K69&gt;0,"G","")</f>
        <v/>
      </c>
      <c r="CV66" t="str">
        <f>IF('Making-시작_종료용'!AR69&gt;0,1,IF('Making-시작_종료용'!AS69&gt;0,3,""))</f>
        <v/>
      </c>
      <c r="CW66" t="str">
        <f>IF(AND(Making!EW69&lt;&gt;0,(DL66&gt;0)),"X","")</f>
        <v/>
      </c>
      <c r="CX66" t="str">
        <f>IF(AND(Making!EW69&lt;&gt;0,(DL66&gt;0)),-1,"")</f>
        <v/>
      </c>
      <c r="CY66" t="str">
        <f t="shared" si="12"/>
        <v/>
      </c>
      <c r="DC66" t="str">
        <f>IF('Making-시작_종료용'!AR69&gt;0,"시작보행",IF('Making-시작_종료용'!AS69&gt;0,"종료보행",""))</f>
        <v/>
      </c>
      <c r="DH66">
        <f t="shared" si="2"/>
        <v>60</v>
      </c>
      <c r="DI66">
        <f t="shared" si="3"/>
        <v>16</v>
      </c>
      <c r="DJ66" t="str">
        <f t="shared" si="13"/>
        <v/>
      </c>
      <c r="DK66">
        <f t="shared" si="4"/>
        <v>3</v>
      </c>
      <c r="DL66">
        <f t="shared" si="5"/>
        <v>0</v>
      </c>
    </row>
    <row r="67" spans="3:116" ht="12" customHeight="1" x14ac:dyDescent="0.4">
      <c r="C67" s="4" t="str">
        <f>IF(AND(Making!EW70&lt;&gt;0,(DK67&lt;&gt;"")),CONCATENATE("@SET_LINE,",DH67+DI67/2),"")</f>
        <v/>
      </c>
      <c r="D67" t="str">
        <f>IF(AND(Making!EW70&lt;&gt;0,(DK67&lt;&gt;"")),Making!EV70,"")</f>
        <v/>
      </c>
      <c r="E67" t="str">
        <f>IF(AND(Making!EW70&lt;&gt;0,(DK67&lt;&gt;"")),Making!EW70,"")</f>
        <v/>
      </c>
      <c r="F67" t="str">
        <f>IF(AND(Making!EW70&lt;&gt;0,(DK67&lt;&gt;"")),Making!EX70,"")</f>
        <v/>
      </c>
      <c r="G67" t="str">
        <f>IF(AND(Making!EW70&lt;&gt;0,(DK67&lt;&gt;"")),Making!EY70,"")</f>
        <v/>
      </c>
      <c r="H67" t="str">
        <f>IF(AND(Making!EW70&lt;&gt;0,(DK67&lt;&gt;"")),Making!EZ70,"")</f>
        <v/>
      </c>
      <c r="I67" t="str">
        <f>IF(AND(Making!EW70&lt;&gt;0,(DK67&lt;&gt;"")),Making!FA70,"")</f>
        <v/>
      </c>
      <c r="J67" t="str">
        <f>IF(AND(Making!EW70&lt;&gt;0,(DK67&lt;&gt;"")),Making!FB70,"")</f>
        <v/>
      </c>
      <c r="K67" t="str">
        <f>IF(AND(Making!EW70&lt;&gt;0,(DK67&lt;&gt;"")),Making!FC70,"")</f>
        <v/>
      </c>
      <c r="L67" t="str">
        <f>IF(AND(Making!EW70&lt;&gt;0,(DK67&lt;&gt;"")),Making!FD70,"")</f>
        <v/>
      </c>
      <c r="M67" t="str">
        <f>IF(AND(Making!EW70&lt;&gt;0,(DK67&lt;&gt;"")),Making!FE70,"")</f>
        <v/>
      </c>
      <c r="N67" t="str">
        <f>IF(AND(Making!EW70&lt;&gt;0,(DK67&lt;&gt;"")),Making!FF70,"")</f>
        <v/>
      </c>
      <c r="O67" t="str">
        <f>IF(AND(Making!EW70&lt;&gt;0,(DK67&lt;&gt;"")),Making!FG70,"")</f>
        <v/>
      </c>
      <c r="P67" t="str">
        <f>IF(AND(Making!EW70&lt;&gt;0,(DK67&lt;&gt;"")),Making!FH70,"")</f>
        <v/>
      </c>
      <c r="Q67" t="str">
        <f>IF(AND(Making!EW70&lt;&gt;0,(DK67&lt;&gt;"")),Making!FI70,"")</f>
        <v/>
      </c>
      <c r="R67" t="str">
        <f>IF(AND(Making!EW70&lt;&gt;0,(DK67&lt;&gt;"")),Making!FJ70,"")</f>
        <v/>
      </c>
      <c r="S67" t="str">
        <f>IF(AND(Making!EW70&lt;&gt;0,(DK67&lt;&gt;"")),Making!FK70,"")</f>
        <v/>
      </c>
      <c r="T67" t="str">
        <f>IF(AND(Making!EW70&lt;&gt;0,(DK67&lt;&gt;"")),Making!FL70,"")</f>
        <v/>
      </c>
      <c r="U67" t="str">
        <f>IF(AND(Making!EW70&lt;&gt;0,(DK67&lt;&gt;"")),Making!FM70,"")</f>
        <v/>
      </c>
      <c r="V67" t="str">
        <f>IF(AND(Making!EW70&lt;&gt;0,(DK67&lt;&gt;"")),Making!FN70,"")</f>
        <v/>
      </c>
      <c r="W67" t="str">
        <f>IF(AND(Making!EW70&lt;&gt;0,(DK67&lt;&gt;"")),Making!FO70,"")</f>
        <v/>
      </c>
      <c r="X67" t="str">
        <f>IF(AND(Making!EW70&lt;&gt;0,(DK67&lt;&gt;"")),Making!FP70,"")</f>
        <v/>
      </c>
      <c r="Y67" t="str">
        <f>IF(AND(Making!EW70&lt;&gt;0,(DK67&lt;&gt;"")),Making!FQ70,"")</f>
        <v/>
      </c>
      <c r="Z67" t="str">
        <f>IF(AND(Making!EW70&lt;&gt;0,(DK67&lt;&gt;"")),Making!FR70,"")</f>
        <v/>
      </c>
      <c r="AA67" t="str">
        <f>IF(AND(Making!EW70&lt;&gt;0,(DK67&lt;&gt;"")),Making!FS70,"")</f>
        <v/>
      </c>
      <c r="AB67" t="str">
        <f>IF(AND(Making!EW70&lt;&gt;0,(DK67&lt;&gt;"")),Making!FT70,"")</f>
        <v/>
      </c>
      <c r="AC67" t="str">
        <f>IF(AND(Making!EW70&lt;&gt;0,(DK67&lt;&gt;"")),Making!FU70,"")</f>
        <v/>
      </c>
      <c r="AD67" t="str">
        <f>IF(AND(Making!EW70&lt;&gt;0,(DK67&lt;&gt;"")),Making!FV70,"")</f>
        <v/>
      </c>
      <c r="AE67" t="str">
        <f>IF(AND(Making!EW70&lt;&gt;0,(DK67&lt;&gt;"")),Making!FW70,"")</f>
        <v/>
      </c>
      <c r="AF67" t="str">
        <f>IF(AND(Making!EW70&lt;&gt;0,(DK67&lt;&gt;"")),Making!FX70,"")</f>
        <v/>
      </c>
      <c r="AG67" t="str">
        <f>IF(AND(Making!EW70&lt;&gt;0,(DK67&lt;&gt;"")),Making!FY70,"")</f>
        <v/>
      </c>
      <c r="AH67" t="str">
        <f>IF(AND(Making!EW70&lt;&gt;0,(DK67&lt;&gt;"")),Making!FZ70,"")</f>
        <v/>
      </c>
      <c r="AI67" t="str">
        <f>IF(AND(Making!EW70&lt;&gt;0,(DK67&lt;&gt;"")),Making!GA70,"")</f>
        <v/>
      </c>
      <c r="AJ67" t="str">
        <f>IF(AND(Making!EW70&lt;&gt;0,(DK67&lt;&gt;"")),Making!GB70,"")</f>
        <v/>
      </c>
      <c r="AK67" t="str">
        <f>IF(AND(Making!EW70&lt;&gt;0,(DK67&lt;&gt;"")),Making!GC70,"")</f>
        <v/>
      </c>
      <c r="AL67" t="str">
        <f>IF(AND(Making!EW70&lt;&gt;0,(DK67&lt;&gt;"")),Making!GD70,"")</f>
        <v/>
      </c>
      <c r="AM67" t="str">
        <f>IF(AND(Making!EW70&lt;&gt;0,(DK67&lt;&gt;"")),Making!GE70,"")</f>
        <v/>
      </c>
      <c r="AN67" t="str">
        <f>IF(AND(Making!EW70&lt;&gt;0,(DK67&lt;&gt;"")),Making!GF70,"")</f>
        <v/>
      </c>
      <c r="AO67" t="str">
        <f>IF(AND(Making!EW70&lt;&gt;0,(DK67&lt;&gt;"")),Making!GG70,"")</f>
        <v/>
      </c>
      <c r="AP67" t="str">
        <f>IF(AND(Making!EW70&lt;&gt;0,(DK67&lt;&gt;"")),Making!GJ70,"")</f>
        <v/>
      </c>
      <c r="AQ67" t="str">
        <f>IF(AND(Making!EW70&lt;&gt;0,(DK67&lt;&gt;"")),Making!GK70,"")</f>
        <v/>
      </c>
      <c r="AR67" t="str">
        <f>IF(AND(Making!EW70&lt;&gt;0,(DK67&lt;&gt;"")),Making!GL70,"")</f>
        <v/>
      </c>
      <c r="AS67" t="str">
        <f>IF(AND(Making!EW70&lt;&gt;0,(DK67&lt;&gt;"")),Making!GM70,"")</f>
        <v/>
      </c>
      <c r="AT67" t="str">
        <f>IF(AND(Making!EW70&lt;&gt;0,(DK67&lt;&gt;"")),"G","")</f>
        <v/>
      </c>
      <c r="AU67" t="str">
        <f>IF(AND(Making!EW70&lt;&gt;0,(DK67&lt;&gt;"")),2,IF(AND(Making!AS70&lt;&gt;0,(DK85&lt;&gt;"")),2,""))</f>
        <v/>
      </c>
      <c r="AV67" t="str">
        <f>IF(AND(Making!EW70&lt;&gt;0,(DK67&lt;&gt;""),(DL67&gt;0)),"X","")</f>
        <v/>
      </c>
      <c r="AW67" t="str">
        <f>IF(AND(Making!EW70&lt;&gt;0,(DK67&lt;&gt;""),(DL67&gt;0)),-1,"")</f>
        <v/>
      </c>
      <c r="AX67" s="4"/>
      <c r="AY67" s="4"/>
      <c r="AZ67" s="4"/>
      <c r="BA67" s="4"/>
      <c r="BB67" s="4" t="str">
        <f>IF('Making-시작_종료용'!K70&gt;0,CONCATENATE("@SET_LINE,",IF(CV67=1,DH67,DH67+IF(DK67&lt;&gt;"",DI67,0))),"")</f>
        <v/>
      </c>
      <c r="BC67" t="str">
        <f>IF('Making-시작_종료용'!K70&gt;0,'Making-시작_종료용'!EV70,"")</f>
        <v/>
      </c>
      <c r="BD67" t="str">
        <f>IF('Making-시작_종료용'!K70&gt;0,'Making-시작_종료용'!EW70,"")</f>
        <v/>
      </c>
      <c r="BE67" t="str">
        <f>IF('Making-시작_종료용'!K70&gt;0,'Making-시작_종료용'!EX70,"")</f>
        <v/>
      </c>
      <c r="BF67" t="str">
        <f>IF('Making-시작_종료용'!K70&gt;0,'Making-시작_종료용'!EY70,"")</f>
        <v/>
      </c>
      <c r="BG67" t="str">
        <f>IF('Making-시작_종료용'!K70&gt;0,'Making-시작_종료용'!EZ70,"")</f>
        <v/>
      </c>
      <c r="BH67" t="str">
        <f>IF('Making-시작_종료용'!K70&gt;0,'Making-시작_종료용'!FA70,"")</f>
        <v/>
      </c>
      <c r="BI67" t="str">
        <f>IF('Making-시작_종료용'!K70&gt;0,'Making-시작_종료용'!FB70,"")</f>
        <v/>
      </c>
      <c r="BJ67" t="str">
        <f>IF('Making-시작_종료용'!K70&gt;0,'Making-시작_종료용'!FC70,"")</f>
        <v/>
      </c>
      <c r="BK67" t="str">
        <f>IF('Making-시작_종료용'!K70&gt;0,'Making-시작_종료용'!FD70,"")</f>
        <v/>
      </c>
      <c r="BL67" t="str">
        <f>IF('Making-시작_종료용'!K70&gt;0,'Making-시작_종료용'!FE70,"")</f>
        <v/>
      </c>
      <c r="BM67" t="str">
        <f>IF('Making-시작_종료용'!K70&gt;0,'Making-시작_종료용'!FF70,"")</f>
        <v/>
      </c>
      <c r="BN67" t="str">
        <f>IF('Making-시작_종료용'!K70&gt;0,'Making-시작_종료용'!FG70,"")</f>
        <v/>
      </c>
      <c r="BO67" t="str">
        <f>IF('Making-시작_종료용'!K70&gt;0,'Making-시작_종료용'!FH70,"")</f>
        <v/>
      </c>
      <c r="BP67" t="str">
        <f>IF('Making-시작_종료용'!K70&gt;0,'Making-시작_종료용'!FI70,"")</f>
        <v/>
      </c>
      <c r="BQ67" t="str">
        <f>IF('Making-시작_종료용'!K70&gt;0,'Making-시작_종료용'!FJ70,"")</f>
        <v/>
      </c>
      <c r="BR67" t="str">
        <f>IF('Making-시작_종료용'!K70&gt;0,'Making-시작_종료용'!FK70,"")</f>
        <v/>
      </c>
      <c r="BS67" t="str">
        <f>IF('Making-시작_종료용'!K70&gt;0,'Making-시작_종료용'!FL70,"")</f>
        <v/>
      </c>
      <c r="BT67" t="str">
        <f>IF('Making-시작_종료용'!K70&gt;0,'Making-시작_종료용'!FM70,"")</f>
        <v/>
      </c>
      <c r="BU67" t="str">
        <f>IF('Making-시작_종료용'!K70&gt;0,'Making-시작_종료용'!FN70,"")</f>
        <v/>
      </c>
      <c r="BV67" t="str">
        <f>IF('Making-시작_종료용'!K70&gt;0,'Making-시작_종료용'!FO70,"")</f>
        <v/>
      </c>
      <c r="BW67" t="str">
        <f>IF('Making-시작_종료용'!K70&gt;0,'Making-시작_종료용'!FP70,"")</f>
        <v/>
      </c>
      <c r="BX67" t="str">
        <f>IF('Making-시작_종료용'!K70&gt;0,'Making-시작_종료용'!FQ70,"")</f>
        <v/>
      </c>
      <c r="BY67" t="str">
        <f>IF('Making-시작_종료용'!K70&gt;0,'Making-시작_종료용'!FR70,"")</f>
        <v/>
      </c>
      <c r="BZ67" t="str">
        <f>IF('Making-시작_종료용'!K70&gt;0,'Making-시작_종료용'!FS70,"")</f>
        <v/>
      </c>
      <c r="CA67" t="str">
        <f>IF('Making-시작_종료용'!K70&gt;0,'Making-시작_종료용'!FT70,"")</f>
        <v/>
      </c>
      <c r="CB67" t="str">
        <f>IF('Making-시작_종료용'!K70&gt;0,'Making-시작_종료용'!FU70,"")</f>
        <v/>
      </c>
      <c r="CC67" t="str">
        <f>IF('Making-시작_종료용'!K70&gt;0,'Making-시작_종료용'!FV70,"")</f>
        <v/>
      </c>
      <c r="CD67" t="str">
        <f>IF('Making-시작_종료용'!K70&gt;0,'Making-시작_종료용'!FW70,"")</f>
        <v/>
      </c>
      <c r="CE67" t="str">
        <f>IF('Making-시작_종료용'!K70&gt;0,'Making-시작_종료용'!FX70,"")</f>
        <v/>
      </c>
      <c r="CF67" t="str">
        <f>IF('Making-시작_종료용'!K70&gt;0,'Making-시작_종료용'!FY70,"")</f>
        <v/>
      </c>
      <c r="CG67" t="str">
        <f>IF('Making-시작_종료용'!K70&gt;0,'Making-시작_종료용'!FZ70,"")</f>
        <v/>
      </c>
      <c r="CH67" t="str">
        <f>IF('Making-시작_종료용'!K70&gt;0,'Making-시작_종료용'!GA70,"")</f>
        <v/>
      </c>
      <c r="CI67" t="str">
        <f>IF('Making-시작_종료용'!K70&gt;0,'Making-시작_종료용'!GB70,"")</f>
        <v/>
      </c>
      <c r="CJ67" t="str">
        <f>IF('Making-시작_종료용'!K70&gt;0,'Making-시작_종료용'!GC70,"")</f>
        <v/>
      </c>
      <c r="CK67" t="str">
        <f>IF('Making-시작_종료용'!K70&gt;0,'Making-시작_종료용'!GD70,"")</f>
        <v/>
      </c>
      <c r="CL67" t="str">
        <f>IF('Making-시작_종료용'!K70&gt;0,'Making-시작_종료용'!GE70,"")</f>
        <v/>
      </c>
      <c r="CM67" t="str">
        <f>IF('Making-시작_종료용'!K70&gt;0,'Making-시작_종료용'!GF70,"")</f>
        <v/>
      </c>
      <c r="CN67" t="str">
        <f>IF('Making-시작_종료용'!K70&gt;0,'Making-시작_종료용'!GG70,"")</f>
        <v/>
      </c>
      <c r="CO67" t="str">
        <f>IF('Making-시작_종료용'!K70&gt;0,'Making-시작_종료용'!GH70,"")</f>
        <v/>
      </c>
      <c r="CP67" s="56" t="str">
        <f>IF('Making-시작_종료용'!K70&gt;0,'Making-시작_종료용'!GI70,"")</f>
        <v/>
      </c>
      <c r="CQ67" t="str">
        <f>IF('Making-시작_종료용'!K70&gt;0,'Making-시작_종료용'!GJ70,"")</f>
        <v/>
      </c>
      <c r="CR67" t="str">
        <f>IF('Making-시작_종료용'!K70&gt;0,'Making-시작_종료용'!GK70,"")</f>
        <v/>
      </c>
      <c r="CS67" t="str">
        <f>IF('Making-시작_종료용'!K70&gt;0,'Making-시작_종료용'!GL70,"")</f>
        <v/>
      </c>
      <c r="CT67" t="str">
        <f>IF('Making-시작_종료용'!K70&gt;0,'Making-시작_종료용'!GM70,"")</f>
        <v/>
      </c>
      <c r="CU67" t="str">
        <f>IF('Making-시작_종료용'!K70&gt;0,"G","")</f>
        <v/>
      </c>
      <c r="CV67" t="str">
        <f>IF('Making-시작_종료용'!AR70&gt;0,1,IF('Making-시작_종료용'!AS70&gt;0,3,""))</f>
        <v/>
      </c>
      <c r="CW67" t="str">
        <f>IF(AND(Making!EW70&lt;&gt;0,(DL67&gt;0)),"X","")</f>
        <v/>
      </c>
      <c r="CX67" t="str">
        <f>IF(AND(Making!EW70&lt;&gt;0,(DL67&gt;0)),-1,"")</f>
        <v/>
      </c>
      <c r="CY67" t="str">
        <f t="shared" si="12"/>
        <v/>
      </c>
      <c r="DC67" t="str">
        <f>IF('Making-시작_종료용'!AR70&gt;0,"시작보행",IF('Making-시작_종료용'!AS70&gt;0,"종료보행",""))</f>
        <v/>
      </c>
      <c r="DH67">
        <f t="shared" si="2"/>
        <v>61</v>
      </c>
      <c r="DI67">
        <f t="shared" si="3"/>
        <v>16</v>
      </c>
      <c r="DJ67" t="str">
        <f t="shared" si="13"/>
        <v/>
      </c>
      <c r="DK67">
        <f t="shared" si="4"/>
        <v>3</v>
      </c>
      <c r="DL67">
        <f t="shared" si="5"/>
        <v>0</v>
      </c>
    </row>
    <row r="68" spans="3:116" ht="12" customHeight="1" x14ac:dyDescent="0.4">
      <c r="C68" s="4" t="str">
        <f>IF(AND(Making!EW71&lt;&gt;0,(DK68&lt;&gt;"")),CONCATENATE("@SET_LINE,",DH68+DI68/2),"")</f>
        <v/>
      </c>
      <c r="D68" t="str">
        <f>IF(AND(Making!EW71&lt;&gt;0,(DK68&lt;&gt;"")),Making!EV71,"")</f>
        <v/>
      </c>
      <c r="E68" t="str">
        <f>IF(AND(Making!EW71&lt;&gt;0,(DK68&lt;&gt;"")),Making!EW71,"")</f>
        <v/>
      </c>
      <c r="F68" t="str">
        <f>IF(AND(Making!EW71&lt;&gt;0,(DK68&lt;&gt;"")),Making!EX71,"")</f>
        <v/>
      </c>
      <c r="G68" t="str">
        <f>IF(AND(Making!EW71&lt;&gt;0,(DK68&lt;&gt;"")),Making!EY71,"")</f>
        <v/>
      </c>
      <c r="H68" t="str">
        <f>IF(AND(Making!EW71&lt;&gt;0,(DK68&lt;&gt;"")),Making!EZ71,"")</f>
        <v/>
      </c>
      <c r="I68" t="str">
        <f>IF(AND(Making!EW71&lt;&gt;0,(DK68&lt;&gt;"")),Making!FA71,"")</f>
        <v/>
      </c>
      <c r="J68" t="str">
        <f>IF(AND(Making!EW71&lt;&gt;0,(DK68&lt;&gt;"")),Making!FB71,"")</f>
        <v/>
      </c>
      <c r="K68" t="str">
        <f>IF(AND(Making!EW71&lt;&gt;0,(DK68&lt;&gt;"")),Making!FC71,"")</f>
        <v/>
      </c>
      <c r="L68" t="str">
        <f>IF(AND(Making!EW71&lt;&gt;0,(DK68&lt;&gt;"")),Making!FD71,"")</f>
        <v/>
      </c>
      <c r="M68" t="str">
        <f>IF(AND(Making!EW71&lt;&gt;0,(DK68&lt;&gt;"")),Making!FE71,"")</f>
        <v/>
      </c>
      <c r="N68" t="str">
        <f>IF(AND(Making!EW71&lt;&gt;0,(DK68&lt;&gt;"")),Making!FF71,"")</f>
        <v/>
      </c>
      <c r="O68" t="str">
        <f>IF(AND(Making!EW71&lt;&gt;0,(DK68&lt;&gt;"")),Making!FG71,"")</f>
        <v/>
      </c>
      <c r="P68" t="str">
        <f>IF(AND(Making!EW71&lt;&gt;0,(DK68&lt;&gt;"")),Making!FH71,"")</f>
        <v/>
      </c>
      <c r="Q68" t="str">
        <f>IF(AND(Making!EW71&lt;&gt;0,(DK68&lt;&gt;"")),Making!FI71,"")</f>
        <v/>
      </c>
      <c r="R68" t="str">
        <f>IF(AND(Making!EW71&lt;&gt;0,(DK68&lt;&gt;"")),Making!FJ71,"")</f>
        <v/>
      </c>
      <c r="S68" t="str">
        <f>IF(AND(Making!EW71&lt;&gt;0,(DK68&lt;&gt;"")),Making!FK71,"")</f>
        <v/>
      </c>
      <c r="T68" t="str">
        <f>IF(AND(Making!EW71&lt;&gt;0,(DK68&lt;&gt;"")),Making!FL71,"")</f>
        <v/>
      </c>
      <c r="U68" t="str">
        <f>IF(AND(Making!EW71&lt;&gt;0,(DK68&lt;&gt;"")),Making!FM71,"")</f>
        <v/>
      </c>
      <c r="V68" t="str">
        <f>IF(AND(Making!EW71&lt;&gt;0,(DK68&lt;&gt;"")),Making!FN71,"")</f>
        <v/>
      </c>
      <c r="W68" t="str">
        <f>IF(AND(Making!EW71&lt;&gt;0,(DK68&lt;&gt;"")),Making!FO71,"")</f>
        <v/>
      </c>
      <c r="X68" t="str">
        <f>IF(AND(Making!EW71&lt;&gt;0,(DK68&lt;&gt;"")),Making!FP71,"")</f>
        <v/>
      </c>
      <c r="Y68" t="str">
        <f>IF(AND(Making!EW71&lt;&gt;0,(DK68&lt;&gt;"")),Making!FQ71,"")</f>
        <v/>
      </c>
      <c r="Z68" t="str">
        <f>IF(AND(Making!EW71&lt;&gt;0,(DK68&lt;&gt;"")),Making!FR71,"")</f>
        <v/>
      </c>
      <c r="AA68" t="str">
        <f>IF(AND(Making!EW71&lt;&gt;0,(DK68&lt;&gt;"")),Making!FS71,"")</f>
        <v/>
      </c>
      <c r="AB68" t="str">
        <f>IF(AND(Making!EW71&lt;&gt;0,(DK68&lt;&gt;"")),Making!FT71,"")</f>
        <v/>
      </c>
      <c r="AC68" t="str">
        <f>IF(AND(Making!EW71&lt;&gt;0,(DK68&lt;&gt;"")),Making!FU71,"")</f>
        <v/>
      </c>
      <c r="AD68" t="str">
        <f>IF(AND(Making!EW71&lt;&gt;0,(DK68&lt;&gt;"")),Making!FV71,"")</f>
        <v/>
      </c>
      <c r="AE68" t="str">
        <f>IF(AND(Making!EW71&lt;&gt;0,(DK68&lt;&gt;"")),Making!FW71,"")</f>
        <v/>
      </c>
      <c r="AF68" t="str">
        <f>IF(AND(Making!EW71&lt;&gt;0,(DK68&lt;&gt;"")),Making!FX71,"")</f>
        <v/>
      </c>
      <c r="AG68" t="str">
        <f>IF(AND(Making!EW71&lt;&gt;0,(DK68&lt;&gt;"")),Making!FY71,"")</f>
        <v/>
      </c>
      <c r="AH68" t="str">
        <f>IF(AND(Making!EW71&lt;&gt;0,(DK68&lt;&gt;"")),Making!FZ71,"")</f>
        <v/>
      </c>
      <c r="AI68" t="str">
        <f>IF(AND(Making!EW71&lt;&gt;0,(DK68&lt;&gt;"")),Making!GA71,"")</f>
        <v/>
      </c>
      <c r="AJ68" t="str">
        <f>IF(AND(Making!EW71&lt;&gt;0,(DK68&lt;&gt;"")),Making!GB71,"")</f>
        <v/>
      </c>
      <c r="AK68" t="str">
        <f>IF(AND(Making!EW71&lt;&gt;0,(DK68&lt;&gt;"")),Making!GC71,"")</f>
        <v/>
      </c>
      <c r="AL68" t="str">
        <f>IF(AND(Making!EW71&lt;&gt;0,(DK68&lt;&gt;"")),Making!GD71,"")</f>
        <v/>
      </c>
      <c r="AM68" t="str">
        <f>IF(AND(Making!EW71&lt;&gt;0,(DK68&lt;&gt;"")),Making!GE71,"")</f>
        <v/>
      </c>
      <c r="AN68" t="str">
        <f>IF(AND(Making!EW71&lt;&gt;0,(DK68&lt;&gt;"")),Making!GF71,"")</f>
        <v/>
      </c>
      <c r="AO68" t="str">
        <f>IF(AND(Making!EW71&lt;&gt;0,(DK68&lt;&gt;"")),Making!GG71,"")</f>
        <v/>
      </c>
      <c r="AP68" t="str">
        <f>IF(AND(Making!EW71&lt;&gt;0,(DK68&lt;&gt;"")),Making!GJ71,"")</f>
        <v/>
      </c>
      <c r="AQ68" t="str">
        <f>IF(AND(Making!EW71&lt;&gt;0,(DK68&lt;&gt;"")),Making!GK71,"")</f>
        <v/>
      </c>
      <c r="AR68" t="str">
        <f>IF(AND(Making!EW71&lt;&gt;0,(DK68&lt;&gt;"")),Making!GL71,"")</f>
        <v/>
      </c>
      <c r="AS68" t="str">
        <f>IF(AND(Making!EW71&lt;&gt;0,(DK68&lt;&gt;"")),Making!GM71,"")</f>
        <v/>
      </c>
      <c r="AT68" t="str">
        <f>IF(AND(Making!EW71&lt;&gt;0,(DK68&lt;&gt;"")),"G","")</f>
        <v/>
      </c>
      <c r="AU68" t="str">
        <f>IF(AND(Making!EW71&lt;&gt;0,(DK68&lt;&gt;"")),2,IF(AND(Making!AS71&lt;&gt;0,(DK86&lt;&gt;"")),2,""))</f>
        <v/>
      </c>
      <c r="AV68" t="str">
        <f>IF(AND(Making!EW71&lt;&gt;0,(DK68&lt;&gt;""),(DL68&gt;0)),"X","")</f>
        <v/>
      </c>
      <c r="AW68" t="str">
        <f>IF(AND(Making!EW71&lt;&gt;0,(DK68&lt;&gt;""),(DL68&gt;0)),-1,"")</f>
        <v/>
      </c>
      <c r="AX68" s="4"/>
      <c r="AY68" s="4"/>
      <c r="AZ68" s="4"/>
      <c r="BA68" s="4"/>
      <c r="BB68" s="4" t="str">
        <f>IF('Making-시작_종료용'!K71&gt;0,CONCATENATE("@SET_LINE,",IF(CV68=1,DH68,DH68+IF(DK68&lt;&gt;"",DI68,0))),"")</f>
        <v/>
      </c>
      <c r="BC68" t="str">
        <f>IF('Making-시작_종료용'!K71&gt;0,'Making-시작_종료용'!EV71,"")</f>
        <v/>
      </c>
      <c r="BD68" t="str">
        <f>IF('Making-시작_종료용'!K71&gt;0,'Making-시작_종료용'!EW71,"")</f>
        <v/>
      </c>
      <c r="BE68" t="str">
        <f>IF('Making-시작_종료용'!K71&gt;0,'Making-시작_종료용'!EX71,"")</f>
        <v/>
      </c>
      <c r="BF68" t="str">
        <f>IF('Making-시작_종료용'!K71&gt;0,'Making-시작_종료용'!EY71,"")</f>
        <v/>
      </c>
      <c r="BG68" t="str">
        <f>IF('Making-시작_종료용'!K71&gt;0,'Making-시작_종료용'!EZ71,"")</f>
        <v/>
      </c>
      <c r="BH68" t="str">
        <f>IF('Making-시작_종료용'!K71&gt;0,'Making-시작_종료용'!FA71,"")</f>
        <v/>
      </c>
      <c r="BI68" t="str">
        <f>IF('Making-시작_종료용'!K71&gt;0,'Making-시작_종료용'!FB71,"")</f>
        <v/>
      </c>
      <c r="BJ68" t="str">
        <f>IF('Making-시작_종료용'!K71&gt;0,'Making-시작_종료용'!FC71,"")</f>
        <v/>
      </c>
      <c r="BK68" t="str">
        <f>IF('Making-시작_종료용'!K71&gt;0,'Making-시작_종료용'!FD71,"")</f>
        <v/>
      </c>
      <c r="BL68" t="str">
        <f>IF('Making-시작_종료용'!K71&gt;0,'Making-시작_종료용'!FE71,"")</f>
        <v/>
      </c>
      <c r="BM68" t="str">
        <f>IF('Making-시작_종료용'!K71&gt;0,'Making-시작_종료용'!FF71,"")</f>
        <v/>
      </c>
      <c r="BN68" t="str">
        <f>IF('Making-시작_종료용'!K71&gt;0,'Making-시작_종료용'!FG71,"")</f>
        <v/>
      </c>
      <c r="BO68" t="str">
        <f>IF('Making-시작_종료용'!K71&gt;0,'Making-시작_종료용'!FH71,"")</f>
        <v/>
      </c>
      <c r="BP68" t="str">
        <f>IF('Making-시작_종료용'!K71&gt;0,'Making-시작_종료용'!FI71,"")</f>
        <v/>
      </c>
      <c r="BQ68" t="str">
        <f>IF('Making-시작_종료용'!K71&gt;0,'Making-시작_종료용'!FJ71,"")</f>
        <v/>
      </c>
      <c r="BR68" t="str">
        <f>IF('Making-시작_종료용'!K71&gt;0,'Making-시작_종료용'!FK71,"")</f>
        <v/>
      </c>
      <c r="BS68" t="str">
        <f>IF('Making-시작_종료용'!K71&gt;0,'Making-시작_종료용'!FL71,"")</f>
        <v/>
      </c>
      <c r="BT68" t="str">
        <f>IF('Making-시작_종료용'!K71&gt;0,'Making-시작_종료용'!FM71,"")</f>
        <v/>
      </c>
      <c r="BU68" t="str">
        <f>IF('Making-시작_종료용'!K71&gt;0,'Making-시작_종료용'!FN71,"")</f>
        <v/>
      </c>
      <c r="BV68" t="str">
        <f>IF('Making-시작_종료용'!K71&gt;0,'Making-시작_종료용'!FO71,"")</f>
        <v/>
      </c>
      <c r="BW68" t="str">
        <f>IF('Making-시작_종료용'!K71&gt;0,'Making-시작_종료용'!FP71,"")</f>
        <v/>
      </c>
      <c r="BX68" t="str">
        <f>IF('Making-시작_종료용'!K71&gt;0,'Making-시작_종료용'!FQ71,"")</f>
        <v/>
      </c>
      <c r="BY68" t="str">
        <f>IF('Making-시작_종료용'!K71&gt;0,'Making-시작_종료용'!FR71,"")</f>
        <v/>
      </c>
      <c r="BZ68" t="str">
        <f>IF('Making-시작_종료용'!K71&gt;0,'Making-시작_종료용'!FS71,"")</f>
        <v/>
      </c>
      <c r="CA68" t="str">
        <f>IF('Making-시작_종료용'!K71&gt;0,'Making-시작_종료용'!FT71,"")</f>
        <v/>
      </c>
      <c r="CB68" t="str">
        <f>IF('Making-시작_종료용'!K71&gt;0,'Making-시작_종료용'!FU71,"")</f>
        <v/>
      </c>
      <c r="CC68" t="str">
        <f>IF('Making-시작_종료용'!K71&gt;0,'Making-시작_종료용'!FV71,"")</f>
        <v/>
      </c>
      <c r="CD68" t="str">
        <f>IF('Making-시작_종료용'!K71&gt;0,'Making-시작_종료용'!FW71,"")</f>
        <v/>
      </c>
      <c r="CE68" t="str">
        <f>IF('Making-시작_종료용'!K71&gt;0,'Making-시작_종료용'!FX71,"")</f>
        <v/>
      </c>
      <c r="CF68" t="str">
        <f>IF('Making-시작_종료용'!K71&gt;0,'Making-시작_종료용'!FY71,"")</f>
        <v/>
      </c>
      <c r="CG68" t="str">
        <f>IF('Making-시작_종료용'!K71&gt;0,'Making-시작_종료용'!FZ71,"")</f>
        <v/>
      </c>
      <c r="CH68" t="str">
        <f>IF('Making-시작_종료용'!K71&gt;0,'Making-시작_종료용'!GA71,"")</f>
        <v/>
      </c>
      <c r="CI68" t="str">
        <f>IF('Making-시작_종료용'!K71&gt;0,'Making-시작_종료용'!GB71,"")</f>
        <v/>
      </c>
      <c r="CJ68" t="str">
        <f>IF('Making-시작_종료용'!K71&gt;0,'Making-시작_종료용'!GC71,"")</f>
        <v/>
      </c>
      <c r="CK68" t="str">
        <f>IF('Making-시작_종료용'!K71&gt;0,'Making-시작_종료용'!GD71,"")</f>
        <v/>
      </c>
      <c r="CL68" t="str">
        <f>IF('Making-시작_종료용'!K71&gt;0,'Making-시작_종료용'!GE71,"")</f>
        <v/>
      </c>
      <c r="CM68" t="str">
        <f>IF('Making-시작_종료용'!K71&gt;0,'Making-시작_종료용'!GF71,"")</f>
        <v/>
      </c>
      <c r="CN68" t="str">
        <f>IF('Making-시작_종료용'!K71&gt;0,'Making-시작_종료용'!GG71,"")</f>
        <v/>
      </c>
      <c r="CO68" t="str">
        <f>IF('Making-시작_종료용'!K71&gt;0,'Making-시작_종료용'!GH71,"")</f>
        <v/>
      </c>
      <c r="CP68" s="56" t="str">
        <f>IF('Making-시작_종료용'!K71&gt;0,'Making-시작_종료용'!GI71,"")</f>
        <v/>
      </c>
      <c r="CQ68" t="str">
        <f>IF('Making-시작_종료용'!K71&gt;0,'Making-시작_종료용'!GJ71,"")</f>
        <v/>
      </c>
      <c r="CR68" t="str">
        <f>IF('Making-시작_종료용'!K71&gt;0,'Making-시작_종료용'!GK71,"")</f>
        <v/>
      </c>
      <c r="CS68" t="str">
        <f>IF('Making-시작_종료용'!K71&gt;0,'Making-시작_종료용'!GL71,"")</f>
        <v/>
      </c>
      <c r="CT68" t="str">
        <f>IF('Making-시작_종료용'!K71&gt;0,'Making-시작_종료용'!GM71,"")</f>
        <v/>
      </c>
      <c r="CU68" t="str">
        <f>IF('Making-시작_종료용'!K71&gt;0,"G","")</f>
        <v/>
      </c>
      <c r="CV68" t="str">
        <f>IF('Making-시작_종료용'!AR71&gt;0,1,IF('Making-시작_종료용'!AS71&gt;0,3,""))</f>
        <v/>
      </c>
      <c r="CW68" t="str">
        <f>IF(AND(Making!EW71&lt;&gt;0,(DL68&gt;0)),"X","")</f>
        <v/>
      </c>
      <c r="CX68" t="str">
        <f>IF(AND(Making!EW71&lt;&gt;0,(DL68&gt;0)),-1,"")</f>
        <v/>
      </c>
      <c r="CY68" t="str">
        <f t="shared" si="12"/>
        <v/>
      </c>
      <c r="DC68" t="str">
        <f>IF('Making-시작_종료용'!AR71&gt;0,"시작보행",IF('Making-시작_종료용'!AS71&gt;0,"종료보행",""))</f>
        <v/>
      </c>
      <c r="DH68">
        <f t="shared" si="2"/>
        <v>62</v>
      </c>
      <c r="DI68">
        <f t="shared" si="3"/>
        <v>16</v>
      </c>
      <c r="DJ68" t="str">
        <f t="shared" si="13"/>
        <v/>
      </c>
      <c r="DK68">
        <f t="shared" si="4"/>
        <v>3</v>
      </c>
      <c r="DL68">
        <f t="shared" si="5"/>
        <v>0</v>
      </c>
    </row>
    <row r="69" spans="3:116" ht="12" customHeight="1" x14ac:dyDescent="0.4">
      <c r="C69" s="4" t="str">
        <f>IF(AND(Making!EW72&lt;&gt;0,(DK69&lt;&gt;"")),CONCATENATE("@SET_LINE,",DH69+DI69/2),"")</f>
        <v/>
      </c>
      <c r="D69" t="str">
        <f>IF(AND(Making!EW72&lt;&gt;0,(DK69&lt;&gt;"")),Making!EV72,"")</f>
        <v/>
      </c>
      <c r="E69" t="str">
        <f>IF(AND(Making!EW72&lt;&gt;0,(DK69&lt;&gt;"")),Making!EW72,"")</f>
        <v/>
      </c>
      <c r="F69" t="str">
        <f>IF(AND(Making!EW72&lt;&gt;0,(DK69&lt;&gt;"")),Making!EX72,"")</f>
        <v/>
      </c>
      <c r="G69" t="str">
        <f>IF(AND(Making!EW72&lt;&gt;0,(DK69&lt;&gt;"")),Making!EY72,"")</f>
        <v/>
      </c>
      <c r="H69" t="str">
        <f>IF(AND(Making!EW72&lt;&gt;0,(DK69&lt;&gt;"")),Making!EZ72,"")</f>
        <v/>
      </c>
      <c r="I69" t="str">
        <f>IF(AND(Making!EW72&lt;&gt;0,(DK69&lt;&gt;"")),Making!FA72,"")</f>
        <v/>
      </c>
      <c r="J69" t="str">
        <f>IF(AND(Making!EW72&lt;&gt;0,(DK69&lt;&gt;"")),Making!FB72,"")</f>
        <v/>
      </c>
      <c r="K69" t="str">
        <f>IF(AND(Making!EW72&lt;&gt;0,(DK69&lt;&gt;"")),Making!FC72,"")</f>
        <v/>
      </c>
      <c r="L69" t="str">
        <f>IF(AND(Making!EW72&lt;&gt;0,(DK69&lt;&gt;"")),Making!FD72,"")</f>
        <v/>
      </c>
      <c r="M69" t="str">
        <f>IF(AND(Making!EW72&lt;&gt;0,(DK69&lt;&gt;"")),Making!FE72,"")</f>
        <v/>
      </c>
      <c r="N69" t="str">
        <f>IF(AND(Making!EW72&lt;&gt;0,(DK69&lt;&gt;"")),Making!FF72,"")</f>
        <v/>
      </c>
      <c r="O69" t="str">
        <f>IF(AND(Making!EW72&lt;&gt;0,(DK69&lt;&gt;"")),Making!FG72,"")</f>
        <v/>
      </c>
      <c r="P69" t="str">
        <f>IF(AND(Making!EW72&lt;&gt;0,(DK69&lt;&gt;"")),Making!FH72,"")</f>
        <v/>
      </c>
      <c r="Q69" t="str">
        <f>IF(AND(Making!EW72&lt;&gt;0,(DK69&lt;&gt;"")),Making!FI72,"")</f>
        <v/>
      </c>
      <c r="R69" t="str">
        <f>IF(AND(Making!EW72&lt;&gt;0,(DK69&lt;&gt;"")),Making!FJ72,"")</f>
        <v/>
      </c>
      <c r="S69" t="str">
        <f>IF(AND(Making!EW72&lt;&gt;0,(DK69&lt;&gt;"")),Making!FK72,"")</f>
        <v/>
      </c>
      <c r="T69" t="str">
        <f>IF(AND(Making!EW72&lt;&gt;0,(DK69&lt;&gt;"")),Making!FL72,"")</f>
        <v/>
      </c>
      <c r="U69" t="str">
        <f>IF(AND(Making!EW72&lt;&gt;0,(DK69&lt;&gt;"")),Making!FM72,"")</f>
        <v/>
      </c>
      <c r="V69" t="str">
        <f>IF(AND(Making!EW72&lt;&gt;0,(DK69&lt;&gt;"")),Making!FN72,"")</f>
        <v/>
      </c>
      <c r="W69" t="str">
        <f>IF(AND(Making!EW72&lt;&gt;0,(DK69&lt;&gt;"")),Making!FO72,"")</f>
        <v/>
      </c>
      <c r="X69" t="str">
        <f>IF(AND(Making!EW72&lt;&gt;0,(DK69&lt;&gt;"")),Making!FP72,"")</f>
        <v/>
      </c>
      <c r="Y69" t="str">
        <f>IF(AND(Making!EW72&lt;&gt;0,(DK69&lt;&gt;"")),Making!FQ72,"")</f>
        <v/>
      </c>
      <c r="Z69" t="str">
        <f>IF(AND(Making!EW72&lt;&gt;0,(DK69&lt;&gt;"")),Making!FR72,"")</f>
        <v/>
      </c>
      <c r="AA69" t="str">
        <f>IF(AND(Making!EW72&lt;&gt;0,(DK69&lt;&gt;"")),Making!FS72,"")</f>
        <v/>
      </c>
      <c r="AB69" t="str">
        <f>IF(AND(Making!EW72&lt;&gt;0,(DK69&lt;&gt;"")),Making!FT72,"")</f>
        <v/>
      </c>
      <c r="AC69" t="str">
        <f>IF(AND(Making!EW72&lt;&gt;0,(DK69&lt;&gt;"")),Making!FU72,"")</f>
        <v/>
      </c>
      <c r="AD69" t="str">
        <f>IF(AND(Making!EW72&lt;&gt;0,(DK69&lt;&gt;"")),Making!FV72,"")</f>
        <v/>
      </c>
      <c r="AE69" t="str">
        <f>IF(AND(Making!EW72&lt;&gt;0,(DK69&lt;&gt;"")),Making!FW72,"")</f>
        <v/>
      </c>
      <c r="AF69" t="str">
        <f>IF(AND(Making!EW72&lt;&gt;0,(DK69&lt;&gt;"")),Making!FX72,"")</f>
        <v/>
      </c>
      <c r="AG69" t="str">
        <f>IF(AND(Making!EW72&lt;&gt;0,(DK69&lt;&gt;"")),Making!FY72,"")</f>
        <v/>
      </c>
      <c r="AH69" t="str">
        <f>IF(AND(Making!EW72&lt;&gt;0,(DK69&lt;&gt;"")),Making!FZ72,"")</f>
        <v/>
      </c>
      <c r="AI69" t="str">
        <f>IF(AND(Making!EW72&lt;&gt;0,(DK69&lt;&gt;"")),Making!GA72,"")</f>
        <v/>
      </c>
      <c r="AJ69" t="str">
        <f>IF(AND(Making!EW72&lt;&gt;0,(DK69&lt;&gt;"")),Making!GB72,"")</f>
        <v/>
      </c>
      <c r="AK69" t="str">
        <f>IF(AND(Making!EW72&lt;&gt;0,(DK69&lt;&gt;"")),Making!GC72,"")</f>
        <v/>
      </c>
      <c r="AL69" t="str">
        <f>IF(AND(Making!EW72&lt;&gt;0,(DK69&lt;&gt;"")),Making!GD72,"")</f>
        <v/>
      </c>
      <c r="AM69" t="str">
        <f>IF(AND(Making!EW72&lt;&gt;0,(DK69&lt;&gt;"")),Making!GE72,"")</f>
        <v/>
      </c>
      <c r="AN69" t="str">
        <f>IF(AND(Making!EW72&lt;&gt;0,(DK69&lt;&gt;"")),Making!GF72,"")</f>
        <v/>
      </c>
      <c r="AO69" t="str">
        <f>IF(AND(Making!EW72&lt;&gt;0,(DK69&lt;&gt;"")),Making!GG72,"")</f>
        <v/>
      </c>
      <c r="AP69" t="str">
        <f>IF(AND(Making!EW72&lt;&gt;0,(DK69&lt;&gt;"")),Making!GJ72,"")</f>
        <v/>
      </c>
      <c r="AQ69" t="str">
        <f>IF(AND(Making!EW72&lt;&gt;0,(DK69&lt;&gt;"")),Making!GK72,"")</f>
        <v/>
      </c>
      <c r="AR69" t="str">
        <f>IF(AND(Making!EW72&lt;&gt;0,(DK69&lt;&gt;"")),Making!GL72,"")</f>
        <v/>
      </c>
      <c r="AS69" t="str">
        <f>IF(AND(Making!EW72&lt;&gt;0,(DK69&lt;&gt;"")),Making!GM72,"")</f>
        <v/>
      </c>
      <c r="AT69" t="str">
        <f>IF(AND(Making!EW72&lt;&gt;0,(DK69&lt;&gt;"")),"G","")</f>
        <v/>
      </c>
      <c r="AU69" t="str">
        <f>IF(AND(Making!EW72&lt;&gt;0,(DK69&lt;&gt;"")),2,IF(AND(Making!AS72&lt;&gt;0,(DK87&lt;&gt;"")),2,""))</f>
        <v/>
      </c>
      <c r="AV69" t="str">
        <f>IF(AND(Making!EW72&lt;&gt;0,(DK69&lt;&gt;""),(DL69&gt;0)),"X","")</f>
        <v/>
      </c>
      <c r="AW69" t="str">
        <f>IF(AND(Making!EW72&lt;&gt;0,(DK69&lt;&gt;""),(DL69&gt;0)),-1,"")</f>
        <v/>
      </c>
      <c r="AX69" s="4"/>
      <c r="AY69" s="4"/>
      <c r="AZ69" s="4"/>
      <c r="BA69" s="4"/>
      <c r="BB69" s="4" t="str">
        <f>IF('Making-시작_종료용'!K72&gt;0,CONCATENATE("@SET_LINE,",IF(CV69=1,DH69,DH69+IF(DK69&lt;&gt;"",DI69,0))),"")</f>
        <v/>
      </c>
      <c r="BC69" t="str">
        <f>IF('Making-시작_종료용'!K72&gt;0,'Making-시작_종료용'!EV72,"")</f>
        <v/>
      </c>
      <c r="BD69" t="str">
        <f>IF('Making-시작_종료용'!K72&gt;0,'Making-시작_종료용'!EW72,"")</f>
        <v/>
      </c>
      <c r="BE69" t="str">
        <f>IF('Making-시작_종료용'!K72&gt;0,'Making-시작_종료용'!EX72,"")</f>
        <v/>
      </c>
      <c r="BF69" t="str">
        <f>IF('Making-시작_종료용'!K72&gt;0,'Making-시작_종료용'!EY72,"")</f>
        <v/>
      </c>
      <c r="BG69" t="str">
        <f>IF('Making-시작_종료용'!K72&gt;0,'Making-시작_종료용'!EZ72,"")</f>
        <v/>
      </c>
      <c r="BH69" t="str">
        <f>IF('Making-시작_종료용'!K72&gt;0,'Making-시작_종료용'!FA72,"")</f>
        <v/>
      </c>
      <c r="BI69" t="str">
        <f>IF('Making-시작_종료용'!K72&gt;0,'Making-시작_종료용'!FB72,"")</f>
        <v/>
      </c>
      <c r="BJ69" t="str">
        <f>IF('Making-시작_종료용'!K72&gt;0,'Making-시작_종료용'!FC72,"")</f>
        <v/>
      </c>
      <c r="BK69" t="str">
        <f>IF('Making-시작_종료용'!K72&gt;0,'Making-시작_종료용'!FD72,"")</f>
        <v/>
      </c>
      <c r="BL69" t="str">
        <f>IF('Making-시작_종료용'!K72&gt;0,'Making-시작_종료용'!FE72,"")</f>
        <v/>
      </c>
      <c r="BM69" t="str">
        <f>IF('Making-시작_종료용'!K72&gt;0,'Making-시작_종료용'!FF72,"")</f>
        <v/>
      </c>
      <c r="BN69" t="str">
        <f>IF('Making-시작_종료용'!K72&gt;0,'Making-시작_종료용'!FG72,"")</f>
        <v/>
      </c>
      <c r="BO69" t="str">
        <f>IF('Making-시작_종료용'!K72&gt;0,'Making-시작_종료용'!FH72,"")</f>
        <v/>
      </c>
      <c r="BP69" t="str">
        <f>IF('Making-시작_종료용'!K72&gt;0,'Making-시작_종료용'!FI72,"")</f>
        <v/>
      </c>
      <c r="BQ69" t="str">
        <f>IF('Making-시작_종료용'!K72&gt;0,'Making-시작_종료용'!FJ72,"")</f>
        <v/>
      </c>
      <c r="BR69" t="str">
        <f>IF('Making-시작_종료용'!K72&gt;0,'Making-시작_종료용'!FK72,"")</f>
        <v/>
      </c>
      <c r="BS69" t="str">
        <f>IF('Making-시작_종료용'!K72&gt;0,'Making-시작_종료용'!FL72,"")</f>
        <v/>
      </c>
      <c r="BT69" t="str">
        <f>IF('Making-시작_종료용'!K72&gt;0,'Making-시작_종료용'!FM72,"")</f>
        <v/>
      </c>
      <c r="BU69" t="str">
        <f>IF('Making-시작_종료용'!K72&gt;0,'Making-시작_종료용'!FN72,"")</f>
        <v/>
      </c>
      <c r="BV69" t="str">
        <f>IF('Making-시작_종료용'!K72&gt;0,'Making-시작_종료용'!FO72,"")</f>
        <v/>
      </c>
      <c r="BW69" t="str">
        <f>IF('Making-시작_종료용'!K72&gt;0,'Making-시작_종료용'!FP72,"")</f>
        <v/>
      </c>
      <c r="BX69" t="str">
        <f>IF('Making-시작_종료용'!K72&gt;0,'Making-시작_종료용'!FQ72,"")</f>
        <v/>
      </c>
      <c r="BY69" t="str">
        <f>IF('Making-시작_종료용'!K72&gt;0,'Making-시작_종료용'!FR72,"")</f>
        <v/>
      </c>
      <c r="BZ69" t="str">
        <f>IF('Making-시작_종료용'!K72&gt;0,'Making-시작_종료용'!FS72,"")</f>
        <v/>
      </c>
      <c r="CA69" t="str">
        <f>IF('Making-시작_종료용'!K72&gt;0,'Making-시작_종료용'!FT72,"")</f>
        <v/>
      </c>
      <c r="CB69" t="str">
        <f>IF('Making-시작_종료용'!K72&gt;0,'Making-시작_종료용'!FU72,"")</f>
        <v/>
      </c>
      <c r="CC69" t="str">
        <f>IF('Making-시작_종료용'!K72&gt;0,'Making-시작_종료용'!FV72,"")</f>
        <v/>
      </c>
      <c r="CD69" t="str">
        <f>IF('Making-시작_종료용'!K72&gt;0,'Making-시작_종료용'!FW72,"")</f>
        <v/>
      </c>
      <c r="CE69" t="str">
        <f>IF('Making-시작_종료용'!K72&gt;0,'Making-시작_종료용'!FX72,"")</f>
        <v/>
      </c>
      <c r="CF69" t="str">
        <f>IF('Making-시작_종료용'!K72&gt;0,'Making-시작_종료용'!FY72,"")</f>
        <v/>
      </c>
      <c r="CG69" t="str">
        <f>IF('Making-시작_종료용'!K72&gt;0,'Making-시작_종료용'!FZ72,"")</f>
        <v/>
      </c>
      <c r="CH69" t="str">
        <f>IF('Making-시작_종료용'!K72&gt;0,'Making-시작_종료용'!GA72,"")</f>
        <v/>
      </c>
      <c r="CI69" t="str">
        <f>IF('Making-시작_종료용'!K72&gt;0,'Making-시작_종료용'!GB72,"")</f>
        <v/>
      </c>
      <c r="CJ69" t="str">
        <f>IF('Making-시작_종료용'!K72&gt;0,'Making-시작_종료용'!GC72,"")</f>
        <v/>
      </c>
      <c r="CK69" t="str">
        <f>IF('Making-시작_종료용'!K72&gt;0,'Making-시작_종료용'!GD72,"")</f>
        <v/>
      </c>
      <c r="CL69" t="str">
        <f>IF('Making-시작_종료용'!K72&gt;0,'Making-시작_종료용'!GE72,"")</f>
        <v/>
      </c>
      <c r="CM69" t="str">
        <f>IF('Making-시작_종료용'!K72&gt;0,'Making-시작_종료용'!GF72,"")</f>
        <v/>
      </c>
      <c r="CN69" t="str">
        <f>IF('Making-시작_종료용'!K72&gt;0,'Making-시작_종료용'!GG72,"")</f>
        <v/>
      </c>
      <c r="CO69" t="str">
        <f>IF('Making-시작_종료용'!K72&gt;0,'Making-시작_종료용'!GH72,"")</f>
        <v/>
      </c>
      <c r="CP69" s="56" t="str">
        <f>IF('Making-시작_종료용'!K72&gt;0,'Making-시작_종료용'!GI72,"")</f>
        <v/>
      </c>
      <c r="CQ69" t="str">
        <f>IF('Making-시작_종료용'!K72&gt;0,'Making-시작_종료용'!GJ72,"")</f>
        <v/>
      </c>
      <c r="CR69" t="str">
        <f>IF('Making-시작_종료용'!K72&gt;0,'Making-시작_종료용'!GK72,"")</f>
        <v/>
      </c>
      <c r="CS69" t="str">
        <f>IF('Making-시작_종료용'!K72&gt;0,'Making-시작_종료용'!GL72,"")</f>
        <v/>
      </c>
      <c r="CT69" t="str">
        <f>IF('Making-시작_종료용'!K72&gt;0,'Making-시작_종료용'!GM72,"")</f>
        <v/>
      </c>
      <c r="CU69" t="str">
        <f>IF('Making-시작_종료용'!K72&gt;0,"G","")</f>
        <v/>
      </c>
      <c r="CV69" t="str">
        <f>IF('Making-시작_종료용'!AR72&gt;0,1,IF('Making-시작_종료용'!AS72&gt;0,3,""))</f>
        <v/>
      </c>
      <c r="CW69" t="str">
        <f>IF(AND(Making!EW72&lt;&gt;0,(DL69&gt;0)),"X","")</f>
        <v/>
      </c>
      <c r="CX69" t="str">
        <f>IF(AND(Making!EW72&lt;&gt;0,(DL69&gt;0)),-1,"")</f>
        <v/>
      </c>
      <c r="CY69" t="str">
        <f t="shared" si="12"/>
        <v/>
      </c>
      <c r="DC69" t="str">
        <f>IF('Making-시작_종료용'!AR72&gt;0,"시작보행",IF('Making-시작_종료용'!AS72&gt;0,"종료보행",""))</f>
        <v/>
      </c>
      <c r="DH69">
        <f t="shared" si="2"/>
        <v>63</v>
      </c>
      <c r="DI69">
        <f t="shared" si="3"/>
        <v>16</v>
      </c>
      <c r="DJ69" t="str">
        <f t="shared" si="13"/>
        <v/>
      </c>
      <c r="DK69">
        <f t="shared" si="4"/>
        <v>3</v>
      </c>
      <c r="DL69">
        <f t="shared" si="5"/>
        <v>0</v>
      </c>
    </row>
    <row r="70" spans="3:116" ht="12" customHeight="1" x14ac:dyDescent="0.4">
      <c r="C70" s="4" t="str">
        <f>IF(AND(Making!EW73&lt;&gt;0,(DK70&lt;&gt;"")),CONCATENATE("@SET_LINE,",DH70+DI70/2),"")</f>
        <v/>
      </c>
      <c r="D70" t="str">
        <f>IF(AND(Making!EW73&lt;&gt;0,(DK70&lt;&gt;"")),Making!EV73,"")</f>
        <v/>
      </c>
      <c r="E70" t="str">
        <f>IF(AND(Making!EW73&lt;&gt;0,(DK70&lt;&gt;"")),Making!EW73,"")</f>
        <v/>
      </c>
      <c r="F70" t="str">
        <f>IF(AND(Making!EW73&lt;&gt;0,(DK70&lt;&gt;"")),Making!EX73,"")</f>
        <v/>
      </c>
      <c r="G70" t="str">
        <f>IF(AND(Making!EW73&lt;&gt;0,(DK70&lt;&gt;"")),Making!EY73,"")</f>
        <v/>
      </c>
      <c r="H70" t="str">
        <f>IF(AND(Making!EW73&lt;&gt;0,(DK70&lt;&gt;"")),Making!EZ73,"")</f>
        <v/>
      </c>
      <c r="I70" t="str">
        <f>IF(AND(Making!EW73&lt;&gt;0,(DK70&lt;&gt;"")),Making!FA73,"")</f>
        <v/>
      </c>
      <c r="J70" t="str">
        <f>IF(AND(Making!EW73&lt;&gt;0,(DK70&lt;&gt;"")),Making!FB73,"")</f>
        <v/>
      </c>
      <c r="K70" t="str">
        <f>IF(AND(Making!EW73&lt;&gt;0,(DK70&lt;&gt;"")),Making!FC73,"")</f>
        <v/>
      </c>
      <c r="L70" t="str">
        <f>IF(AND(Making!EW73&lt;&gt;0,(DK70&lt;&gt;"")),Making!FD73,"")</f>
        <v/>
      </c>
      <c r="M70" t="str">
        <f>IF(AND(Making!EW73&lt;&gt;0,(DK70&lt;&gt;"")),Making!FE73,"")</f>
        <v/>
      </c>
      <c r="N70" t="str">
        <f>IF(AND(Making!EW73&lt;&gt;0,(DK70&lt;&gt;"")),Making!FF73,"")</f>
        <v/>
      </c>
      <c r="O70" t="str">
        <f>IF(AND(Making!EW73&lt;&gt;0,(DK70&lt;&gt;"")),Making!FG73,"")</f>
        <v/>
      </c>
      <c r="P70" t="str">
        <f>IF(AND(Making!EW73&lt;&gt;0,(DK70&lt;&gt;"")),Making!FH73,"")</f>
        <v/>
      </c>
      <c r="Q70" t="str">
        <f>IF(AND(Making!EW73&lt;&gt;0,(DK70&lt;&gt;"")),Making!FI73,"")</f>
        <v/>
      </c>
      <c r="R70" t="str">
        <f>IF(AND(Making!EW73&lt;&gt;0,(DK70&lt;&gt;"")),Making!FJ73,"")</f>
        <v/>
      </c>
      <c r="S70" t="str">
        <f>IF(AND(Making!EW73&lt;&gt;0,(DK70&lt;&gt;"")),Making!FK73,"")</f>
        <v/>
      </c>
      <c r="T70" t="str">
        <f>IF(AND(Making!EW73&lt;&gt;0,(DK70&lt;&gt;"")),Making!FL73,"")</f>
        <v/>
      </c>
      <c r="U70" t="str">
        <f>IF(AND(Making!EW73&lt;&gt;0,(DK70&lt;&gt;"")),Making!FM73,"")</f>
        <v/>
      </c>
      <c r="V70" t="str">
        <f>IF(AND(Making!EW73&lt;&gt;0,(DK70&lt;&gt;"")),Making!FN73,"")</f>
        <v/>
      </c>
      <c r="W70" t="str">
        <f>IF(AND(Making!EW73&lt;&gt;0,(DK70&lt;&gt;"")),Making!FO73,"")</f>
        <v/>
      </c>
      <c r="X70" t="str">
        <f>IF(AND(Making!EW73&lt;&gt;0,(DK70&lt;&gt;"")),Making!FP73,"")</f>
        <v/>
      </c>
      <c r="Y70" t="str">
        <f>IF(AND(Making!EW73&lt;&gt;0,(DK70&lt;&gt;"")),Making!FQ73,"")</f>
        <v/>
      </c>
      <c r="Z70" t="str">
        <f>IF(AND(Making!EW73&lt;&gt;0,(DK70&lt;&gt;"")),Making!FR73,"")</f>
        <v/>
      </c>
      <c r="AA70" t="str">
        <f>IF(AND(Making!EW73&lt;&gt;0,(DK70&lt;&gt;"")),Making!FS73,"")</f>
        <v/>
      </c>
      <c r="AB70" t="str">
        <f>IF(AND(Making!EW73&lt;&gt;0,(DK70&lt;&gt;"")),Making!FT73,"")</f>
        <v/>
      </c>
      <c r="AC70" t="str">
        <f>IF(AND(Making!EW73&lt;&gt;0,(DK70&lt;&gt;"")),Making!FU73,"")</f>
        <v/>
      </c>
      <c r="AD70" t="str">
        <f>IF(AND(Making!EW73&lt;&gt;0,(DK70&lt;&gt;"")),Making!FV73,"")</f>
        <v/>
      </c>
      <c r="AE70" t="str">
        <f>IF(AND(Making!EW73&lt;&gt;0,(DK70&lt;&gt;"")),Making!FW73,"")</f>
        <v/>
      </c>
      <c r="AF70" t="str">
        <f>IF(AND(Making!EW73&lt;&gt;0,(DK70&lt;&gt;"")),Making!FX73,"")</f>
        <v/>
      </c>
      <c r="AG70" t="str">
        <f>IF(AND(Making!EW73&lt;&gt;0,(DK70&lt;&gt;"")),Making!FY73,"")</f>
        <v/>
      </c>
      <c r="AH70" t="str">
        <f>IF(AND(Making!EW73&lt;&gt;0,(DK70&lt;&gt;"")),Making!FZ73,"")</f>
        <v/>
      </c>
      <c r="AI70" t="str">
        <f>IF(AND(Making!EW73&lt;&gt;0,(DK70&lt;&gt;"")),Making!GA73,"")</f>
        <v/>
      </c>
      <c r="AJ70" t="str">
        <f>IF(AND(Making!EW73&lt;&gt;0,(DK70&lt;&gt;"")),Making!GB73,"")</f>
        <v/>
      </c>
      <c r="AK70" t="str">
        <f>IF(AND(Making!EW73&lt;&gt;0,(DK70&lt;&gt;"")),Making!GC73,"")</f>
        <v/>
      </c>
      <c r="AL70" t="str">
        <f>IF(AND(Making!EW73&lt;&gt;0,(DK70&lt;&gt;"")),Making!GD73,"")</f>
        <v/>
      </c>
      <c r="AM70" t="str">
        <f>IF(AND(Making!EW73&lt;&gt;0,(DK70&lt;&gt;"")),Making!GE73,"")</f>
        <v/>
      </c>
      <c r="AN70" t="str">
        <f>IF(AND(Making!EW73&lt;&gt;0,(DK70&lt;&gt;"")),Making!GF73,"")</f>
        <v/>
      </c>
      <c r="AO70" t="str">
        <f>IF(AND(Making!EW73&lt;&gt;0,(DK70&lt;&gt;"")),Making!GG73,"")</f>
        <v/>
      </c>
      <c r="AP70" t="str">
        <f>IF(AND(Making!EW73&lt;&gt;0,(DK70&lt;&gt;"")),Making!GJ73,"")</f>
        <v/>
      </c>
      <c r="AQ70" t="str">
        <f>IF(AND(Making!EW73&lt;&gt;0,(DK70&lt;&gt;"")),Making!GK73,"")</f>
        <v/>
      </c>
      <c r="AR70" t="str">
        <f>IF(AND(Making!EW73&lt;&gt;0,(DK70&lt;&gt;"")),Making!GL73,"")</f>
        <v/>
      </c>
      <c r="AS70" t="str">
        <f>IF(AND(Making!EW73&lt;&gt;0,(DK70&lt;&gt;"")),Making!GM73,"")</f>
        <v/>
      </c>
      <c r="AT70" t="str">
        <f>IF(AND(Making!EW73&lt;&gt;0,(DK70&lt;&gt;"")),"G","")</f>
        <v/>
      </c>
      <c r="AU70" t="str">
        <f>IF(AND(Making!EW73&lt;&gt;0,(DK70&lt;&gt;"")),2,IF(AND(Making!AS73&lt;&gt;0,(DK88&lt;&gt;"")),2,""))</f>
        <v/>
      </c>
      <c r="AV70" t="str">
        <f>IF(AND(Making!EW73&lt;&gt;0,(DK70&lt;&gt;""),(DL70&gt;0)),"X","")</f>
        <v/>
      </c>
      <c r="AW70" t="str">
        <f>IF(AND(Making!EW73&lt;&gt;0,(DK70&lt;&gt;""),(DL70&gt;0)),-1,"")</f>
        <v/>
      </c>
      <c r="AX70" s="4"/>
      <c r="AY70" s="4"/>
      <c r="AZ70" s="4"/>
      <c r="BA70" s="4"/>
      <c r="BB70" s="4" t="str">
        <f>IF('Making-시작_종료용'!K73&gt;0,CONCATENATE("@SET_LINE,",IF(CV70=1,DH70,DH70+IF(DK70&lt;&gt;"",DI70,0))),"")</f>
        <v/>
      </c>
      <c r="BC70" t="str">
        <f>IF('Making-시작_종료용'!K73&gt;0,'Making-시작_종료용'!EV73,"")</f>
        <v/>
      </c>
      <c r="BD70" t="str">
        <f>IF('Making-시작_종료용'!K73&gt;0,'Making-시작_종료용'!EW73,"")</f>
        <v/>
      </c>
      <c r="BE70" t="str">
        <f>IF('Making-시작_종료용'!K73&gt;0,'Making-시작_종료용'!EX73,"")</f>
        <v/>
      </c>
      <c r="BF70" t="str">
        <f>IF('Making-시작_종료용'!K73&gt;0,'Making-시작_종료용'!EY73,"")</f>
        <v/>
      </c>
      <c r="BG70" t="str">
        <f>IF('Making-시작_종료용'!K73&gt;0,'Making-시작_종료용'!EZ73,"")</f>
        <v/>
      </c>
      <c r="BH70" t="str">
        <f>IF('Making-시작_종료용'!K73&gt;0,'Making-시작_종료용'!FA73,"")</f>
        <v/>
      </c>
      <c r="BI70" t="str">
        <f>IF('Making-시작_종료용'!K73&gt;0,'Making-시작_종료용'!FB73,"")</f>
        <v/>
      </c>
      <c r="BJ70" t="str">
        <f>IF('Making-시작_종료용'!K73&gt;0,'Making-시작_종료용'!FC73,"")</f>
        <v/>
      </c>
      <c r="BK70" t="str">
        <f>IF('Making-시작_종료용'!K73&gt;0,'Making-시작_종료용'!FD73,"")</f>
        <v/>
      </c>
      <c r="BL70" t="str">
        <f>IF('Making-시작_종료용'!K73&gt;0,'Making-시작_종료용'!FE73,"")</f>
        <v/>
      </c>
      <c r="BM70" t="str">
        <f>IF('Making-시작_종료용'!K73&gt;0,'Making-시작_종료용'!FF73,"")</f>
        <v/>
      </c>
      <c r="BN70" t="str">
        <f>IF('Making-시작_종료용'!K73&gt;0,'Making-시작_종료용'!FG73,"")</f>
        <v/>
      </c>
      <c r="BO70" t="str">
        <f>IF('Making-시작_종료용'!K73&gt;0,'Making-시작_종료용'!FH73,"")</f>
        <v/>
      </c>
      <c r="BP70" t="str">
        <f>IF('Making-시작_종료용'!K73&gt;0,'Making-시작_종료용'!FI73,"")</f>
        <v/>
      </c>
      <c r="BQ70" t="str">
        <f>IF('Making-시작_종료용'!K73&gt;0,'Making-시작_종료용'!FJ73,"")</f>
        <v/>
      </c>
      <c r="BR70" t="str">
        <f>IF('Making-시작_종료용'!K73&gt;0,'Making-시작_종료용'!FK73,"")</f>
        <v/>
      </c>
      <c r="BS70" t="str">
        <f>IF('Making-시작_종료용'!K73&gt;0,'Making-시작_종료용'!FL73,"")</f>
        <v/>
      </c>
      <c r="BT70" t="str">
        <f>IF('Making-시작_종료용'!K73&gt;0,'Making-시작_종료용'!FM73,"")</f>
        <v/>
      </c>
      <c r="BU70" t="str">
        <f>IF('Making-시작_종료용'!K73&gt;0,'Making-시작_종료용'!FN73,"")</f>
        <v/>
      </c>
      <c r="BV70" t="str">
        <f>IF('Making-시작_종료용'!K73&gt;0,'Making-시작_종료용'!FO73,"")</f>
        <v/>
      </c>
      <c r="BW70" t="str">
        <f>IF('Making-시작_종료용'!K73&gt;0,'Making-시작_종료용'!FP73,"")</f>
        <v/>
      </c>
      <c r="BX70" t="str">
        <f>IF('Making-시작_종료용'!K73&gt;0,'Making-시작_종료용'!FQ73,"")</f>
        <v/>
      </c>
      <c r="BY70" t="str">
        <f>IF('Making-시작_종료용'!K73&gt;0,'Making-시작_종료용'!FR73,"")</f>
        <v/>
      </c>
      <c r="BZ70" t="str">
        <f>IF('Making-시작_종료용'!K73&gt;0,'Making-시작_종료용'!FS73,"")</f>
        <v/>
      </c>
      <c r="CA70" t="str">
        <f>IF('Making-시작_종료용'!K73&gt;0,'Making-시작_종료용'!FT73,"")</f>
        <v/>
      </c>
      <c r="CB70" t="str">
        <f>IF('Making-시작_종료용'!K73&gt;0,'Making-시작_종료용'!FU73,"")</f>
        <v/>
      </c>
      <c r="CC70" t="str">
        <f>IF('Making-시작_종료용'!K73&gt;0,'Making-시작_종료용'!FV73,"")</f>
        <v/>
      </c>
      <c r="CD70" t="str">
        <f>IF('Making-시작_종료용'!K73&gt;0,'Making-시작_종료용'!FW73,"")</f>
        <v/>
      </c>
      <c r="CE70" t="str">
        <f>IF('Making-시작_종료용'!K73&gt;0,'Making-시작_종료용'!FX73,"")</f>
        <v/>
      </c>
      <c r="CF70" t="str">
        <f>IF('Making-시작_종료용'!K73&gt;0,'Making-시작_종료용'!FY73,"")</f>
        <v/>
      </c>
      <c r="CG70" t="str">
        <f>IF('Making-시작_종료용'!K73&gt;0,'Making-시작_종료용'!FZ73,"")</f>
        <v/>
      </c>
      <c r="CH70" t="str">
        <f>IF('Making-시작_종료용'!K73&gt;0,'Making-시작_종료용'!GA73,"")</f>
        <v/>
      </c>
      <c r="CI70" t="str">
        <f>IF('Making-시작_종료용'!K73&gt;0,'Making-시작_종료용'!GB73,"")</f>
        <v/>
      </c>
      <c r="CJ70" t="str">
        <f>IF('Making-시작_종료용'!K73&gt;0,'Making-시작_종료용'!GC73,"")</f>
        <v/>
      </c>
      <c r="CK70" t="str">
        <f>IF('Making-시작_종료용'!K73&gt;0,'Making-시작_종료용'!GD73,"")</f>
        <v/>
      </c>
      <c r="CL70" t="str">
        <f>IF('Making-시작_종료용'!K73&gt;0,'Making-시작_종료용'!GE73,"")</f>
        <v/>
      </c>
      <c r="CM70" t="str">
        <f>IF('Making-시작_종료용'!K73&gt;0,'Making-시작_종료용'!GF73,"")</f>
        <v/>
      </c>
      <c r="CN70" t="str">
        <f>IF('Making-시작_종료용'!K73&gt;0,'Making-시작_종료용'!GG73,"")</f>
        <v/>
      </c>
      <c r="CO70" t="str">
        <f>IF('Making-시작_종료용'!K73&gt;0,'Making-시작_종료용'!GH73,"")</f>
        <v/>
      </c>
      <c r="CP70" s="56" t="str">
        <f>IF('Making-시작_종료용'!K73&gt;0,'Making-시작_종료용'!GI73,"")</f>
        <v/>
      </c>
      <c r="CQ70" t="str">
        <f>IF('Making-시작_종료용'!K73&gt;0,'Making-시작_종료용'!GJ73,"")</f>
        <v/>
      </c>
      <c r="CR70" t="str">
        <f>IF('Making-시작_종료용'!K73&gt;0,'Making-시작_종료용'!GK73,"")</f>
        <v/>
      </c>
      <c r="CS70" t="str">
        <f>IF('Making-시작_종료용'!K73&gt;0,'Making-시작_종료용'!GL73,"")</f>
        <v/>
      </c>
      <c r="CT70" t="str">
        <f>IF('Making-시작_종료용'!K73&gt;0,'Making-시작_종료용'!GM73,"")</f>
        <v/>
      </c>
      <c r="CU70" t="str">
        <f>IF('Making-시작_종료용'!K73&gt;0,"G","")</f>
        <v/>
      </c>
      <c r="CV70" t="str">
        <f>IF('Making-시작_종료용'!AR73&gt;0,1,IF('Making-시작_종료용'!AS73&gt;0,3,""))</f>
        <v/>
      </c>
      <c r="CW70" t="str">
        <f>IF(AND(Making!EW73&lt;&gt;0,(DL70&gt;0)),"X","")</f>
        <v/>
      </c>
      <c r="CX70" t="str">
        <f>IF(AND(Making!EW73&lt;&gt;0,(DL70&gt;0)),-1,"")</f>
        <v/>
      </c>
      <c r="CY70" t="str">
        <f t="shared" ref="CY70:CY78" si="14">IF(AND(BB69&lt;&gt;"",BB68&lt;&gt;"",BB70=""),"!End","")</f>
        <v/>
      </c>
      <c r="DC70" t="str">
        <f>IF('Making-시작_종료용'!AR73&gt;0,"시작보행",IF('Making-시작_종료용'!AS73&gt;0,"종료보행",""))</f>
        <v/>
      </c>
      <c r="DH70">
        <f t="shared" si="2"/>
        <v>64</v>
      </c>
      <c r="DI70">
        <f t="shared" si="3"/>
        <v>16</v>
      </c>
      <c r="DJ70" t="str">
        <f t="shared" ref="DJ70:DJ101" si="15">IF(E70=1,DH70+DI70/2,"")</f>
        <v/>
      </c>
      <c r="DK70">
        <f t="shared" si="4"/>
        <v>3</v>
      </c>
      <c r="DL70">
        <f t="shared" si="5"/>
        <v>0</v>
      </c>
    </row>
    <row r="71" spans="3:116" ht="12" customHeight="1" x14ac:dyDescent="0.4">
      <c r="C71" s="4" t="str">
        <f>IF(AND(Making!EW74&lt;&gt;0,(DK71&lt;&gt;"")),CONCATENATE("@SET_LINE,",DH71+DI71/2),"")</f>
        <v/>
      </c>
      <c r="D71" t="str">
        <f>IF(AND(Making!EW74&lt;&gt;0,(DK71&lt;&gt;"")),Making!EV74,"")</f>
        <v/>
      </c>
      <c r="E71" t="str">
        <f>IF(AND(Making!EW74&lt;&gt;0,(DK71&lt;&gt;"")),Making!EW74,"")</f>
        <v/>
      </c>
      <c r="F71" t="str">
        <f>IF(AND(Making!EW74&lt;&gt;0,(DK71&lt;&gt;"")),Making!EX74,"")</f>
        <v/>
      </c>
      <c r="G71" t="str">
        <f>IF(AND(Making!EW74&lt;&gt;0,(DK71&lt;&gt;"")),Making!EY74,"")</f>
        <v/>
      </c>
      <c r="H71" t="str">
        <f>IF(AND(Making!EW74&lt;&gt;0,(DK71&lt;&gt;"")),Making!EZ74,"")</f>
        <v/>
      </c>
      <c r="I71" t="str">
        <f>IF(AND(Making!EW74&lt;&gt;0,(DK71&lt;&gt;"")),Making!FA74,"")</f>
        <v/>
      </c>
      <c r="J71" t="str">
        <f>IF(AND(Making!EW74&lt;&gt;0,(DK71&lt;&gt;"")),Making!FB74,"")</f>
        <v/>
      </c>
      <c r="K71" t="str">
        <f>IF(AND(Making!EW74&lt;&gt;0,(DK71&lt;&gt;"")),Making!FC74,"")</f>
        <v/>
      </c>
      <c r="L71" t="str">
        <f>IF(AND(Making!EW74&lt;&gt;0,(DK71&lt;&gt;"")),Making!FD74,"")</f>
        <v/>
      </c>
      <c r="M71" t="str">
        <f>IF(AND(Making!EW74&lt;&gt;0,(DK71&lt;&gt;"")),Making!FE74,"")</f>
        <v/>
      </c>
      <c r="N71" t="str">
        <f>IF(AND(Making!EW74&lt;&gt;0,(DK71&lt;&gt;"")),Making!FF74,"")</f>
        <v/>
      </c>
      <c r="O71" t="str">
        <f>IF(AND(Making!EW74&lt;&gt;0,(DK71&lt;&gt;"")),Making!FG74,"")</f>
        <v/>
      </c>
      <c r="P71" t="str">
        <f>IF(AND(Making!EW74&lt;&gt;0,(DK71&lt;&gt;"")),Making!FH74,"")</f>
        <v/>
      </c>
      <c r="Q71" t="str">
        <f>IF(AND(Making!EW74&lt;&gt;0,(DK71&lt;&gt;"")),Making!FI74,"")</f>
        <v/>
      </c>
      <c r="R71" t="str">
        <f>IF(AND(Making!EW74&lt;&gt;0,(DK71&lt;&gt;"")),Making!FJ74,"")</f>
        <v/>
      </c>
      <c r="S71" t="str">
        <f>IF(AND(Making!EW74&lt;&gt;0,(DK71&lt;&gt;"")),Making!FK74,"")</f>
        <v/>
      </c>
      <c r="T71" t="str">
        <f>IF(AND(Making!EW74&lt;&gt;0,(DK71&lt;&gt;"")),Making!FL74,"")</f>
        <v/>
      </c>
      <c r="U71" t="str">
        <f>IF(AND(Making!EW74&lt;&gt;0,(DK71&lt;&gt;"")),Making!FM74,"")</f>
        <v/>
      </c>
      <c r="V71" t="str">
        <f>IF(AND(Making!EW74&lt;&gt;0,(DK71&lt;&gt;"")),Making!FN74,"")</f>
        <v/>
      </c>
      <c r="W71" t="str">
        <f>IF(AND(Making!EW74&lt;&gt;0,(DK71&lt;&gt;"")),Making!FO74,"")</f>
        <v/>
      </c>
      <c r="X71" t="str">
        <f>IF(AND(Making!EW74&lt;&gt;0,(DK71&lt;&gt;"")),Making!FP74,"")</f>
        <v/>
      </c>
      <c r="Y71" t="str">
        <f>IF(AND(Making!EW74&lt;&gt;0,(DK71&lt;&gt;"")),Making!FQ74,"")</f>
        <v/>
      </c>
      <c r="Z71" t="str">
        <f>IF(AND(Making!EW74&lt;&gt;0,(DK71&lt;&gt;"")),Making!FR74,"")</f>
        <v/>
      </c>
      <c r="AA71" t="str">
        <f>IF(AND(Making!EW74&lt;&gt;0,(DK71&lt;&gt;"")),Making!FS74,"")</f>
        <v/>
      </c>
      <c r="AB71" t="str">
        <f>IF(AND(Making!EW74&lt;&gt;0,(DK71&lt;&gt;"")),Making!FT74,"")</f>
        <v/>
      </c>
      <c r="AC71" t="str">
        <f>IF(AND(Making!EW74&lt;&gt;0,(DK71&lt;&gt;"")),Making!FU74,"")</f>
        <v/>
      </c>
      <c r="AD71" t="str">
        <f>IF(AND(Making!EW74&lt;&gt;0,(DK71&lt;&gt;"")),Making!FV74,"")</f>
        <v/>
      </c>
      <c r="AE71" t="str">
        <f>IF(AND(Making!EW74&lt;&gt;0,(DK71&lt;&gt;"")),Making!FW74,"")</f>
        <v/>
      </c>
      <c r="AF71" t="str">
        <f>IF(AND(Making!EW74&lt;&gt;0,(DK71&lt;&gt;"")),Making!FX74,"")</f>
        <v/>
      </c>
      <c r="AG71" t="str">
        <f>IF(AND(Making!EW74&lt;&gt;0,(DK71&lt;&gt;"")),Making!FY74,"")</f>
        <v/>
      </c>
      <c r="AH71" t="str">
        <f>IF(AND(Making!EW74&lt;&gt;0,(DK71&lt;&gt;"")),Making!FZ74,"")</f>
        <v/>
      </c>
      <c r="AI71" t="str">
        <f>IF(AND(Making!EW74&lt;&gt;0,(DK71&lt;&gt;"")),Making!GA74,"")</f>
        <v/>
      </c>
      <c r="AJ71" t="str">
        <f>IF(AND(Making!EW74&lt;&gt;0,(DK71&lt;&gt;"")),Making!GB74,"")</f>
        <v/>
      </c>
      <c r="AK71" t="str">
        <f>IF(AND(Making!EW74&lt;&gt;0,(DK71&lt;&gt;"")),Making!GC74,"")</f>
        <v/>
      </c>
      <c r="AL71" t="str">
        <f>IF(AND(Making!EW74&lt;&gt;0,(DK71&lt;&gt;"")),Making!GD74,"")</f>
        <v/>
      </c>
      <c r="AM71" t="str">
        <f>IF(AND(Making!EW74&lt;&gt;0,(DK71&lt;&gt;"")),Making!GE74,"")</f>
        <v/>
      </c>
      <c r="AN71" t="str">
        <f>IF(AND(Making!EW74&lt;&gt;0,(DK71&lt;&gt;"")),Making!GF74,"")</f>
        <v/>
      </c>
      <c r="AO71" t="str">
        <f>IF(AND(Making!EW74&lt;&gt;0,(DK71&lt;&gt;"")),Making!GG74,"")</f>
        <v/>
      </c>
      <c r="AP71" t="str">
        <f>IF(AND(Making!EW74&lt;&gt;0,(DK71&lt;&gt;"")),Making!GJ74,"")</f>
        <v/>
      </c>
      <c r="AQ71" t="str">
        <f>IF(AND(Making!EW74&lt;&gt;0,(DK71&lt;&gt;"")),Making!GK74,"")</f>
        <v/>
      </c>
      <c r="AR71" t="str">
        <f>IF(AND(Making!EW74&lt;&gt;0,(DK71&lt;&gt;"")),Making!GL74,"")</f>
        <v/>
      </c>
      <c r="AS71" t="str">
        <f>IF(AND(Making!EW74&lt;&gt;0,(DK71&lt;&gt;"")),Making!GM74,"")</f>
        <v/>
      </c>
      <c r="AT71" t="str">
        <f>IF(AND(Making!EW74&lt;&gt;0,(DK71&lt;&gt;"")),"G","")</f>
        <v/>
      </c>
      <c r="AU71" t="str">
        <f>IF(AND(Making!EW74&lt;&gt;0,(DK71&lt;&gt;"")),2,IF(AND(Making!AS74&lt;&gt;0,(DK89&lt;&gt;"")),2,""))</f>
        <v/>
      </c>
      <c r="AV71" t="str">
        <f>IF(AND(Making!EW74&lt;&gt;0,(DK71&lt;&gt;""),(DL71&gt;0)),"X","")</f>
        <v/>
      </c>
      <c r="AW71" t="str">
        <f>IF(AND(Making!EW74&lt;&gt;0,(DK71&lt;&gt;""),(DL71&gt;0)),-1,"")</f>
        <v/>
      </c>
      <c r="AX71" s="4"/>
      <c r="AY71" s="4"/>
      <c r="AZ71" s="4"/>
      <c r="BA71" s="4"/>
      <c r="BB71" s="4" t="str">
        <f>IF('Making-시작_종료용'!K74&gt;0,CONCATENATE("@SET_LINE,",IF(CV71=1,DH71,DH71+IF(DK71&lt;&gt;"",DI71,0))),"")</f>
        <v/>
      </c>
      <c r="BC71" t="str">
        <f>IF('Making-시작_종료용'!K74&gt;0,'Making-시작_종료용'!EV74,"")</f>
        <v/>
      </c>
      <c r="BD71" t="str">
        <f>IF('Making-시작_종료용'!K74&gt;0,'Making-시작_종료용'!EW74,"")</f>
        <v/>
      </c>
      <c r="BE71" t="str">
        <f>IF('Making-시작_종료용'!K74&gt;0,'Making-시작_종료용'!EX74,"")</f>
        <v/>
      </c>
      <c r="BF71" t="str">
        <f>IF('Making-시작_종료용'!K74&gt;0,'Making-시작_종료용'!EY74,"")</f>
        <v/>
      </c>
      <c r="BG71" t="str">
        <f>IF('Making-시작_종료용'!K74&gt;0,'Making-시작_종료용'!EZ74,"")</f>
        <v/>
      </c>
      <c r="BH71" t="str">
        <f>IF('Making-시작_종료용'!K74&gt;0,'Making-시작_종료용'!FA74,"")</f>
        <v/>
      </c>
      <c r="BI71" t="str">
        <f>IF('Making-시작_종료용'!K74&gt;0,'Making-시작_종료용'!FB74,"")</f>
        <v/>
      </c>
      <c r="BJ71" t="str">
        <f>IF('Making-시작_종료용'!K74&gt;0,'Making-시작_종료용'!FC74,"")</f>
        <v/>
      </c>
      <c r="BK71" t="str">
        <f>IF('Making-시작_종료용'!K74&gt;0,'Making-시작_종료용'!FD74,"")</f>
        <v/>
      </c>
      <c r="BL71" t="str">
        <f>IF('Making-시작_종료용'!K74&gt;0,'Making-시작_종료용'!FE74,"")</f>
        <v/>
      </c>
      <c r="BM71" t="str">
        <f>IF('Making-시작_종료용'!K74&gt;0,'Making-시작_종료용'!FF74,"")</f>
        <v/>
      </c>
      <c r="BN71" t="str">
        <f>IF('Making-시작_종료용'!K74&gt;0,'Making-시작_종료용'!FG74,"")</f>
        <v/>
      </c>
      <c r="BO71" t="str">
        <f>IF('Making-시작_종료용'!K74&gt;0,'Making-시작_종료용'!FH74,"")</f>
        <v/>
      </c>
      <c r="BP71" t="str">
        <f>IF('Making-시작_종료용'!K74&gt;0,'Making-시작_종료용'!FI74,"")</f>
        <v/>
      </c>
      <c r="BQ71" t="str">
        <f>IF('Making-시작_종료용'!K74&gt;0,'Making-시작_종료용'!FJ74,"")</f>
        <v/>
      </c>
      <c r="BR71" t="str">
        <f>IF('Making-시작_종료용'!K74&gt;0,'Making-시작_종료용'!FK74,"")</f>
        <v/>
      </c>
      <c r="BS71" t="str">
        <f>IF('Making-시작_종료용'!K74&gt;0,'Making-시작_종료용'!FL74,"")</f>
        <v/>
      </c>
      <c r="BT71" t="str">
        <f>IF('Making-시작_종료용'!K74&gt;0,'Making-시작_종료용'!FM74,"")</f>
        <v/>
      </c>
      <c r="BU71" t="str">
        <f>IF('Making-시작_종료용'!K74&gt;0,'Making-시작_종료용'!FN74,"")</f>
        <v/>
      </c>
      <c r="BV71" t="str">
        <f>IF('Making-시작_종료용'!K74&gt;0,'Making-시작_종료용'!FO74,"")</f>
        <v/>
      </c>
      <c r="BW71" t="str">
        <f>IF('Making-시작_종료용'!K74&gt;0,'Making-시작_종료용'!FP74,"")</f>
        <v/>
      </c>
      <c r="BX71" t="str">
        <f>IF('Making-시작_종료용'!K74&gt;0,'Making-시작_종료용'!FQ74,"")</f>
        <v/>
      </c>
      <c r="BY71" t="str">
        <f>IF('Making-시작_종료용'!K74&gt;0,'Making-시작_종료용'!FR74,"")</f>
        <v/>
      </c>
      <c r="BZ71" t="str">
        <f>IF('Making-시작_종료용'!K74&gt;0,'Making-시작_종료용'!FS74,"")</f>
        <v/>
      </c>
      <c r="CA71" t="str">
        <f>IF('Making-시작_종료용'!K74&gt;0,'Making-시작_종료용'!FT74,"")</f>
        <v/>
      </c>
      <c r="CB71" t="str">
        <f>IF('Making-시작_종료용'!K74&gt;0,'Making-시작_종료용'!FU74,"")</f>
        <v/>
      </c>
      <c r="CC71" t="str">
        <f>IF('Making-시작_종료용'!K74&gt;0,'Making-시작_종료용'!FV74,"")</f>
        <v/>
      </c>
      <c r="CD71" t="str">
        <f>IF('Making-시작_종료용'!K74&gt;0,'Making-시작_종료용'!FW74,"")</f>
        <v/>
      </c>
      <c r="CE71" t="str">
        <f>IF('Making-시작_종료용'!K74&gt;0,'Making-시작_종료용'!FX74,"")</f>
        <v/>
      </c>
      <c r="CF71" t="str">
        <f>IF('Making-시작_종료용'!K74&gt;0,'Making-시작_종료용'!FY74,"")</f>
        <v/>
      </c>
      <c r="CG71" t="str">
        <f>IF('Making-시작_종료용'!K74&gt;0,'Making-시작_종료용'!FZ74,"")</f>
        <v/>
      </c>
      <c r="CH71" t="str">
        <f>IF('Making-시작_종료용'!K74&gt;0,'Making-시작_종료용'!GA74,"")</f>
        <v/>
      </c>
      <c r="CI71" t="str">
        <f>IF('Making-시작_종료용'!K74&gt;0,'Making-시작_종료용'!GB74,"")</f>
        <v/>
      </c>
      <c r="CJ71" t="str">
        <f>IF('Making-시작_종료용'!K74&gt;0,'Making-시작_종료용'!GC74,"")</f>
        <v/>
      </c>
      <c r="CK71" t="str">
        <f>IF('Making-시작_종료용'!K74&gt;0,'Making-시작_종료용'!GD74,"")</f>
        <v/>
      </c>
      <c r="CL71" t="str">
        <f>IF('Making-시작_종료용'!K74&gt;0,'Making-시작_종료용'!GE74,"")</f>
        <v/>
      </c>
      <c r="CM71" t="str">
        <f>IF('Making-시작_종료용'!K74&gt;0,'Making-시작_종료용'!GF74,"")</f>
        <v/>
      </c>
      <c r="CN71" t="str">
        <f>IF('Making-시작_종료용'!K74&gt;0,'Making-시작_종료용'!GG74,"")</f>
        <v/>
      </c>
      <c r="CO71" t="str">
        <f>IF('Making-시작_종료용'!K74&gt;0,'Making-시작_종료용'!GH74,"")</f>
        <v/>
      </c>
      <c r="CP71" s="56" t="str">
        <f>IF('Making-시작_종료용'!K74&gt;0,'Making-시작_종료용'!GI74,"")</f>
        <v/>
      </c>
      <c r="CQ71" t="str">
        <f>IF('Making-시작_종료용'!K74&gt;0,'Making-시작_종료용'!GJ74,"")</f>
        <v/>
      </c>
      <c r="CR71" t="str">
        <f>IF('Making-시작_종료용'!K74&gt;0,'Making-시작_종료용'!GK74,"")</f>
        <v/>
      </c>
      <c r="CS71" t="str">
        <f>IF('Making-시작_종료용'!K74&gt;0,'Making-시작_종료용'!GL74,"")</f>
        <v/>
      </c>
      <c r="CT71" t="str">
        <f>IF('Making-시작_종료용'!K74&gt;0,'Making-시작_종료용'!GM74,"")</f>
        <v/>
      </c>
      <c r="CU71" t="str">
        <f>IF('Making-시작_종료용'!K74&gt;0,"G","")</f>
        <v/>
      </c>
      <c r="CV71" t="str">
        <f>IF('Making-시작_종료용'!AR74&gt;0,1,IF('Making-시작_종료용'!AS74&gt;0,3,""))</f>
        <v/>
      </c>
      <c r="CW71" t="str">
        <f>IF(AND(Making!EW74&lt;&gt;0,(DL71&gt;0)),"X","")</f>
        <v/>
      </c>
      <c r="CX71" t="str">
        <f>IF(AND(Making!EW74&lt;&gt;0,(DL71&gt;0)),-1,"")</f>
        <v/>
      </c>
      <c r="CY71" t="str">
        <f t="shared" si="14"/>
        <v/>
      </c>
      <c r="DC71" t="str">
        <f>IF('Making-시작_종료용'!AR74&gt;0,"시작보행",IF('Making-시작_종료용'!AS74&gt;0,"종료보행",""))</f>
        <v/>
      </c>
      <c r="DH71">
        <f t="shared" ref="DH71:DH101" si="16">DH70+1</f>
        <v>65</v>
      </c>
      <c r="DI71">
        <f t="shared" ref="DI71:DI101" si="17">DI70</f>
        <v>16</v>
      </c>
      <c r="DJ71" t="str">
        <f t="shared" si="15"/>
        <v/>
      </c>
      <c r="DK71">
        <f t="shared" ref="DK71:DK101" si="18">DK70</f>
        <v>3</v>
      </c>
      <c r="DL71">
        <f t="shared" ref="DL71:DL101" si="19">DL70</f>
        <v>0</v>
      </c>
    </row>
    <row r="72" spans="3:116" ht="12" customHeight="1" x14ac:dyDescent="0.4">
      <c r="C72" s="4" t="str">
        <f>IF(AND(Making!EW75&lt;&gt;0,(DK72&lt;&gt;"")),CONCATENATE("@SET_LINE,",DH72+DI72/2),"")</f>
        <v/>
      </c>
      <c r="D72" t="str">
        <f>IF(AND(Making!EW75&lt;&gt;0,(DK72&lt;&gt;"")),Making!EV75,"")</f>
        <v/>
      </c>
      <c r="E72" t="str">
        <f>IF(AND(Making!EW75&lt;&gt;0,(DK72&lt;&gt;"")),Making!EW75,"")</f>
        <v/>
      </c>
      <c r="F72" t="str">
        <f>IF(AND(Making!EW75&lt;&gt;0,(DK72&lt;&gt;"")),Making!EX75,"")</f>
        <v/>
      </c>
      <c r="G72" t="str">
        <f>IF(AND(Making!EW75&lt;&gt;0,(DK72&lt;&gt;"")),Making!EY75,"")</f>
        <v/>
      </c>
      <c r="H72" t="str">
        <f>IF(AND(Making!EW75&lt;&gt;0,(DK72&lt;&gt;"")),Making!EZ75,"")</f>
        <v/>
      </c>
      <c r="I72" t="str">
        <f>IF(AND(Making!EW75&lt;&gt;0,(DK72&lt;&gt;"")),Making!FA75,"")</f>
        <v/>
      </c>
      <c r="J72" t="str">
        <f>IF(AND(Making!EW75&lt;&gt;0,(DK72&lt;&gt;"")),Making!FB75,"")</f>
        <v/>
      </c>
      <c r="K72" t="str">
        <f>IF(AND(Making!EW75&lt;&gt;0,(DK72&lt;&gt;"")),Making!FC75,"")</f>
        <v/>
      </c>
      <c r="L72" t="str">
        <f>IF(AND(Making!EW75&lt;&gt;0,(DK72&lt;&gt;"")),Making!FD75,"")</f>
        <v/>
      </c>
      <c r="M72" t="str">
        <f>IF(AND(Making!EW75&lt;&gt;0,(DK72&lt;&gt;"")),Making!FE75,"")</f>
        <v/>
      </c>
      <c r="N72" t="str">
        <f>IF(AND(Making!EW75&lt;&gt;0,(DK72&lt;&gt;"")),Making!FF75,"")</f>
        <v/>
      </c>
      <c r="O72" t="str">
        <f>IF(AND(Making!EW75&lt;&gt;0,(DK72&lt;&gt;"")),Making!FG75,"")</f>
        <v/>
      </c>
      <c r="P72" t="str">
        <f>IF(AND(Making!EW75&lt;&gt;0,(DK72&lt;&gt;"")),Making!FH75,"")</f>
        <v/>
      </c>
      <c r="Q72" t="str">
        <f>IF(AND(Making!EW75&lt;&gt;0,(DK72&lt;&gt;"")),Making!FI75,"")</f>
        <v/>
      </c>
      <c r="R72" t="str">
        <f>IF(AND(Making!EW75&lt;&gt;0,(DK72&lt;&gt;"")),Making!FJ75,"")</f>
        <v/>
      </c>
      <c r="S72" t="str">
        <f>IF(AND(Making!EW75&lt;&gt;0,(DK72&lt;&gt;"")),Making!FK75,"")</f>
        <v/>
      </c>
      <c r="T72" t="str">
        <f>IF(AND(Making!EW75&lt;&gt;0,(DK72&lt;&gt;"")),Making!FL75,"")</f>
        <v/>
      </c>
      <c r="U72" t="str">
        <f>IF(AND(Making!EW75&lt;&gt;0,(DK72&lt;&gt;"")),Making!FM75,"")</f>
        <v/>
      </c>
      <c r="V72" t="str">
        <f>IF(AND(Making!EW75&lt;&gt;0,(DK72&lt;&gt;"")),Making!FN75,"")</f>
        <v/>
      </c>
      <c r="W72" t="str">
        <f>IF(AND(Making!EW75&lt;&gt;0,(DK72&lt;&gt;"")),Making!FO75,"")</f>
        <v/>
      </c>
      <c r="X72" t="str">
        <f>IF(AND(Making!EW75&lt;&gt;0,(DK72&lt;&gt;"")),Making!FP75,"")</f>
        <v/>
      </c>
      <c r="Y72" t="str">
        <f>IF(AND(Making!EW75&lt;&gt;0,(DK72&lt;&gt;"")),Making!FQ75,"")</f>
        <v/>
      </c>
      <c r="Z72" t="str">
        <f>IF(AND(Making!EW75&lt;&gt;0,(DK72&lt;&gt;"")),Making!FR75,"")</f>
        <v/>
      </c>
      <c r="AA72" t="str">
        <f>IF(AND(Making!EW75&lt;&gt;0,(DK72&lt;&gt;"")),Making!FS75,"")</f>
        <v/>
      </c>
      <c r="AB72" t="str">
        <f>IF(AND(Making!EW75&lt;&gt;0,(DK72&lt;&gt;"")),Making!FT75,"")</f>
        <v/>
      </c>
      <c r="AC72" t="str">
        <f>IF(AND(Making!EW75&lt;&gt;0,(DK72&lt;&gt;"")),Making!FU75,"")</f>
        <v/>
      </c>
      <c r="AD72" t="str">
        <f>IF(AND(Making!EW75&lt;&gt;0,(DK72&lt;&gt;"")),Making!FV75,"")</f>
        <v/>
      </c>
      <c r="AE72" t="str">
        <f>IF(AND(Making!EW75&lt;&gt;0,(DK72&lt;&gt;"")),Making!FW75,"")</f>
        <v/>
      </c>
      <c r="AF72" t="str">
        <f>IF(AND(Making!EW75&lt;&gt;0,(DK72&lt;&gt;"")),Making!FX75,"")</f>
        <v/>
      </c>
      <c r="AG72" t="str">
        <f>IF(AND(Making!EW75&lt;&gt;0,(DK72&lt;&gt;"")),Making!FY75,"")</f>
        <v/>
      </c>
      <c r="AH72" t="str">
        <f>IF(AND(Making!EW75&lt;&gt;0,(DK72&lt;&gt;"")),Making!FZ75,"")</f>
        <v/>
      </c>
      <c r="AI72" t="str">
        <f>IF(AND(Making!EW75&lt;&gt;0,(DK72&lt;&gt;"")),Making!GA75,"")</f>
        <v/>
      </c>
      <c r="AJ72" t="str">
        <f>IF(AND(Making!EW75&lt;&gt;0,(DK72&lt;&gt;"")),Making!GB75,"")</f>
        <v/>
      </c>
      <c r="AK72" t="str">
        <f>IF(AND(Making!EW75&lt;&gt;0,(DK72&lt;&gt;"")),Making!GC75,"")</f>
        <v/>
      </c>
      <c r="AL72" t="str">
        <f>IF(AND(Making!EW75&lt;&gt;0,(DK72&lt;&gt;"")),Making!GD75,"")</f>
        <v/>
      </c>
      <c r="AM72" t="str">
        <f>IF(AND(Making!EW75&lt;&gt;0,(DK72&lt;&gt;"")),Making!GE75,"")</f>
        <v/>
      </c>
      <c r="AN72" t="str">
        <f>IF(AND(Making!EW75&lt;&gt;0,(DK72&lt;&gt;"")),Making!GF75,"")</f>
        <v/>
      </c>
      <c r="AO72" t="str">
        <f>IF(AND(Making!EW75&lt;&gt;0,(DK72&lt;&gt;"")),Making!GG75,"")</f>
        <v/>
      </c>
      <c r="AP72" t="str">
        <f>IF(AND(Making!EW75&lt;&gt;0,(DK72&lt;&gt;"")),Making!GJ75,"")</f>
        <v/>
      </c>
      <c r="AQ72" t="str">
        <f>IF(AND(Making!EW75&lt;&gt;0,(DK72&lt;&gt;"")),Making!GK75,"")</f>
        <v/>
      </c>
      <c r="AR72" t="str">
        <f>IF(AND(Making!EW75&lt;&gt;0,(DK72&lt;&gt;"")),Making!GL75,"")</f>
        <v/>
      </c>
      <c r="AS72" t="str">
        <f>IF(AND(Making!EW75&lt;&gt;0,(DK72&lt;&gt;"")),Making!GM75,"")</f>
        <v/>
      </c>
      <c r="AT72" t="str">
        <f>IF(AND(Making!EW75&lt;&gt;0,(DK72&lt;&gt;"")),"G","")</f>
        <v/>
      </c>
      <c r="AU72" t="str">
        <f>IF(AND(Making!EW75&lt;&gt;0,(DK72&lt;&gt;"")),2,IF(AND(Making!AS75&lt;&gt;0,(DK90&lt;&gt;"")),2,""))</f>
        <v/>
      </c>
      <c r="AV72" t="str">
        <f>IF(AND(Making!EW75&lt;&gt;0,(DK72&lt;&gt;""),(DL72&gt;0)),"X","")</f>
        <v/>
      </c>
      <c r="AW72" t="str">
        <f>IF(AND(Making!EW75&lt;&gt;0,(DK72&lt;&gt;""),(DL72&gt;0)),-1,"")</f>
        <v/>
      </c>
      <c r="AX72" s="4"/>
      <c r="AY72" s="4"/>
      <c r="AZ72" s="4"/>
      <c r="BA72" s="4"/>
      <c r="BB72" s="4" t="str">
        <f>IF('Making-시작_종료용'!K75&gt;0,CONCATENATE("@SET_LINE,",IF(CV72=1,DH72,DH72+IF(DK72&lt;&gt;"",DI72,0))),"")</f>
        <v/>
      </c>
      <c r="BC72" t="str">
        <f>IF('Making-시작_종료용'!K75&gt;0,'Making-시작_종료용'!EV75,"")</f>
        <v/>
      </c>
      <c r="BD72" t="str">
        <f>IF('Making-시작_종료용'!K75&gt;0,'Making-시작_종료용'!EW75,"")</f>
        <v/>
      </c>
      <c r="BE72" t="str">
        <f>IF('Making-시작_종료용'!K75&gt;0,'Making-시작_종료용'!EX75,"")</f>
        <v/>
      </c>
      <c r="BF72" t="str">
        <f>IF('Making-시작_종료용'!K75&gt;0,'Making-시작_종료용'!EY75,"")</f>
        <v/>
      </c>
      <c r="BG72" t="str">
        <f>IF('Making-시작_종료용'!K75&gt;0,'Making-시작_종료용'!EZ75,"")</f>
        <v/>
      </c>
      <c r="BH72" t="str">
        <f>IF('Making-시작_종료용'!K75&gt;0,'Making-시작_종료용'!FA75,"")</f>
        <v/>
      </c>
      <c r="BI72" t="str">
        <f>IF('Making-시작_종료용'!K75&gt;0,'Making-시작_종료용'!FB75,"")</f>
        <v/>
      </c>
      <c r="BJ72" t="str">
        <f>IF('Making-시작_종료용'!K75&gt;0,'Making-시작_종료용'!FC75,"")</f>
        <v/>
      </c>
      <c r="BK72" t="str">
        <f>IF('Making-시작_종료용'!K75&gt;0,'Making-시작_종료용'!FD75,"")</f>
        <v/>
      </c>
      <c r="BL72" t="str">
        <f>IF('Making-시작_종료용'!K75&gt;0,'Making-시작_종료용'!FE75,"")</f>
        <v/>
      </c>
      <c r="BM72" t="str">
        <f>IF('Making-시작_종료용'!K75&gt;0,'Making-시작_종료용'!FF75,"")</f>
        <v/>
      </c>
      <c r="BN72" t="str">
        <f>IF('Making-시작_종료용'!K75&gt;0,'Making-시작_종료용'!FG75,"")</f>
        <v/>
      </c>
      <c r="BO72" t="str">
        <f>IF('Making-시작_종료용'!K75&gt;0,'Making-시작_종료용'!FH75,"")</f>
        <v/>
      </c>
      <c r="BP72" t="str">
        <f>IF('Making-시작_종료용'!K75&gt;0,'Making-시작_종료용'!FI75,"")</f>
        <v/>
      </c>
      <c r="BQ72" t="str">
        <f>IF('Making-시작_종료용'!K75&gt;0,'Making-시작_종료용'!FJ75,"")</f>
        <v/>
      </c>
      <c r="BR72" t="str">
        <f>IF('Making-시작_종료용'!K75&gt;0,'Making-시작_종료용'!FK75,"")</f>
        <v/>
      </c>
      <c r="BS72" t="str">
        <f>IF('Making-시작_종료용'!K75&gt;0,'Making-시작_종료용'!FL75,"")</f>
        <v/>
      </c>
      <c r="BT72" t="str">
        <f>IF('Making-시작_종료용'!K75&gt;0,'Making-시작_종료용'!FM75,"")</f>
        <v/>
      </c>
      <c r="BU72" t="str">
        <f>IF('Making-시작_종료용'!K75&gt;0,'Making-시작_종료용'!FN75,"")</f>
        <v/>
      </c>
      <c r="BV72" t="str">
        <f>IF('Making-시작_종료용'!K75&gt;0,'Making-시작_종료용'!FO75,"")</f>
        <v/>
      </c>
      <c r="BW72" t="str">
        <f>IF('Making-시작_종료용'!K75&gt;0,'Making-시작_종료용'!FP75,"")</f>
        <v/>
      </c>
      <c r="BX72" t="str">
        <f>IF('Making-시작_종료용'!K75&gt;0,'Making-시작_종료용'!FQ75,"")</f>
        <v/>
      </c>
      <c r="BY72" t="str">
        <f>IF('Making-시작_종료용'!K75&gt;0,'Making-시작_종료용'!FR75,"")</f>
        <v/>
      </c>
      <c r="BZ72" t="str">
        <f>IF('Making-시작_종료용'!K75&gt;0,'Making-시작_종료용'!FS75,"")</f>
        <v/>
      </c>
      <c r="CA72" t="str">
        <f>IF('Making-시작_종료용'!K75&gt;0,'Making-시작_종료용'!FT75,"")</f>
        <v/>
      </c>
      <c r="CB72" t="str">
        <f>IF('Making-시작_종료용'!K75&gt;0,'Making-시작_종료용'!FU75,"")</f>
        <v/>
      </c>
      <c r="CC72" t="str">
        <f>IF('Making-시작_종료용'!K75&gt;0,'Making-시작_종료용'!FV75,"")</f>
        <v/>
      </c>
      <c r="CD72" t="str">
        <f>IF('Making-시작_종료용'!K75&gt;0,'Making-시작_종료용'!FW75,"")</f>
        <v/>
      </c>
      <c r="CE72" t="str">
        <f>IF('Making-시작_종료용'!K75&gt;0,'Making-시작_종료용'!FX75,"")</f>
        <v/>
      </c>
      <c r="CF72" t="str">
        <f>IF('Making-시작_종료용'!K75&gt;0,'Making-시작_종료용'!FY75,"")</f>
        <v/>
      </c>
      <c r="CG72" t="str">
        <f>IF('Making-시작_종료용'!K75&gt;0,'Making-시작_종료용'!FZ75,"")</f>
        <v/>
      </c>
      <c r="CH72" t="str">
        <f>IF('Making-시작_종료용'!K75&gt;0,'Making-시작_종료용'!GA75,"")</f>
        <v/>
      </c>
      <c r="CI72" t="str">
        <f>IF('Making-시작_종료용'!K75&gt;0,'Making-시작_종료용'!GB75,"")</f>
        <v/>
      </c>
      <c r="CJ72" t="str">
        <f>IF('Making-시작_종료용'!K75&gt;0,'Making-시작_종료용'!GC75,"")</f>
        <v/>
      </c>
      <c r="CK72" t="str">
        <f>IF('Making-시작_종료용'!K75&gt;0,'Making-시작_종료용'!GD75,"")</f>
        <v/>
      </c>
      <c r="CL72" t="str">
        <f>IF('Making-시작_종료용'!K75&gt;0,'Making-시작_종료용'!GE75,"")</f>
        <v/>
      </c>
      <c r="CM72" t="str">
        <f>IF('Making-시작_종료용'!K75&gt;0,'Making-시작_종료용'!GF75,"")</f>
        <v/>
      </c>
      <c r="CN72" t="str">
        <f>IF('Making-시작_종료용'!K75&gt;0,'Making-시작_종료용'!GG75,"")</f>
        <v/>
      </c>
      <c r="CO72" t="str">
        <f>IF('Making-시작_종료용'!K75&gt;0,'Making-시작_종료용'!GH75,"")</f>
        <v/>
      </c>
      <c r="CP72" s="56" t="str">
        <f>IF('Making-시작_종료용'!K75&gt;0,'Making-시작_종료용'!GI75,"")</f>
        <v/>
      </c>
      <c r="CQ72" t="str">
        <f>IF('Making-시작_종료용'!K75&gt;0,'Making-시작_종료용'!GJ75,"")</f>
        <v/>
      </c>
      <c r="CR72" t="str">
        <f>IF('Making-시작_종료용'!K75&gt;0,'Making-시작_종료용'!GK75,"")</f>
        <v/>
      </c>
      <c r="CS72" t="str">
        <f>IF('Making-시작_종료용'!K75&gt;0,'Making-시작_종료용'!GL75,"")</f>
        <v/>
      </c>
      <c r="CT72" t="str">
        <f>IF('Making-시작_종료용'!K75&gt;0,'Making-시작_종료용'!GM75,"")</f>
        <v/>
      </c>
      <c r="CU72" t="str">
        <f>IF('Making-시작_종료용'!K75&gt;0,"G","")</f>
        <v/>
      </c>
      <c r="CV72" t="str">
        <f>IF('Making-시작_종료용'!AR75&gt;0,1,IF('Making-시작_종료용'!AS75&gt;0,3,""))</f>
        <v/>
      </c>
      <c r="CW72" t="str">
        <f>IF(AND(Making!EW75&lt;&gt;0,(DL72&gt;0)),"X","")</f>
        <v/>
      </c>
      <c r="CX72" t="str">
        <f>IF(AND(Making!EW75&lt;&gt;0,(DL72&gt;0)),-1,"")</f>
        <v/>
      </c>
      <c r="CY72" t="str">
        <f t="shared" si="14"/>
        <v/>
      </c>
      <c r="DC72" t="str">
        <f>IF('Making-시작_종료용'!AR75&gt;0,"시작보행",IF('Making-시작_종료용'!AS75&gt;0,"종료보행",""))</f>
        <v/>
      </c>
      <c r="DH72">
        <f t="shared" si="16"/>
        <v>66</v>
      </c>
      <c r="DI72">
        <f t="shared" si="17"/>
        <v>16</v>
      </c>
      <c r="DJ72" t="str">
        <f t="shared" si="15"/>
        <v/>
      </c>
      <c r="DK72">
        <f t="shared" si="18"/>
        <v>3</v>
      </c>
      <c r="DL72">
        <f t="shared" si="19"/>
        <v>0</v>
      </c>
    </row>
    <row r="73" spans="3:116" ht="12" customHeight="1" x14ac:dyDescent="0.4">
      <c r="C73" s="4" t="str">
        <f>IF(AND(Making!EW76&lt;&gt;0,(DK73&lt;&gt;"")),CONCATENATE("@SET_LINE,",DH73+DI73/2),"")</f>
        <v/>
      </c>
      <c r="D73" t="str">
        <f>IF(AND(Making!EW76&lt;&gt;0,(DK73&lt;&gt;"")),Making!EV76,"")</f>
        <v/>
      </c>
      <c r="E73" t="str">
        <f>IF(AND(Making!EW76&lt;&gt;0,(DK73&lt;&gt;"")),Making!EW76,"")</f>
        <v/>
      </c>
      <c r="F73" t="str">
        <f>IF(AND(Making!EW76&lt;&gt;0,(DK73&lt;&gt;"")),Making!EX76,"")</f>
        <v/>
      </c>
      <c r="G73" t="str">
        <f>IF(AND(Making!EW76&lt;&gt;0,(DK73&lt;&gt;"")),Making!EY76,"")</f>
        <v/>
      </c>
      <c r="H73" t="str">
        <f>IF(AND(Making!EW76&lt;&gt;0,(DK73&lt;&gt;"")),Making!EZ76,"")</f>
        <v/>
      </c>
      <c r="I73" t="str">
        <f>IF(AND(Making!EW76&lt;&gt;0,(DK73&lt;&gt;"")),Making!FA76,"")</f>
        <v/>
      </c>
      <c r="J73" t="str">
        <f>IF(AND(Making!EW76&lt;&gt;0,(DK73&lt;&gt;"")),Making!FB76,"")</f>
        <v/>
      </c>
      <c r="K73" t="str">
        <f>IF(AND(Making!EW76&lt;&gt;0,(DK73&lt;&gt;"")),Making!FC76,"")</f>
        <v/>
      </c>
      <c r="L73" t="str">
        <f>IF(AND(Making!EW76&lt;&gt;0,(DK73&lt;&gt;"")),Making!FD76,"")</f>
        <v/>
      </c>
      <c r="M73" t="str">
        <f>IF(AND(Making!EW76&lt;&gt;0,(DK73&lt;&gt;"")),Making!FE76,"")</f>
        <v/>
      </c>
      <c r="N73" t="str">
        <f>IF(AND(Making!EW76&lt;&gt;0,(DK73&lt;&gt;"")),Making!FF76,"")</f>
        <v/>
      </c>
      <c r="O73" t="str">
        <f>IF(AND(Making!EW76&lt;&gt;0,(DK73&lt;&gt;"")),Making!FG76,"")</f>
        <v/>
      </c>
      <c r="P73" t="str">
        <f>IF(AND(Making!EW76&lt;&gt;0,(DK73&lt;&gt;"")),Making!FH76,"")</f>
        <v/>
      </c>
      <c r="Q73" t="str">
        <f>IF(AND(Making!EW76&lt;&gt;0,(DK73&lt;&gt;"")),Making!FI76,"")</f>
        <v/>
      </c>
      <c r="R73" t="str">
        <f>IF(AND(Making!EW76&lt;&gt;0,(DK73&lt;&gt;"")),Making!FJ76,"")</f>
        <v/>
      </c>
      <c r="S73" t="str">
        <f>IF(AND(Making!EW76&lt;&gt;0,(DK73&lt;&gt;"")),Making!FK76,"")</f>
        <v/>
      </c>
      <c r="T73" t="str">
        <f>IF(AND(Making!EW76&lt;&gt;0,(DK73&lt;&gt;"")),Making!FL76,"")</f>
        <v/>
      </c>
      <c r="U73" t="str">
        <f>IF(AND(Making!EW76&lt;&gt;0,(DK73&lt;&gt;"")),Making!FM76,"")</f>
        <v/>
      </c>
      <c r="V73" t="str">
        <f>IF(AND(Making!EW76&lt;&gt;0,(DK73&lt;&gt;"")),Making!FN76,"")</f>
        <v/>
      </c>
      <c r="W73" t="str">
        <f>IF(AND(Making!EW76&lt;&gt;0,(DK73&lt;&gt;"")),Making!FO76,"")</f>
        <v/>
      </c>
      <c r="X73" t="str">
        <f>IF(AND(Making!EW76&lt;&gt;0,(DK73&lt;&gt;"")),Making!FP76,"")</f>
        <v/>
      </c>
      <c r="Y73" t="str">
        <f>IF(AND(Making!EW76&lt;&gt;0,(DK73&lt;&gt;"")),Making!FQ76,"")</f>
        <v/>
      </c>
      <c r="Z73" t="str">
        <f>IF(AND(Making!EW76&lt;&gt;0,(DK73&lt;&gt;"")),Making!FR76,"")</f>
        <v/>
      </c>
      <c r="AA73" t="str">
        <f>IF(AND(Making!EW76&lt;&gt;0,(DK73&lt;&gt;"")),Making!FS76,"")</f>
        <v/>
      </c>
      <c r="AB73" t="str">
        <f>IF(AND(Making!EW76&lt;&gt;0,(DK73&lt;&gt;"")),Making!FT76,"")</f>
        <v/>
      </c>
      <c r="AC73" t="str">
        <f>IF(AND(Making!EW76&lt;&gt;0,(DK73&lt;&gt;"")),Making!FU76,"")</f>
        <v/>
      </c>
      <c r="AD73" t="str">
        <f>IF(AND(Making!EW76&lt;&gt;0,(DK73&lt;&gt;"")),Making!FV76,"")</f>
        <v/>
      </c>
      <c r="AE73" t="str">
        <f>IF(AND(Making!EW76&lt;&gt;0,(DK73&lt;&gt;"")),Making!FW76,"")</f>
        <v/>
      </c>
      <c r="AF73" t="str">
        <f>IF(AND(Making!EW76&lt;&gt;0,(DK73&lt;&gt;"")),Making!FX76,"")</f>
        <v/>
      </c>
      <c r="AG73" t="str">
        <f>IF(AND(Making!EW76&lt;&gt;0,(DK73&lt;&gt;"")),Making!FY76,"")</f>
        <v/>
      </c>
      <c r="AH73" t="str">
        <f>IF(AND(Making!EW76&lt;&gt;0,(DK73&lt;&gt;"")),Making!FZ76,"")</f>
        <v/>
      </c>
      <c r="AI73" t="str">
        <f>IF(AND(Making!EW76&lt;&gt;0,(DK73&lt;&gt;"")),Making!GA76,"")</f>
        <v/>
      </c>
      <c r="AJ73" t="str">
        <f>IF(AND(Making!EW76&lt;&gt;0,(DK73&lt;&gt;"")),Making!GB76,"")</f>
        <v/>
      </c>
      <c r="AK73" t="str">
        <f>IF(AND(Making!EW76&lt;&gt;0,(DK73&lt;&gt;"")),Making!GC76,"")</f>
        <v/>
      </c>
      <c r="AL73" t="str">
        <f>IF(AND(Making!EW76&lt;&gt;0,(DK73&lt;&gt;"")),Making!GD76,"")</f>
        <v/>
      </c>
      <c r="AM73" t="str">
        <f>IF(AND(Making!EW76&lt;&gt;0,(DK73&lt;&gt;"")),Making!GE76,"")</f>
        <v/>
      </c>
      <c r="AN73" t="str">
        <f>IF(AND(Making!EW76&lt;&gt;0,(DK73&lt;&gt;"")),Making!GF76,"")</f>
        <v/>
      </c>
      <c r="AO73" t="str">
        <f>IF(AND(Making!EW76&lt;&gt;0,(DK73&lt;&gt;"")),Making!GG76,"")</f>
        <v/>
      </c>
      <c r="AP73" t="str">
        <f>IF(AND(Making!EW76&lt;&gt;0,(DK73&lt;&gt;"")),Making!GJ76,"")</f>
        <v/>
      </c>
      <c r="AQ73" t="str">
        <f>IF(AND(Making!EW76&lt;&gt;0,(DK73&lt;&gt;"")),Making!GK76,"")</f>
        <v/>
      </c>
      <c r="AR73" t="str">
        <f>IF(AND(Making!EW76&lt;&gt;0,(DK73&lt;&gt;"")),Making!GL76,"")</f>
        <v/>
      </c>
      <c r="AS73" t="str">
        <f>IF(AND(Making!EW76&lt;&gt;0,(DK73&lt;&gt;"")),Making!GM76,"")</f>
        <v/>
      </c>
      <c r="AT73" t="str">
        <f>IF(AND(Making!EW76&lt;&gt;0,(DK73&lt;&gt;"")),"G","")</f>
        <v/>
      </c>
      <c r="AU73" t="str">
        <f>IF(AND(Making!EW76&lt;&gt;0,(DK73&lt;&gt;"")),2,IF(AND(Making!AS76&lt;&gt;0,(DK91&lt;&gt;"")),2,""))</f>
        <v/>
      </c>
      <c r="AV73" t="str">
        <f>IF(AND(Making!EW76&lt;&gt;0,(DK73&lt;&gt;""),(DL73&gt;0)),"X","")</f>
        <v/>
      </c>
      <c r="AW73" t="str">
        <f>IF(AND(Making!EW76&lt;&gt;0,(DK73&lt;&gt;""),(DL73&gt;0)),-1,"")</f>
        <v/>
      </c>
      <c r="AX73" s="4"/>
      <c r="AY73" s="4"/>
      <c r="AZ73" s="4"/>
      <c r="BA73" s="4"/>
      <c r="BB73" s="4" t="str">
        <f>IF('Making-시작_종료용'!K76&gt;0,CONCATENATE("@SET_LINE,",IF(CV73=1,DH73,DH73+IF(DK73&lt;&gt;"",DI73,0))),"")</f>
        <v/>
      </c>
      <c r="BC73" t="str">
        <f>IF('Making-시작_종료용'!K76&gt;0,'Making-시작_종료용'!EV76,"")</f>
        <v/>
      </c>
      <c r="BD73" t="str">
        <f>IF('Making-시작_종료용'!K76&gt;0,'Making-시작_종료용'!EW76,"")</f>
        <v/>
      </c>
      <c r="BE73" t="str">
        <f>IF('Making-시작_종료용'!K76&gt;0,'Making-시작_종료용'!EX76,"")</f>
        <v/>
      </c>
      <c r="BF73" t="str">
        <f>IF('Making-시작_종료용'!K76&gt;0,'Making-시작_종료용'!EY76,"")</f>
        <v/>
      </c>
      <c r="BG73" t="str">
        <f>IF('Making-시작_종료용'!K76&gt;0,'Making-시작_종료용'!EZ76,"")</f>
        <v/>
      </c>
      <c r="BH73" t="str">
        <f>IF('Making-시작_종료용'!K76&gt;0,'Making-시작_종료용'!FA76,"")</f>
        <v/>
      </c>
      <c r="BI73" t="str">
        <f>IF('Making-시작_종료용'!K76&gt;0,'Making-시작_종료용'!FB76,"")</f>
        <v/>
      </c>
      <c r="BJ73" t="str">
        <f>IF('Making-시작_종료용'!K76&gt;0,'Making-시작_종료용'!FC76,"")</f>
        <v/>
      </c>
      <c r="BK73" t="str">
        <f>IF('Making-시작_종료용'!K76&gt;0,'Making-시작_종료용'!FD76,"")</f>
        <v/>
      </c>
      <c r="BL73" t="str">
        <f>IF('Making-시작_종료용'!K76&gt;0,'Making-시작_종료용'!FE76,"")</f>
        <v/>
      </c>
      <c r="BM73" t="str">
        <f>IF('Making-시작_종료용'!K76&gt;0,'Making-시작_종료용'!FF76,"")</f>
        <v/>
      </c>
      <c r="BN73" t="str">
        <f>IF('Making-시작_종료용'!K76&gt;0,'Making-시작_종료용'!FG76,"")</f>
        <v/>
      </c>
      <c r="BO73" t="str">
        <f>IF('Making-시작_종료용'!K76&gt;0,'Making-시작_종료용'!FH76,"")</f>
        <v/>
      </c>
      <c r="BP73" t="str">
        <f>IF('Making-시작_종료용'!K76&gt;0,'Making-시작_종료용'!FI76,"")</f>
        <v/>
      </c>
      <c r="BQ73" t="str">
        <f>IF('Making-시작_종료용'!K76&gt;0,'Making-시작_종료용'!FJ76,"")</f>
        <v/>
      </c>
      <c r="BR73" t="str">
        <f>IF('Making-시작_종료용'!K76&gt;0,'Making-시작_종료용'!FK76,"")</f>
        <v/>
      </c>
      <c r="BS73" t="str">
        <f>IF('Making-시작_종료용'!K76&gt;0,'Making-시작_종료용'!FL76,"")</f>
        <v/>
      </c>
      <c r="BT73" t="str">
        <f>IF('Making-시작_종료용'!K76&gt;0,'Making-시작_종료용'!FM76,"")</f>
        <v/>
      </c>
      <c r="BU73" t="str">
        <f>IF('Making-시작_종료용'!K76&gt;0,'Making-시작_종료용'!FN76,"")</f>
        <v/>
      </c>
      <c r="BV73" t="str">
        <f>IF('Making-시작_종료용'!K76&gt;0,'Making-시작_종료용'!FO76,"")</f>
        <v/>
      </c>
      <c r="BW73" t="str">
        <f>IF('Making-시작_종료용'!K76&gt;0,'Making-시작_종료용'!FP76,"")</f>
        <v/>
      </c>
      <c r="BX73" t="str">
        <f>IF('Making-시작_종료용'!K76&gt;0,'Making-시작_종료용'!FQ76,"")</f>
        <v/>
      </c>
      <c r="BY73" t="str">
        <f>IF('Making-시작_종료용'!K76&gt;0,'Making-시작_종료용'!FR76,"")</f>
        <v/>
      </c>
      <c r="BZ73" t="str">
        <f>IF('Making-시작_종료용'!K76&gt;0,'Making-시작_종료용'!FS76,"")</f>
        <v/>
      </c>
      <c r="CA73" t="str">
        <f>IF('Making-시작_종료용'!K76&gt;0,'Making-시작_종료용'!FT76,"")</f>
        <v/>
      </c>
      <c r="CB73" t="str">
        <f>IF('Making-시작_종료용'!K76&gt;0,'Making-시작_종료용'!FU76,"")</f>
        <v/>
      </c>
      <c r="CC73" t="str">
        <f>IF('Making-시작_종료용'!K76&gt;0,'Making-시작_종료용'!FV76,"")</f>
        <v/>
      </c>
      <c r="CD73" t="str">
        <f>IF('Making-시작_종료용'!K76&gt;0,'Making-시작_종료용'!FW76,"")</f>
        <v/>
      </c>
      <c r="CE73" t="str">
        <f>IF('Making-시작_종료용'!K76&gt;0,'Making-시작_종료용'!FX76,"")</f>
        <v/>
      </c>
      <c r="CF73" t="str">
        <f>IF('Making-시작_종료용'!K76&gt;0,'Making-시작_종료용'!FY76,"")</f>
        <v/>
      </c>
      <c r="CG73" t="str">
        <f>IF('Making-시작_종료용'!K76&gt;0,'Making-시작_종료용'!FZ76,"")</f>
        <v/>
      </c>
      <c r="CH73" t="str">
        <f>IF('Making-시작_종료용'!K76&gt;0,'Making-시작_종료용'!GA76,"")</f>
        <v/>
      </c>
      <c r="CI73" t="str">
        <f>IF('Making-시작_종료용'!K76&gt;0,'Making-시작_종료용'!GB76,"")</f>
        <v/>
      </c>
      <c r="CJ73" t="str">
        <f>IF('Making-시작_종료용'!K76&gt;0,'Making-시작_종료용'!GC76,"")</f>
        <v/>
      </c>
      <c r="CK73" t="str">
        <f>IF('Making-시작_종료용'!K76&gt;0,'Making-시작_종료용'!GD76,"")</f>
        <v/>
      </c>
      <c r="CL73" t="str">
        <f>IF('Making-시작_종료용'!K76&gt;0,'Making-시작_종료용'!GE76,"")</f>
        <v/>
      </c>
      <c r="CM73" t="str">
        <f>IF('Making-시작_종료용'!K76&gt;0,'Making-시작_종료용'!GF76,"")</f>
        <v/>
      </c>
      <c r="CN73" t="str">
        <f>IF('Making-시작_종료용'!K76&gt;0,'Making-시작_종료용'!GG76,"")</f>
        <v/>
      </c>
      <c r="CO73" t="str">
        <f>IF('Making-시작_종료용'!K76&gt;0,'Making-시작_종료용'!GH76,"")</f>
        <v/>
      </c>
      <c r="CP73" s="56" t="str">
        <f>IF('Making-시작_종료용'!K76&gt;0,'Making-시작_종료용'!GI76,"")</f>
        <v/>
      </c>
      <c r="CQ73" t="str">
        <f>IF('Making-시작_종료용'!K76&gt;0,'Making-시작_종료용'!GJ76,"")</f>
        <v/>
      </c>
      <c r="CR73" t="str">
        <f>IF('Making-시작_종료용'!K76&gt;0,'Making-시작_종료용'!GK76,"")</f>
        <v/>
      </c>
      <c r="CS73" t="str">
        <f>IF('Making-시작_종료용'!K76&gt;0,'Making-시작_종료용'!GL76,"")</f>
        <v/>
      </c>
      <c r="CT73" t="str">
        <f>IF('Making-시작_종료용'!K76&gt;0,'Making-시작_종료용'!GM76,"")</f>
        <v/>
      </c>
      <c r="CU73" t="str">
        <f>IF('Making-시작_종료용'!K76&gt;0,"G","")</f>
        <v/>
      </c>
      <c r="CV73" t="str">
        <f>IF('Making-시작_종료용'!AR76&gt;0,1,IF('Making-시작_종료용'!AS76&gt;0,3,""))</f>
        <v/>
      </c>
      <c r="CW73" t="str">
        <f>IF(AND(Making!EW76&lt;&gt;0,(DL73&gt;0)),"X","")</f>
        <v/>
      </c>
      <c r="CX73" t="str">
        <f>IF(AND(Making!EW76&lt;&gt;0,(DL73&gt;0)),-1,"")</f>
        <v/>
      </c>
      <c r="CY73" t="str">
        <f t="shared" si="14"/>
        <v/>
      </c>
      <c r="DC73" t="str">
        <f>IF('Making-시작_종료용'!AR76&gt;0,"시작보행",IF('Making-시작_종료용'!AS76&gt;0,"종료보행",""))</f>
        <v/>
      </c>
      <c r="DH73">
        <f t="shared" si="16"/>
        <v>67</v>
      </c>
      <c r="DI73">
        <f t="shared" si="17"/>
        <v>16</v>
      </c>
      <c r="DJ73" t="str">
        <f t="shared" si="15"/>
        <v/>
      </c>
      <c r="DK73">
        <f t="shared" si="18"/>
        <v>3</v>
      </c>
      <c r="DL73">
        <f t="shared" si="19"/>
        <v>0</v>
      </c>
    </row>
    <row r="74" spans="3:116" ht="12" customHeight="1" x14ac:dyDescent="0.4">
      <c r="C74" s="4" t="str">
        <f>IF(AND(Making!EW77&lt;&gt;0,(DK74&lt;&gt;"")),CONCATENATE("@SET_LINE,",DH74+DI74/2),"")</f>
        <v/>
      </c>
      <c r="D74" t="str">
        <f>IF(AND(Making!EW77&lt;&gt;0,(DK74&lt;&gt;"")),Making!EV77,"")</f>
        <v/>
      </c>
      <c r="E74" t="str">
        <f>IF(AND(Making!EW77&lt;&gt;0,(DK74&lt;&gt;"")),Making!EW77,"")</f>
        <v/>
      </c>
      <c r="F74" t="str">
        <f>IF(AND(Making!EW77&lt;&gt;0,(DK74&lt;&gt;"")),Making!EX77,"")</f>
        <v/>
      </c>
      <c r="G74" t="str">
        <f>IF(AND(Making!EW77&lt;&gt;0,(DK74&lt;&gt;"")),Making!EY77,"")</f>
        <v/>
      </c>
      <c r="H74" t="str">
        <f>IF(AND(Making!EW77&lt;&gt;0,(DK74&lt;&gt;"")),Making!EZ77,"")</f>
        <v/>
      </c>
      <c r="I74" t="str">
        <f>IF(AND(Making!EW77&lt;&gt;0,(DK74&lt;&gt;"")),Making!FA77,"")</f>
        <v/>
      </c>
      <c r="J74" t="str">
        <f>IF(AND(Making!EW77&lt;&gt;0,(DK74&lt;&gt;"")),Making!FB77,"")</f>
        <v/>
      </c>
      <c r="K74" t="str">
        <f>IF(AND(Making!EW77&lt;&gt;0,(DK74&lt;&gt;"")),Making!FC77,"")</f>
        <v/>
      </c>
      <c r="L74" t="str">
        <f>IF(AND(Making!EW77&lt;&gt;0,(DK74&lt;&gt;"")),Making!FD77,"")</f>
        <v/>
      </c>
      <c r="M74" t="str">
        <f>IF(AND(Making!EW77&lt;&gt;0,(DK74&lt;&gt;"")),Making!FE77,"")</f>
        <v/>
      </c>
      <c r="N74" t="str">
        <f>IF(AND(Making!EW77&lt;&gt;0,(DK74&lt;&gt;"")),Making!FF77,"")</f>
        <v/>
      </c>
      <c r="O74" t="str">
        <f>IF(AND(Making!EW77&lt;&gt;0,(DK74&lt;&gt;"")),Making!FG77,"")</f>
        <v/>
      </c>
      <c r="P74" t="str">
        <f>IF(AND(Making!EW77&lt;&gt;0,(DK74&lt;&gt;"")),Making!FH77,"")</f>
        <v/>
      </c>
      <c r="Q74" t="str">
        <f>IF(AND(Making!EW77&lt;&gt;0,(DK74&lt;&gt;"")),Making!FI77,"")</f>
        <v/>
      </c>
      <c r="R74" t="str">
        <f>IF(AND(Making!EW77&lt;&gt;0,(DK74&lt;&gt;"")),Making!FJ77,"")</f>
        <v/>
      </c>
      <c r="S74" t="str">
        <f>IF(AND(Making!EW77&lt;&gt;0,(DK74&lt;&gt;"")),Making!FK77,"")</f>
        <v/>
      </c>
      <c r="T74" t="str">
        <f>IF(AND(Making!EW77&lt;&gt;0,(DK74&lt;&gt;"")),Making!FL77,"")</f>
        <v/>
      </c>
      <c r="U74" t="str">
        <f>IF(AND(Making!EW77&lt;&gt;0,(DK74&lt;&gt;"")),Making!FM77,"")</f>
        <v/>
      </c>
      <c r="V74" t="str">
        <f>IF(AND(Making!EW77&lt;&gt;0,(DK74&lt;&gt;"")),Making!FN77,"")</f>
        <v/>
      </c>
      <c r="W74" t="str">
        <f>IF(AND(Making!EW77&lt;&gt;0,(DK74&lt;&gt;"")),Making!FO77,"")</f>
        <v/>
      </c>
      <c r="X74" t="str">
        <f>IF(AND(Making!EW77&lt;&gt;0,(DK74&lt;&gt;"")),Making!FP77,"")</f>
        <v/>
      </c>
      <c r="Y74" t="str">
        <f>IF(AND(Making!EW77&lt;&gt;0,(DK74&lt;&gt;"")),Making!FQ77,"")</f>
        <v/>
      </c>
      <c r="Z74" t="str">
        <f>IF(AND(Making!EW77&lt;&gt;0,(DK74&lt;&gt;"")),Making!FR77,"")</f>
        <v/>
      </c>
      <c r="AA74" t="str">
        <f>IF(AND(Making!EW77&lt;&gt;0,(DK74&lt;&gt;"")),Making!FS77,"")</f>
        <v/>
      </c>
      <c r="AB74" t="str">
        <f>IF(AND(Making!EW77&lt;&gt;0,(DK74&lt;&gt;"")),Making!FT77,"")</f>
        <v/>
      </c>
      <c r="AC74" t="str">
        <f>IF(AND(Making!EW77&lt;&gt;0,(DK74&lt;&gt;"")),Making!FU77,"")</f>
        <v/>
      </c>
      <c r="AD74" t="str">
        <f>IF(AND(Making!EW77&lt;&gt;0,(DK74&lt;&gt;"")),Making!FV77,"")</f>
        <v/>
      </c>
      <c r="AE74" t="str">
        <f>IF(AND(Making!EW77&lt;&gt;0,(DK74&lt;&gt;"")),Making!FW77,"")</f>
        <v/>
      </c>
      <c r="AF74" t="str">
        <f>IF(AND(Making!EW77&lt;&gt;0,(DK74&lt;&gt;"")),Making!FX77,"")</f>
        <v/>
      </c>
      <c r="AG74" t="str">
        <f>IF(AND(Making!EW77&lt;&gt;0,(DK74&lt;&gt;"")),Making!FY77,"")</f>
        <v/>
      </c>
      <c r="AH74" t="str">
        <f>IF(AND(Making!EW77&lt;&gt;0,(DK74&lt;&gt;"")),Making!FZ77,"")</f>
        <v/>
      </c>
      <c r="AI74" t="str">
        <f>IF(AND(Making!EW77&lt;&gt;0,(DK74&lt;&gt;"")),Making!GA77,"")</f>
        <v/>
      </c>
      <c r="AJ74" t="str">
        <f>IF(AND(Making!EW77&lt;&gt;0,(DK74&lt;&gt;"")),Making!GB77,"")</f>
        <v/>
      </c>
      <c r="AK74" t="str">
        <f>IF(AND(Making!EW77&lt;&gt;0,(DK74&lt;&gt;"")),Making!GC77,"")</f>
        <v/>
      </c>
      <c r="AL74" t="str">
        <f>IF(AND(Making!EW77&lt;&gt;0,(DK74&lt;&gt;"")),Making!GD77,"")</f>
        <v/>
      </c>
      <c r="AM74" t="str">
        <f>IF(AND(Making!EW77&lt;&gt;0,(DK74&lt;&gt;"")),Making!GE77,"")</f>
        <v/>
      </c>
      <c r="AN74" t="str">
        <f>IF(AND(Making!EW77&lt;&gt;0,(DK74&lt;&gt;"")),Making!GF77,"")</f>
        <v/>
      </c>
      <c r="AO74" t="str">
        <f>IF(AND(Making!EW77&lt;&gt;0,(DK74&lt;&gt;"")),Making!GG77,"")</f>
        <v/>
      </c>
      <c r="AP74" t="str">
        <f>IF(AND(Making!EW77&lt;&gt;0,(DK74&lt;&gt;"")),Making!GJ77,"")</f>
        <v/>
      </c>
      <c r="AQ74" t="str">
        <f>IF(AND(Making!EW77&lt;&gt;0,(DK74&lt;&gt;"")),Making!GK77,"")</f>
        <v/>
      </c>
      <c r="AR74" t="str">
        <f>IF(AND(Making!EW77&lt;&gt;0,(DK74&lt;&gt;"")),Making!GL77,"")</f>
        <v/>
      </c>
      <c r="AS74" t="str">
        <f>IF(AND(Making!EW77&lt;&gt;0,(DK74&lt;&gt;"")),Making!GM77,"")</f>
        <v/>
      </c>
      <c r="AT74" t="str">
        <f>IF(AND(Making!EW77&lt;&gt;0,(DK74&lt;&gt;"")),"G","")</f>
        <v/>
      </c>
      <c r="AU74" t="str">
        <f>IF(AND(Making!EW77&lt;&gt;0,(DK74&lt;&gt;"")),2,IF(AND(Making!AS77&lt;&gt;0,(DK92&lt;&gt;"")),2,""))</f>
        <v/>
      </c>
      <c r="AV74" t="str">
        <f>IF(AND(Making!EW77&lt;&gt;0,(DK74&lt;&gt;""),(DL74&gt;0)),"X","")</f>
        <v/>
      </c>
      <c r="AW74" t="str">
        <f>IF(AND(Making!EW77&lt;&gt;0,(DK74&lt;&gt;""),(DL74&gt;0)),-1,"")</f>
        <v/>
      </c>
      <c r="AX74" s="4"/>
      <c r="AY74" s="4"/>
      <c r="AZ74" s="4"/>
      <c r="BA74" s="4"/>
      <c r="BB74" s="4" t="str">
        <f>IF('Making-시작_종료용'!K77&gt;0,CONCATENATE("@SET_LINE,",IF(CV74=1,DH74,DH74+IF(DK74&lt;&gt;"",DI74,0))),"")</f>
        <v/>
      </c>
      <c r="BC74" t="str">
        <f>IF('Making-시작_종료용'!K77&gt;0,'Making-시작_종료용'!EV77,"")</f>
        <v/>
      </c>
      <c r="BD74" t="str">
        <f>IF('Making-시작_종료용'!K77&gt;0,'Making-시작_종료용'!EW77,"")</f>
        <v/>
      </c>
      <c r="BE74" t="str">
        <f>IF('Making-시작_종료용'!K77&gt;0,'Making-시작_종료용'!EX77,"")</f>
        <v/>
      </c>
      <c r="BF74" t="str">
        <f>IF('Making-시작_종료용'!K77&gt;0,'Making-시작_종료용'!EY77,"")</f>
        <v/>
      </c>
      <c r="BG74" t="str">
        <f>IF('Making-시작_종료용'!K77&gt;0,'Making-시작_종료용'!EZ77,"")</f>
        <v/>
      </c>
      <c r="BH74" t="str">
        <f>IF('Making-시작_종료용'!K77&gt;0,'Making-시작_종료용'!FA77,"")</f>
        <v/>
      </c>
      <c r="BI74" t="str">
        <f>IF('Making-시작_종료용'!K77&gt;0,'Making-시작_종료용'!FB77,"")</f>
        <v/>
      </c>
      <c r="BJ74" t="str">
        <f>IF('Making-시작_종료용'!K77&gt;0,'Making-시작_종료용'!FC77,"")</f>
        <v/>
      </c>
      <c r="BK74" t="str">
        <f>IF('Making-시작_종료용'!K77&gt;0,'Making-시작_종료용'!FD77,"")</f>
        <v/>
      </c>
      <c r="BL74" t="str">
        <f>IF('Making-시작_종료용'!K77&gt;0,'Making-시작_종료용'!FE77,"")</f>
        <v/>
      </c>
      <c r="BM74" t="str">
        <f>IF('Making-시작_종료용'!K77&gt;0,'Making-시작_종료용'!FF77,"")</f>
        <v/>
      </c>
      <c r="BN74" t="str">
        <f>IF('Making-시작_종료용'!K77&gt;0,'Making-시작_종료용'!FG77,"")</f>
        <v/>
      </c>
      <c r="BO74" t="str">
        <f>IF('Making-시작_종료용'!K77&gt;0,'Making-시작_종료용'!FH77,"")</f>
        <v/>
      </c>
      <c r="BP74" t="str">
        <f>IF('Making-시작_종료용'!K77&gt;0,'Making-시작_종료용'!FI77,"")</f>
        <v/>
      </c>
      <c r="BQ74" t="str">
        <f>IF('Making-시작_종료용'!K77&gt;0,'Making-시작_종료용'!FJ77,"")</f>
        <v/>
      </c>
      <c r="BR74" t="str">
        <f>IF('Making-시작_종료용'!K77&gt;0,'Making-시작_종료용'!FK77,"")</f>
        <v/>
      </c>
      <c r="BS74" t="str">
        <f>IF('Making-시작_종료용'!K77&gt;0,'Making-시작_종료용'!FL77,"")</f>
        <v/>
      </c>
      <c r="BT74" t="str">
        <f>IF('Making-시작_종료용'!K77&gt;0,'Making-시작_종료용'!FM77,"")</f>
        <v/>
      </c>
      <c r="BU74" t="str">
        <f>IF('Making-시작_종료용'!K77&gt;0,'Making-시작_종료용'!FN77,"")</f>
        <v/>
      </c>
      <c r="BV74" t="str">
        <f>IF('Making-시작_종료용'!K77&gt;0,'Making-시작_종료용'!FO77,"")</f>
        <v/>
      </c>
      <c r="BW74" t="str">
        <f>IF('Making-시작_종료용'!K77&gt;0,'Making-시작_종료용'!FP77,"")</f>
        <v/>
      </c>
      <c r="BX74" t="str">
        <f>IF('Making-시작_종료용'!K77&gt;0,'Making-시작_종료용'!FQ77,"")</f>
        <v/>
      </c>
      <c r="BY74" t="str">
        <f>IF('Making-시작_종료용'!K77&gt;0,'Making-시작_종료용'!FR77,"")</f>
        <v/>
      </c>
      <c r="BZ74" t="str">
        <f>IF('Making-시작_종료용'!K77&gt;0,'Making-시작_종료용'!FS77,"")</f>
        <v/>
      </c>
      <c r="CA74" t="str">
        <f>IF('Making-시작_종료용'!K77&gt;0,'Making-시작_종료용'!FT77,"")</f>
        <v/>
      </c>
      <c r="CB74" t="str">
        <f>IF('Making-시작_종료용'!K77&gt;0,'Making-시작_종료용'!FU77,"")</f>
        <v/>
      </c>
      <c r="CC74" t="str">
        <f>IF('Making-시작_종료용'!K77&gt;0,'Making-시작_종료용'!FV77,"")</f>
        <v/>
      </c>
      <c r="CD74" t="str">
        <f>IF('Making-시작_종료용'!K77&gt;0,'Making-시작_종료용'!FW77,"")</f>
        <v/>
      </c>
      <c r="CE74" t="str">
        <f>IF('Making-시작_종료용'!K77&gt;0,'Making-시작_종료용'!FX77,"")</f>
        <v/>
      </c>
      <c r="CF74" t="str">
        <f>IF('Making-시작_종료용'!K77&gt;0,'Making-시작_종료용'!FY77,"")</f>
        <v/>
      </c>
      <c r="CG74" t="str">
        <f>IF('Making-시작_종료용'!K77&gt;0,'Making-시작_종료용'!FZ77,"")</f>
        <v/>
      </c>
      <c r="CH74" t="str">
        <f>IF('Making-시작_종료용'!K77&gt;0,'Making-시작_종료용'!GA77,"")</f>
        <v/>
      </c>
      <c r="CI74" t="str">
        <f>IF('Making-시작_종료용'!K77&gt;0,'Making-시작_종료용'!GB77,"")</f>
        <v/>
      </c>
      <c r="CJ74" t="str">
        <f>IF('Making-시작_종료용'!K77&gt;0,'Making-시작_종료용'!GC77,"")</f>
        <v/>
      </c>
      <c r="CK74" t="str">
        <f>IF('Making-시작_종료용'!K77&gt;0,'Making-시작_종료용'!GD77,"")</f>
        <v/>
      </c>
      <c r="CL74" t="str">
        <f>IF('Making-시작_종료용'!K77&gt;0,'Making-시작_종료용'!GE77,"")</f>
        <v/>
      </c>
      <c r="CM74" t="str">
        <f>IF('Making-시작_종료용'!K77&gt;0,'Making-시작_종료용'!GF77,"")</f>
        <v/>
      </c>
      <c r="CN74" t="str">
        <f>IF('Making-시작_종료용'!K77&gt;0,'Making-시작_종료용'!GG77,"")</f>
        <v/>
      </c>
      <c r="CO74" t="str">
        <f>IF('Making-시작_종료용'!K77&gt;0,'Making-시작_종료용'!GH77,"")</f>
        <v/>
      </c>
      <c r="CP74" s="56" t="str">
        <f>IF('Making-시작_종료용'!K77&gt;0,'Making-시작_종료용'!GI77,"")</f>
        <v/>
      </c>
      <c r="CQ74" t="str">
        <f>IF('Making-시작_종료용'!K77&gt;0,'Making-시작_종료용'!GJ77,"")</f>
        <v/>
      </c>
      <c r="CR74" t="str">
        <f>IF('Making-시작_종료용'!K77&gt;0,'Making-시작_종료용'!GK77,"")</f>
        <v/>
      </c>
      <c r="CS74" t="str">
        <f>IF('Making-시작_종료용'!K77&gt;0,'Making-시작_종료용'!GL77,"")</f>
        <v/>
      </c>
      <c r="CT74" t="str">
        <f>IF('Making-시작_종료용'!K77&gt;0,'Making-시작_종료용'!GM77,"")</f>
        <v/>
      </c>
      <c r="CU74" t="str">
        <f>IF('Making-시작_종료용'!K77&gt;0,"G","")</f>
        <v/>
      </c>
      <c r="CV74" t="str">
        <f>IF('Making-시작_종료용'!AR77&gt;0,1,IF('Making-시작_종료용'!AS77&gt;0,3,""))</f>
        <v/>
      </c>
      <c r="CW74" t="str">
        <f>IF(AND(Making!EW77&lt;&gt;0,(DL74&gt;0)),"X","")</f>
        <v/>
      </c>
      <c r="CX74" t="str">
        <f>IF(AND(Making!EW77&lt;&gt;0,(DL74&gt;0)),-1,"")</f>
        <v/>
      </c>
      <c r="CY74" t="str">
        <f t="shared" si="14"/>
        <v/>
      </c>
      <c r="DC74" t="str">
        <f>IF('Making-시작_종료용'!AR77&gt;0,"시작보행",IF('Making-시작_종료용'!AS77&gt;0,"종료보행",""))</f>
        <v/>
      </c>
      <c r="DH74">
        <f t="shared" si="16"/>
        <v>68</v>
      </c>
      <c r="DI74">
        <f t="shared" si="17"/>
        <v>16</v>
      </c>
      <c r="DJ74" t="str">
        <f t="shared" si="15"/>
        <v/>
      </c>
      <c r="DK74">
        <f t="shared" si="18"/>
        <v>3</v>
      </c>
      <c r="DL74">
        <f t="shared" si="19"/>
        <v>0</v>
      </c>
    </row>
    <row r="75" spans="3:116" ht="12" customHeight="1" x14ac:dyDescent="0.4">
      <c r="C75" s="4" t="str">
        <f>IF(AND(Making!EW78&lt;&gt;0,(DK75&lt;&gt;"")),CONCATENATE("@SET_LINE,",DH75+DI75/2),"")</f>
        <v/>
      </c>
      <c r="D75" t="str">
        <f>IF(AND(Making!EW78&lt;&gt;0,(DK75&lt;&gt;"")),Making!EV78,"")</f>
        <v/>
      </c>
      <c r="E75" t="str">
        <f>IF(AND(Making!EW78&lt;&gt;0,(DK75&lt;&gt;"")),Making!EW78,"")</f>
        <v/>
      </c>
      <c r="F75" t="str">
        <f>IF(AND(Making!EW78&lt;&gt;0,(DK75&lt;&gt;"")),Making!EX78,"")</f>
        <v/>
      </c>
      <c r="G75" t="str">
        <f>IF(AND(Making!EW78&lt;&gt;0,(DK75&lt;&gt;"")),Making!EY78,"")</f>
        <v/>
      </c>
      <c r="H75" t="str">
        <f>IF(AND(Making!EW78&lt;&gt;0,(DK75&lt;&gt;"")),Making!EZ78,"")</f>
        <v/>
      </c>
      <c r="I75" t="str">
        <f>IF(AND(Making!EW78&lt;&gt;0,(DK75&lt;&gt;"")),Making!FA78,"")</f>
        <v/>
      </c>
      <c r="J75" t="str">
        <f>IF(AND(Making!EW78&lt;&gt;0,(DK75&lt;&gt;"")),Making!FB78,"")</f>
        <v/>
      </c>
      <c r="K75" t="str">
        <f>IF(AND(Making!EW78&lt;&gt;0,(DK75&lt;&gt;"")),Making!FC78,"")</f>
        <v/>
      </c>
      <c r="L75" t="str">
        <f>IF(AND(Making!EW78&lt;&gt;0,(DK75&lt;&gt;"")),Making!FD78,"")</f>
        <v/>
      </c>
      <c r="M75" t="str">
        <f>IF(AND(Making!EW78&lt;&gt;0,(DK75&lt;&gt;"")),Making!FE78,"")</f>
        <v/>
      </c>
      <c r="N75" t="str">
        <f>IF(AND(Making!EW78&lt;&gt;0,(DK75&lt;&gt;"")),Making!FF78,"")</f>
        <v/>
      </c>
      <c r="O75" t="str">
        <f>IF(AND(Making!EW78&lt;&gt;0,(DK75&lt;&gt;"")),Making!FG78,"")</f>
        <v/>
      </c>
      <c r="P75" t="str">
        <f>IF(AND(Making!EW78&lt;&gt;0,(DK75&lt;&gt;"")),Making!FH78,"")</f>
        <v/>
      </c>
      <c r="Q75" t="str">
        <f>IF(AND(Making!EW78&lt;&gt;0,(DK75&lt;&gt;"")),Making!FI78,"")</f>
        <v/>
      </c>
      <c r="R75" t="str">
        <f>IF(AND(Making!EW78&lt;&gt;0,(DK75&lt;&gt;"")),Making!FJ78,"")</f>
        <v/>
      </c>
      <c r="S75" t="str">
        <f>IF(AND(Making!EW78&lt;&gt;0,(DK75&lt;&gt;"")),Making!FK78,"")</f>
        <v/>
      </c>
      <c r="T75" t="str">
        <f>IF(AND(Making!EW78&lt;&gt;0,(DK75&lt;&gt;"")),Making!FL78,"")</f>
        <v/>
      </c>
      <c r="U75" t="str">
        <f>IF(AND(Making!EW78&lt;&gt;0,(DK75&lt;&gt;"")),Making!FM78,"")</f>
        <v/>
      </c>
      <c r="V75" t="str">
        <f>IF(AND(Making!EW78&lt;&gt;0,(DK75&lt;&gt;"")),Making!FN78,"")</f>
        <v/>
      </c>
      <c r="W75" t="str">
        <f>IF(AND(Making!EW78&lt;&gt;0,(DK75&lt;&gt;"")),Making!FO78,"")</f>
        <v/>
      </c>
      <c r="X75" t="str">
        <f>IF(AND(Making!EW78&lt;&gt;0,(DK75&lt;&gt;"")),Making!FP78,"")</f>
        <v/>
      </c>
      <c r="Y75" t="str">
        <f>IF(AND(Making!EW78&lt;&gt;0,(DK75&lt;&gt;"")),Making!FQ78,"")</f>
        <v/>
      </c>
      <c r="Z75" t="str">
        <f>IF(AND(Making!EW78&lt;&gt;0,(DK75&lt;&gt;"")),Making!FR78,"")</f>
        <v/>
      </c>
      <c r="AA75" t="str">
        <f>IF(AND(Making!EW78&lt;&gt;0,(DK75&lt;&gt;"")),Making!FS78,"")</f>
        <v/>
      </c>
      <c r="AB75" t="str">
        <f>IF(AND(Making!EW78&lt;&gt;0,(DK75&lt;&gt;"")),Making!FT78,"")</f>
        <v/>
      </c>
      <c r="AC75" t="str">
        <f>IF(AND(Making!EW78&lt;&gt;0,(DK75&lt;&gt;"")),Making!FU78,"")</f>
        <v/>
      </c>
      <c r="AD75" t="str">
        <f>IF(AND(Making!EW78&lt;&gt;0,(DK75&lt;&gt;"")),Making!FV78,"")</f>
        <v/>
      </c>
      <c r="AE75" t="str">
        <f>IF(AND(Making!EW78&lt;&gt;0,(DK75&lt;&gt;"")),Making!FW78,"")</f>
        <v/>
      </c>
      <c r="AF75" t="str">
        <f>IF(AND(Making!EW78&lt;&gt;0,(DK75&lt;&gt;"")),Making!FX78,"")</f>
        <v/>
      </c>
      <c r="AG75" t="str">
        <f>IF(AND(Making!EW78&lt;&gt;0,(DK75&lt;&gt;"")),Making!FY78,"")</f>
        <v/>
      </c>
      <c r="AH75" t="str">
        <f>IF(AND(Making!EW78&lt;&gt;0,(DK75&lt;&gt;"")),Making!FZ78,"")</f>
        <v/>
      </c>
      <c r="AI75" t="str">
        <f>IF(AND(Making!EW78&lt;&gt;0,(DK75&lt;&gt;"")),Making!GA78,"")</f>
        <v/>
      </c>
      <c r="AJ75" t="str">
        <f>IF(AND(Making!EW78&lt;&gt;0,(DK75&lt;&gt;"")),Making!GB78,"")</f>
        <v/>
      </c>
      <c r="AK75" t="str">
        <f>IF(AND(Making!EW78&lt;&gt;0,(DK75&lt;&gt;"")),Making!GC78,"")</f>
        <v/>
      </c>
      <c r="AL75" t="str">
        <f>IF(AND(Making!EW78&lt;&gt;0,(DK75&lt;&gt;"")),Making!GD78,"")</f>
        <v/>
      </c>
      <c r="AM75" t="str">
        <f>IF(AND(Making!EW78&lt;&gt;0,(DK75&lt;&gt;"")),Making!GE78,"")</f>
        <v/>
      </c>
      <c r="AN75" t="str">
        <f>IF(AND(Making!EW78&lt;&gt;0,(DK75&lt;&gt;"")),Making!GF78,"")</f>
        <v/>
      </c>
      <c r="AO75" t="str">
        <f>IF(AND(Making!EW78&lt;&gt;0,(DK75&lt;&gt;"")),Making!GG78,"")</f>
        <v/>
      </c>
      <c r="AP75" t="str">
        <f>IF(AND(Making!EW78&lt;&gt;0,(DK75&lt;&gt;"")),Making!GJ78,"")</f>
        <v/>
      </c>
      <c r="AQ75" t="str">
        <f>IF(AND(Making!EW78&lt;&gt;0,(DK75&lt;&gt;"")),Making!GK78,"")</f>
        <v/>
      </c>
      <c r="AR75" t="str">
        <f>IF(AND(Making!EW78&lt;&gt;0,(DK75&lt;&gt;"")),Making!GL78,"")</f>
        <v/>
      </c>
      <c r="AS75" t="str">
        <f>IF(AND(Making!EW78&lt;&gt;0,(DK75&lt;&gt;"")),Making!GM78,"")</f>
        <v/>
      </c>
      <c r="AT75" t="str">
        <f>IF(AND(Making!EW78&lt;&gt;0,(DK75&lt;&gt;"")),"G","")</f>
        <v/>
      </c>
      <c r="AU75" t="str">
        <f>IF(AND(Making!EW78&lt;&gt;0,(DK75&lt;&gt;"")),2,IF(AND(Making!AS78&lt;&gt;0,(DK93&lt;&gt;"")),2,""))</f>
        <v/>
      </c>
      <c r="AV75" t="str">
        <f>IF(AND(Making!EW78&lt;&gt;0,(DK75&lt;&gt;""),(DL75&gt;0)),"X","")</f>
        <v/>
      </c>
      <c r="AW75" t="str">
        <f>IF(AND(Making!EW78&lt;&gt;0,(DK75&lt;&gt;""),(DL75&gt;0)),-1,"")</f>
        <v/>
      </c>
      <c r="AX75" s="4"/>
      <c r="AY75" s="4"/>
      <c r="AZ75" s="4"/>
      <c r="BA75" s="4"/>
      <c r="BB75" s="4" t="str">
        <f>IF('Making-시작_종료용'!K78&gt;0,CONCATENATE("@SET_LINE,",IF(CV75=1,DH75,DH75+IF(DK75&lt;&gt;"",DI75,0))),"")</f>
        <v/>
      </c>
      <c r="BC75" t="str">
        <f>IF('Making-시작_종료용'!K78&gt;0,'Making-시작_종료용'!EV78,"")</f>
        <v/>
      </c>
      <c r="BD75" t="str">
        <f>IF('Making-시작_종료용'!K78&gt;0,'Making-시작_종료용'!EW78,"")</f>
        <v/>
      </c>
      <c r="BE75" t="str">
        <f>IF('Making-시작_종료용'!K78&gt;0,'Making-시작_종료용'!EX78,"")</f>
        <v/>
      </c>
      <c r="BF75" t="str">
        <f>IF('Making-시작_종료용'!K78&gt;0,'Making-시작_종료용'!EY78,"")</f>
        <v/>
      </c>
      <c r="BG75" t="str">
        <f>IF('Making-시작_종료용'!K78&gt;0,'Making-시작_종료용'!EZ78,"")</f>
        <v/>
      </c>
      <c r="BH75" t="str">
        <f>IF('Making-시작_종료용'!K78&gt;0,'Making-시작_종료용'!FA78,"")</f>
        <v/>
      </c>
      <c r="BI75" t="str">
        <f>IF('Making-시작_종료용'!K78&gt;0,'Making-시작_종료용'!FB78,"")</f>
        <v/>
      </c>
      <c r="BJ75" t="str">
        <f>IF('Making-시작_종료용'!K78&gt;0,'Making-시작_종료용'!FC78,"")</f>
        <v/>
      </c>
      <c r="BK75" t="str">
        <f>IF('Making-시작_종료용'!K78&gt;0,'Making-시작_종료용'!FD78,"")</f>
        <v/>
      </c>
      <c r="BL75" t="str">
        <f>IF('Making-시작_종료용'!K78&gt;0,'Making-시작_종료용'!FE78,"")</f>
        <v/>
      </c>
      <c r="BM75" t="str">
        <f>IF('Making-시작_종료용'!K78&gt;0,'Making-시작_종료용'!FF78,"")</f>
        <v/>
      </c>
      <c r="BN75" t="str">
        <f>IF('Making-시작_종료용'!K78&gt;0,'Making-시작_종료용'!FG78,"")</f>
        <v/>
      </c>
      <c r="BO75" t="str">
        <f>IF('Making-시작_종료용'!K78&gt;0,'Making-시작_종료용'!FH78,"")</f>
        <v/>
      </c>
      <c r="BP75" t="str">
        <f>IF('Making-시작_종료용'!K78&gt;0,'Making-시작_종료용'!FI78,"")</f>
        <v/>
      </c>
      <c r="BQ75" t="str">
        <f>IF('Making-시작_종료용'!K78&gt;0,'Making-시작_종료용'!FJ78,"")</f>
        <v/>
      </c>
      <c r="BR75" t="str">
        <f>IF('Making-시작_종료용'!K78&gt;0,'Making-시작_종료용'!FK78,"")</f>
        <v/>
      </c>
      <c r="BS75" t="str">
        <f>IF('Making-시작_종료용'!K78&gt;0,'Making-시작_종료용'!FL78,"")</f>
        <v/>
      </c>
      <c r="BT75" t="str">
        <f>IF('Making-시작_종료용'!K78&gt;0,'Making-시작_종료용'!FM78,"")</f>
        <v/>
      </c>
      <c r="BU75" t="str">
        <f>IF('Making-시작_종료용'!K78&gt;0,'Making-시작_종료용'!FN78,"")</f>
        <v/>
      </c>
      <c r="BV75" t="str">
        <f>IF('Making-시작_종료용'!K78&gt;0,'Making-시작_종료용'!FO78,"")</f>
        <v/>
      </c>
      <c r="BW75" t="str">
        <f>IF('Making-시작_종료용'!K78&gt;0,'Making-시작_종료용'!FP78,"")</f>
        <v/>
      </c>
      <c r="BX75" t="str">
        <f>IF('Making-시작_종료용'!K78&gt;0,'Making-시작_종료용'!FQ78,"")</f>
        <v/>
      </c>
      <c r="BY75" t="str">
        <f>IF('Making-시작_종료용'!K78&gt;0,'Making-시작_종료용'!FR78,"")</f>
        <v/>
      </c>
      <c r="BZ75" t="str">
        <f>IF('Making-시작_종료용'!K78&gt;0,'Making-시작_종료용'!FS78,"")</f>
        <v/>
      </c>
      <c r="CA75" t="str">
        <f>IF('Making-시작_종료용'!K78&gt;0,'Making-시작_종료용'!FT78,"")</f>
        <v/>
      </c>
      <c r="CB75" t="str">
        <f>IF('Making-시작_종료용'!K78&gt;0,'Making-시작_종료용'!FU78,"")</f>
        <v/>
      </c>
      <c r="CC75" t="str">
        <f>IF('Making-시작_종료용'!K78&gt;0,'Making-시작_종료용'!FV78,"")</f>
        <v/>
      </c>
      <c r="CD75" t="str">
        <f>IF('Making-시작_종료용'!K78&gt;0,'Making-시작_종료용'!FW78,"")</f>
        <v/>
      </c>
      <c r="CE75" t="str">
        <f>IF('Making-시작_종료용'!K78&gt;0,'Making-시작_종료용'!FX78,"")</f>
        <v/>
      </c>
      <c r="CF75" t="str">
        <f>IF('Making-시작_종료용'!K78&gt;0,'Making-시작_종료용'!FY78,"")</f>
        <v/>
      </c>
      <c r="CG75" t="str">
        <f>IF('Making-시작_종료용'!K78&gt;0,'Making-시작_종료용'!FZ78,"")</f>
        <v/>
      </c>
      <c r="CH75" t="str">
        <f>IF('Making-시작_종료용'!K78&gt;0,'Making-시작_종료용'!GA78,"")</f>
        <v/>
      </c>
      <c r="CI75" t="str">
        <f>IF('Making-시작_종료용'!K78&gt;0,'Making-시작_종료용'!GB78,"")</f>
        <v/>
      </c>
      <c r="CJ75" t="str">
        <f>IF('Making-시작_종료용'!K78&gt;0,'Making-시작_종료용'!GC78,"")</f>
        <v/>
      </c>
      <c r="CK75" t="str">
        <f>IF('Making-시작_종료용'!K78&gt;0,'Making-시작_종료용'!GD78,"")</f>
        <v/>
      </c>
      <c r="CL75" t="str">
        <f>IF('Making-시작_종료용'!K78&gt;0,'Making-시작_종료용'!GE78,"")</f>
        <v/>
      </c>
      <c r="CM75" t="str">
        <f>IF('Making-시작_종료용'!K78&gt;0,'Making-시작_종료용'!GF78,"")</f>
        <v/>
      </c>
      <c r="CN75" t="str">
        <f>IF('Making-시작_종료용'!K78&gt;0,'Making-시작_종료용'!GG78,"")</f>
        <v/>
      </c>
      <c r="CO75" t="str">
        <f>IF('Making-시작_종료용'!K78&gt;0,'Making-시작_종료용'!GH78,"")</f>
        <v/>
      </c>
      <c r="CP75" s="56" t="str">
        <f>IF('Making-시작_종료용'!K78&gt;0,'Making-시작_종료용'!GI78,"")</f>
        <v/>
      </c>
      <c r="CQ75" t="str">
        <f>IF('Making-시작_종료용'!K78&gt;0,'Making-시작_종료용'!GJ78,"")</f>
        <v/>
      </c>
      <c r="CR75" t="str">
        <f>IF('Making-시작_종료용'!K78&gt;0,'Making-시작_종료용'!GK78,"")</f>
        <v/>
      </c>
      <c r="CS75" t="str">
        <f>IF('Making-시작_종료용'!K78&gt;0,'Making-시작_종료용'!GL78,"")</f>
        <v/>
      </c>
      <c r="CT75" t="str">
        <f>IF('Making-시작_종료용'!K78&gt;0,'Making-시작_종료용'!GM78,"")</f>
        <v/>
      </c>
      <c r="CU75" t="str">
        <f>IF('Making-시작_종료용'!K78&gt;0,"G","")</f>
        <v/>
      </c>
      <c r="CV75" t="str">
        <f>IF('Making-시작_종료용'!AR78&gt;0,1,IF('Making-시작_종료용'!AS78&gt;0,3,""))</f>
        <v/>
      </c>
      <c r="CW75" t="str">
        <f>IF(AND(Making!EW78&lt;&gt;0,(DL75&gt;0)),"X","")</f>
        <v/>
      </c>
      <c r="CX75" t="str">
        <f>IF(AND(Making!EW78&lt;&gt;0,(DL75&gt;0)),-1,"")</f>
        <v/>
      </c>
      <c r="CY75" t="str">
        <f t="shared" si="14"/>
        <v/>
      </c>
      <c r="DC75" t="str">
        <f>IF('Making-시작_종료용'!AR78&gt;0,"시작보행",IF('Making-시작_종료용'!AS78&gt;0,"종료보행",""))</f>
        <v/>
      </c>
      <c r="DH75">
        <f t="shared" si="16"/>
        <v>69</v>
      </c>
      <c r="DI75">
        <f t="shared" si="17"/>
        <v>16</v>
      </c>
      <c r="DJ75" t="str">
        <f t="shared" si="15"/>
        <v/>
      </c>
      <c r="DK75">
        <f t="shared" si="18"/>
        <v>3</v>
      </c>
      <c r="DL75">
        <f t="shared" si="19"/>
        <v>0</v>
      </c>
    </row>
    <row r="76" spans="3:116" ht="12" customHeight="1" x14ac:dyDescent="0.4">
      <c r="C76" s="4" t="str">
        <f>IF(AND(Making!EW79&lt;&gt;0,(DK76&lt;&gt;"")),CONCATENATE("@SET_LINE,",DH76+DI76/2),"")</f>
        <v/>
      </c>
      <c r="D76" t="str">
        <f>IF(AND(Making!EW79&lt;&gt;0,(DK76&lt;&gt;"")),Making!EV79,"")</f>
        <v/>
      </c>
      <c r="E76" t="str">
        <f>IF(AND(Making!EW79&lt;&gt;0,(DK76&lt;&gt;"")),Making!EW79,"")</f>
        <v/>
      </c>
      <c r="F76" t="str">
        <f>IF(AND(Making!EW79&lt;&gt;0,(DK76&lt;&gt;"")),Making!EX79,"")</f>
        <v/>
      </c>
      <c r="G76" t="str">
        <f>IF(AND(Making!EW79&lt;&gt;0,(DK76&lt;&gt;"")),Making!EY79,"")</f>
        <v/>
      </c>
      <c r="H76" t="str">
        <f>IF(AND(Making!EW79&lt;&gt;0,(DK76&lt;&gt;"")),Making!EZ79,"")</f>
        <v/>
      </c>
      <c r="I76" t="str">
        <f>IF(AND(Making!EW79&lt;&gt;0,(DK76&lt;&gt;"")),Making!FA79,"")</f>
        <v/>
      </c>
      <c r="J76" t="str">
        <f>IF(AND(Making!EW79&lt;&gt;0,(DK76&lt;&gt;"")),Making!FB79,"")</f>
        <v/>
      </c>
      <c r="K76" t="str">
        <f>IF(AND(Making!EW79&lt;&gt;0,(DK76&lt;&gt;"")),Making!FC79,"")</f>
        <v/>
      </c>
      <c r="L76" t="str">
        <f>IF(AND(Making!EW79&lt;&gt;0,(DK76&lt;&gt;"")),Making!FD79,"")</f>
        <v/>
      </c>
      <c r="M76" t="str">
        <f>IF(AND(Making!EW79&lt;&gt;0,(DK76&lt;&gt;"")),Making!FE79,"")</f>
        <v/>
      </c>
      <c r="N76" t="str">
        <f>IF(AND(Making!EW79&lt;&gt;0,(DK76&lt;&gt;"")),Making!FF79,"")</f>
        <v/>
      </c>
      <c r="O76" t="str">
        <f>IF(AND(Making!EW79&lt;&gt;0,(DK76&lt;&gt;"")),Making!FG79,"")</f>
        <v/>
      </c>
      <c r="P76" t="str">
        <f>IF(AND(Making!EW79&lt;&gt;0,(DK76&lt;&gt;"")),Making!FH79,"")</f>
        <v/>
      </c>
      <c r="Q76" t="str">
        <f>IF(AND(Making!EW79&lt;&gt;0,(DK76&lt;&gt;"")),Making!FI79,"")</f>
        <v/>
      </c>
      <c r="R76" t="str">
        <f>IF(AND(Making!EW79&lt;&gt;0,(DK76&lt;&gt;"")),Making!FJ79,"")</f>
        <v/>
      </c>
      <c r="S76" t="str">
        <f>IF(AND(Making!EW79&lt;&gt;0,(DK76&lt;&gt;"")),Making!FK79,"")</f>
        <v/>
      </c>
      <c r="T76" t="str">
        <f>IF(AND(Making!EW79&lt;&gt;0,(DK76&lt;&gt;"")),Making!FL79,"")</f>
        <v/>
      </c>
      <c r="U76" t="str">
        <f>IF(AND(Making!EW79&lt;&gt;0,(DK76&lt;&gt;"")),Making!FM79,"")</f>
        <v/>
      </c>
      <c r="V76" t="str">
        <f>IF(AND(Making!EW79&lt;&gt;0,(DK76&lt;&gt;"")),Making!FN79,"")</f>
        <v/>
      </c>
      <c r="W76" t="str">
        <f>IF(AND(Making!EW79&lt;&gt;0,(DK76&lt;&gt;"")),Making!FO79,"")</f>
        <v/>
      </c>
      <c r="X76" t="str">
        <f>IF(AND(Making!EW79&lt;&gt;0,(DK76&lt;&gt;"")),Making!FP79,"")</f>
        <v/>
      </c>
      <c r="Y76" t="str">
        <f>IF(AND(Making!EW79&lt;&gt;0,(DK76&lt;&gt;"")),Making!FQ79,"")</f>
        <v/>
      </c>
      <c r="Z76" t="str">
        <f>IF(AND(Making!EW79&lt;&gt;0,(DK76&lt;&gt;"")),Making!FR79,"")</f>
        <v/>
      </c>
      <c r="AA76" t="str">
        <f>IF(AND(Making!EW79&lt;&gt;0,(DK76&lt;&gt;"")),Making!FS79,"")</f>
        <v/>
      </c>
      <c r="AB76" t="str">
        <f>IF(AND(Making!EW79&lt;&gt;0,(DK76&lt;&gt;"")),Making!FT79,"")</f>
        <v/>
      </c>
      <c r="AC76" t="str">
        <f>IF(AND(Making!EW79&lt;&gt;0,(DK76&lt;&gt;"")),Making!FU79,"")</f>
        <v/>
      </c>
      <c r="AD76" t="str">
        <f>IF(AND(Making!EW79&lt;&gt;0,(DK76&lt;&gt;"")),Making!FV79,"")</f>
        <v/>
      </c>
      <c r="AE76" t="str">
        <f>IF(AND(Making!EW79&lt;&gt;0,(DK76&lt;&gt;"")),Making!FW79,"")</f>
        <v/>
      </c>
      <c r="AF76" t="str">
        <f>IF(AND(Making!EW79&lt;&gt;0,(DK76&lt;&gt;"")),Making!FX79,"")</f>
        <v/>
      </c>
      <c r="AG76" t="str">
        <f>IF(AND(Making!EW79&lt;&gt;0,(DK76&lt;&gt;"")),Making!FY79,"")</f>
        <v/>
      </c>
      <c r="AH76" t="str">
        <f>IF(AND(Making!EW79&lt;&gt;0,(DK76&lt;&gt;"")),Making!FZ79,"")</f>
        <v/>
      </c>
      <c r="AI76" t="str">
        <f>IF(AND(Making!EW79&lt;&gt;0,(DK76&lt;&gt;"")),Making!GA79,"")</f>
        <v/>
      </c>
      <c r="AJ76" t="str">
        <f>IF(AND(Making!EW79&lt;&gt;0,(DK76&lt;&gt;"")),Making!GB79,"")</f>
        <v/>
      </c>
      <c r="AK76" t="str">
        <f>IF(AND(Making!EW79&lt;&gt;0,(DK76&lt;&gt;"")),Making!GC79,"")</f>
        <v/>
      </c>
      <c r="AL76" t="str">
        <f>IF(AND(Making!EW79&lt;&gt;0,(DK76&lt;&gt;"")),Making!GD79,"")</f>
        <v/>
      </c>
      <c r="AM76" t="str">
        <f>IF(AND(Making!EW79&lt;&gt;0,(DK76&lt;&gt;"")),Making!GE79,"")</f>
        <v/>
      </c>
      <c r="AN76" t="str">
        <f>IF(AND(Making!EW79&lt;&gt;0,(DK76&lt;&gt;"")),Making!GF79,"")</f>
        <v/>
      </c>
      <c r="AO76" t="str">
        <f>IF(AND(Making!EW79&lt;&gt;0,(DK76&lt;&gt;"")),Making!GG79,"")</f>
        <v/>
      </c>
      <c r="AP76" t="str">
        <f>IF(AND(Making!EW79&lt;&gt;0,(DK76&lt;&gt;"")),Making!GJ79,"")</f>
        <v/>
      </c>
      <c r="AQ76" t="str">
        <f>IF(AND(Making!EW79&lt;&gt;0,(DK76&lt;&gt;"")),Making!GK79,"")</f>
        <v/>
      </c>
      <c r="AR76" t="str">
        <f>IF(AND(Making!EW79&lt;&gt;0,(DK76&lt;&gt;"")),Making!GL79,"")</f>
        <v/>
      </c>
      <c r="AS76" t="str">
        <f>IF(AND(Making!EW79&lt;&gt;0,(DK76&lt;&gt;"")),Making!GM79,"")</f>
        <v/>
      </c>
      <c r="AT76" t="str">
        <f>IF(AND(Making!EW79&lt;&gt;0,(DK76&lt;&gt;"")),"G","")</f>
        <v/>
      </c>
      <c r="AU76" t="str">
        <f>IF(AND(Making!EW79&lt;&gt;0,(DK76&lt;&gt;"")),2,IF(AND(Making!AS79&lt;&gt;0,(DK94&lt;&gt;"")),2,""))</f>
        <v/>
      </c>
      <c r="AV76" t="str">
        <f>IF(AND(Making!EW79&lt;&gt;0,(DK76&lt;&gt;""),(DL76&gt;0)),"X","")</f>
        <v/>
      </c>
      <c r="AW76" t="str">
        <f>IF(AND(Making!EW79&lt;&gt;0,(DK76&lt;&gt;""),(DL76&gt;0)),-1,"")</f>
        <v/>
      </c>
      <c r="AX76" s="4"/>
      <c r="AY76" s="4"/>
      <c r="AZ76" s="4"/>
      <c r="BA76" s="4"/>
      <c r="BB76" s="4" t="str">
        <f>IF('Making-시작_종료용'!K79&gt;0,CONCATENATE("@SET_LINE,",IF(CV76=1,DH76,DH76+IF(DK76&lt;&gt;"",DI76,0))),"")</f>
        <v/>
      </c>
      <c r="BC76" t="str">
        <f>IF('Making-시작_종료용'!K79&gt;0,'Making-시작_종료용'!EV79,"")</f>
        <v/>
      </c>
      <c r="BD76" t="str">
        <f>IF('Making-시작_종료용'!K79&gt;0,'Making-시작_종료용'!EW79,"")</f>
        <v/>
      </c>
      <c r="BE76" t="str">
        <f>IF('Making-시작_종료용'!K79&gt;0,'Making-시작_종료용'!EX79,"")</f>
        <v/>
      </c>
      <c r="BF76" t="str">
        <f>IF('Making-시작_종료용'!K79&gt;0,'Making-시작_종료용'!EY79,"")</f>
        <v/>
      </c>
      <c r="BG76" t="str">
        <f>IF('Making-시작_종료용'!K79&gt;0,'Making-시작_종료용'!EZ79,"")</f>
        <v/>
      </c>
      <c r="BH76" t="str">
        <f>IF('Making-시작_종료용'!K79&gt;0,'Making-시작_종료용'!FA79,"")</f>
        <v/>
      </c>
      <c r="BI76" t="str">
        <f>IF('Making-시작_종료용'!K79&gt;0,'Making-시작_종료용'!FB79,"")</f>
        <v/>
      </c>
      <c r="BJ76" t="str">
        <f>IF('Making-시작_종료용'!K79&gt;0,'Making-시작_종료용'!FC79,"")</f>
        <v/>
      </c>
      <c r="BK76" t="str">
        <f>IF('Making-시작_종료용'!K79&gt;0,'Making-시작_종료용'!FD79,"")</f>
        <v/>
      </c>
      <c r="BL76" t="str">
        <f>IF('Making-시작_종료용'!K79&gt;0,'Making-시작_종료용'!FE79,"")</f>
        <v/>
      </c>
      <c r="BM76" t="str">
        <f>IF('Making-시작_종료용'!K79&gt;0,'Making-시작_종료용'!FF79,"")</f>
        <v/>
      </c>
      <c r="BN76" t="str">
        <f>IF('Making-시작_종료용'!K79&gt;0,'Making-시작_종료용'!FG79,"")</f>
        <v/>
      </c>
      <c r="BO76" t="str">
        <f>IF('Making-시작_종료용'!K79&gt;0,'Making-시작_종료용'!FH79,"")</f>
        <v/>
      </c>
      <c r="BP76" t="str">
        <f>IF('Making-시작_종료용'!K79&gt;0,'Making-시작_종료용'!FI79,"")</f>
        <v/>
      </c>
      <c r="BQ76" t="str">
        <f>IF('Making-시작_종료용'!K79&gt;0,'Making-시작_종료용'!FJ79,"")</f>
        <v/>
      </c>
      <c r="BR76" t="str">
        <f>IF('Making-시작_종료용'!K79&gt;0,'Making-시작_종료용'!FK79,"")</f>
        <v/>
      </c>
      <c r="BS76" t="str">
        <f>IF('Making-시작_종료용'!K79&gt;0,'Making-시작_종료용'!FL79,"")</f>
        <v/>
      </c>
      <c r="BT76" t="str">
        <f>IF('Making-시작_종료용'!K79&gt;0,'Making-시작_종료용'!FM79,"")</f>
        <v/>
      </c>
      <c r="BU76" t="str">
        <f>IF('Making-시작_종료용'!K79&gt;0,'Making-시작_종료용'!FN79,"")</f>
        <v/>
      </c>
      <c r="BV76" t="str">
        <f>IF('Making-시작_종료용'!K79&gt;0,'Making-시작_종료용'!FO79,"")</f>
        <v/>
      </c>
      <c r="BW76" t="str">
        <f>IF('Making-시작_종료용'!K79&gt;0,'Making-시작_종료용'!FP79,"")</f>
        <v/>
      </c>
      <c r="BX76" t="str">
        <f>IF('Making-시작_종료용'!K79&gt;0,'Making-시작_종료용'!FQ79,"")</f>
        <v/>
      </c>
      <c r="BY76" t="str">
        <f>IF('Making-시작_종료용'!K79&gt;0,'Making-시작_종료용'!FR79,"")</f>
        <v/>
      </c>
      <c r="BZ76" t="str">
        <f>IF('Making-시작_종료용'!K79&gt;0,'Making-시작_종료용'!FS79,"")</f>
        <v/>
      </c>
      <c r="CA76" t="str">
        <f>IF('Making-시작_종료용'!K79&gt;0,'Making-시작_종료용'!FT79,"")</f>
        <v/>
      </c>
      <c r="CB76" t="str">
        <f>IF('Making-시작_종료용'!K79&gt;0,'Making-시작_종료용'!FU79,"")</f>
        <v/>
      </c>
      <c r="CC76" t="str">
        <f>IF('Making-시작_종료용'!K79&gt;0,'Making-시작_종료용'!FV79,"")</f>
        <v/>
      </c>
      <c r="CD76" t="str">
        <f>IF('Making-시작_종료용'!K79&gt;0,'Making-시작_종료용'!FW79,"")</f>
        <v/>
      </c>
      <c r="CE76" t="str">
        <f>IF('Making-시작_종료용'!K79&gt;0,'Making-시작_종료용'!FX79,"")</f>
        <v/>
      </c>
      <c r="CF76" t="str">
        <f>IF('Making-시작_종료용'!K79&gt;0,'Making-시작_종료용'!FY79,"")</f>
        <v/>
      </c>
      <c r="CG76" t="str">
        <f>IF('Making-시작_종료용'!K79&gt;0,'Making-시작_종료용'!FZ79,"")</f>
        <v/>
      </c>
      <c r="CH76" t="str">
        <f>IF('Making-시작_종료용'!K79&gt;0,'Making-시작_종료용'!GA79,"")</f>
        <v/>
      </c>
      <c r="CI76" t="str">
        <f>IF('Making-시작_종료용'!K79&gt;0,'Making-시작_종료용'!GB79,"")</f>
        <v/>
      </c>
      <c r="CJ76" t="str">
        <f>IF('Making-시작_종료용'!K79&gt;0,'Making-시작_종료용'!GC79,"")</f>
        <v/>
      </c>
      <c r="CK76" t="str">
        <f>IF('Making-시작_종료용'!K79&gt;0,'Making-시작_종료용'!GD79,"")</f>
        <v/>
      </c>
      <c r="CL76" t="str">
        <f>IF('Making-시작_종료용'!K79&gt;0,'Making-시작_종료용'!GE79,"")</f>
        <v/>
      </c>
      <c r="CM76" t="str">
        <f>IF('Making-시작_종료용'!K79&gt;0,'Making-시작_종료용'!GF79,"")</f>
        <v/>
      </c>
      <c r="CN76" t="str">
        <f>IF('Making-시작_종료용'!K79&gt;0,'Making-시작_종료용'!GG79,"")</f>
        <v/>
      </c>
      <c r="CO76" t="str">
        <f>IF('Making-시작_종료용'!K79&gt;0,'Making-시작_종료용'!GH79,"")</f>
        <v/>
      </c>
      <c r="CP76" s="56" t="str">
        <f>IF('Making-시작_종료용'!K79&gt;0,'Making-시작_종료용'!GI79,"")</f>
        <v/>
      </c>
      <c r="CQ76" t="str">
        <f>IF('Making-시작_종료용'!K79&gt;0,'Making-시작_종료용'!GJ79,"")</f>
        <v/>
      </c>
      <c r="CR76" t="str">
        <f>IF('Making-시작_종료용'!K79&gt;0,'Making-시작_종료용'!GK79,"")</f>
        <v/>
      </c>
      <c r="CS76" t="str">
        <f>IF('Making-시작_종료용'!K79&gt;0,'Making-시작_종료용'!GL79,"")</f>
        <v/>
      </c>
      <c r="CT76" t="str">
        <f>IF('Making-시작_종료용'!K79&gt;0,'Making-시작_종료용'!GM79,"")</f>
        <v/>
      </c>
      <c r="CU76" t="str">
        <f>IF('Making-시작_종료용'!K79&gt;0,"G","")</f>
        <v/>
      </c>
      <c r="CV76" t="str">
        <f>IF('Making-시작_종료용'!AR79&gt;0,1,IF('Making-시작_종료용'!AS79&gt;0,3,""))</f>
        <v/>
      </c>
      <c r="CW76" t="str">
        <f>IF(AND(Making!EW79&lt;&gt;0,(DL76&gt;0)),"X","")</f>
        <v/>
      </c>
      <c r="CX76" t="str">
        <f>IF(AND(Making!EW79&lt;&gt;0,(DL76&gt;0)),-1,"")</f>
        <v/>
      </c>
      <c r="CY76" t="str">
        <f t="shared" si="14"/>
        <v/>
      </c>
      <c r="DC76" t="str">
        <f>IF('Making-시작_종료용'!AR79&gt;0,"시작보행",IF('Making-시작_종료용'!AS79&gt;0,"종료보행",""))</f>
        <v/>
      </c>
      <c r="DH76">
        <f t="shared" si="16"/>
        <v>70</v>
      </c>
      <c r="DI76">
        <f t="shared" si="17"/>
        <v>16</v>
      </c>
      <c r="DJ76" t="str">
        <f t="shared" si="15"/>
        <v/>
      </c>
      <c r="DK76">
        <f t="shared" si="18"/>
        <v>3</v>
      </c>
      <c r="DL76">
        <f t="shared" si="19"/>
        <v>0</v>
      </c>
    </row>
    <row r="77" spans="3:116" ht="12" customHeight="1" x14ac:dyDescent="0.4">
      <c r="C77" s="4" t="str">
        <f>IF(AND(Making!EW80&lt;&gt;0,(DK77&lt;&gt;"")),CONCATENATE("@SET_LINE,",DH77+DI77/2),"")</f>
        <v/>
      </c>
      <c r="D77" t="str">
        <f>IF(AND(Making!EW80&lt;&gt;0,(DK77&lt;&gt;"")),Making!EV80,"")</f>
        <v/>
      </c>
      <c r="E77" t="str">
        <f>IF(AND(Making!EW80&lt;&gt;0,(DK77&lt;&gt;"")),Making!EW80,"")</f>
        <v/>
      </c>
      <c r="F77" t="str">
        <f>IF(AND(Making!EW80&lt;&gt;0,(DK77&lt;&gt;"")),Making!EX80,"")</f>
        <v/>
      </c>
      <c r="G77" t="str">
        <f>IF(AND(Making!EW80&lt;&gt;0,(DK77&lt;&gt;"")),Making!EY80,"")</f>
        <v/>
      </c>
      <c r="H77" t="str">
        <f>IF(AND(Making!EW80&lt;&gt;0,(DK77&lt;&gt;"")),Making!EZ80,"")</f>
        <v/>
      </c>
      <c r="I77" t="str">
        <f>IF(AND(Making!EW80&lt;&gt;0,(DK77&lt;&gt;"")),Making!FA80,"")</f>
        <v/>
      </c>
      <c r="J77" t="str">
        <f>IF(AND(Making!EW80&lt;&gt;0,(DK77&lt;&gt;"")),Making!FB80,"")</f>
        <v/>
      </c>
      <c r="K77" t="str">
        <f>IF(AND(Making!EW80&lt;&gt;0,(DK77&lt;&gt;"")),Making!FC80,"")</f>
        <v/>
      </c>
      <c r="L77" t="str">
        <f>IF(AND(Making!EW80&lt;&gt;0,(DK77&lt;&gt;"")),Making!FD80,"")</f>
        <v/>
      </c>
      <c r="M77" t="str">
        <f>IF(AND(Making!EW80&lt;&gt;0,(DK77&lt;&gt;"")),Making!FE80,"")</f>
        <v/>
      </c>
      <c r="N77" t="str">
        <f>IF(AND(Making!EW80&lt;&gt;0,(DK77&lt;&gt;"")),Making!FF80,"")</f>
        <v/>
      </c>
      <c r="O77" t="str">
        <f>IF(AND(Making!EW80&lt;&gt;0,(DK77&lt;&gt;"")),Making!FG80,"")</f>
        <v/>
      </c>
      <c r="P77" t="str">
        <f>IF(AND(Making!EW80&lt;&gt;0,(DK77&lt;&gt;"")),Making!FH80,"")</f>
        <v/>
      </c>
      <c r="Q77" t="str">
        <f>IF(AND(Making!EW80&lt;&gt;0,(DK77&lt;&gt;"")),Making!FI80,"")</f>
        <v/>
      </c>
      <c r="R77" t="str">
        <f>IF(AND(Making!EW80&lt;&gt;0,(DK77&lt;&gt;"")),Making!FJ80,"")</f>
        <v/>
      </c>
      <c r="S77" t="str">
        <f>IF(AND(Making!EW80&lt;&gt;0,(DK77&lt;&gt;"")),Making!FK80,"")</f>
        <v/>
      </c>
      <c r="T77" t="str">
        <f>IF(AND(Making!EW80&lt;&gt;0,(DK77&lt;&gt;"")),Making!FL80,"")</f>
        <v/>
      </c>
      <c r="U77" t="str">
        <f>IF(AND(Making!EW80&lt;&gt;0,(DK77&lt;&gt;"")),Making!FM80,"")</f>
        <v/>
      </c>
      <c r="V77" t="str">
        <f>IF(AND(Making!EW80&lt;&gt;0,(DK77&lt;&gt;"")),Making!FN80,"")</f>
        <v/>
      </c>
      <c r="W77" t="str">
        <f>IF(AND(Making!EW80&lt;&gt;0,(DK77&lt;&gt;"")),Making!FO80,"")</f>
        <v/>
      </c>
      <c r="X77" t="str">
        <f>IF(AND(Making!EW80&lt;&gt;0,(DK77&lt;&gt;"")),Making!FP80,"")</f>
        <v/>
      </c>
      <c r="Y77" t="str">
        <f>IF(AND(Making!EW80&lt;&gt;0,(DK77&lt;&gt;"")),Making!FQ80,"")</f>
        <v/>
      </c>
      <c r="Z77" t="str">
        <f>IF(AND(Making!EW80&lt;&gt;0,(DK77&lt;&gt;"")),Making!FR80,"")</f>
        <v/>
      </c>
      <c r="AA77" t="str">
        <f>IF(AND(Making!EW80&lt;&gt;0,(DK77&lt;&gt;"")),Making!FS80,"")</f>
        <v/>
      </c>
      <c r="AB77" t="str">
        <f>IF(AND(Making!EW80&lt;&gt;0,(DK77&lt;&gt;"")),Making!FT80,"")</f>
        <v/>
      </c>
      <c r="AC77" t="str">
        <f>IF(AND(Making!EW80&lt;&gt;0,(DK77&lt;&gt;"")),Making!FU80,"")</f>
        <v/>
      </c>
      <c r="AD77" t="str">
        <f>IF(AND(Making!EW80&lt;&gt;0,(DK77&lt;&gt;"")),Making!FV80,"")</f>
        <v/>
      </c>
      <c r="AE77" t="str">
        <f>IF(AND(Making!EW80&lt;&gt;0,(DK77&lt;&gt;"")),Making!FW80,"")</f>
        <v/>
      </c>
      <c r="AF77" t="str">
        <f>IF(AND(Making!EW80&lt;&gt;0,(DK77&lt;&gt;"")),Making!FX80,"")</f>
        <v/>
      </c>
      <c r="AG77" t="str">
        <f>IF(AND(Making!EW80&lt;&gt;0,(DK77&lt;&gt;"")),Making!FY80,"")</f>
        <v/>
      </c>
      <c r="AH77" t="str">
        <f>IF(AND(Making!EW80&lt;&gt;0,(DK77&lt;&gt;"")),Making!FZ80,"")</f>
        <v/>
      </c>
      <c r="AI77" t="str">
        <f>IF(AND(Making!EW80&lt;&gt;0,(DK77&lt;&gt;"")),Making!GA80,"")</f>
        <v/>
      </c>
      <c r="AJ77" t="str">
        <f>IF(AND(Making!EW80&lt;&gt;0,(DK77&lt;&gt;"")),Making!GB80,"")</f>
        <v/>
      </c>
      <c r="AK77" t="str">
        <f>IF(AND(Making!EW80&lt;&gt;0,(DK77&lt;&gt;"")),Making!GC80,"")</f>
        <v/>
      </c>
      <c r="AL77" t="str">
        <f>IF(AND(Making!EW80&lt;&gt;0,(DK77&lt;&gt;"")),Making!GD80,"")</f>
        <v/>
      </c>
      <c r="AM77" t="str">
        <f>IF(AND(Making!EW80&lt;&gt;0,(DK77&lt;&gt;"")),Making!GE80,"")</f>
        <v/>
      </c>
      <c r="AN77" t="str">
        <f>IF(AND(Making!EW80&lt;&gt;0,(DK77&lt;&gt;"")),Making!GF80,"")</f>
        <v/>
      </c>
      <c r="AO77" t="str">
        <f>IF(AND(Making!EW80&lt;&gt;0,(DK77&lt;&gt;"")),Making!GG80,"")</f>
        <v/>
      </c>
      <c r="AP77" t="str">
        <f>IF(AND(Making!EW80&lt;&gt;0,(DK77&lt;&gt;"")),Making!GJ80,"")</f>
        <v/>
      </c>
      <c r="AQ77" t="str">
        <f>IF(AND(Making!EW80&lt;&gt;0,(DK77&lt;&gt;"")),Making!GK80,"")</f>
        <v/>
      </c>
      <c r="AR77" t="str">
        <f>IF(AND(Making!EW80&lt;&gt;0,(DK77&lt;&gt;"")),Making!GL80,"")</f>
        <v/>
      </c>
      <c r="AS77" t="str">
        <f>IF(AND(Making!EW80&lt;&gt;0,(DK77&lt;&gt;"")),Making!GM80,"")</f>
        <v/>
      </c>
      <c r="AT77" t="str">
        <f>IF(AND(Making!EW80&lt;&gt;0,(DK77&lt;&gt;"")),"G","")</f>
        <v/>
      </c>
      <c r="AU77" t="str">
        <f>IF(AND(Making!EW80&lt;&gt;0,(DK77&lt;&gt;"")),2,IF(AND(Making!AS80&lt;&gt;0,(DK95&lt;&gt;"")),2,""))</f>
        <v/>
      </c>
      <c r="AV77" t="str">
        <f>IF(AND(Making!EW80&lt;&gt;0,(DK77&lt;&gt;""),(DL77&gt;0)),"X","")</f>
        <v/>
      </c>
      <c r="AW77" t="str">
        <f>IF(AND(Making!EW80&lt;&gt;0,(DK77&lt;&gt;""),(DL77&gt;0)),-1,"")</f>
        <v/>
      </c>
      <c r="AX77" s="4"/>
      <c r="AY77" s="4"/>
      <c r="AZ77" s="4"/>
      <c r="BA77" s="4"/>
      <c r="BB77" s="4" t="str">
        <f>IF('Making-시작_종료용'!K80&gt;0,CONCATENATE("@SET_LINE,",IF(CV77=1,DH77,DH77+IF(DK77&lt;&gt;"",DI77,0))),"")</f>
        <v/>
      </c>
      <c r="BC77" t="str">
        <f>IF('Making-시작_종료용'!K80&gt;0,'Making-시작_종료용'!EV80,"")</f>
        <v/>
      </c>
      <c r="BD77" t="str">
        <f>IF('Making-시작_종료용'!K80&gt;0,'Making-시작_종료용'!EW80,"")</f>
        <v/>
      </c>
      <c r="BE77" t="str">
        <f>IF('Making-시작_종료용'!K80&gt;0,'Making-시작_종료용'!EX80,"")</f>
        <v/>
      </c>
      <c r="BF77" t="str">
        <f>IF('Making-시작_종료용'!K80&gt;0,'Making-시작_종료용'!EY80,"")</f>
        <v/>
      </c>
      <c r="BG77" t="str">
        <f>IF('Making-시작_종료용'!K80&gt;0,'Making-시작_종료용'!EZ80,"")</f>
        <v/>
      </c>
      <c r="BH77" t="str">
        <f>IF('Making-시작_종료용'!K80&gt;0,'Making-시작_종료용'!FA80,"")</f>
        <v/>
      </c>
      <c r="BI77" t="str">
        <f>IF('Making-시작_종료용'!K80&gt;0,'Making-시작_종료용'!FB80,"")</f>
        <v/>
      </c>
      <c r="BJ77" t="str">
        <f>IF('Making-시작_종료용'!K80&gt;0,'Making-시작_종료용'!FC80,"")</f>
        <v/>
      </c>
      <c r="BK77" t="str">
        <f>IF('Making-시작_종료용'!K80&gt;0,'Making-시작_종료용'!FD80,"")</f>
        <v/>
      </c>
      <c r="BL77" t="str">
        <f>IF('Making-시작_종료용'!K80&gt;0,'Making-시작_종료용'!FE80,"")</f>
        <v/>
      </c>
      <c r="BM77" t="str">
        <f>IF('Making-시작_종료용'!K80&gt;0,'Making-시작_종료용'!FF80,"")</f>
        <v/>
      </c>
      <c r="BN77" t="str">
        <f>IF('Making-시작_종료용'!K80&gt;0,'Making-시작_종료용'!FG80,"")</f>
        <v/>
      </c>
      <c r="BO77" t="str">
        <f>IF('Making-시작_종료용'!K80&gt;0,'Making-시작_종료용'!FH80,"")</f>
        <v/>
      </c>
      <c r="BP77" t="str">
        <f>IF('Making-시작_종료용'!K80&gt;0,'Making-시작_종료용'!FI80,"")</f>
        <v/>
      </c>
      <c r="BQ77" t="str">
        <f>IF('Making-시작_종료용'!K80&gt;0,'Making-시작_종료용'!FJ80,"")</f>
        <v/>
      </c>
      <c r="BR77" t="str">
        <f>IF('Making-시작_종료용'!K80&gt;0,'Making-시작_종료용'!FK80,"")</f>
        <v/>
      </c>
      <c r="BS77" t="str">
        <f>IF('Making-시작_종료용'!K80&gt;0,'Making-시작_종료용'!FL80,"")</f>
        <v/>
      </c>
      <c r="BT77" t="str">
        <f>IF('Making-시작_종료용'!K80&gt;0,'Making-시작_종료용'!FM80,"")</f>
        <v/>
      </c>
      <c r="BU77" t="str">
        <f>IF('Making-시작_종료용'!K80&gt;0,'Making-시작_종료용'!FN80,"")</f>
        <v/>
      </c>
      <c r="BV77" t="str">
        <f>IF('Making-시작_종료용'!K80&gt;0,'Making-시작_종료용'!FO80,"")</f>
        <v/>
      </c>
      <c r="BW77" t="str">
        <f>IF('Making-시작_종료용'!K80&gt;0,'Making-시작_종료용'!FP80,"")</f>
        <v/>
      </c>
      <c r="BX77" t="str">
        <f>IF('Making-시작_종료용'!K80&gt;0,'Making-시작_종료용'!FQ80,"")</f>
        <v/>
      </c>
      <c r="BY77" t="str">
        <f>IF('Making-시작_종료용'!K80&gt;0,'Making-시작_종료용'!FR80,"")</f>
        <v/>
      </c>
      <c r="BZ77" t="str">
        <f>IF('Making-시작_종료용'!K80&gt;0,'Making-시작_종료용'!FS80,"")</f>
        <v/>
      </c>
      <c r="CA77" t="str">
        <f>IF('Making-시작_종료용'!K80&gt;0,'Making-시작_종료용'!FT80,"")</f>
        <v/>
      </c>
      <c r="CB77" t="str">
        <f>IF('Making-시작_종료용'!K80&gt;0,'Making-시작_종료용'!FU80,"")</f>
        <v/>
      </c>
      <c r="CC77" t="str">
        <f>IF('Making-시작_종료용'!K80&gt;0,'Making-시작_종료용'!FV80,"")</f>
        <v/>
      </c>
      <c r="CD77" t="str">
        <f>IF('Making-시작_종료용'!K80&gt;0,'Making-시작_종료용'!FW80,"")</f>
        <v/>
      </c>
      <c r="CE77" t="str">
        <f>IF('Making-시작_종료용'!K80&gt;0,'Making-시작_종료용'!FX80,"")</f>
        <v/>
      </c>
      <c r="CF77" t="str">
        <f>IF('Making-시작_종료용'!K80&gt;0,'Making-시작_종료용'!FY80,"")</f>
        <v/>
      </c>
      <c r="CG77" t="str">
        <f>IF('Making-시작_종료용'!K80&gt;0,'Making-시작_종료용'!FZ80,"")</f>
        <v/>
      </c>
      <c r="CH77" t="str">
        <f>IF('Making-시작_종료용'!K80&gt;0,'Making-시작_종료용'!GA80,"")</f>
        <v/>
      </c>
      <c r="CI77" t="str">
        <f>IF('Making-시작_종료용'!K80&gt;0,'Making-시작_종료용'!GB80,"")</f>
        <v/>
      </c>
      <c r="CJ77" t="str">
        <f>IF('Making-시작_종료용'!K80&gt;0,'Making-시작_종료용'!GC80,"")</f>
        <v/>
      </c>
      <c r="CK77" t="str">
        <f>IF('Making-시작_종료용'!K80&gt;0,'Making-시작_종료용'!GD80,"")</f>
        <v/>
      </c>
      <c r="CL77" t="str">
        <f>IF('Making-시작_종료용'!K80&gt;0,'Making-시작_종료용'!GE80,"")</f>
        <v/>
      </c>
      <c r="CM77" t="str">
        <f>IF('Making-시작_종료용'!K80&gt;0,'Making-시작_종료용'!GF80,"")</f>
        <v/>
      </c>
      <c r="CN77" t="str">
        <f>IF('Making-시작_종료용'!K80&gt;0,'Making-시작_종료용'!GG80,"")</f>
        <v/>
      </c>
      <c r="CO77" t="str">
        <f>IF('Making-시작_종료용'!K80&gt;0,'Making-시작_종료용'!GH80,"")</f>
        <v/>
      </c>
      <c r="CP77" s="56" t="str">
        <f>IF('Making-시작_종료용'!K80&gt;0,'Making-시작_종료용'!GI80,"")</f>
        <v/>
      </c>
      <c r="CQ77" t="str">
        <f>IF('Making-시작_종료용'!K80&gt;0,'Making-시작_종료용'!GJ80,"")</f>
        <v/>
      </c>
      <c r="CR77" t="str">
        <f>IF('Making-시작_종료용'!K80&gt;0,'Making-시작_종료용'!GK80,"")</f>
        <v/>
      </c>
      <c r="CS77" t="str">
        <f>IF('Making-시작_종료용'!K80&gt;0,'Making-시작_종료용'!GL80,"")</f>
        <v/>
      </c>
      <c r="CT77" t="str">
        <f>IF('Making-시작_종료용'!K80&gt;0,'Making-시작_종료용'!GM80,"")</f>
        <v/>
      </c>
      <c r="CU77" t="str">
        <f>IF('Making-시작_종료용'!K80&gt;0,"G","")</f>
        <v/>
      </c>
      <c r="CV77" t="str">
        <f>IF('Making-시작_종료용'!AR80&gt;0,1,IF('Making-시작_종료용'!AS80&gt;0,3,""))</f>
        <v/>
      </c>
      <c r="CW77" t="str">
        <f>IF(AND(Making!EW80&lt;&gt;0,(DL77&gt;0)),"X","")</f>
        <v/>
      </c>
      <c r="CX77" t="str">
        <f>IF(AND(Making!EW80&lt;&gt;0,(DL77&gt;0)),-1,"")</f>
        <v/>
      </c>
      <c r="CY77" t="str">
        <f t="shared" si="14"/>
        <v/>
      </c>
      <c r="DC77" t="str">
        <f>IF('Making-시작_종료용'!AR80&gt;0,"시작보행",IF('Making-시작_종료용'!AS80&gt;0,"종료보행",""))</f>
        <v/>
      </c>
      <c r="DH77">
        <f t="shared" si="16"/>
        <v>71</v>
      </c>
      <c r="DI77">
        <f t="shared" si="17"/>
        <v>16</v>
      </c>
      <c r="DJ77" t="str">
        <f t="shared" si="15"/>
        <v/>
      </c>
      <c r="DK77">
        <f t="shared" si="18"/>
        <v>3</v>
      </c>
      <c r="DL77">
        <f t="shared" si="19"/>
        <v>0</v>
      </c>
    </row>
    <row r="78" spans="3:116" ht="12" customHeight="1" x14ac:dyDescent="0.4">
      <c r="C78" s="4" t="str">
        <f>IF(AND(Making!EW81&lt;&gt;0,(DK78&lt;&gt;"")),CONCATENATE("@SET_LINE,",DH78+DI78/2),"")</f>
        <v/>
      </c>
      <c r="D78" t="str">
        <f>IF(AND(Making!EW81&lt;&gt;0,(DK78&lt;&gt;"")),Making!EV81,"")</f>
        <v/>
      </c>
      <c r="E78" t="str">
        <f>IF(AND(Making!EW81&lt;&gt;0,(DK78&lt;&gt;"")),Making!EW81,"")</f>
        <v/>
      </c>
      <c r="F78" t="str">
        <f>IF(AND(Making!EW81&lt;&gt;0,(DK78&lt;&gt;"")),Making!EX81,"")</f>
        <v/>
      </c>
      <c r="G78" t="str">
        <f>IF(AND(Making!EW81&lt;&gt;0,(DK78&lt;&gt;"")),Making!EY81,"")</f>
        <v/>
      </c>
      <c r="H78" t="str">
        <f>IF(AND(Making!EW81&lt;&gt;0,(DK78&lt;&gt;"")),Making!EZ81,"")</f>
        <v/>
      </c>
      <c r="I78" t="str">
        <f>IF(AND(Making!EW81&lt;&gt;0,(DK78&lt;&gt;"")),Making!FA81,"")</f>
        <v/>
      </c>
      <c r="J78" t="str">
        <f>IF(AND(Making!EW81&lt;&gt;0,(DK78&lt;&gt;"")),Making!FB81,"")</f>
        <v/>
      </c>
      <c r="K78" t="str">
        <f>IF(AND(Making!EW81&lt;&gt;0,(DK78&lt;&gt;"")),Making!FC81,"")</f>
        <v/>
      </c>
      <c r="L78" t="str">
        <f>IF(AND(Making!EW81&lt;&gt;0,(DK78&lt;&gt;"")),Making!FD81,"")</f>
        <v/>
      </c>
      <c r="M78" t="str">
        <f>IF(AND(Making!EW81&lt;&gt;0,(DK78&lt;&gt;"")),Making!FE81,"")</f>
        <v/>
      </c>
      <c r="N78" t="str">
        <f>IF(AND(Making!EW81&lt;&gt;0,(DK78&lt;&gt;"")),Making!FF81,"")</f>
        <v/>
      </c>
      <c r="O78" t="str">
        <f>IF(AND(Making!EW81&lt;&gt;0,(DK78&lt;&gt;"")),Making!FG81,"")</f>
        <v/>
      </c>
      <c r="P78" t="str">
        <f>IF(AND(Making!EW81&lt;&gt;0,(DK78&lt;&gt;"")),Making!FH81,"")</f>
        <v/>
      </c>
      <c r="Q78" t="str">
        <f>IF(AND(Making!EW81&lt;&gt;0,(DK78&lt;&gt;"")),Making!FI81,"")</f>
        <v/>
      </c>
      <c r="R78" t="str">
        <f>IF(AND(Making!EW81&lt;&gt;0,(DK78&lt;&gt;"")),Making!FJ81,"")</f>
        <v/>
      </c>
      <c r="S78" t="str">
        <f>IF(AND(Making!EW81&lt;&gt;0,(DK78&lt;&gt;"")),Making!FK81,"")</f>
        <v/>
      </c>
      <c r="T78" t="str">
        <f>IF(AND(Making!EW81&lt;&gt;0,(DK78&lt;&gt;"")),Making!FL81,"")</f>
        <v/>
      </c>
      <c r="U78" t="str">
        <f>IF(AND(Making!EW81&lt;&gt;0,(DK78&lt;&gt;"")),Making!FM81,"")</f>
        <v/>
      </c>
      <c r="V78" t="str">
        <f>IF(AND(Making!EW81&lt;&gt;0,(DK78&lt;&gt;"")),Making!FN81,"")</f>
        <v/>
      </c>
      <c r="W78" t="str">
        <f>IF(AND(Making!EW81&lt;&gt;0,(DK78&lt;&gt;"")),Making!FO81,"")</f>
        <v/>
      </c>
      <c r="X78" t="str">
        <f>IF(AND(Making!EW81&lt;&gt;0,(DK78&lt;&gt;"")),Making!FP81,"")</f>
        <v/>
      </c>
      <c r="Y78" t="str">
        <f>IF(AND(Making!EW81&lt;&gt;0,(DK78&lt;&gt;"")),Making!FQ81,"")</f>
        <v/>
      </c>
      <c r="Z78" t="str">
        <f>IF(AND(Making!EW81&lt;&gt;0,(DK78&lt;&gt;"")),Making!FR81,"")</f>
        <v/>
      </c>
      <c r="AA78" t="str">
        <f>IF(AND(Making!EW81&lt;&gt;0,(DK78&lt;&gt;"")),Making!FS81,"")</f>
        <v/>
      </c>
      <c r="AB78" t="str">
        <f>IF(AND(Making!EW81&lt;&gt;0,(DK78&lt;&gt;"")),Making!FT81,"")</f>
        <v/>
      </c>
      <c r="AC78" t="str">
        <f>IF(AND(Making!EW81&lt;&gt;0,(DK78&lt;&gt;"")),Making!FU81,"")</f>
        <v/>
      </c>
      <c r="AD78" t="str">
        <f>IF(AND(Making!EW81&lt;&gt;0,(DK78&lt;&gt;"")),Making!FV81,"")</f>
        <v/>
      </c>
      <c r="AE78" t="str">
        <f>IF(AND(Making!EW81&lt;&gt;0,(DK78&lt;&gt;"")),Making!FW81,"")</f>
        <v/>
      </c>
      <c r="AF78" t="str">
        <f>IF(AND(Making!EW81&lt;&gt;0,(DK78&lt;&gt;"")),Making!FX81,"")</f>
        <v/>
      </c>
      <c r="AG78" t="str">
        <f>IF(AND(Making!EW81&lt;&gt;0,(DK78&lt;&gt;"")),Making!FY81,"")</f>
        <v/>
      </c>
      <c r="AH78" t="str">
        <f>IF(AND(Making!EW81&lt;&gt;0,(DK78&lt;&gt;"")),Making!FZ81,"")</f>
        <v/>
      </c>
      <c r="AI78" t="str">
        <f>IF(AND(Making!EW81&lt;&gt;0,(DK78&lt;&gt;"")),Making!GA81,"")</f>
        <v/>
      </c>
      <c r="AJ78" t="str">
        <f>IF(AND(Making!EW81&lt;&gt;0,(DK78&lt;&gt;"")),Making!GB81,"")</f>
        <v/>
      </c>
      <c r="AK78" t="str">
        <f>IF(AND(Making!EW81&lt;&gt;0,(DK78&lt;&gt;"")),Making!GC81,"")</f>
        <v/>
      </c>
      <c r="AL78" t="str">
        <f>IF(AND(Making!EW81&lt;&gt;0,(DK78&lt;&gt;"")),Making!GD81,"")</f>
        <v/>
      </c>
      <c r="AM78" t="str">
        <f>IF(AND(Making!EW81&lt;&gt;0,(DK78&lt;&gt;"")),Making!GE81,"")</f>
        <v/>
      </c>
      <c r="AN78" t="str">
        <f>IF(AND(Making!EW81&lt;&gt;0,(DK78&lt;&gt;"")),Making!GF81,"")</f>
        <v/>
      </c>
      <c r="AO78" t="str">
        <f>IF(AND(Making!EW81&lt;&gt;0,(DK78&lt;&gt;"")),Making!GG81,"")</f>
        <v/>
      </c>
      <c r="AP78" t="str">
        <f>IF(AND(Making!EW81&lt;&gt;0,(DK78&lt;&gt;"")),Making!GJ81,"")</f>
        <v/>
      </c>
      <c r="AQ78" t="str">
        <f>IF(AND(Making!EW81&lt;&gt;0,(DK78&lt;&gt;"")),Making!GK81,"")</f>
        <v/>
      </c>
      <c r="AR78" t="str">
        <f>IF(AND(Making!EW81&lt;&gt;0,(DK78&lt;&gt;"")),Making!GL81,"")</f>
        <v/>
      </c>
      <c r="AS78" t="str">
        <f>IF(AND(Making!EW81&lt;&gt;0,(DK78&lt;&gt;"")),Making!GM81,"")</f>
        <v/>
      </c>
      <c r="AT78" t="str">
        <f>IF(AND(Making!EW81&lt;&gt;0,(DK78&lt;&gt;"")),"G","")</f>
        <v/>
      </c>
      <c r="AU78" t="str">
        <f>IF(AND(Making!EW81&lt;&gt;0,(DK78&lt;&gt;"")),2,IF(AND(Making!AS81&lt;&gt;0,(DK96&lt;&gt;"")),2,""))</f>
        <v/>
      </c>
      <c r="AV78" t="str">
        <f>IF(AND(Making!EW81&lt;&gt;0,(DK78&lt;&gt;""),(DL78&gt;0)),"X","")</f>
        <v/>
      </c>
      <c r="AW78" t="str">
        <f>IF(AND(Making!EW81&lt;&gt;0,(DK78&lt;&gt;""),(DL78&gt;0)),-1,"")</f>
        <v/>
      </c>
      <c r="AX78" s="4"/>
      <c r="AY78" s="4"/>
      <c r="AZ78" s="4"/>
      <c r="BA78" s="4"/>
      <c r="BB78" s="4" t="str">
        <f>IF('Making-시작_종료용'!K81&gt;0,CONCATENATE("@SET_LINE,",IF(CV78=1,DH78,DH78+IF(DK78&lt;&gt;"",DI78,0))),"")</f>
        <v/>
      </c>
      <c r="BC78" t="str">
        <f>IF('Making-시작_종료용'!K81&gt;0,'Making-시작_종료용'!EV81,"")</f>
        <v/>
      </c>
      <c r="BD78" t="str">
        <f>IF('Making-시작_종료용'!K81&gt;0,'Making-시작_종료용'!EW81,"")</f>
        <v/>
      </c>
      <c r="BE78" t="str">
        <f>IF('Making-시작_종료용'!K81&gt;0,'Making-시작_종료용'!EX81,"")</f>
        <v/>
      </c>
      <c r="BF78" t="str">
        <f>IF('Making-시작_종료용'!K81&gt;0,'Making-시작_종료용'!EY81,"")</f>
        <v/>
      </c>
      <c r="BG78" t="str">
        <f>IF('Making-시작_종료용'!K81&gt;0,'Making-시작_종료용'!EZ81,"")</f>
        <v/>
      </c>
      <c r="BH78" t="str">
        <f>IF('Making-시작_종료용'!K81&gt;0,'Making-시작_종료용'!FA81,"")</f>
        <v/>
      </c>
      <c r="BI78" t="str">
        <f>IF('Making-시작_종료용'!K81&gt;0,'Making-시작_종료용'!FB81,"")</f>
        <v/>
      </c>
      <c r="BJ78" t="str">
        <f>IF('Making-시작_종료용'!K81&gt;0,'Making-시작_종료용'!FC81,"")</f>
        <v/>
      </c>
      <c r="BK78" t="str">
        <f>IF('Making-시작_종료용'!K81&gt;0,'Making-시작_종료용'!FD81,"")</f>
        <v/>
      </c>
      <c r="BL78" t="str">
        <f>IF('Making-시작_종료용'!K81&gt;0,'Making-시작_종료용'!FE81,"")</f>
        <v/>
      </c>
      <c r="BM78" t="str">
        <f>IF('Making-시작_종료용'!K81&gt;0,'Making-시작_종료용'!FF81,"")</f>
        <v/>
      </c>
      <c r="BN78" t="str">
        <f>IF('Making-시작_종료용'!K81&gt;0,'Making-시작_종료용'!FG81,"")</f>
        <v/>
      </c>
      <c r="BO78" t="str">
        <f>IF('Making-시작_종료용'!K81&gt;0,'Making-시작_종료용'!FH81,"")</f>
        <v/>
      </c>
      <c r="BP78" t="str">
        <f>IF('Making-시작_종료용'!K81&gt;0,'Making-시작_종료용'!FI81,"")</f>
        <v/>
      </c>
      <c r="BQ78" t="str">
        <f>IF('Making-시작_종료용'!K81&gt;0,'Making-시작_종료용'!FJ81,"")</f>
        <v/>
      </c>
      <c r="BR78" t="str">
        <f>IF('Making-시작_종료용'!K81&gt;0,'Making-시작_종료용'!FK81,"")</f>
        <v/>
      </c>
      <c r="BS78" t="str">
        <f>IF('Making-시작_종료용'!K81&gt;0,'Making-시작_종료용'!FL81,"")</f>
        <v/>
      </c>
      <c r="BT78" t="str">
        <f>IF('Making-시작_종료용'!K81&gt;0,'Making-시작_종료용'!FM81,"")</f>
        <v/>
      </c>
      <c r="BU78" t="str">
        <f>IF('Making-시작_종료용'!K81&gt;0,'Making-시작_종료용'!FN81,"")</f>
        <v/>
      </c>
      <c r="BV78" t="str">
        <f>IF('Making-시작_종료용'!K81&gt;0,'Making-시작_종료용'!FO81,"")</f>
        <v/>
      </c>
      <c r="BW78" t="str">
        <f>IF('Making-시작_종료용'!K81&gt;0,'Making-시작_종료용'!FP81,"")</f>
        <v/>
      </c>
      <c r="BX78" t="str">
        <f>IF('Making-시작_종료용'!K81&gt;0,'Making-시작_종료용'!FQ81,"")</f>
        <v/>
      </c>
      <c r="BY78" t="str">
        <f>IF('Making-시작_종료용'!K81&gt;0,'Making-시작_종료용'!FR81,"")</f>
        <v/>
      </c>
      <c r="BZ78" t="str">
        <f>IF('Making-시작_종료용'!K81&gt;0,'Making-시작_종료용'!FS81,"")</f>
        <v/>
      </c>
      <c r="CA78" t="str">
        <f>IF('Making-시작_종료용'!K81&gt;0,'Making-시작_종료용'!FT81,"")</f>
        <v/>
      </c>
      <c r="CB78" t="str">
        <f>IF('Making-시작_종료용'!K81&gt;0,'Making-시작_종료용'!FU81,"")</f>
        <v/>
      </c>
      <c r="CC78" t="str">
        <f>IF('Making-시작_종료용'!K81&gt;0,'Making-시작_종료용'!FV81,"")</f>
        <v/>
      </c>
      <c r="CD78" t="str">
        <f>IF('Making-시작_종료용'!K81&gt;0,'Making-시작_종료용'!FW81,"")</f>
        <v/>
      </c>
      <c r="CE78" t="str">
        <f>IF('Making-시작_종료용'!K81&gt;0,'Making-시작_종료용'!FX81,"")</f>
        <v/>
      </c>
      <c r="CF78" t="str">
        <f>IF('Making-시작_종료용'!K81&gt;0,'Making-시작_종료용'!FY81,"")</f>
        <v/>
      </c>
      <c r="CG78" t="str">
        <f>IF('Making-시작_종료용'!K81&gt;0,'Making-시작_종료용'!FZ81,"")</f>
        <v/>
      </c>
      <c r="CH78" t="str">
        <f>IF('Making-시작_종료용'!K81&gt;0,'Making-시작_종료용'!GA81,"")</f>
        <v/>
      </c>
      <c r="CI78" t="str">
        <f>IF('Making-시작_종료용'!K81&gt;0,'Making-시작_종료용'!GB81,"")</f>
        <v/>
      </c>
      <c r="CJ78" t="str">
        <f>IF('Making-시작_종료용'!K81&gt;0,'Making-시작_종료용'!GC81,"")</f>
        <v/>
      </c>
      <c r="CK78" t="str">
        <f>IF('Making-시작_종료용'!K81&gt;0,'Making-시작_종료용'!GD81,"")</f>
        <v/>
      </c>
      <c r="CL78" t="str">
        <f>IF('Making-시작_종료용'!K81&gt;0,'Making-시작_종료용'!GE81,"")</f>
        <v/>
      </c>
      <c r="CM78" t="str">
        <f>IF('Making-시작_종료용'!K81&gt;0,'Making-시작_종료용'!GF81,"")</f>
        <v/>
      </c>
      <c r="CN78" t="str">
        <f>IF('Making-시작_종료용'!K81&gt;0,'Making-시작_종료용'!GG81,"")</f>
        <v/>
      </c>
      <c r="CO78" t="str">
        <f>IF('Making-시작_종료용'!K81&gt;0,'Making-시작_종료용'!GH81,"")</f>
        <v/>
      </c>
      <c r="CP78" s="56" t="str">
        <f>IF('Making-시작_종료용'!K81&gt;0,'Making-시작_종료용'!GI81,"")</f>
        <v/>
      </c>
      <c r="CQ78" t="str">
        <f>IF('Making-시작_종료용'!K81&gt;0,'Making-시작_종료용'!GJ81,"")</f>
        <v/>
      </c>
      <c r="CR78" t="str">
        <f>IF('Making-시작_종료용'!K81&gt;0,'Making-시작_종료용'!GK81,"")</f>
        <v/>
      </c>
      <c r="CS78" t="str">
        <f>IF('Making-시작_종료용'!K81&gt;0,'Making-시작_종료용'!GL81,"")</f>
        <v/>
      </c>
      <c r="CT78" t="str">
        <f>IF('Making-시작_종료용'!K81&gt;0,'Making-시작_종료용'!GM81,"")</f>
        <v/>
      </c>
      <c r="CU78" t="str">
        <f>IF('Making-시작_종료용'!K81&gt;0,"G","")</f>
        <v/>
      </c>
      <c r="CV78" t="str">
        <f>IF('Making-시작_종료용'!AR81&gt;0,1,IF('Making-시작_종료용'!AS81&gt;0,3,""))</f>
        <v/>
      </c>
      <c r="CW78" t="str">
        <f>IF(AND(Making!EW81&lt;&gt;0,(DL78&gt;0)),"X","")</f>
        <v/>
      </c>
      <c r="CX78" t="str">
        <f>IF(AND(Making!EW81&lt;&gt;0,(DL78&gt;0)),-1,"")</f>
        <v/>
      </c>
      <c r="CY78" t="str">
        <f t="shared" si="14"/>
        <v/>
      </c>
      <c r="DC78" t="str">
        <f>IF('Making-시작_종료용'!AR81&gt;0,"시작보행",IF('Making-시작_종료용'!AS81&gt;0,"종료보행",""))</f>
        <v/>
      </c>
      <c r="DH78">
        <f t="shared" si="16"/>
        <v>72</v>
      </c>
      <c r="DI78">
        <f t="shared" si="17"/>
        <v>16</v>
      </c>
      <c r="DJ78" t="str">
        <f t="shared" si="15"/>
        <v/>
      </c>
      <c r="DK78">
        <f t="shared" si="18"/>
        <v>3</v>
      </c>
      <c r="DL78">
        <f t="shared" si="19"/>
        <v>0</v>
      </c>
    </row>
    <row r="79" spans="3:116" ht="12" customHeight="1" x14ac:dyDescent="0.4">
      <c r="C79" s="4" t="str">
        <f>IF(AND(Making!EW82&lt;&gt;0,(DK79&lt;&gt;"")),CONCATENATE("@SET_LINE,",DH79+DI79/2),"")</f>
        <v/>
      </c>
      <c r="D79" t="str">
        <f>IF(AND(Making!EW82&lt;&gt;0,(DK79&lt;&gt;"")),Making!EV82,"")</f>
        <v/>
      </c>
      <c r="E79" t="str">
        <f>IF(AND(Making!EW82&lt;&gt;0,(DK79&lt;&gt;"")),Making!EW82,"")</f>
        <v/>
      </c>
      <c r="F79" t="str">
        <f>IF(AND(Making!EW82&lt;&gt;0,(DK79&lt;&gt;"")),Making!EX82,"")</f>
        <v/>
      </c>
      <c r="G79" t="str">
        <f>IF(AND(Making!EW82&lt;&gt;0,(DK79&lt;&gt;"")),Making!EY82,"")</f>
        <v/>
      </c>
      <c r="H79" t="str">
        <f>IF(AND(Making!EW82&lt;&gt;0,(DK79&lt;&gt;"")),Making!EZ82,"")</f>
        <v/>
      </c>
      <c r="I79" t="str">
        <f>IF(AND(Making!EW82&lt;&gt;0,(DK79&lt;&gt;"")),Making!FA82,"")</f>
        <v/>
      </c>
      <c r="J79" t="str">
        <f>IF(AND(Making!EW82&lt;&gt;0,(DK79&lt;&gt;"")),Making!FB82,"")</f>
        <v/>
      </c>
      <c r="K79" t="str">
        <f>IF(AND(Making!EW82&lt;&gt;0,(DK79&lt;&gt;"")),Making!FC82,"")</f>
        <v/>
      </c>
      <c r="L79" t="str">
        <f>IF(AND(Making!EW82&lt;&gt;0,(DK79&lt;&gt;"")),Making!FD82,"")</f>
        <v/>
      </c>
      <c r="M79" t="str">
        <f>IF(AND(Making!EW82&lt;&gt;0,(DK79&lt;&gt;"")),Making!FE82,"")</f>
        <v/>
      </c>
      <c r="N79" t="str">
        <f>IF(AND(Making!EW82&lt;&gt;0,(DK79&lt;&gt;"")),Making!FF82,"")</f>
        <v/>
      </c>
      <c r="O79" t="str">
        <f>IF(AND(Making!EW82&lt;&gt;0,(DK79&lt;&gt;"")),Making!FG82,"")</f>
        <v/>
      </c>
      <c r="P79" t="str">
        <f>IF(AND(Making!EW82&lt;&gt;0,(DK79&lt;&gt;"")),Making!FH82,"")</f>
        <v/>
      </c>
      <c r="Q79" t="str">
        <f>IF(AND(Making!EW82&lt;&gt;0,(DK79&lt;&gt;"")),Making!FI82,"")</f>
        <v/>
      </c>
      <c r="R79" t="str">
        <f>IF(AND(Making!EW82&lt;&gt;0,(DK79&lt;&gt;"")),Making!FJ82,"")</f>
        <v/>
      </c>
      <c r="S79" t="str">
        <f>IF(AND(Making!EW82&lt;&gt;0,(DK79&lt;&gt;"")),Making!FK82,"")</f>
        <v/>
      </c>
      <c r="T79" t="str">
        <f>IF(AND(Making!EW82&lt;&gt;0,(DK79&lt;&gt;"")),Making!FL82,"")</f>
        <v/>
      </c>
      <c r="U79" t="str">
        <f>IF(AND(Making!EW82&lt;&gt;0,(DK79&lt;&gt;"")),Making!FM82,"")</f>
        <v/>
      </c>
      <c r="V79" t="str">
        <f>IF(AND(Making!EW82&lt;&gt;0,(DK79&lt;&gt;"")),Making!FN82,"")</f>
        <v/>
      </c>
      <c r="W79" t="str">
        <f>IF(AND(Making!EW82&lt;&gt;0,(DK79&lt;&gt;"")),Making!FO82,"")</f>
        <v/>
      </c>
      <c r="X79" t="str">
        <f>IF(AND(Making!EW82&lt;&gt;0,(DK79&lt;&gt;"")),Making!FP82,"")</f>
        <v/>
      </c>
      <c r="Y79" t="str">
        <f>IF(AND(Making!EW82&lt;&gt;0,(DK79&lt;&gt;"")),Making!FQ82,"")</f>
        <v/>
      </c>
      <c r="Z79" t="str">
        <f>IF(AND(Making!EW82&lt;&gt;0,(DK79&lt;&gt;"")),Making!FR82,"")</f>
        <v/>
      </c>
      <c r="AA79" t="str">
        <f>IF(AND(Making!EW82&lt;&gt;0,(DK79&lt;&gt;"")),Making!FS82,"")</f>
        <v/>
      </c>
      <c r="AB79" t="str">
        <f>IF(AND(Making!EW82&lt;&gt;0,(DK79&lt;&gt;"")),Making!FT82,"")</f>
        <v/>
      </c>
      <c r="AC79" t="str">
        <f>IF(AND(Making!EW82&lt;&gt;0,(DK79&lt;&gt;"")),Making!FU82,"")</f>
        <v/>
      </c>
      <c r="AD79" t="str">
        <f>IF(AND(Making!EW82&lt;&gt;0,(DK79&lt;&gt;"")),Making!FV82,"")</f>
        <v/>
      </c>
      <c r="AE79" t="str">
        <f>IF(AND(Making!EW82&lt;&gt;0,(DK79&lt;&gt;"")),Making!FW82,"")</f>
        <v/>
      </c>
      <c r="AF79" t="str">
        <f>IF(AND(Making!EW82&lt;&gt;0,(DK79&lt;&gt;"")),Making!FX82,"")</f>
        <v/>
      </c>
      <c r="AG79" t="str">
        <f>IF(AND(Making!EW82&lt;&gt;0,(DK79&lt;&gt;"")),Making!FY82,"")</f>
        <v/>
      </c>
      <c r="AH79" t="str">
        <f>IF(AND(Making!EW82&lt;&gt;0,(DK79&lt;&gt;"")),Making!FZ82,"")</f>
        <v/>
      </c>
      <c r="AI79" t="str">
        <f>IF(AND(Making!EW82&lt;&gt;0,(DK79&lt;&gt;"")),Making!GA82,"")</f>
        <v/>
      </c>
      <c r="AJ79" t="str">
        <f>IF(AND(Making!EW82&lt;&gt;0,(DK79&lt;&gt;"")),Making!GB82,"")</f>
        <v/>
      </c>
      <c r="AK79" t="str">
        <f>IF(AND(Making!EW82&lt;&gt;0,(DK79&lt;&gt;"")),Making!GC82,"")</f>
        <v/>
      </c>
      <c r="AL79" t="str">
        <f>IF(AND(Making!EW82&lt;&gt;0,(DK79&lt;&gt;"")),Making!GD82,"")</f>
        <v/>
      </c>
      <c r="AM79" t="str">
        <f>IF(AND(Making!EW82&lt;&gt;0,(DK79&lt;&gt;"")),Making!GE82,"")</f>
        <v/>
      </c>
      <c r="AN79" t="str">
        <f>IF(AND(Making!EW82&lt;&gt;0,(DK79&lt;&gt;"")),Making!GF82,"")</f>
        <v/>
      </c>
      <c r="AO79" t="str">
        <f>IF(AND(Making!EW82&lt;&gt;0,(DK79&lt;&gt;"")),Making!GG82,"")</f>
        <v/>
      </c>
      <c r="AP79" t="str">
        <f>IF(AND(Making!EW82&lt;&gt;0,(DK79&lt;&gt;"")),Making!GJ82,"")</f>
        <v/>
      </c>
      <c r="AQ79" t="str">
        <f>IF(AND(Making!EW82&lt;&gt;0,(DK79&lt;&gt;"")),Making!GK82,"")</f>
        <v/>
      </c>
      <c r="AR79" t="str">
        <f>IF(AND(Making!EW82&lt;&gt;0,(DK79&lt;&gt;"")),Making!GL82,"")</f>
        <v/>
      </c>
      <c r="AS79" t="str">
        <f>IF(AND(Making!EW82&lt;&gt;0,(DK79&lt;&gt;"")),Making!GM82,"")</f>
        <v/>
      </c>
      <c r="AT79" t="str">
        <f>IF(AND(Making!EW82&lt;&gt;0,(DK79&lt;&gt;"")),"G","")</f>
        <v/>
      </c>
      <c r="AU79" t="str">
        <f>IF(AND(Making!EW82&lt;&gt;0,(DK79&lt;&gt;"")),2,IF(AND(Making!AS82&lt;&gt;0,(DK97&lt;&gt;"")),2,""))</f>
        <v/>
      </c>
      <c r="AV79" t="str">
        <f>IF(AND(Making!EW82&lt;&gt;0,(DK79&lt;&gt;""),(DL79&gt;0)),"X","")</f>
        <v/>
      </c>
      <c r="AW79" t="str">
        <f>IF(AND(Making!EW82&lt;&gt;0,(DK79&lt;&gt;""),(DL79&gt;0)),-1,"")</f>
        <v/>
      </c>
      <c r="AX79" s="4"/>
      <c r="AY79" s="4"/>
      <c r="AZ79" s="4"/>
      <c r="BA79" s="4"/>
      <c r="BB79" s="4" t="str">
        <f>IF('Making-시작_종료용'!K82&gt;0,CONCATENATE("@SET_LINE,",IF(CV79=1,DH79,DH79+IF(DK79&lt;&gt;"",DI79,0))),"")</f>
        <v/>
      </c>
      <c r="BC79" t="str">
        <f>IF('Making-시작_종료용'!K82&gt;0,'Making-시작_종료용'!EV82,"")</f>
        <v/>
      </c>
      <c r="BD79" t="str">
        <f>IF('Making-시작_종료용'!K82&gt;0,'Making-시작_종료용'!EW82,"")</f>
        <v/>
      </c>
      <c r="BE79" t="str">
        <f>IF('Making-시작_종료용'!K82&gt;0,'Making-시작_종료용'!EX82,"")</f>
        <v/>
      </c>
      <c r="BF79" t="str">
        <f>IF('Making-시작_종료용'!K82&gt;0,'Making-시작_종료용'!EY82,"")</f>
        <v/>
      </c>
      <c r="BG79" t="str">
        <f>IF('Making-시작_종료용'!K82&gt;0,'Making-시작_종료용'!EZ82,"")</f>
        <v/>
      </c>
      <c r="BH79" t="str">
        <f>IF('Making-시작_종료용'!K82&gt;0,'Making-시작_종료용'!FA82,"")</f>
        <v/>
      </c>
      <c r="BI79" t="str">
        <f>IF('Making-시작_종료용'!K82&gt;0,'Making-시작_종료용'!FB82,"")</f>
        <v/>
      </c>
      <c r="BJ79" t="str">
        <f>IF('Making-시작_종료용'!K82&gt;0,'Making-시작_종료용'!FC82,"")</f>
        <v/>
      </c>
      <c r="BK79" t="str">
        <f>IF('Making-시작_종료용'!K82&gt;0,'Making-시작_종료용'!FD82,"")</f>
        <v/>
      </c>
      <c r="BL79" t="str">
        <f>IF('Making-시작_종료용'!K82&gt;0,'Making-시작_종료용'!FE82,"")</f>
        <v/>
      </c>
      <c r="BM79" t="str">
        <f>IF('Making-시작_종료용'!K82&gt;0,'Making-시작_종료용'!FF82,"")</f>
        <v/>
      </c>
      <c r="BN79" t="str">
        <f>IF('Making-시작_종료용'!K82&gt;0,'Making-시작_종료용'!FG82,"")</f>
        <v/>
      </c>
      <c r="BO79" t="str">
        <f>IF('Making-시작_종료용'!K82&gt;0,'Making-시작_종료용'!FH82,"")</f>
        <v/>
      </c>
      <c r="BP79" t="str">
        <f>IF('Making-시작_종료용'!K82&gt;0,'Making-시작_종료용'!FI82,"")</f>
        <v/>
      </c>
      <c r="BQ79" t="str">
        <f>IF('Making-시작_종료용'!K82&gt;0,'Making-시작_종료용'!FJ82,"")</f>
        <v/>
      </c>
      <c r="BR79" t="str">
        <f>IF('Making-시작_종료용'!K82&gt;0,'Making-시작_종료용'!FK82,"")</f>
        <v/>
      </c>
      <c r="BS79" t="str">
        <f>IF('Making-시작_종료용'!K82&gt;0,'Making-시작_종료용'!FL82,"")</f>
        <v/>
      </c>
      <c r="BT79" t="str">
        <f>IF('Making-시작_종료용'!K82&gt;0,'Making-시작_종료용'!FM82,"")</f>
        <v/>
      </c>
      <c r="BU79" t="str">
        <f>IF('Making-시작_종료용'!K82&gt;0,'Making-시작_종료용'!FN82,"")</f>
        <v/>
      </c>
      <c r="BV79" t="str">
        <f>IF('Making-시작_종료용'!K82&gt;0,'Making-시작_종료용'!FO82,"")</f>
        <v/>
      </c>
      <c r="BW79" t="str">
        <f>IF('Making-시작_종료용'!K82&gt;0,'Making-시작_종료용'!FP82,"")</f>
        <v/>
      </c>
      <c r="BX79" t="str">
        <f>IF('Making-시작_종료용'!K82&gt;0,'Making-시작_종료용'!FQ82,"")</f>
        <v/>
      </c>
      <c r="BY79" t="str">
        <f>IF('Making-시작_종료용'!K82&gt;0,'Making-시작_종료용'!FR82,"")</f>
        <v/>
      </c>
      <c r="BZ79" t="str">
        <f>IF('Making-시작_종료용'!K82&gt;0,'Making-시작_종료용'!FS82,"")</f>
        <v/>
      </c>
      <c r="CA79" t="str">
        <f>IF('Making-시작_종료용'!K82&gt;0,'Making-시작_종료용'!FT82,"")</f>
        <v/>
      </c>
      <c r="CB79" t="str">
        <f>IF('Making-시작_종료용'!K82&gt;0,'Making-시작_종료용'!FU82,"")</f>
        <v/>
      </c>
      <c r="CC79" t="str">
        <f>IF('Making-시작_종료용'!K82&gt;0,'Making-시작_종료용'!FV82,"")</f>
        <v/>
      </c>
      <c r="CD79" t="str">
        <f>IF('Making-시작_종료용'!K82&gt;0,'Making-시작_종료용'!FW82,"")</f>
        <v/>
      </c>
      <c r="CE79" t="str">
        <f>IF('Making-시작_종료용'!K82&gt;0,'Making-시작_종료용'!FX82,"")</f>
        <v/>
      </c>
      <c r="CF79" t="str">
        <f>IF('Making-시작_종료용'!K82&gt;0,'Making-시작_종료용'!FY82,"")</f>
        <v/>
      </c>
      <c r="CG79" t="str">
        <f>IF('Making-시작_종료용'!K82&gt;0,'Making-시작_종료용'!FZ82,"")</f>
        <v/>
      </c>
      <c r="CH79" t="str">
        <f>IF('Making-시작_종료용'!K82&gt;0,'Making-시작_종료용'!GA82,"")</f>
        <v/>
      </c>
      <c r="CI79" t="str">
        <f>IF('Making-시작_종료용'!K82&gt;0,'Making-시작_종료용'!GB82,"")</f>
        <v/>
      </c>
      <c r="CJ79" t="str">
        <f>IF('Making-시작_종료용'!K82&gt;0,'Making-시작_종료용'!GC82,"")</f>
        <v/>
      </c>
      <c r="CK79" t="str">
        <f>IF('Making-시작_종료용'!K82&gt;0,'Making-시작_종료용'!GD82,"")</f>
        <v/>
      </c>
      <c r="CL79" t="str">
        <f>IF('Making-시작_종료용'!K82&gt;0,'Making-시작_종료용'!GE82,"")</f>
        <v/>
      </c>
      <c r="CM79" t="str">
        <f>IF('Making-시작_종료용'!K82&gt;0,'Making-시작_종료용'!GF82,"")</f>
        <v/>
      </c>
      <c r="CN79" t="str">
        <f>IF('Making-시작_종료용'!K82&gt;0,'Making-시작_종료용'!GG82,"")</f>
        <v/>
      </c>
      <c r="CO79" t="str">
        <f>IF('Making-시작_종료용'!K82&gt;0,'Making-시작_종료용'!GH82,"")</f>
        <v/>
      </c>
      <c r="CP79" s="56" t="str">
        <f>IF('Making-시작_종료용'!K82&gt;0,'Making-시작_종료용'!GI82,"")</f>
        <v/>
      </c>
      <c r="CQ79" t="str">
        <f>IF('Making-시작_종료용'!K82&gt;0,'Making-시작_종료용'!GJ82,"")</f>
        <v/>
      </c>
      <c r="CR79" t="str">
        <f>IF('Making-시작_종료용'!K82&gt;0,'Making-시작_종료용'!GK82,"")</f>
        <v/>
      </c>
      <c r="CS79" t="str">
        <f>IF('Making-시작_종료용'!K82&gt;0,'Making-시작_종료용'!GL82,"")</f>
        <v/>
      </c>
      <c r="CT79" t="str">
        <f>IF('Making-시작_종료용'!K82&gt;0,'Making-시작_종료용'!GM82,"")</f>
        <v/>
      </c>
      <c r="CU79" t="str">
        <f>IF('Making-시작_종료용'!K82&gt;0,"G","")</f>
        <v/>
      </c>
      <c r="CV79" t="str">
        <f>IF('Making-시작_종료용'!AR82&gt;0,1,IF('Making-시작_종료용'!AS82&gt;0,3,""))</f>
        <v/>
      </c>
      <c r="CW79" t="str">
        <f>IF(AND(Making!EW82&lt;&gt;0,(DL79&gt;0)),"X","")</f>
        <v/>
      </c>
      <c r="CX79" t="str">
        <f>IF(AND(Making!EW82&lt;&gt;0,(DL79&gt;0)),-1,"")</f>
        <v/>
      </c>
      <c r="CY79" t="str">
        <f t="shared" ref="CY79:CY101" si="20">IF(AND(BB78&lt;&gt;"",BB77&lt;&gt;"",BB79=""),"!End","")</f>
        <v/>
      </c>
      <c r="DC79" t="str">
        <f>IF('Making-시작_종료용'!AR82&gt;0,"시작보행",IF('Making-시작_종료용'!AS82&gt;0,"종료보행",""))</f>
        <v/>
      </c>
      <c r="DH79">
        <f t="shared" si="16"/>
        <v>73</v>
      </c>
      <c r="DI79">
        <f t="shared" si="17"/>
        <v>16</v>
      </c>
      <c r="DJ79" t="str">
        <f t="shared" si="15"/>
        <v/>
      </c>
      <c r="DK79">
        <f t="shared" si="18"/>
        <v>3</v>
      </c>
      <c r="DL79">
        <f t="shared" si="19"/>
        <v>0</v>
      </c>
    </row>
    <row r="80" spans="3:116" ht="12" customHeight="1" x14ac:dyDescent="0.4">
      <c r="C80" s="4" t="str">
        <f>IF(AND(Making!EW83&lt;&gt;0,(DK80&lt;&gt;"")),CONCATENATE("@SET_LINE,",DH80+DI80/2),"")</f>
        <v/>
      </c>
      <c r="D80" t="str">
        <f>IF(AND(Making!EW83&lt;&gt;0,(DK80&lt;&gt;"")),Making!EV83,"")</f>
        <v/>
      </c>
      <c r="E80" t="str">
        <f>IF(AND(Making!EW83&lt;&gt;0,(DK80&lt;&gt;"")),Making!EW83,"")</f>
        <v/>
      </c>
      <c r="F80" t="str">
        <f>IF(AND(Making!EW83&lt;&gt;0,(DK80&lt;&gt;"")),Making!EX83,"")</f>
        <v/>
      </c>
      <c r="G80" t="str">
        <f>IF(AND(Making!EW83&lt;&gt;0,(DK80&lt;&gt;"")),Making!EY83,"")</f>
        <v/>
      </c>
      <c r="H80" t="str">
        <f>IF(AND(Making!EW83&lt;&gt;0,(DK80&lt;&gt;"")),Making!EZ83,"")</f>
        <v/>
      </c>
      <c r="I80" t="str">
        <f>IF(AND(Making!EW83&lt;&gt;0,(DK80&lt;&gt;"")),Making!FA83,"")</f>
        <v/>
      </c>
      <c r="J80" t="str">
        <f>IF(AND(Making!EW83&lt;&gt;0,(DK80&lt;&gt;"")),Making!FB83,"")</f>
        <v/>
      </c>
      <c r="K80" t="str">
        <f>IF(AND(Making!EW83&lt;&gt;0,(DK80&lt;&gt;"")),Making!FC83,"")</f>
        <v/>
      </c>
      <c r="L80" t="str">
        <f>IF(AND(Making!EW83&lt;&gt;0,(DK80&lt;&gt;"")),Making!FD83,"")</f>
        <v/>
      </c>
      <c r="M80" t="str">
        <f>IF(AND(Making!EW83&lt;&gt;0,(DK80&lt;&gt;"")),Making!FE83,"")</f>
        <v/>
      </c>
      <c r="N80" t="str">
        <f>IF(AND(Making!EW83&lt;&gt;0,(DK80&lt;&gt;"")),Making!FF83,"")</f>
        <v/>
      </c>
      <c r="O80" t="str">
        <f>IF(AND(Making!EW83&lt;&gt;0,(DK80&lt;&gt;"")),Making!FG83,"")</f>
        <v/>
      </c>
      <c r="P80" t="str">
        <f>IF(AND(Making!EW83&lt;&gt;0,(DK80&lt;&gt;"")),Making!FH83,"")</f>
        <v/>
      </c>
      <c r="Q80" t="str">
        <f>IF(AND(Making!EW83&lt;&gt;0,(DK80&lt;&gt;"")),Making!FI83,"")</f>
        <v/>
      </c>
      <c r="R80" t="str">
        <f>IF(AND(Making!EW83&lt;&gt;0,(DK80&lt;&gt;"")),Making!FJ83,"")</f>
        <v/>
      </c>
      <c r="S80" t="str">
        <f>IF(AND(Making!EW83&lt;&gt;0,(DK80&lt;&gt;"")),Making!FK83,"")</f>
        <v/>
      </c>
      <c r="T80" t="str">
        <f>IF(AND(Making!EW83&lt;&gt;0,(DK80&lt;&gt;"")),Making!FL83,"")</f>
        <v/>
      </c>
      <c r="U80" t="str">
        <f>IF(AND(Making!EW83&lt;&gt;0,(DK80&lt;&gt;"")),Making!FM83,"")</f>
        <v/>
      </c>
      <c r="V80" t="str">
        <f>IF(AND(Making!EW83&lt;&gt;0,(DK80&lt;&gt;"")),Making!FN83,"")</f>
        <v/>
      </c>
      <c r="W80" t="str">
        <f>IF(AND(Making!EW83&lt;&gt;0,(DK80&lt;&gt;"")),Making!FO83,"")</f>
        <v/>
      </c>
      <c r="X80" t="str">
        <f>IF(AND(Making!EW83&lt;&gt;0,(DK80&lt;&gt;"")),Making!FP83,"")</f>
        <v/>
      </c>
      <c r="Y80" t="str">
        <f>IF(AND(Making!EW83&lt;&gt;0,(DK80&lt;&gt;"")),Making!FQ83,"")</f>
        <v/>
      </c>
      <c r="Z80" t="str">
        <f>IF(AND(Making!EW83&lt;&gt;0,(DK80&lt;&gt;"")),Making!FR83,"")</f>
        <v/>
      </c>
      <c r="AA80" t="str">
        <f>IF(AND(Making!EW83&lt;&gt;0,(DK80&lt;&gt;"")),Making!FS83,"")</f>
        <v/>
      </c>
      <c r="AB80" t="str">
        <f>IF(AND(Making!EW83&lt;&gt;0,(DK80&lt;&gt;"")),Making!FT83,"")</f>
        <v/>
      </c>
      <c r="AC80" t="str">
        <f>IF(AND(Making!EW83&lt;&gt;0,(DK80&lt;&gt;"")),Making!FU83,"")</f>
        <v/>
      </c>
      <c r="AD80" t="str">
        <f>IF(AND(Making!EW83&lt;&gt;0,(DK80&lt;&gt;"")),Making!FV83,"")</f>
        <v/>
      </c>
      <c r="AE80" t="str">
        <f>IF(AND(Making!EW83&lt;&gt;0,(DK80&lt;&gt;"")),Making!FW83,"")</f>
        <v/>
      </c>
      <c r="AF80" t="str">
        <f>IF(AND(Making!EW83&lt;&gt;0,(DK80&lt;&gt;"")),Making!FX83,"")</f>
        <v/>
      </c>
      <c r="AG80" t="str">
        <f>IF(AND(Making!EW83&lt;&gt;0,(DK80&lt;&gt;"")),Making!FY83,"")</f>
        <v/>
      </c>
      <c r="AH80" t="str">
        <f>IF(AND(Making!EW83&lt;&gt;0,(DK80&lt;&gt;"")),Making!FZ83,"")</f>
        <v/>
      </c>
      <c r="AI80" t="str">
        <f>IF(AND(Making!EW83&lt;&gt;0,(DK80&lt;&gt;"")),Making!GA83,"")</f>
        <v/>
      </c>
      <c r="AJ80" t="str">
        <f>IF(AND(Making!EW83&lt;&gt;0,(DK80&lt;&gt;"")),Making!GB83,"")</f>
        <v/>
      </c>
      <c r="AK80" t="str">
        <f>IF(AND(Making!EW83&lt;&gt;0,(DK80&lt;&gt;"")),Making!GC83,"")</f>
        <v/>
      </c>
      <c r="AL80" t="str">
        <f>IF(AND(Making!EW83&lt;&gt;0,(DK80&lt;&gt;"")),Making!GD83,"")</f>
        <v/>
      </c>
      <c r="AM80" t="str">
        <f>IF(AND(Making!EW83&lt;&gt;0,(DK80&lt;&gt;"")),Making!GE83,"")</f>
        <v/>
      </c>
      <c r="AN80" t="str">
        <f>IF(AND(Making!EW83&lt;&gt;0,(DK80&lt;&gt;"")),Making!GF83,"")</f>
        <v/>
      </c>
      <c r="AO80" t="str">
        <f>IF(AND(Making!EW83&lt;&gt;0,(DK80&lt;&gt;"")),Making!GG83,"")</f>
        <v/>
      </c>
      <c r="AP80" t="str">
        <f>IF(AND(Making!EW83&lt;&gt;0,(DK80&lt;&gt;"")),Making!GJ83,"")</f>
        <v/>
      </c>
      <c r="AQ80" t="str">
        <f>IF(AND(Making!EW83&lt;&gt;0,(DK80&lt;&gt;"")),Making!GK83,"")</f>
        <v/>
      </c>
      <c r="AR80" t="str">
        <f>IF(AND(Making!EW83&lt;&gt;0,(DK80&lt;&gt;"")),Making!GL83,"")</f>
        <v/>
      </c>
      <c r="AS80" t="str">
        <f>IF(AND(Making!EW83&lt;&gt;0,(DK80&lt;&gt;"")),Making!GM83,"")</f>
        <v/>
      </c>
      <c r="AT80" t="str">
        <f>IF(AND(Making!EW83&lt;&gt;0,(DK80&lt;&gt;"")),"G","")</f>
        <v/>
      </c>
      <c r="AU80" t="str">
        <f>IF(AND(Making!EW83&lt;&gt;0,(DK80&lt;&gt;"")),2,IF(AND(Making!AS83&lt;&gt;0,(DK98&lt;&gt;"")),2,""))</f>
        <v/>
      </c>
      <c r="AV80" t="str">
        <f>IF(AND(Making!EW83&lt;&gt;0,(DK80&lt;&gt;""),(DL80&gt;0)),"X","")</f>
        <v/>
      </c>
      <c r="AW80" t="str">
        <f>IF(AND(Making!EW83&lt;&gt;0,(DK80&lt;&gt;""),(DL80&gt;0)),-1,"")</f>
        <v/>
      </c>
      <c r="AX80" s="4"/>
      <c r="AY80" s="4"/>
      <c r="AZ80" s="4"/>
      <c r="BA80" s="4"/>
      <c r="BB80" s="4" t="str">
        <f>IF('Making-시작_종료용'!K83&gt;0,CONCATENATE("@SET_LINE,",IF(CV80=1,DH80,DH80+IF(DK80&lt;&gt;"",DI80,0))),"")</f>
        <v/>
      </c>
      <c r="BC80" t="str">
        <f>IF('Making-시작_종료용'!K83&gt;0,'Making-시작_종료용'!EV83,"")</f>
        <v/>
      </c>
      <c r="BD80" t="str">
        <f>IF('Making-시작_종료용'!K83&gt;0,'Making-시작_종료용'!EW83,"")</f>
        <v/>
      </c>
      <c r="BE80" t="str">
        <f>IF('Making-시작_종료용'!K83&gt;0,'Making-시작_종료용'!EX83,"")</f>
        <v/>
      </c>
      <c r="BF80" t="str">
        <f>IF('Making-시작_종료용'!K83&gt;0,'Making-시작_종료용'!EY83,"")</f>
        <v/>
      </c>
      <c r="BG80" t="str">
        <f>IF('Making-시작_종료용'!K83&gt;0,'Making-시작_종료용'!EZ83,"")</f>
        <v/>
      </c>
      <c r="BH80" t="str">
        <f>IF('Making-시작_종료용'!K83&gt;0,'Making-시작_종료용'!FA83,"")</f>
        <v/>
      </c>
      <c r="BI80" t="str">
        <f>IF('Making-시작_종료용'!K83&gt;0,'Making-시작_종료용'!FB83,"")</f>
        <v/>
      </c>
      <c r="BJ80" t="str">
        <f>IF('Making-시작_종료용'!K83&gt;0,'Making-시작_종료용'!FC83,"")</f>
        <v/>
      </c>
      <c r="BK80" t="str">
        <f>IF('Making-시작_종료용'!K83&gt;0,'Making-시작_종료용'!FD83,"")</f>
        <v/>
      </c>
      <c r="BL80" t="str">
        <f>IF('Making-시작_종료용'!K83&gt;0,'Making-시작_종료용'!FE83,"")</f>
        <v/>
      </c>
      <c r="BM80" t="str">
        <f>IF('Making-시작_종료용'!K83&gt;0,'Making-시작_종료용'!FF83,"")</f>
        <v/>
      </c>
      <c r="BN80" t="str">
        <f>IF('Making-시작_종료용'!K83&gt;0,'Making-시작_종료용'!FG83,"")</f>
        <v/>
      </c>
      <c r="BO80" t="str">
        <f>IF('Making-시작_종료용'!K83&gt;0,'Making-시작_종료용'!FH83,"")</f>
        <v/>
      </c>
      <c r="BP80" t="str">
        <f>IF('Making-시작_종료용'!K83&gt;0,'Making-시작_종료용'!FI83,"")</f>
        <v/>
      </c>
      <c r="BQ80" t="str">
        <f>IF('Making-시작_종료용'!K83&gt;0,'Making-시작_종료용'!FJ83,"")</f>
        <v/>
      </c>
      <c r="BR80" t="str">
        <f>IF('Making-시작_종료용'!K83&gt;0,'Making-시작_종료용'!FK83,"")</f>
        <v/>
      </c>
      <c r="BS80" t="str">
        <f>IF('Making-시작_종료용'!K83&gt;0,'Making-시작_종료용'!FL83,"")</f>
        <v/>
      </c>
      <c r="BT80" t="str">
        <f>IF('Making-시작_종료용'!K83&gt;0,'Making-시작_종료용'!FM83,"")</f>
        <v/>
      </c>
      <c r="BU80" t="str">
        <f>IF('Making-시작_종료용'!K83&gt;0,'Making-시작_종료용'!FN83,"")</f>
        <v/>
      </c>
      <c r="BV80" t="str">
        <f>IF('Making-시작_종료용'!K83&gt;0,'Making-시작_종료용'!FO83,"")</f>
        <v/>
      </c>
      <c r="BW80" t="str">
        <f>IF('Making-시작_종료용'!K83&gt;0,'Making-시작_종료용'!FP83,"")</f>
        <v/>
      </c>
      <c r="BX80" t="str">
        <f>IF('Making-시작_종료용'!K83&gt;0,'Making-시작_종료용'!FQ83,"")</f>
        <v/>
      </c>
      <c r="BY80" t="str">
        <f>IF('Making-시작_종료용'!K83&gt;0,'Making-시작_종료용'!FR83,"")</f>
        <v/>
      </c>
      <c r="BZ80" t="str">
        <f>IF('Making-시작_종료용'!K83&gt;0,'Making-시작_종료용'!FS83,"")</f>
        <v/>
      </c>
      <c r="CA80" t="str">
        <f>IF('Making-시작_종료용'!K83&gt;0,'Making-시작_종료용'!FT83,"")</f>
        <v/>
      </c>
      <c r="CB80" t="str">
        <f>IF('Making-시작_종료용'!K83&gt;0,'Making-시작_종료용'!FU83,"")</f>
        <v/>
      </c>
      <c r="CC80" t="str">
        <f>IF('Making-시작_종료용'!K83&gt;0,'Making-시작_종료용'!FV83,"")</f>
        <v/>
      </c>
      <c r="CD80" t="str">
        <f>IF('Making-시작_종료용'!K83&gt;0,'Making-시작_종료용'!FW83,"")</f>
        <v/>
      </c>
      <c r="CE80" t="str">
        <f>IF('Making-시작_종료용'!K83&gt;0,'Making-시작_종료용'!FX83,"")</f>
        <v/>
      </c>
      <c r="CF80" t="str">
        <f>IF('Making-시작_종료용'!K83&gt;0,'Making-시작_종료용'!FY83,"")</f>
        <v/>
      </c>
      <c r="CG80" t="str">
        <f>IF('Making-시작_종료용'!K83&gt;0,'Making-시작_종료용'!FZ83,"")</f>
        <v/>
      </c>
      <c r="CH80" t="str">
        <f>IF('Making-시작_종료용'!K83&gt;0,'Making-시작_종료용'!GA83,"")</f>
        <v/>
      </c>
      <c r="CI80" t="str">
        <f>IF('Making-시작_종료용'!K83&gt;0,'Making-시작_종료용'!GB83,"")</f>
        <v/>
      </c>
      <c r="CJ80" t="str">
        <f>IF('Making-시작_종료용'!K83&gt;0,'Making-시작_종료용'!GC83,"")</f>
        <v/>
      </c>
      <c r="CK80" t="str">
        <f>IF('Making-시작_종료용'!K83&gt;0,'Making-시작_종료용'!GD83,"")</f>
        <v/>
      </c>
      <c r="CL80" t="str">
        <f>IF('Making-시작_종료용'!K83&gt;0,'Making-시작_종료용'!GE83,"")</f>
        <v/>
      </c>
      <c r="CM80" t="str">
        <f>IF('Making-시작_종료용'!K83&gt;0,'Making-시작_종료용'!GF83,"")</f>
        <v/>
      </c>
      <c r="CN80" t="str">
        <f>IF('Making-시작_종료용'!K83&gt;0,'Making-시작_종료용'!GG83,"")</f>
        <v/>
      </c>
      <c r="CO80" t="str">
        <f>IF('Making-시작_종료용'!K83&gt;0,'Making-시작_종료용'!GH83,"")</f>
        <v/>
      </c>
      <c r="CP80" s="56" t="str">
        <f>IF('Making-시작_종료용'!K83&gt;0,'Making-시작_종료용'!GI83,"")</f>
        <v/>
      </c>
      <c r="CQ80" t="str">
        <f>IF('Making-시작_종료용'!K83&gt;0,'Making-시작_종료용'!GJ83,"")</f>
        <v/>
      </c>
      <c r="CR80" t="str">
        <f>IF('Making-시작_종료용'!K83&gt;0,'Making-시작_종료용'!GK83,"")</f>
        <v/>
      </c>
      <c r="CS80" t="str">
        <f>IF('Making-시작_종료용'!K83&gt;0,'Making-시작_종료용'!GL83,"")</f>
        <v/>
      </c>
      <c r="CT80" t="str">
        <f>IF('Making-시작_종료용'!K83&gt;0,'Making-시작_종료용'!GM83,"")</f>
        <v/>
      </c>
      <c r="CU80" t="str">
        <f>IF('Making-시작_종료용'!K83&gt;0,"G","")</f>
        <v/>
      </c>
      <c r="CV80" t="str">
        <f>IF('Making-시작_종료용'!AR83&gt;0,1,IF('Making-시작_종료용'!AS83&gt;0,3,""))</f>
        <v/>
      </c>
      <c r="CW80" t="str">
        <f>IF(AND(Making!EW83&lt;&gt;0,(DL80&gt;0)),"X","")</f>
        <v/>
      </c>
      <c r="CX80" t="str">
        <f>IF(AND(Making!EW83&lt;&gt;0,(DL80&gt;0)),-1,"")</f>
        <v/>
      </c>
      <c r="CY80" t="str">
        <f t="shared" si="20"/>
        <v/>
      </c>
      <c r="DC80" t="str">
        <f>IF('Making-시작_종료용'!AR83&gt;0,"시작보행",IF('Making-시작_종료용'!AS83&gt;0,"종료보행",""))</f>
        <v/>
      </c>
      <c r="DH80">
        <f t="shared" si="16"/>
        <v>74</v>
      </c>
      <c r="DI80">
        <f t="shared" si="17"/>
        <v>16</v>
      </c>
      <c r="DJ80" t="str">
        <f t="shared" si="15"/>
        <v/>
      </c>
      <c r="DK80">
        <f t="shared" si="18"/>
        <v>3</v>
      </c>
      <c r="DL80">
        <f t="shared" si="19"/>
        <v>0</v>
      </c>
    </row>
    <row r="81" spans="3:116" ht="12" customHeight="1" x14ac:dyDescent="0.4">
      <c r="C81" s="4" t="str">
        <f>IF(AND(Making!EW84&lt;&gt;0,(DK81&lt;&gt;"")),CONCATENATE("@SET_LINE,",DH81+DI81/2),"")</f>
        <v/>
      </c>
      <c r="D81" t="str">
        <f>IF(AND(Making!EW84&lt;&gt;0,(DK81&lt;&gt;"")),Making!EV84,"")</f>
        <v/>
      </c>
      <c r="E81" t="str">
        <f>IF(AND(Making!EW84&lt;&gt;0,(DK81&lt;&gt;"")),Making!EW84,"")</f>
        <v/>
      </c>
      <c r="F81" t="str">
        <f>IF(AND(Making!EW84&lt;&gt;0,(DK81&lt;&gt;"")),Making!EX84,"")</f>
        <v/>
      </c>
      <c r="G81" t="str">
        <f>IF(AND(Making!EW84&lt;&gt;0,(DK81&lt;&gt;"")),Making!EY84,"")</f>
        <v/>
      </c>
      <c r="H81" t="str">
        <f>IF(AND(Making!EW84&lt;&gt;0,(DK81&lt;&gt;"")),Making!EZ84,"")</f>
        <v/>
      </c>
      <c r="I81" t="str">
        <f>IF(AND(Making!EW84&lt;&gt;0,(DK81&lt;&gt;"")),Making!FA84,"")</f>
        <v/>
      </c>
      <c r="J81" t="str">
        <f>IF(AND(Making!EW84&lt;&gt;0,(DK81&lt;&gt;"")),Making!FB84,"")</f>
        <v/>
      </c>
      <c r="K81" t="str">
        <f>IF(AND(Making!EW84&lt;&gt;0,(DK81&lt;&gt;"")),Making!FC84,"")</f>
        <v/>
      </c>
      <c r="L81" t="str">
        <f>IF(AND(Making!EW84&lt;&gt;0,(DK81&lt;&gt;"")),Making!FD84,"")</f>
        <v/>
      </c>
      <c r="M81" t="str">
        <f>IF(AND(Making!EW84&lt;&gt;0,(DK81&lt;&gt;"")),Making!FE84,"")</f>
        <v/>
      </c>
      <c r="N81" t="str">
        <f>IF(AND(Making!EW84&lt;&gt;0,(DK81&lt;&gt;"")),Making!FF84,"")</f>
        <v/>
      </c>
      <c r="O81" t="str">
        <f>IF(AND(Making!EW84&lt;&gt;0,(DK81&lt;&gt;"")),Making!FG84,"")</f>
        <v/>
      </c>
      <c r="P81" t="str">
        <f>IF(AND(Making!EW84&lt;&gt;0,(DK81&lt;&gt;"")),Making!FH84,"")</f>
        <v/>
      </c>
      <c r="Q81" t="str">
        <f>IF(AND(Making!EW84&lt;&gt;0,(DK81&lt;&gt;"")),Making!FI84,"")</f>
        <v/>
      </c>
      <c r="R81" t="str">
        <f>IF(AND(Making!EW84&lt;&gt;0,(DK81&lt;&gt;"")),Making!FJ84,"")</f>
        <v/>
      </c>
      <c r="S81" t="str">
        <f>IF(AND(Making!EW84&lt;&gt;0,(DK81&lt;&gt;"")),Making!FK84,"")</f>
        <v/>
      </c>
      <c r="T81" t="str">
        <f>IF(AND(Making!EW84&lt;&gt;0,(DK81&lt;&gt;"")),Making!FL84,"")</f>
        <v/>
      </c>
      <c r="U81" t="str">
        <f>IF(AND(Making!EW84&lt;&gt;0,(DK81&lt;&gt;"")),Making!FM84,"")</f>
        <v/>
      </c>
      <c r="V81" t="str">
        <f>IF(AND(Making!EW84&lt;&gt;0,(DK81&lt;&gt;"")),Making!FN84,"")</f>
        <v/>
      </c>
      <c r="W81" t="str">
        <f>IF(AND(Making!EW84&lt;&gt;0,(DK81&lt;&gt;"")),Making!FO84,"")</f>
        <v/>
      </c>
      <c r="X81" t="str">
        <f>IF(AND(Making!EW84&lt;&gt;0,(DK81&lt;&gt;"")),Making!FP84,"")</f>
        <v/>
      </c>
      <c r="Y81" t="str">
        <f>IF(AND(Making!EW84&lt;&gt;0,(DK81&lt;&gt;"")),Making!FQ84,"")</f>
        <v/>
      </c>
      <c r="Z81" t="str">
        <f>IF(AND(Making!EW84&lt;&gt;0,(DK81&lt;&gt;"")),Making!FR84,"")</f>
        <v/>
      </c>
      <c r="AA81" t="str">
        <f>IF(AND(Making!EW84&lt;&gt;0,(DK81&lt;&gt;"")),Making!FS84,"")</f>
        <v/>
      </c>
      <c r="AB81" t="str">
        <f>IF(AND(Making!EW84&lt;&gt;0,(DK81&lt;&gt;"")),Making!FT84,"")</f>
        <v/>
      </c>
      <c r="AC81" t="str">
        <f>IF(AND(Making!EW84&lt;&gt;0,(DK81&lt;&gt;"")),Making!FU84,"")</f>
        <v/>
      </c>
      <c r="AD81" t="str">
        <f>IF(AND(Making!EW84&lt;&gt;0,(DK81&lt;&gt;"")),Making!FV84,"")</f>
        <v/>
      </c>
      <c r="AE81" t="str">
        <f>IF(AND(Making!EW84&lt;&gt;0,(DK81&lt;&gt;"")),Making!FW84,"")</f>
        <v/>
      </c>
      <c r="AF81" t="str">
        <f>IF(AND(Making!EW84&lt;&gt;0,(DK81&lt;&gt;"")),Making!FX84,"")</f>
        <v/>
      </c>
      <c r="AG81" t="str">
        <f>IF(AND(Making!EW84&lt;&gt;0,(DK81&lt;&gt;"")),Making!FY84,"")</f>
        <v/>
      </c>
      <c r="AH81" t="str">
        <f>IF(AND(Making!EW84&lt;&gt;0,(DK81&lt;&gt;"")),Making!FZ84,"")</f>
        <v/>
      </c>
      <c r="AI81" t="str">
        <f>IF(AND(Making!EW84&lt;&gt;0,(DK81&lt;&gt;"")),Making!GA84,"")</f>
        <v/>
      </c>
      <c r="AJ81" t="str">
        <f>IF(AND(Making!EW84&lt;&gt;0,(DK81&lt;&gt;"")),Making!GB84,"")</f>
        <v/>
      </c>
      <c r="AK81" t="str">
        <f>IF(AND(Making!EW84&lt;&gt;0,(DK81&lt;&gt;"")),Making!GC84,"")</f>
        <v/>
      </c>
      <c r="AL81" t="str">
        <f>IF(AND(Making!EW84&lt;&gt;0,(DK81&lt;&gt;"")),Making!GD84,"")</f>
        <v/>
      </c>
      <c r="AM81" t="str">
        <f>IF(AND(Making!EW84&lt;&gt;0,(DK81&lt;&gt;"")),Making!GE84,"")</f>
        <v/>
      </c>
      <c r="AN81" t="str">
        <f>IF(AND(Making!EW84&lt;&gt;0,(DK81&lt;&gt;"")),Making!GF84,"")</f>
        <v/>
      </c>
      <c r="AO81" t="str">
        <f>IF(AND(Making!EW84&lt;&gt;0,(DK81&lt;&gt;"")),Making!GG84,"")</f>
        <v/>
      </c>
      <c r="AP81" t="str">
        <f>IF(AND(Making!EW84&lt;&gt;0,(DK81&lt;&gt;"")),Making!GJ84,"")</f>
        <v/>
      </c>
      <c r="AQ81" t="str">
        <f>IF(AND(Making!EW84&lt;&gt;0,(DK81&lt;&gt;"")),Making!GK84,"")</f>
        <v/>
      </c>
      <c r="AR81" t="str">
        <f>IF(AND(Making!EW84&lt;&gt;0,(DK81&lt;&gt;"")),Making!GL84,"")</f>
        <v/>
      </c>
      <c r="AS81" t="str">
        <f>IF(AND(Making!EW84&lt;&gt;0,(DK81&lt;&gt;"")),Making!GM84,"")</f>
        <v/>
      </c>
      <c r="AT81" t="str">
        <f>IF(AND(Making!EW84&lt;&gt;0,(DK81&lt;&gt;"")),"G","")</f>
        <v/>
      </c>
      <c r="AU81" t="str">
        <f>IF(AND(Making!EW84&lt;&gt;0,(DK81&lt;&gt;"")),2,IF(AND(Making!AS84&lt;&gt;0,(DK99&lt;&gt;"")),2,""))</f>
        <v/>
      </c>
      <c r="AV81" t="str">
        <f>IF(AND(Making!EW84&lt;&gt;0,(DK81&lt;&gt;""),(DL81&gt;0)),"X","")</f>
        <v/>
      </c>
      <c r="AW81" t="str">
        <f>IF(AND(Making!EW84&lt;&gt;0,(DK81&lt;&gt;""),(DL81&gt;0)),-1,"")</f>
        <v/>
      </c>
      <c r="AX81" s="4"/>
      <c r="AY81" s="4"/>
      <c r="AZ81" s="4"/>
      <c r="BA81" s="4"/>
      <c r="BB81" s="4" t="str">
        <f>IF('Making-시작_종료용'!K84&gt;0,CONCATENATE("@SET_LINE,",IF(CV81=1,DH81,DH81+IF(DK81&lt;&gt;"",DI81,0))),"")</f>
        <v/>
      </c>
      <c r="BC81" t="str">
        <f>IF('Making-시작_종료용'!K84&gt;0,'Making-시작_종료용'!EV84,"")</f>
        <v/>
      </c>
      <c r="BD81" t="str">
        <f>IF('Making-시작_종료용'!K84&gt;0,'Making-시작_종료용'!EW84,"")</f>
        <v/>
      </c>
      <c r="BE81" t="str">
        <f>IF('Making-시작_종료용'!K84&gt;0,'Making-시작_종료용'!EX84,"")</f>
        <v/>
      </c>
      <c r="BF81" t="str">
        <f>IF('Making-시작_종료용'!K84&gt;0,'Making-시작_종료용'!EY84,"")</f>
        <v/>
      </c>
      <c r="BG81" t="str">
        <f>IF('Making-시작_종료용'!K84&gt;0,'Making-시작_종료용'!EZ84,"")</f>
        <v/>
      </c>
      <c r="BH81" t="str">
        <f>IF('Making-시작_종료용'!K84&gt;0,'Making-시작_종료용'!FA84,"")</f>
        <v/>
      </c>
      <c r="BI81" t="str">
        <f>IF('Making-시작_종료용'!K84&gt;0,'Making-시작_종료용'!FB84,"")</f>
        <v/>
      </c>
      <c r="BJ81" t="str">
        <f>IF('Making-시작_종료용'!K84&gt;0,'Making-시작_종료용'!FC84,"")</f>
        <v/>
      </c>
      <c r="BK81" t="str">
        <f>IF('Making-시작_종료용'!K84&gt;0,'Making-시작_종료용'!FD84,"")</f>
        <v/>
      </c>
      <c r="BL81" t="str">
        <f>IF('Making-시작_종료용'!K84&gt;0,'Making-시작_종료용'!FE84,"")</f>
        <v/>
      </c>
      <c r="BM81" t="str">
        <f>IF('Making-시작_종료용'!K84&gt;0,'Making-시작_종료용'!FF84,"")</f>
        <v/>
      </c>
      <c r="BN81" t="str">
        <f>IF('Making-시작_종료용'!K84&gt;0,'Making-시작_종료용'!FG84,"")</f>
        <v/>
      </c>
      <c r="BO81" t="str">
        <f>IF('Making-시작_종료용'!K84&gt;0,'Making-시작_종료용'!FH84,"")</f>
        <v/>
      </c>
      <c r="BP81" t="str">
        <f>IF('Making-시작_종료용'!K84&gt;0,'Making-시작_종료용'!FI84,"")</f>
        <v/>
      </c>
      <c r="BQ81" t="str">
        <f>IF('Making-시작_종료용'!K84&gt;0,'Making-시작_종료용'!FJ84,"")</f>
        <v/>
      </c>
      <c r="BR81" t="str">
        <f>IF('Making-시작_종료용'!K84&gt;0,'Making-시작_종료용'!FK84,"")</f>
        <v/>
      </c>
      <c r="BS81" t="str">
        <f>IF('Making-시작_종료용'!K84&gt;0,'Making-시작_종료용'!FL84,"")</f>
        <v/>
      </c>
      <c r="BT81" t="str">
        <f>IF('Making-시작_종료용'!K84&gt;0,'Making-시작_종료용'!FM84,"")</f>
        <v/>
      </c>
      <c r="BU81" t="str">
        <f>IF('Making-시작_종료용'!K84&gt;0,'Making-시작_종료용'!FN84,"")</f>
        <v/>
      </c>
      <c r="BV81" t="str">
        <f>IF('Making-시작_종료용'!K84&gt;0,'Making-시작_종료용'!FO84,"")</f>
        <v/>
      </c>
      <c r="BW81" t="str">
        <f>IF('Making-시작_종료용'!K84&gt;0,'Making-시작_종료용'!FP84,"")</f>
        <v/>
      </c>
      <c r="BX81" t="str">
        <f>IF('Making-시작_종료용'!K84&gt;0,'Making-시작_종료용'!FQ84,"")</f>
        <v/>
      </c>
      <c r="BY81" t="str">
        <f>IF('Making-시작_종료용'!K84&gt;0,'Making-시작_종료용'!FR84,"")</f>
        <v/>
      </c>
      <c r="BZ81" t="str">
        <f>IF('Making-시작_종료용'!K84&gt;0,'Making-시작_종료용'!FS84,"")</f>
        <v/>
      </c>
      <c r="CA81" t="str">
        <f>IF('Making-시작_종료용'!K84&gt;0,'Making-시작_종료용'!FT84,"")</f>
        <v/>
      </c>
      <c r="CB81" t="str">
        <f>IF('Making-시작_종료용'!K84&gt;0,'Making-시작_종료용'!FU84,"")</f>
        <v/>
      </c>
      <c r="CC81" t="str">
        <f>IF('Making-시작_종료용'!K84&gt;0,'Making-시작_종료용'!FV84,"")</f>
        <v/>
      </c>
      <c r="CD81" t="str">
        <f>IF('Making-시작_종료용'!K84&gt;0,'Making-시작_종료용'!FW84,"")</f>
        <v/>
      </c>
      <c r="CE81" t="str">
        <f>IF('Making-시작_종료용'!K84&gt;0,'Making-시작_종료용'!FX84,"")</f>
        <v/>
      </c>
      <c r="CF81" t="str">
        <f>IF('Making-시작_종료용'!K84&gt;0,'Making-시작_종료용'!FY84,"")</f>
        <v/>
      </c>
      <c r="CG81" t="str">
        <f>IF('Making-시작_종료용'!K84&gt;0,'Making-시작_종료용'!FZ84,"")</f>
        <v/>
      </c>
      <c r="CH81" t="str">
        <f>IF('Making-시작_종료용'!K84&gt;0,'Making-시작_종료용'!GA84,"")</f>
        <v/>
      </c>
      <c r="CI81" t="str">
        <f>IF('Making-시작_종료용'!K84&gt;0,'Making-시작_종료용'!GB84,"")</f>
        <v/>
      </c>
      <c r="CJ81" t="str">
        <f>IF('Making-시작_종료용'!K84&gt;0,'Making-시작_종료용'!GC84,"")</f>
        <v/>
      </c>
      <c r="CK81" t="str">
        <f>IF('Making-시작_종료용'!K84&gt;0,'Making-시작_종료용'!GD84,"")</f>
        <v/>
      </c>
      <c r="CL81" t="str">
        <f>IF('Making-시작_종료용'!K84&gt;0,'Making-시작_종료용'!GE84,"")</f>
        <v/>
      </c>
      <c r="CM81" t="str">
        <f>IF('Making-시작_종료용'!K84&gt;0,'Making-시작_종료용'!GF84,"")</f>
        <v/>
      </c>
      <c r="CN81" t="str">
        <f>IF('Making-시작_종료용'!K84&gt;0,'Making-시작_종료용'!GG84,"")</f>
        <v/>
      </c>
      <c r="CO81" t="str">
        <f>IF('Making-시작_종료용'!K84&gt;0,'Making-시작_종료용'!GH84,"")</f>
        <v/>
      </c>
      <c r="CP81" s="56" t="str">
        <f>IF('Making-시작_종료용'!K84&gt;0,'Making-시작_종료용'!GI84,"")</f>
        <v/>
      </c>
      <c r="CQ81" t="str">
        <f>IF('Making-시작_종료용'!K84&gt;0,'Making-시작_종료용'!GJ84,"")</f>
        <v/>
      </c>
      <c r="CR81" t="str">
        <f>IF('Making-시작_종료용'!K84&gt;0,'Making-시작_종료용'!GK84,"")</f>
        <v/>
      </c>
      <c r="CS81" t="str">
        <f>IF('Making-시작_종료용'!K84&gt;0,'Making-시작_종료용'!GL84,"")</f>
        <v/>
      </c>
      <c r="CT81" t="str">
        <f>IF('Making-시작_종료용'!K84&gt;0,'Making-시작_종료용'!GM84,"")</f>
        <v/>
      </c>
      <c r="CU81" t="str">
        <f>IF('Making-시작_종료용'!K84&gt;0,"G","")</f>
        <v/>
      </c>
      <c r="CV81" t="str">
        <f>IF('Making-시작_종료용'!AR84&gt;0,1,IF('Making-시작_종료용'!AS84&gt;0,3,""))</f>
        <v/>
      </c>
      <c r="CW81" t="str">
        <f>IF(AND(Making!EW84&lt;&gt;0,(DL81&gt;0)),"X","")</f>
        <v/>
      </c>
      <c r="CX81" t="str">
        <f>IF(AND(Making!EW84&lt;&gt;0,(DL81&gt;0)),-1,"")</f>
        <v/>
      </c>
      <c r="CY81" t="str">
        <f t="shared" si="20"/>
        <v/>
      </c>
      <c r="DC81" t="str">
        <f>IF('Making-시작_종료용'!AR84&gt;0,"시작보행",IF('Making-시작_종료용'!AS84&gt;0,"종료보행",""))</f>
        <v/>
      </c>
      <c r="DH81">
        <f t="shared" si="16"/>
        <v>75</v>
      </c>
      <c r="DI81">
        <f t="shared" si="17"/>
        <v>16</v>
      </c>
      <c r="DJ81" t="str">
        <f t="shared" si="15"/>
        <v/>
      </c>
      <c r="DK81">
        <f t="shared" si="18"/>
        <v>3</v>
      </c>
      <c r="DL81">
        <f t="shared" si="19"/>
        <v>0</v>
      </c>
    </row>
    <row r="82" spans="3:116" ht="12" customHeight="1" x14ac:dyDescent="0.4">
      <c r="C82" s="4" t="str">
        <f>IF(AND(Making!EW85&lt;&gt;0,(DK82&lt;&gt;"")),CONCATENATE("@SET_LINE,",DH82+DI82/2),"")</f>
        <v/>
      </c>
      <c r="D82" t="str">
        <f>IF(AND(Making!EW85&lt;&gt;0,(DK82&lt;&gt;"")),Making!EV85,"")</f>
        <v/>
      </c>
      <c r="E82" t="str">
        <f>IF(AND(Making!EW85&lt;&gt;0,(DK82&lt;&gt;"")),Making!EW85,"")</f>
        <v/>
      </c>
      <c r="F82" t="str">
        <f>IF(AND(Making!EW85&lt;&gt;0,(DK82&lt;&gt;"")),Making!EX85,"")</f>
        <v/>
      </c>
      <c r="G82" t="str">
        <f>IF(AND(Making!EW85&lt;&gt;0,(DK82&lt;&gt;"")),Making!EY85,"")</f>
        <v/>
      </c>
      <c r="H82" t="str">
        <f>IF(AND(Making!EW85&lt;&gt;0,(DK82&lt;&gt;"")),Making!EZ85,"")</f>
        <v/>
      </c>
      <c r="I82" t="str">
        <f>IF(AND(Making!EW85&lt;&gt;0,(DK82&lt;&gt;"")),Making!FA85,"")</f>
        <v/>
      </c>
      <c r="J82" t="str">
        <f>IF(AND(Making!EW85&lt;&gt;0,(DK82&lt;&gt;"")),Making!FB85,"")</f>
        <v/>
      </c>
      <c r="K82" t="str">
        <f>IF(AND(Making!EW85&lt;&gt;0,(DK82&lt;&gt;"")),Making!FC85,"")</f>
        <v/>
      </c>
      <c r="L82" t="str">
        <f>IF(AND(Making!EW85&lt;&gt;0,(DK82&lt;&gt;"")),Making!FD85,"")</f>
        <v/>
      </c>
      <c r="M82" t="str">
        <f>IF(AND(Making!EW85&lt;&gt;0,(DK82&lt;&gt;"")),Making!FE85,"")</f>
        <v/>
      </c>
      <c r="N82" t="str">
        <f>IF(AND(Making!EW85&lt;&gt;0,(DK82&lt;&gt;"")),Making!FF85,"")</f>
        <v/>
      </c>
      <c r="O82" t="str">
        <f>IF(AND(Making!EW85&lt;&gt;0,(DK82&lt;&gt;"")),Making!FG85,"")</f>
        <v/>
      </c>
      <c r="P82" t="str">
        <f>IF(AND(Making!EW85&lt;&gt;0,(DK82&lt;&gt;"")),Making!FH85,"")</f>
        <v/>
      </c>
      <c r="Q82" t="str">
        <f>IF(AND(Making!EW85&lt;&gt;0,(DK82&lt;&gt;"")),Making!FI85,"")</f>
        <v/>
      </c>
      <c r="R82" t="str">
        <f>IF(AND(Making!EW85&lt;&gt;0,(DK82&lt;&gt;"")),Making!FJ85,"")</f>
        <v/>
      </c>
      <c r="S82" t="str">
        <f>IF(AND(Making!EW85&lt;&gt;0,(DK82&lt;&gt;"")),Making!FK85,"")</f>
        <v/>
      </c>
      <c r="T82" t="str">
        <f>IF(AND(Making!EW85&lt;&gt;0,(DK82&lt;&gt;"")),Making!FL85,"")</f>
        <v/>
      </c>
      <c r="U82" t="str">
        <f>IF(AND(Making!EW85&lt;&gt;0,(DK82&lt;&gt;"")),Making!FM85,"")</f>
        <v/>
      </c>
      <c r="V82" t="str">
        <f>IF(AND(Making!EW85&lt;&gt;0,(DK82&lt;&gt;"")),Making!FN85,"")</f>
        <v/>
      </c>
      <c r="W82" t="str">
        <f>IF(AND(Making!EW85&lt;&gt;0,(DK82&lt;&gt;"")),Making!FO85,"")</f>
        <v/>
      </c>
      <c r="X82" t="str">
        <f>IF(AND(Making!EW85&lt;&gt;0,(DK82&lt;&gt;"")),Making!FP85,"")</f>
        <v/>
      </c>
      <c r="Y82" t="str">
        <f>IF(AND(Making!EW85&lt;&gt;0,(DK82&lt;&gt;"")),Making!FQ85,"")</f>
        <v/>
      </c>
      <c r="Z82" t="str">
        <f>IF(AND(Making!EW85&lt;&gt;0,(DK82&lt;&gt;"")),Making!FR85,"")</f>
        <v/>
      </c>
      <c r="AA82" t="str">
        <f>IF(AND(Making!EW85&lt;&gt;0,(DK82&lt;&gt;"")),Making!FS85,"")</f>
        <v/>
      </c>
      <c r="AB82" t="str">
        <f>IF(AND(Making!EW85&lt;&gt;0,(DK82&lt;&gt;"")),Making!FT85,"")</f>
        <v/>
      </c>
      <c r="AC82" t="str">
        <f>IF(AND(Making!EW85&lt;&gt;0,(DK82&lt;&gt;"")),Making!FU85,"")</f>
        <v/>
      </c>
      <c r="AD82" t="str">
        <f>IF(AND(Making!EW85&lt;&gt;0,(DK82&lt;&gt;"")),Making!FV85,"")</f>
        <v/>
      </c>
      <c r="AE82" t="str">
        <f>IF(AND(Making!EW85&lt;&gt;0,(DK82&lt;&gt;"")),Making!FW85,"")</f>
        <v/>
      </c>
      <c r="AF82" t="str">
        <f>IF(AND(Making!EW85&lt;&gt;0,(DK82&lt;&gt;"")),Making!FX85,"")</f>
        <v/>
      </c>
      <c r="AG82" t="str">
        <f>IF(AND(Making!EW85&lt;&gt;0,(DK82&lt;&gt;"")),Making!FY85,"")</f>
        <v/>
      </c>
      <c r="AH82" t="str">
        <f>IF(AND(Making!EW85&lt;&gt;0,(DK82&lt;&gt;"")),Making!FZ85,"")</f>
        <v/>
      </c>
      <c r="AI82" t="str">
        <f>IF(AND(Making!EW85&lt;&gt;0,(DK82&lt;&gt;"")),Making!GA85,"")</f>
        <v/>
      </c>
      <c r="AJ82" t="str">
        <f>IF(AND(Making!EW85&lt;&gt;0,(DK82&lt;&gt;"")),Making!GB85,"")</f>
        <v/>
      </c>
      <c r="AK82" t="str">
        <f>IF(AND(Making!EW85&lt;&gt;0,(DK82&lt;&gt;"")),Making!GC85,"")</f>
        <v/>
      </c>
      <c r="AL82" t="str">
        <f>IF(AND(Making!EW85&lt;&gt;0,(DK82&lt;&gt;"")),Making!GD85,"")</f>
        <v/>
      </c>
      <c r="AM82" t="str">
        <f>IF(AND(Making!EW85&lt;&gt;0,(DK82&lt;&gt;"")),Making!GE85,"")</f>
        <v/>
      </c>
      <c r="AN82" t="str">
        <f>IF(AND(Making!EW85&lt;&gt;0,(DK82&lt;&gt;"")),Making!GF85,"")</f>
        <v/>
      </c>
      <c r="AO82" t="str">
        <f>IF(AND(Making!EW85&lt;&gt;0,(DK82&lt;&gt;"")),Making!GG85,"")</f>
        <v/>
      </c>
      <c r="AP82" t="str">
        <f>IF(AND(Making!EW85&lt;&gt;0,(DK82&lt;&gt;"")),Making!GJ85,"")</f>
        <v/>
      </c>
      <c r="AQ82" t="str">
        <f>IF(AND(Making!EW85&lt;&gt;0,(DK82&lt;&gt;"")),Making!GK85,"")</f>
        <v/>
      </c>
      <c r="AR82" t="str">
        <f>IF(AND(Making!EW85&lt;&gt;0,(DK82&lt;&gt;"")),Making!GL85,"")</f>
        <v/>
      </c>
      <c r="AS82" t="str">
        <f>IF(AND(Making!EW85&lt;&gt;0,(DK82&lt;&gt;"")),Making!GM85,"")</f>
        <v/>
      </c>
      <c r="AT82" t="str">
        <f>IF(AND(Making!EW85&lt;&gt;0,(DK82&lt;&gt;"")),"G","")</f>
        <v/>
      </c>
      <c r="AU82" t="str">
        <f>IF(AND(Making!EW85&lt;&gt;0,(DK82&lt;&gt;"")),2,IF(AND(Making!AS85&lt;&gt;0,(DK100&lt;&gt;"")),2,""))</f>
        <v/>
      </c>
      <c r="AV82" t="str">
        <f>IF(AND(Making!EW85&lt;&gt;0,(DK82&lt;&gt;""),(DL82&gt;0)),"X","")</f>
        <v/>
      </c>
      <c r="AW82" t="str">
        <f>IF(AND(Making!EW85&lt;&gt;0,(DK82&lt;&gt;""),(DL82&gt;0)),-1,"")</f>
        <v/>
      </c>
      <c r="AX82" s="4"/>
      <c r="AY82" s="4"/>
      <c r="AZ82" s="4"/>
      <c r="BA82" s="4"/>
      <c r="BB82" s="4" t="str">
        <f>IF('Making-시작_종료용'!K85&gt;0,CONCATENATE("@SET_LINE,",IF(CV82=1,DH82,DH82+IF(DK82&lt;&gt;"",DI82,0))),"")</f>
        <v/>
      </c>
      <c r="BC82" t="str">
        <f>IF('Making-시작_종료용'!K85&gt;0,'Making-시작_종료용'!EV85,"")</f>
        <v/>
      </c>
      <c r="BD82" t="str">
        <f>IF('Making-시작_종료용'!K85&gt;0,'Making-시작_종료용'!EW85,"")</f>
        <v/>
      </c>
      <c r="BE82" t="str">
        <f>IF('Making-시작_종료용'!K85&gt;0,'Making-시작_종료용'!EX85,"")</f>
        <v/>
      </c>
      <c r="BF82" t="str">
        <f>IF('Making-시작_종료용'!K85&gt;0,'Making-시작_종료용'!EY85,"")</f>
        <v/>
      </c>
      <c r="BG82" t="str">
        <f>IF('Making-시작_종료용'!K85&gt;0,'Making-시작_종료용'!EZ85,"")</f>
        <v/>
      </c>
      <c r="BH82" t="str">
        <f>IF('Making-시작_종료용'!K85&gt;0,'Making-시작_종료용'!FA85,"")</f>
        <v/>
      </c>
      <c r="BI82" t="str">
        <f>IF('Making-시작_종료용'!K85&gt;0,'Making-시작_종료용'!FB85,"")</f>
        <v/>
      </c>
      <c r="BJ82" t="str">
        <f>IF('Making-시작_종료용'!K85&gt;0,'Making-시작_종료용'!FC85,"")</f>
        <v/>
      </c>
      <c r="BK82" t="str">
        <f>IF('Making-시작_종료용'!K85&gt;0,'Making-시작_종료용'!FD85,"")</f>
        <v/>
      </c>
      <c r="BL82" t="str">
        <f>IF('Making-시작_종료용'!K85&gt;0,'Making-시작_종료용'!FE85,"")</f>
        <v/>
      </c>
      <c r="BM82" t="str">
        <f>IF('Making-시작_종료용'!K85&gt;0,'Making-시작_종료용'!FF85,"")</f>
        <v/>
      </c>
      <c r="BN82" t="str">
        <f>IF('Making-시작_종료용'!K85&gt;0,'Making-시작_종료용'!FG85,"")</f>
        <v/>
      </c>
      <c r="BO82" t="str">
        <f>IF('Making-시작_종료용'!K85&gt;0,'Making-시작_종료용'!FH85,"")</f>
        <v/>
      </c>
      <c r="BP82" t="str">
        <f>IF('Making-시작_종료용'!K85&gt;0,'Making-시작_종료용'!FI85,"")</f>
        <v/>
      </c>
      <c r="BQ82" t="str">
        <f>IF('Making-시작_종료용'!K85&gt;0,'Making-시작_종료용'!FJ85,"")</f>
        <v/>
      </c>
      <c r="BR82" t="str">
        <f>IF('Making-시작_종료용'!K85&gt;0,'Making-시작_종료용'!FK85,"")</f>
        <v/>
      </c>
      <c r="BS82" t="str">
        <f>IF('Making-시작_종료용'!K85&gt;0,'Making-시작_종료용'!FL85,"")</f>
        <v/>
      </c>
      <c r="BT82" t="str">
        <f>IF('Making-시작_종료용'!K85&gt;0,'Making-시작_종료용'!FM85,"")</f>
        <v/>
      </c>
      <c r="BU82" t="str">
        <f>IF('Making-시작_종료용'!K85&gt;0,'Making-시작_종료용'!FN85,"")</f>
        <v/>
      </c>
      <c r="BV82" t="str">
        <f>IF('Making-시작_종료용'!K85&gt;0,'Making-시작_종료용'!FO85,"")</f>
        <v/>
      </c>
      <c r="BW82" t="str">
        <f>IF('Making-시작_종료용'!K85&gt;0,'Making-시작_종료용'!FP85,"")</f>
        <v/>
      </c>
      <c r="BX82" t="str">
        <f>IF('Making-시작_종료용'!K85&gt;0,'Making-시작_종료용'!FQ85,"")</f>
        <v/>
      </c>
      <c r="BY82" t="str">
        <f>IF('Making-시작_종료용'!K85&gt;0,'Making-시작_종료용'!FR85,"")</f>
        <v/>
      </c>
      <c r="BZ82" t="str">
        <f>IF('Making-시작_종료용'!K85&gt;0,'Making-시작_종료용'!FS85,"")</f>
        <v/>
      </c>
      <c r="CA82" t="str">
        <f>IF('Making-시작_종료용'!K85&gt;0,'Making-시작_종료용'!FT85,"")</f>
        <v/>
      </c>
      <c r="CB82" t="str">
        <f>IF('Making-시작_종료용'!K85&gt;0,'Making-시작_종료용'!FU85,"")</f>
        <v/>
      </c>
      <c r="CC82" t="str">
        <f>IF('Making-시작_종료용'!K85&gt;0,'Making-시작_종료용'!FV85,"")</f>
        <v/>
      </c>
      <c r="CD82" t="str">
        <f>IF('Making-시작_종료용'!K85&gt;0,'Making-시작_종료용'!FW85,"")</f>
        <v/>
      </c>
      <c r="CE82" t="str">
        <f>IF('Making-시작_종료용'!K85&gt;0,'Making-시작_종료용'!FX85,"")</f>
        <v/>
      </c>
      <c r="CF82" t="str">
        <f>IF('Making-시작_종료용'!K85&gt;0,'Making-시작_종료용'!FY85,"")</f>
        <v/>
      </c>
      <c r="CG82" t="str">
        <f>IF('Making-시작_종료용'!K85&gt;0,'Making-시작_종료용'!FZ85,"")</f>
        <v/>
      </c>
      <c r="CH82" t="str">
        <f>IF('Making-시작_종료용'!K85&gt;0,'Making-시작_종료용'!GA85,"")</f>
        <v/>
      </c>
      <c r="CI82" t="str">
        <f>IF('Making-시작_종료용'!K85&gt;0,'Making-시작_종료용'!GB85,"")</f>
        <v/>
      </c>
      <c r="CJ82" t="str">
        <f>IF('Making-시작_종료용'!K85&gt;0,'Making-시작_종료용'!GC85,"")</f>
        <v/>
      </c>
      <c r="CK82" t="str">
        <f>IF('Making-시작_종료용'!K85&gt;0,'Making-시작_종료용'!GD85,"")</f>
        <v/>
      </c>
      <c r="CL82" t="str">
        <f>IF('Making-시작_종료용'!K85&gt;0,'Making-시작_종료용'!GE85,"")</f>
        <v/>
      </c>
      <c r="CM82" t="str">
        <f>IF('Making-시작_종료용'!K85&gt;0,'Making-시작_종료용'!GF85,"")</f>
        <v/>
      </c>
      <c r="CN82" t="str">
        <f>IF('Making-시작_종료용'!K85&gt;0,'Making-시작_종료용'!GG85,"")</f>
        <v/>
      </c>
      <c r="CO82" t="str">
        <f>IF('Making-시작_종료용'!K85&gt;0,'Making-시작_종료용'!GH85,"")</f>
        <v/>
      </c>
      <c r="CP82" s="56" t="str">
        <f>IF('Making-시작_종료용'!K85&gt;0,'Making-시작_종료용'!GI85,"")</f>
        <v/>
      </c>
      <c r="CQ82" t="str">
        <f>IF('Making-시작_종료용'!K85&gt;0,'Making-시작_종료용'!GJ85,"")</f>
        <v/>
      </c>
      <c r="CR82" t="str">
        <f>IF('Making-시작_종료용'!K85&gt;0,'Making-시작_종료용'!GK85,"")</f>
        <v/>
      </c>
      <c r="CS82" t="str">
        <f>IF('Making-시작_종료용'!K85&gt;0,'Making-시작_종료용'!GL85,"")</f>
        <v/>
      </c>
      <c r="CT82" t="str">
        <f>IF('Making-시작_종료용'!K85&gt;0,'Making-시작_종료용'!GM85,"")</f>
        <v/>
      </c>
      <c r="CU82" t="str">
        <f>IF('Making-시작_종료용'!K85&gt;0,"G","")</f>
        <v/>
      </c>
      <c r="CV82" t="str">
        <f>IF('Making-시작_종료용'!AR85&gt;0,1,IF('Making-시작_종료용'!AS85&gt;0,3,""))</f>
        <v/>
      </c>
      <c r="CW82" t="str">
        <f>IF(AND(Making!EW85&lt;&gt;0,(DL82&gt;0)),"X","")</f>
        <v/>
      </c>
      <c r="CX82" t="str">
        <f>IF(AND(Making!EW85&lt;&gt;0,(DL82&gt;0)),-1,"")</f>
        <v/>
      </c>
      <c r="CY82" t="str">
        <f t="shared" si="20"/>
        <v/>
      </c>
      <c r="DC82" t="str">
        <f>IF('Making-시작_종료용'!AR85&gt;0,"시작보행",IF('Making-시작_종료용'!AS85&gt;0,"종료보행",""))</f>
        <v/>
      </c>
      <c r="DH82">
        <f t="shared" si="16"/>
        <v>76</v>
      </c>
      <c r="DI82">
        <f t="shared" si="17"/>
        <v>16</v>
      </c>
      <c r="DJ82" t="str">
        <f t="shared" si="15"/>
        <v/>
      </c>
      <c r="DK82">
        <f t="shared" si="18"/>
        <v>3</v>
      </c>
      <c r="DL82">
        <f t="shared" si="19"/>
        <v>0</v>
      </c>
    </row>
    <row r="83" spans="3:116" ht="12" customHeight="1" x14ac:dyDescent="0.4">
      <c r="C83" s="4" t="str">
        <f>IF(AND(Making!EW86&lt;&gt;0,(DK83&lt;&gt;"")),CONCATENATE("@SET_LINE,",DH83+DI83/2),"")</f>
        <v/>
      </c>
      <c r="D83" t="str">
        <f>IF(AND(Making!EW86&lt;&gt;0,(DK83&lt;&gt;"")),Making!EV86,"")</f>
        <v/>
      </c>
      <c r="E83" t="str">
        <f>IF(AND(Making!EW86&lt;&gt;0,(DK83&lt;&gt;"")),Making!EW86,"")</f>
        <v/>
      </c>
      <c r="F83" t="str">
        <f>IF(AND(Making!EW86&lt;&gt;0,(DK83&lt;&gt;"")),Making!EX86,"")</f>
        <v/>
      </c>
      <c r="G83" t="str">
        <f>IF(AND(Making!EW86&lt;&gt;0,(DK83&lt;&gt;"")),Making!EY86,"")</f>
        <v/>
      </c>
      <c r="H83" t="str">
        <f>IF(AND(Making!EW86&lt;&gt;0,(DK83&lt;&gt;"")),Making!EZ86,"")</f>
        <v/>
      </c>
      <c r="I83" t="str">
        <f>IF(AND(Making!EW86&lt;&gt;0,(DK83&lt;&gt;"")),Making!FA86,"")</f>
        <v/>
      </c>
      <c r="J83" t="str">
        <f>IF(AND(Making!EW86&lt;&gt;0,(DK83&lt;&gt;"")),Making!FB86,"")</f>
        <v/>
      </c>
      <c r="K83" t="str">
        <f>IF(AND(Making!EW86&lt;&gt;0,(DK83&lt;&gt;"")),Making!FC86,"")</f>
        <v/>
      </c>
      <c r="L83" t="str">
        <f>IF(AND(Making!EW86&lt;&gt;0,(DK83&lt;&gt;"")),Making!FD86,"")</f>
        <v/>
      </c>
      <c r="M83" t="str">
        <f>IF(AND(Making!EW86&lt;&gt;0,(DK83&lt;&gt;"")),Making!FE86,"")</f>
        <v/>
      </c>
      <c r="N83" t="str">
        <f>IF(AND(Making!EW86&lt;&gt;0,(DK83&lt;&gt;"")),Making!FF86,"")</f>
        <v/>
      </c>
      <c r="O83" t="str">
        <f>IF(AND(Making!EW86&lt;&gt;0,(DK83&lt;&gt;"")),Making!FG86,"")</f>
        <v/>
      </c>
      <c r="P83" t="str">
        <f>IF(AND(Making!EW86&lt;&gt;0,(DK83&lt;&gt;"")),Making!FH86,"")</f>
        <v/>
      </c>
      <c r="Q83" t="str">
        <f>IF(AND(Making!EW86&lt;&gt;0,(DK83&lt;&gt;"")),Making!FI86,"")</f>
        <v/>
      </c>
      <c r="R83" t="str">
        <f>IF(AND(Making!EW86&lt;&gt;0,(DK83&lt;&gt;"")),Making!FJ86,"")</f>
        <v/>
      </c>
      <c r="S83" t="str">
        <f>IF(AND(Making!EW86&lt;&gt;0,(DK83&lt;&gt;"")),Making!FK86,"")</f>
        <v/>
      </c>
      <c r="T83" t="str">
        <f>IF(AND(Making!EW86&lt;&gt;0,(DK83&lt;&gt;"")),Making!FL86,"")</f>
        <v/>
      </c>
      <c r="U83" t="str">
        <f>IF(AND(Making!EW86&lt;&gt;0,(DK83&lt;&gt;"")),Making!FM86,"")</f>
        <v/>
      </c>
      <c r="V83" t="str">
        <f>IF(AND(Making!EW86&lt;&gt;0,(DK83&lt;&gt;"")),Making!FN86,"")</f>
        <v/>
      </c>
      <c r="W83" t="str">
        <f>IF(AND(Making!EW86&lt;&gt;0,(DK83&lt;&gt;"")),Making!FO86,"")</f>
        <v/>
      </c>
      <c r="X83" t="str">
        <f>IF(AND(Making!EW86&lt;&gt;0,(DK83&lt;&gt;"")),Making!FP86,"")</f>
        <v/>
      </c>
      <c r="Y83" t="str">
        <f>IF(AND(Making!EW86&lt;&gt;0,(DK83&lt;&gt;"")),Making!FQ86,"")</f>
        <v/>
      </c>
      <c r="Z83" t="str">
        <f>IF(AND(Making!EW86&lt;&gt;0,(DK83&lt;&gt;"")),Making!FR86,"")</f>
        <v/>
      </c>
      <c r="AA83" t="str">
        <f>IF(AND(Making!EW86&lt;&gt;0,(DK83&lt;&gt;"")),Making!FS86,"")</f>
        <v/>
      </c>
      <c r="AB83" t="str">
        <f>IF(AND(Making!EW86&lt;&gt;0,(DK83&lt;&gt;"")),Making!FT86,"")</f>
        <v/>
      </c>
      <c r="AC83" t="str">
        <f>IF(AND(Making!EW86&lt;&gt;0,(DK83&lt;&gt;"")),Making!FU86,"")</f>
        <v/>
      </c>
      <c r="AD83" t="str">
        <f>IF(AND(Making!EW86&lt;&gt;0,(DK83&lt;&gt;"")),Making!FV86,"")</f>
        <v/>
      </c>
      <c r="AE83" t="str">
        <f>IF(AND(Making!EW86&lt;&gt;0,(DK83&lt;&gt;"")),Making!FW86,"")</f>
        <v/>
      </c>
      <c r="AF83" t="str">
        <f>IF(AND(Making!EW86&lt;&gt;0,(DK83&lt;&gt;"")),Making!FX86,"")</f>
        <v/>
      </c>
      <c r="AG83" t="str">
        <f>IF(AND(Making!EW86&lt;&gt;0,(DK83&lt;&gt;"")),Making!FY86,"")</f>
        <v/>
      </c>
      <c r="AH83" t="str">
        <f>IF(AND(Making!EW86&lt;&gt;0,(DK83&lt;&gt;"")),Making!FZ86,"")</f>
        <v/>
      </c>
      <c r="AI83" t="str">
        <f>IF(AND(Making!EW86&lt;&gt;0,(DK83&lt;&gt;"")),Making!GA86,"")</f>
        <v/>
      </c>
      <c r="AJ83" t="str">
        <f>IF(AND(Making!EW86&lt;&gt;0,(DK83&lt;&gt;"")),Making!GB86,"")</f>
        <v/>
      </c>
      <c r="AK83" t="str">
        <f>IF(AND(Making!EW86&lt;&gt;0,(DK83&lt;&gt;"")),Making!GC86,"")</f>
        <v/>
      </c>
      <c r="AL83" t="str">
        <f>IF(AND(Making!EW86&lt;&gt;0,(DK83&lt;&gt;"")),Making!GD86,"")</f>
        <v/>
      </c>
      <c r="AM83" t="str">
        <f>IF(AND(Making!EW86&lt;&gt;0,(DK83&lt;&gt;"")),Making!GE86,"")</f>
        <v/>
      </c>
      <c r="AN83" t="str">
        <f>IF(AND(Making!EW86&lt;&gt;0,(DK83&lt;&gt;"")),Making!GF86,"")</f>
        <v/>
      </c>
      <c r="AO83" t="str">
        <f>IF(AND(Making!EW86&lt;&gt;0,(DK83&lt;&gt;"")),Making!GG86,"")</f>
        <v/>
      </c>
      <c r="AP83" t="str">
        <f>IF(AND(Making!EW86&lt;&gt;0,(DK83&lt;&gt;"")),Making!GJ86,"")</f>
        <v/>
      </c>
      <c r="AQ83" t="str">
        <f>IF(AND(Making!EW86&lt;&gt;0,(DK83&lt;&gt;"")),Making!GK86,"")</f>
        <v/>
      </c>
      <c r="AR83" t="str">
        <f>IF(AND(Making!EW86&lt;&gt;0,(DK83&lt;&gt;"")),Making!GL86,"")</f>
        <v/>
      </c>
      <c r="AS83" t="str">
        <f>IF(AND(Making!EW86&lt;&gt;0,(DK83&lt;&gt;"")),Making!GM86,"")</f>
        <v/>
      </c>
      <c r="AT83" t="str">
        <f>IF(AND(Making!EW86&lt;&gt;0,(DK83&lt;&gt;"")),"G","")</f>
        <v/>
      </c>
      <c r="AU83" t="str">
        <f>IF(AND(Making!EW86&lt;&gt;0,(DK83&lt;&gt;"")),2,IF(AND(Making!AS86&lt;&gt;0,(DK101&lt;&gt;"")),2,""))</f>
        <v/>
      </c>
      <c r="AV83" t="str">
        <f>IF(AND(Making!EW86&lt;&gt;0,(DK83&lt;&gt;""),(DL83&gt;0)),"X","")</f>
        <v/>
      </c>
      <c r="AW83" t="str">
        <f>IF(AND(Making!EW86&lt;&gt;0,(DK83&lt;&gt;""),(DL83&gt;0)),-1,"")</f>
        <v/>
      </c>
      <c r="AX83" s="4"/>
      <c r="AY83" s="4"/>
      <c r="AZ83" s="4"/>
      <c r="BA83" s="4"/>
      <c r="BB83" s="4" t="str">
        <f>IF('Making-시작_종료용'!K86&gt;0,CONCATENATE("@SET_LINE,",IF(CV83=1,DH83,DH83+IF(DK83&lt;&gt;"",DI83,0))),"")</f>
        <v/>
      </c>
      <c r="BC83" t="str">
        <f>IF('Making-시작_종료용'!K86&gt;0,'Making-시작_종료용'!EV86,"")</f>
        <v/>
      </c>
      <c r="BD83" t="str">
        <f>IF('Making-시작_종료용'!K86&gt;0,'Making-시작_종료용'!EW86,"")</f>
        <v/>
      </c>
      <c r="BE83" t="str">
        <f>IF('Making-시작_종료용'!K86&gt;0,'Making-시작_종료용'!EX86,"")</f>
        <v/>
      </c>
      <c r="BF83" t="str">
        <f>IF('Making-시작_종료용'!K86&gt;0,'Making-시작_종료용'!EY86,"")</f>
        <v/>
      </c>
      <c r="BG83" t="str">
        <f>IF('Making-시작_종료용'!K86&gt;0,'Making-시작_종료용'!EZ86,"")</f>
        <v/>
      </c>
      <c r="BH83" t="str">
        <f>IF('Making-시작_종료용'!K86&gt;0,'Making-시작_종료용'!FA86,"")</f>
        <v/>
      </c>
      <c r="BI83" t="str">
        <f>IF('Making-시작_종료용'!K86&gt;0,'Making-시작_종료용'!FB86,"")</f>
        <v/>
      </c>
      <c r="BJ83" t="str">
        <f>IF('Making-시작_종료용'!K86&gt;0,'Making-시작_종료용'!FC86,"")</f>
        <v/>
      </c>
      <c r="BK83" t="str">
        <f>IF('Making-시작_종료용'!K86&gt;0,'Making-시작_종료용'!FD86,"")</f>
        <v/>
      </c>
      <c r="BL83" t="str">
        <f>IF('Making-시작_종료용'!K86&gt;0,'Making-시작_종료용'!FE86,"")</f>
        <v/>
      </c>
      <c r="BM83" t="str">
        <f>IF('Making-시작_종료용'!K86&gt;0,'Making-시작_종료용'!FF86,"")</f>
        <v/>
      </c>
      <c r="BN83" t="str">
        <f>IF('Making-시작_종료용'!K86&gt;0,'Making-시작_종료용'!FG86,"")</f>
        <v/>
      </c>
      <c r="BO83" t="str">
        <f>IF('Making-시작_종료용'!K86&gt;0,'Making-시작_종료용'!FH86,"")</f>
        <v/>
      </c>
      <c r="BP83" t="str">
        <f>IF('Making-시작_종료용'!K86&gt;0,'Making-시작_종료용'!FI86,"")</f>
        <v/>
      </c>
      <c r="BQ83" t="str">
        <f>IF('Making-시작_종료용'!K86&gt;0,'Making-시작_종료용'!FJ86,"")</f>
        <v/>
      </c>
      <c r="BR83" t="str">
        <f>IF('Making-시작_종료용'!K86&gt;0,'Making-시작_종료용'!FK86,"")</f>
        <v/>
      </c>
      <c r="BS83" t="str">
        <f>IF('Making-시작_종료용'!K86&gt;0,'Making-시작_종료용'!FL86,"")</f>
        <v/>
      </c>
      <c r="BT83" t="str">
        <f>IF('Making-시작_종료용'!K86&gt;0,'Making-시작_종료용'!FM86,"")</f>
        <v/>
      </c>
      <c r="BU83" t="str">
        <f>IF('Making-시작_종료용'!K86&gt;0,'Making-시작_종료용'!FN86,"")</f>
        <v/>
      </c>
      <c r="BV83" t="str">
        <f>IF('Making-시작_종료용'!K86&gt;0,'Making-시작_종료용'!FO86,"")</f>
        <v/>
      </c>
      <c r="BW83" t="str">
        <f>IF('Making-시작_종료용'!K86&gt;0,'Making-시작_종료용'!FP86,"")</f>
        <v/>
      </c>
      <c r="BX83" t="str">
        <f>IF('Making-시작_종료용'!K86&gt;0,'Making-시작_종료용'!FQ86,"")</f>
        <v/>
      </c>
      <c r="BY83" t="str">
        <f>IF('Making-시작_종료용'!K86&gt;0,'Making-시작_종료용'!FR86,"")</f>
        <v/>
      </c>
      <c r="BZ83" t="str">
        <f>IF('Making-시작_종료용'!K86&gt;0,'Making-시작_종료용'!FS86,"")</f>
        <v/>
      </c>
      <c r="CA83" t="str">
        <f>IF('Making-시작_종료용'!K86&gt;0,'Making-시작_종료용'!FT86,"")</f>
        <v/>
      </c>
      <c r="CB83" t="str">
        <f>IF('Making-시작_종료용'!K86&gt;0,'Making-시작_종료용'!FU86,"")</f>
        <v/>
      </c>
      <c r="CC83" t="str">
        <f>IF('Making-시작_종료용'!K86&gt;0,'Making-시작_종료용'!FV86,"")</f>
        <v/>
      </c>
      <c r="CD83" t="str">
        <f>IF('Making-시작_종료용'!K86&gt;0,'Making-시작_종료용'!FW86,"")</f>
        <v/>
      </c>
      <c r="CE83" t="str">
        <f>IF('Making-시작_종료용'!K86&gt;0,'Making-시작_종료용'!FX86,"")</f>
        <v/>
      </c>
      <c r="CF83" t="str">
        <f>IF('Making-시작_종료용'!K86&gt;0,'Making-시작_종료용'!FY86,"")</f>
        <v/>
      </c>
      <c r="CG83" t="str">
        <f>IF('Making-시작_종료용'!K86&gt;0,'Making-시작_종료용'!FZ86,"")</f>
        <v/>
      </c>
      <c r="CH83" t="str">
        <f>IF('Making-시작_종료용'!K86&gt;0,'Making-시작_종료용'!GA86,"")</f>
        <v/>
      </c>
      <c r="CI83" t="str">
        <f>IF('Making-시작_종료용'!K86&gt;0,'Making-시작_종료용'!GB86,"")</f>
        <v/>
      </c>
      <c r="CJ83" t="str">
        <f>IF('Making-시작_종료용'!K86&gt;0,'Making-시작_종료용'!GC86,"")</f>
        <v/>
      </c>
      <c r="CK83" t="str">
        <f>IF('Making-시작_종료용'!K86&gt;0,'Making-시작_종료용'!GD86,"")</f>
        <v/>
      </c>
      <c r="CL83" t="str">
        <f>IF('Making-시작_종료용'!K86&gt;0,'Making-시작_종료용'!GE86,"")</f>
        <v/>
      </c>
      <c r="CM83" t="str">
        <f>IF('Making-시작_종료용'!K86&gt;0,'Making-시작_종료용'!GF86,"")</f>
        <v/>
      </c>
      <c r="CN83" t="str">
        <f>IF('Making-시작_종료용'!K86&gt;0,'Making-시작_종료용'!GG86,"")</f>
        <v/>
      </c>
      <c r="CO83" t="str">
        <f>IF('Making-시작_종료용'!K86&gt;0,'Making-시작_종료용'!GH86,"")</f>
        <v/>
      </c>
      <c r="CP83" s="56" t="str">
        <f>IF('Making-시작_종료용'!K86&gt;0,'Making-시작_종료용'!GI86,"")</f>
        <v/>
      </c>
      <c r="CQ83" t="str">
        <f>IF('Making-시작_종료용'!K86&gt;0,'Making-시작_종료용'!GJ86,"")</f>
        <v/>
      </c>
      <c r="CR83" t="str">
        <f>IF('Making-시작_종료용'!K86&gt;0,'Making-시작_종료용'!GK86,"")</f>
        <v/>
      </c>
      <c r="CS83" t="str">
        <f>IF('Making-시작_종료용'!K86&gt;0,'Making-시작_종료용'!GL86,"")</f>
        <v/>
      </c>
      <c r="CT83" t="str">
        <f>IF('Making-시작_종료용'!K86&gt;0,'Making-시작_종료용'!GM86,"")</f>
        <v/>
      </c>
      <c r="CU83" t="str">
        <f>IF('Making-시작_종료용'!K86&gt;0,"G","")</f>
        <v/>
      </c>
      <c r="CV83" t="str">
        <f>IF('Making-시작_종료용'!AR86&gt;0,1,IF('Making-시작_종료용'!AS86&gt;0,3,""))</f>
        <v/>
      </c>
      <c r="CW83" t="str">
        <f>IF(AND(Making!EW86&lt;&gt;0,(DL83&gt;0)),"X","")</f>
        <v/>
      </c>
      <c r="CX83" t="str">
        <f>IF(AND(Making!EW86&lt;&gt;0,(DL83&gt;0)),-1,"")</f>
        <v/>
      </c>
      <c r="CY83" t="str">
        <f t="shared" si="20"/>
        <v/>
      </c>
      <c r="DC83" t="str">
        <f>IF('Making-시작_종료용'!AR86&gt;0,"시작보행",IF('Making-시작_종료용'!AS86&gt;0,"종료보행",""))</f>
        <v/>
      </c>
      <c r="DH83">
        <f t="shared" si="16"/>
        <v>77</v>
      </c>
      <c r="DI83">
        <f t="shared" si="17"/>
        <v>16</v>
      </c>
      <c r="DJ83" t="str">
        <f t="shared" si="15"/>
        <v/>
      </c>
      <c r="DK83">
        <f t="shared" si="18"/>
        <v>3</v>
      </c>
      <c r="DL83">
        <f t="shared" si="19"/>
        <v>0</v>
      </c>
    </row>
    <row r="84" spans="3:116" ht="12" customHeight="1" x14ac:dyDescent="0.4">
      <c r="C84" s="4" t="str">
        <f>IF(AND(Making!EW87&lt;&gt;0,(DK84&lt;&gt;"")),CONCATENATE("@SET_LINE,",DH84+DI84/2),"")</f>
        <v/>
      </c>
      <c r="D84" t="str">
        <f>IF(AND(Making!EW87&lt;&gt;0,(DK84&lt;&gt;"")),Making!EV87,"")</f>
        <v/>
      </c>
      <c r="E84" t="str">
        <f>IF(AND(Making!EW87&lt;&gt;0,(DK84&lt;&gt;"")),Making!EW87,"")</f>
        <v/>
      </c>
      <c r="F84" t="str">
        <f>IF(AND(Making!EW87&lt;&gt;0,(DK84&lt;&gt;"")),Making!EX87,"")</f>
        <v/>
      </c>
      <c r="G84" t="str">
        <f>IF(AND(Making!EW87&lt;&gt;0,(DK84&lt;&gt;"")),Making!EY87,"")</f>
        <v/>
      </c>
      <c r="H84" t="str">
        <f>IF(AND(Making!EW87&lt;&gt;0,(DK84&lt;&gt;"")),Making!EZ87,"")</f>
        <v/>
      </c>
      <c r="I84" t="str">
        <f>IF(AND(Making!EW87&lt;&gt;0,(DK84&lt;&gt;"")),Making!FA87,"")</f>
        <v/>
      </c>
      <c r="J84" t="str">
        <f>IF(AND(Making!EW87&lt;&gt;0,(DK84&lt;&gt;"")),Making!FB87,"")</f>
        <v/>
      </c>
      <c r="K84" t="str">
        <f>IF(AND(Making!EW87&lt;&gt;0,(DK84&lt;&gt;"")),Making!FC87,"")</f>
        <v/>
      </c>
      <c r="L84" t="str">
        <f>IF(AND(Making!EW87&lt;&gt;0,(DK84&lt;&gt;"")),Making!FD87,"")</f>
        <v/>
      </c>
      <c r="M84" t="str">
        <f>IF(AND(Making!EW87&lt;&gt;0,(DK84&lt;&gt;"")),Making!FE87,"")</f>
        <v/>
      </c>
      <c r="N84" t="str">
        <f>IF(AND(Making!EW87&lt;&gt;0,(DK84&lt;&gt;"")),Making!FF87,"")</f>
        <v/>
      </c>
      <c r="O84" t="str">
        <f>IF(AND(Making!EW87&lt;&gt;0,(DK84&lt;&gt;"")),Making!FG87,"")</f>
        <v/>
      </c>
      <c r="P84" t="str">
        <f>IF(AND(Making!EW87&lt;&gt;0,(DK84&lt;&gt;"")),Making!FH87,"")</f>
        <v/>
      </c>
      <c r="Q84" t="str">
        <f>IF(AND(Making!EW87&lt;&gt;0,(DK84&lt;&gt;"")),Making!FI87,"")</f>
        <v/>
      </c>
      <c r="R84" t="str">
        <f>IF(AND(Making!EW87&lt;&gt;0,(DK84&lt;&gt;"")),Making!FJ87,"")</f>
        <v/>
      </c>
      <c r="S84" t="str">
        <f>IF(AND(Making!EW87&lt;&gt;0,(DK84&lt;&gt;"")),Making!FK87,"")</f>
        <v/>
      </c>
      <c r="T84" t="str">
        <f>IF(AND(Making!EW87&lt;&gt;0,(DK84&lt;&gt;"")),Making!FL87,"")</f>
        <v/>
      </c>
      <c r="U84" t="str">
        <f>IF(AND(Making!EW87&lt;&gt;0,(DK84&lt;&gt;"")),Making!FM87,"")</f>
        <v/>
      </c>
      <c r="V84" t="str">
        <f>IF(AND(Making!EW87&lt;&gt;0,(DK84&lt;&gt;"")),Making!FN87,"")</f>
        <v/>
      </c>
      <c r="W84" t="str">
        <f>IF(AND(Making!EW87&lt;&gt;0,(DK84&lt;&gt;"")),Making!FO87,"")</f>
        <v/>
      </c>
      <c r="X84" t="str">
        <f>IF(AND(Making!EW87&lt;&gt;0,(DK84&lt;&gt;"")),Making!FP87,"")</f>
        <v/>
      </c>
      <c r="Y84" t="str">
        <f>IF(AND(Making!EW87&lt;&gt;0,(DK84&lt;&gt;"")),Making!FQ87,"")</f>
        <v/>
      </c>
      <c r="Z84" t="str">
        <f>IF(AND(Making!EW87&lt;&gt;0,(DK84&lt;&gt;"")),Making!FR87,"")</f>
        <v/>
      </c>
      <c r="AA84" t="str">
        <f>IF(AND(Making!EW87&lt;&gt;0,(DK84&lt;&gt;"")),Making!FS87,"")</f>
        <v/>
      </c>
      <c r="AB84" t="str">
        <f>IF(AND(Making!EW87&lt;&gt;0,(DK84&lt;&gt;"")),Making!FT87,"")</f>
        <v/>
      </c>
      <c r="AC84" t="str">
        <f>IF(AND(Making!EW87&lt;&gt;0,(DK84&lt;&gt;"")),Making!FU87,"")</f>
        <v/>
      </c>
      <c r="AD84" t="str">
        <f>IF(AND(Making!EW87&lt;&gt;0,(DK84&lt;&gt;"")),Making!FV87,"")</f>
        <v/>
      </c>
      <c r="AE84" t="str">
        <f>IF(AND(Making!EW87&lt;&gt;0,(DK84&lt;&gt;"")),Making!FW87,"")</f>
        <v/>
      </c>
      <c r="AF84" t="str">
        <f>IF(AND(Making!EW87&lt;&gt;0,(DK84&lt;&gt;"")),Making!FX87,"")</f>
        <v/>
      </c>
      <c r="AG84" t="str">
        <f>IF(AND(Making!EW87&lt;&gt;0,(DK84&lt;&gt;"")),Making!FY87,"")</f>
        <v/>
      </c>
      <c r="AH84" t="str">
        <f>IF(AND(Making!EW87&lt;&gt;0,(DK84&lt;&gt;"")),Making!FZ87,"")</f>
        <v/>
      </c>
      <c r="AI84" t="str">
        <f>IF(AND(Making!EW87&lt;&gt;0,(DK84&lt;&gt;"")),Making!GA87,"")</f>
        <v/>
      </c>
      <c r="AJ84" t="str">
        <f>IF(AND(Making!EW87&lt;&gt;0,(DK84&lt;&gt;"")),Making!GB87,"")</f>
        <v/>
      </c>
      <c r="AK84" t="str">
        <f>IF(AND(Making!EW87&lt;&gt;0,(DK84&lt;&gt;"")),Making!GC87,"")</f>
        <v/>
      </c>
      <c r="AL84" t="str">
        <f>IF(AND(Making!EW87&lt;&gt;0,(DK84&lt;&gt;"")),Making!GD87,"")</f>
        <v/>
      </c>
      <c r="AM84" t="str">
        <f>IF(AND(Making!EW87&lt;&gt;0,(DK84&lt;&gt;"")),Making!GE87,"")</f>
        <v/>
      </c>
      <c r="AN84" t="str">
        <f>IF(AND(Making!EW87&lt;&gt;0,(DK84&lt;&gt;"")),Making!GF87,"")</f>
        <v/>
      </c>
      <c r="AO84" t="str">
        <f>IF(AND(Making!EW87&lt;&gt;0,(DK84&lt;&gt;"")),Making!GG87,"")</f>
        <v/>
      </c>
      <c r="AP84" t="str">
        <f>IF(AND(Making!EW87&lt;&gt;0,(DK84&lt;&gt;"")),Making!GJ87,"")</f>
        <v/>
      </c>
      <c r="AQ84" t="str">
        <f>IF(AND(Making!EW87&lt;&gt;0,(DK84&lt;&gt;"")),Making!GK87,"")</f>
        <v/>
      </c>
      <c r="AR84" t="str">
        <f>IF(AND(Making!EW87&lt;&gt;0,(DK84&lt;&gt;"")),Making!GL87,"")</f>
        <v/>
      </c>
      <c r="AS84" t="str">
        <f>IF(AND(Making!EW87&lt;&gt;0,(DK84&lt;&gt;"")),Making!GM87,"")</f>
        <v/>
      </c>
      <c r="AT84" t="str">
        <f>IF(AND(Making!EW87&lt;&gt;0,(DK84&lt;&gt;"")),"G","")</f>
        <v/>
      </c>
      <c r="AU84" t="str">
        <f>IF(AND(Making!EW87&lt;&gt;0,(DK84&lt;&gt;"")),2,IF(AND(Making!AS87&lt;&gt;0,(DK102&lt;&gt;"")),2,""))</f>
        <v/>
      </c>
      <c r="AV84" t="str">
        <f>IF(AND(Making!EW87&lt;&gt;0,(DK84&lt;&gt;""),(DL84&gt;0)),"X","")</f>
        <v/>
      </c>
      <c r="AW84" t="str">
        <f>IF(AND(Making!EW87&lt;&gt;0,(DK84&lt;&gt;""),(DL84&gt;0)),-1,"")</f>
        <v/>
      </c>
      <c r="AX84" s="4"/>
      <c r="AY84" s="4"/>
      <c r="AZ84" s="4"/>
      <c r="BA84" s="4"/>
      <c r="BB84" s="4" t="str">
        <f>IF('Making-시작_종료용'!K87&gt;0,CONCATENATE("@SET_LINE,",IF(CV84=1,DH84,DH84+IF(DK84&lt;&gt;"",DI84,0))),"")</f>
        <v/>
      </c>
      <c r="BC84" t="str">
        <f>IF('Making-시작_종료용'!K87&gt;0,'Making-시작_종료용'!EV87,"")</f>
        <v/>
      </c>
      <c r="BD84" t="str">
        <f>IF('Making-시작_종료용'!K87&gt;0,'Making-시작_종료용'!EW87,"")</f>
        <v/>
      </c>
      <c r="BE84" t="str">
        <f>IF('Making-시작_종료용'!K87&gt;0,'Making-시작_종료용'!EX87,"")</f>
        <v/>
      </c>
      <c r="BF84" t="str">
        <f>IF('Making-시작_종료용'!K87&gt;0,'Making-시작_종료용'!EY87,"")</f>
        <v/>
      </c>
      <c r="BG84" t="str">
        <f>IF('Making-시작_종료용'!K87&gt;0,'Making-시작_종료용'!EZ87,"")</f>
        <v/>
      </c>
      <c r="BH84" t="str">
        <f>IF('Making-시작_종료용'!K87&gt;0,'Making-시작_종료용'!FA87,"")</f>
        <v/>
      </c>
      <c r="BI84" t="str">
        <f>IF('Making-시작_종료용'!K87&gt;0,'Making-시작_종료용'!FB87,"")</f>
        <v/>
      </c>
      <c r="BJ84" t="str">
        <f>IF('Making-시작_종료용'!K87&gt;0,'Making-시작_종료용'!FC87,"")</f>
        <v/>
      </c>
      <c r="BK84" t="str">
        <f>IF('Making-시작_종료용'!K87&gt;0,'Making-시작_종료용'!FD87,"")</f>
        <v/>
      </c>
      <c r="BL84" t="str">
        <f>IF('Making-시작_종료용'!K87&gt;0,'Making-시작_종료용'!FE87,"")</f>
        <v/>
      </c>
      <c r="BM84" t="str">
        <f>IF('Making-시작_종료용'!K87&gt;0,'Making-시작_종료용'!FF87,"")</f>
        <v/>
      </c>
      <c r="BN84" t="str">
        <f>IF('Making-시작_종료용'!K87&gt;0,'Making-시작_종료용'!FG87,"")</f>
        <v/>
      </c>
      <c r="BO84" t="str">
        <f>IF('Making-시작_종료용'!K87&gt;0,'Making-시작_종료용'!FH87,"")</f>
        <v/>
      </c>
      <c r="BP84" t="str">
        <f>IF('Making-시작_종료용'!K87&gt;0,'Making-시작_종료용'!FI87,"")</f>
        <v/>
      </c>
      <c r="BQ84" t="str">
        <f>IF('Making-시작_종료용'!K87&gt;0,'Making-시작_종료용'!FJ87,"")</f>
        <v/>
      </c>
      <c r="BR84" t="str">
        <f>IF('Making-시작_종료용'!K87&gt;0,'Making-시작_종료용'!FK87,"")</f>
        <v/>
      </c>
      <c r="BS84" t="str">
        <f>IF('Making-시작_종료용'!K87&gt;0,'Making-시작_종료용'!FL87,"")</f>
        <v/>
      </c>
      <c r="BT84" t="str">
        <f>IF('Making-시작_종료용'!K87&gt;0,'Making-시작_종료용'!FM87,"")</f>
        <v/>
      </c>
      <c r="BU84" t="str">
        <f>IF('Making-시작_종료용'!K87&gt;0,'Making-시작_종료용'!FN87,"")</f>
        <v/>
      </c>
      <c r="BV84" t="str">
        <f>IF('Making-시작_종료용'!K87&gt;0,'Making-시작_종료용'!FO87,"")</f>
        <v/>
      </c>
      <c r="BW84" t="str">
        <f>IF('Making-시작_종료용'!K87&gt;0,'Making-시작_종료용'!FP87,"")</f>
        <v/>
      </c>
      <c r="BX84" t="str">
        <f>IF('Making-시작_종료용'!K87&gt;0,'Making-시작_종료용'!FQ87,"")</f>
        <v/>
      </c>
      <c r="BY84" t="str">
        <f>IF('Making-시작_종료용'!K87&gt;0,'Making-시작_종료용'!FR87,"")</f>
        <v/>
      </c>
      <c r="BZ84" t="str">
        <f>IF('Making-시작_종료용'!K87&gt;0,'Making-시작_종료용'!FS87,"")</f>
        <v/>
      </c>
      <c r="CA84" t="str">
        <f>IF('Making-시작_종료용'!K87&gt;0,'Making-시작_종료용'!FT87,"")</f>
        <v/>
      </c>
      <c r="CB84" t="str">
        <f>IF('Making-시작_종료용'!K87&gt;0,'Making-시작_종료용'!FU87,"")</f>
        <v/>
      </c>
      <c r="CC84" t="str">
        <f>IF('Making-시작_종료용'!K87&gt;0,'Making-시작_종료용'!FV87,"")</f>
        <v/>
      </c>
      <c r="CD84" t="str">
        <f>IF('Making-시작_종료용'!K87&gt;0,'Making-시작_종료용'!FW87,"")</f>
        <v/>
      </c>
      <c r="CE84" t="str">
        <f>IF('Making-시작_종료용'!K87&gt;0,'Making-시작_종료용'!FX87,"")</f>
        <v/>
      </c>
      <c r="CF84" t="str">
        <f>IF('Making-시작_종료용'!K87&gt;0,'Making-시작_종료용'!FY87,"")</f>
        <v/>
      </c>
      <c r="CG84" t="str">
        <f>IF('Making-시작_종료용'!K87&gt;0,'Making-시작_종료용'!FZ87,"")</f>
        <v/>
      </c>
      <c r="CH84" t="str">
        <f>IF('Making-시작_종료용'!K87&gt;0,'Making-시작_종료용'!GA87,"")</f>
        <v/>
      </c>
      <c r="CI84" t="str">
        <f>IF('Making-시작_종료용'!K87&gt;0,'Making-시작_종료용'!GB87,"")</f>
        <v/>
      </c>
      <c r="CJ84" t="str">
        <f>IF('Making-시작_종료용'!K87&gt;0,'Making-시작_종료용'!GC87,"")</f>
        <v/>
      </c>
      <c r="CK84" t="str">
        <f>IF('Making-시작_종료용'!K87&gt;0,'Making-시작_종료용'!GD87,"")</f>
        <v/>
      </c>
      <c r="CL84" t="str">
        <f>IF('Making-시작_종료용'!K87&gt;0,'Making-시작_종료용'!GE87,"")</f>
        <v/>
      </c>
      <c r="CM84" t="str">
        <f>IF('Making-시작_종료용'!K87&gt;0,'Making-시작_종료용'!GF87,"")</f>
        <v/>
      </c>
      <c r="CN84" t="str">
        <f>IF('Making-시작_종료용'!K87&gt;0,'Making-시작_종료용'!GG87,"")</f>
        <v/>
      </c>
      <c r="CO84" t="str">
        <f>IF('Making-시작_종료용'!K87&gt;0,'Making-시작_종료용'!GH87,"")</f>
        <v/>
      </c>
      <c r="CP84" s="56" t="str">
        <f>IF('Making-시작_종료용'!K87&gt;0,'Making-시작_종료용'!GI87,"")</f>
        <v/>
      </c>
      <c r="CQ84" t="str">
        <f>IF('Making-시작_종료용'!K87&gt;0,'Making-시작_종료용'!GJ87,"")</f>
        <v/>
      </c>
      <c r="CR84" t="str">
        <f>IF('Making-시작_종료용'!K87&gt;0,'Making-시작_종료용'!GK87,"")</f>
        <v/>
      </c>
      <c r="CS84" t="str">
        <f>IF('Making-시작_종료용'!K87&gt;0,'Making-시작_종료용'!GL87,"")</f>
        <v/>
      </c>
      <c r="CT84" t="str">
        <f>IF('Making-시작_종료용'!K87&gt;0,'Making-시작_종료용'!GM87,"")</f>
        <v/>
      </c>
      <c r="CU84" t="str">
        <f>IF('Making-시작_종료용'!K87&gt;0,"G","")</f>
        <v/>
      </c>
      <c r="CV84" t="str">
        <f>IF('Making-시작_종료용'!AR87&gt;0,1,IF('Making-시작_종료용'!AS87&gt;0,3,""))</f>
        <v/>
      </c>
      <c r="CW84" t="str">
        <f>IF(AND(Making!EW87&lt;&gt;0,(DL84&gt;0)),"X","")</f>
        <v/>
      </c>
      <c r="CX84" t="str">
        <f>IF(AND(Making!EW87&lt;&gt;0,(DL84&gt;0)),-1,"")</f>
        <v/>
      </c>
      <c r="CY84" t="str">
        <f t="shared" si="20"/>
        <v/>
      </c>
      <c r="DC84" t="str">
        <f>IF('Making-시작_종료용'!AR87&gt;0,"시작보행",IF('Making-시작_종료용'!AS87&gt;0,"종료보행",""))</f>
        <v/>
      </c>
      <c r="DH84">
        <f t="shared" si="16"/>
        <v>78</v>
      </c>
      <c r="DI84">
        <f t="shared" si="17"/>
        <v>16</v>
      </c>
      <c r="DJ84" t="str">
        <f t="shared" si="15"/>
        <v/>
      </c>
      <c r="DK84">
        <f t="shared" si="18"/>
        <v>3</v>
      </c>
      <c r="DL84">
        <f t="shared" si="19"/>
        <v>0</v>
      </c>
    </row>
    <row r="85" spans="3:116" ht="12" customHeight="1" x14ac:dyDescent="0.4">
      <c r="C85" s="4" t="str">
        <f>IF(AND(Making!EW88&lt;&gt;0,(DK85&lt;&gt;"")),CONCATENATE("@SET_LINE,",DH85+DI85/2),"")</f>
        <v/>
      </c>
      <c r="D85" t="str">
        <f>IF(AND(Making!EW88&lt;&gt;0,(DK85&lt;&gt;"")),Making!EV88,"")</f>
        <v/>
      </c>
      <c r="E85" t="str">
        <f>IF(AND(Making!EW88&lt;&gt;0,(DK85&lt;&gt;"")),Making!EW88,"")</f>
        <v/>
      </c>
      <c r="F85" t="str">
        <f>IF(AND(Making!EW88&lt;&gt;0,(DK85&lt;&gt;"")),Making!EX88,"")</f>
        <v/>
      </c>
      <c r="G85" t="str">
        <f>IF(AND(Making!EW88&lt;&gt;0,(DK85&lt;&gt;"")),Making!EY88,"")</f>
        <v/>
      </c>
      <c r="H85" t="str">
        <f>IF(AND(Making!EW88&lt;&gt;0,(DK85&lt;&gt;"")),Making!EZ88,"")</f>
        <v/>
      </c>
      <c r="I85" t="str">
        <f>IF(AND(Making!EW88&lt;&gt;0,(DK85&lt;&gt;"")),Making!FA88,"")</f>
        <v/>
      </c>
      <c r="J85" t="str">
        <f>IF(AND(Making!EW88&lt;&gt;0,(DK85&lt;&gt;"")),Making!FB88,"")</f>
        <v/>
      </c>
      <c r="K85" t="str">
        <f>IF(AND(Making!EW88&lt;&gt;0,(DK85&lt;&gt;"")),Making!FC88,"")</f>
        <v/>
      </c>
      <c r="L85" t="str">
        <f>IF(AND(Making!EW88&lt;&gt;0,(DK85&lt;&gt;"")),Making!FD88,"")</f>
        <v/>
      </c>
      <c r="M85" t="str">
        <f>IF(AND(Making!EW88&lt;&gt;0,(DK85&lt;&gt;"")),Making!FE88,"")</f>
        <v/>
      </c>
      <c r="N85" t="str">
        <f>IF(AND(Making!EW88&lt;&gt;0,(DK85&lt;&gt;"")),Making!FF88,"")</f>
        <v/>
      </c>
      <c r="O85" t="str">
        <f>IF(AND(Making!EW88&lt;&gt;0,(DK85&lt;&gt;"")),Making!FG88,"")</f>
        <v/>
      </c>
      <c r="P85" t="str">
        <f>IF(AND(Making!EW88&lt;&gt;0,(DK85&lt;&gt;"")),Making!FH88,"")</f>
        <v/>
      </c>
      <c r="Q85" t="str">
        <f>IF(AND(Making!EW88&lt;&gt;0,(DK85&lt;&gt;"")),Making!FI88,"")</f>
        <v/>
      </c>
      <c r="R85" t="str">
        <f>IF(AND(Making!EW88&lt;&gt;0,(DK85&lt;&gt;"")),Making!FJ88,"")</f>
        <v/>
      </c>
      <c r="S85" t="str">
        <f>IF(AND(Making!EW88&lt;&gt;0,(DK85&lt;&gt;"")),Making!FK88,"")</f>
        <v/>
      </c>
      <c r="T85" t="str">
        <f>IF(AND(Making!EW88&lt;&gt;0,(DK85&lt;&gt;"")),Making!FL88,"")</f>
        <v/>
      </c>
      <c r="U85" t="str">
        <f>IF(AND(Making!EW88&lt;&gt;0,(DK85&lt;&gt;"")),Making!FM88,"")</f>
        <v/>
      </c>
      <c r="V85" t="str">
        <f>IF(AND(Making!EW88&lt;&gt;0,(DK85&lt;&gt;"")),Making!FN88,"")</f>
        <v/>
      </c>
      <c r="W85" t="str">
        <f>IF(AND(Making!EW88&lt;&gt;0,(DK85&lt;&gt;"")),Making!FO88,"")</f>
        <v/>
      </c>
      <c r="X85" t="str">
        <f>IF(AND(Making!EW88&lt;&gt;0,(DK85&lt;&gt;"")),Making!FP88,"")</f>
        <v/>
      </c>
      <c r="Y85" t="str">
        <f>IF(AND(Making!EW88&lt;&gt;0,(DK85&lt;&gt;"")),Making!FQ88,"")</f>
        <v/>
      </c>
      <c r="Z85" t="str">
        <f>IF(AND(Making!EW88&lt;&gt;0,(DK85&lt;&gt;"")),Making!FR88,"")</f>
        <v/>
      </c>
      <c r="AA85" t="str">
        <f>IF(AND(Making!EW88&lt;&gt;0,(DK85&lt;&gt;"")),Making!FS88,"")</f>
        <v/>
      </c>
      <c r="AB85" t="str">
        <f>IF(AND(Making!EW88&lt;&gt;0,(DK85&lt;&gt;"")),Making!FT88,"")</f>
        <v/>
      </c>
      <c r="AC85" t="str">
        <f>IF(AND(Making!EW88&lt;&gt;0,(DK85&lt;&gt;"")),Making!FU88,"")</f>
        <v/>
      </c>
      <c r="AD85" t="str">
        <f>IF(AND(Making!EW88&lt;&gt;0,(DK85&lt;&gt;"")),Making!FV88,"")</f>
        <v/>
      </c>
      <c r="AE85" t="str">
        <f>IF(AND(Making!EW88&lt;&gt;0,(DK85&lt;&gt;"")),Making!FW88,"")</f>
        <v/>
      </c>
      <c r="AF85" t="str">
        <f>IF(AND(Making!EW88&lt;&gt;0,(DK85&lt;&gt;"")),Making!FX88,"")</f>
        <v/>
      </c>
      <c r="AG85" t="str">
        <f>IF(AND(Making!EW88&lt;&gt;0,(DK85&lt;&gt;"")),Making!FY88,"")</f>
        <v/>
      </c>
      <c r="AH85" t="str">
        <f>IF(AND(Making!EW88&lt;&gt;0,(DK85&lt;&gt;"")),Making!FZ88,"")</f>
        <v/>
      </c>
      <c r="AI85" t="str">
        <f>IF(AND(Making!EW88&lt;&gt;0,(DK85&lt;&gt;"")),Making!GA88,"")</f>
        <v/>
      </c>
      <c r="AJ85" t="str">
        <f>IF(AND(Making!EW88&lt;&gt;0,(DK85&lt;&gt;"")),Making!GB88,"")</f>
        <v/>
      </c>
      <c r="AK85" t="str">
        <f>IF(AND(Making!EW88&lt;&gt;0,(DK85&lt;&gt;"")),Making!GC88,"")</f>
        <v/>
      </c>
      <c r="AL85" t="str">
        <f>IF(AND(Making!EW88&lt;&gt;0,(DK85&lt;&gt;"")),Making!GD88,"")</f>
        <v/>
      </c>
      <c r="AM85" t="str">
        <f>IF(AND(Making!EW88&lt;&gt;0,(DK85&lt;&gt;"")),Making!GE88,"")</f>
        <v/>
      </c>
      <c r="AN85" t="str">
        <f>IF(AND(Making!EW88&lt;&gt;0,(DK85&lt;&gt;"")),Making!GF88,"")</f>
        <v/>
      </c>
      <c r="AO85" t="str">
        <f>IF(AND(Making!EW88&lt;&gt;0,(DK85&lt;&gt;"")),Making!GG88,"")</f>
        <v/>
      </c>
      <c r="AP85" t="str">
        <f>IF(AND(Making!EW88&lt;&gt;0,(DK85&lt;&gt;"")),Making!GJ88,"")</f>
        <v/>
      </c>
      <c r="AQ85" t="str">
        <f>IF(AND(Making!EW88&lt;&gt;0,(DK85&lt;&gt;"")),Making!GK88,"")</f>
        <v/>
      </c>
      <c r="AR85" t="str">
        <f>IF(AND(Making!EW88&lt;&gt;0,(DK85&lt;&gt;"")),Making!GL88,"")</f>
        <v/>
      </c>
      <c r="AS85" t="str">
        <f>IF(AND(Making!EW88&lt;&gt;0,(DK85&lt;&gt;"")),Making!GM88,"")</f>
        <v/>
      </c>
      <c r="AT85" t="str">
        <f>IF(AND(Making!EW88&lt;&gt;0,(DK85&lt;&gt;"")),"G","")</f>
        <v/>
      </c>
      <c r="AU85" t="str">
        <f>IF(AND(Making!EW88&lt;&gt;0,(DK85&lt;&gt;"")),2,IF(AND(Making!AS88&lt;&gt;0,(DK103&lt;&gt;"")),2,""))</f>
        <v/>
      </c>
      <c r="AV85" t="str">
        <f>IF(AND(Making!EW88&lt;&gt;0,(DK85&lt;&gt;""),(DL85&gt;0)),"X","")</f>
        <v/>
      </c>
      <c r="AW85" t="str">
        <f>IF(AND(Making!EW88&lt;&gt;0,(DK85&lt;&gt;""),(DL85&gt;0)),-1,"")</f>
        <v/>
      </c>
      <c r="AX85" s="4"/>
      <c r="AY85" s="4"/>
      <c r="AZ85" s="4"/>
      <c r="BA85" s="4"/>
      <c r="BB85" s="4" t="str">
        <f>IF('Making-시작_종료용'!K88&gt;0,CONCATENATE("@SET_LINE,",IF(CV85=1,DH85,DH85+IF(DK85&lt;&gt;"",DI85,0))),"")</f>
        <v/>
      </c>
      <c r="BC85" t="str">
        <f>IF('Making-시작_종료용'!K88&gt;0,'Making-시작_종료용'!EV88,"")</f>
        <v/>
      </c>
      <c r="BD85" t="str">
        <f>IF('Making-시작_종료용'!K88&gt;0,'Making-시작_종료용'!EW88,"")</f>
        <v/>
      </c>
      <c r="BE85" t="str">
        <f>IF('Making-시작_종료용'!K88&gt;0,'Making-시작_종료용'!EX88,"")</f>
        <v/>
      </c>
      <c r="BF85" t="str">
        <f>IF('Making-시작_종료용'!K88&gt;0,'Making-시작_종료용'!EY88,"")</f>
        <v/>
      </c>
      <c r="BG85" t="str">
        <f>IF('Making-시작_종료용'!K88&gt;0,'Making-시작_종료용'!EZ88,"")</f>
        <v/>
      </c>
      <c r="BH85" t="str">
        <f>IF('Making-시작_종료용'!K88&gt;0,'Making-시작_종료용'!FA88,"")</f>
        <v/>
      </c>
      <c r="BI85" t="str">
        <f>IF('Making-시작_종료용'!K88&gt;0,'Making-시작_종료용'!FB88,"")</f>
        <v/>
      </c>
      <c r="BJ85" t="str">
        <f>IF('Making-시작_종료용'!K88&gt;0,'Making-시작_종료용'!FC88,"")</f>
        <v/>
      </c>
      <c r="BK85" t="str">
        <f>IF('Making-시작_종료용'!K88&gt;0,'Making-시작_종료용'!FD88,"")</f>
        <v/>
      </c>
      <c r="BL85" t="str">
        <f>IF('Making-시작_종료용'!K88&gt;0,'Making-시작_종료용'!FE88,"")</f>
        <v/>
      </c>
      <c r="BM85" t="str">
        <f>IF('Making-시작_종료용'!K88&gt;0,'Making-시작_종료용'!FF88,"")</f>
        <v/>
      </c>
      <c r="BN85" t="str">
        <f>IF('Making-시작_종료용'!K88&gt;0,'Making-시작_종료용'!FG88,"")</f>
        <v/>
      </c>
      <c r="BO85" t="str">
        <f>IF('Making-시작_종료용'!K88&gt;0,'Making-시작_종료용'!FH88,"")</f>
        <v/>
      </c>
      <c r="BP85" t="str">
        <f>IF('Making-시작_종료용'!K88&gt;0,'Making-시작_종료용'!FI88,"")</f>
        <v/>
      </c>
      <c r="BQ85" t="str">
        <f>IF('Making-시작_종료용'!K88&gt;0,'Making-시작_종료용'!FJ88,"")</f>
        <v/>
      </c>
      <c r="BR85" t="str">
        <f>IF('Making-시작_종료용'!K88&gt;0,'Making-시작_종료용'!FK88,"")</f>
        <v/>
      </c>
      <c r="BS85" t="str">
        <f>IF('Making-시작_종료용'!K88&gt;0,'Making-시작_종료용'!FL88,"")</f>
        <v/>
      </c>
      <c r="BT85" t="str">
        <f>IF('Making-시작_종료용'!K88&gt;0,'Making-시작_종료용'!FM88,"")</f>
        <v/>
      </c>
      <c r="BU85" t="str">
        <f>IF('Making-시작_종료용'!K88&gt;0,'Making-시작_종료용'!FN88,"")</f>
        <v/>
      </c>
      <c r="BV85" t="str">
        <f>IF('Making-시작_종료용'!K88&gt;0,'Making-시작_종료용'!FO88,"")</f>
        <v/>
      </c>
      <c r="BW85" t="str">
        <f>IF('Making-시작_종료용'!K88&gt;0,'Making-시작_종료용'!FP88,"")</f>
        <v/>
      </c>
      <c r="BX85" t="str">
        <f>IF('Making-시작_종료용'!K88&gt;0,'Making-시작_종료용'!FQ88,"")</f>
        <v/>
      </c>
      <c r="BY85" t="str">
        <f>IF('Making-시작_종료용'!K88&gt;0,'Making-시작_종료용'!FR88,"")</f>
        <v/>
      </c>
      <c r="BZ85" t="str">
        <f>IF('Making-시작_종료용'!K88&gt;0,'Making-시작_종료용'!FS88,"")</f>
        <v/>
      </c>
      <c r="CA85" t="str">
        <f>IF('Making-시작_종료용'!K88&gt;0,'Making-시작_종료용'!FT88,"")</f>
        <v/>
      </c>
      <c r="CB85" t="str">
        <f>IF('Making-시작_종료용'!K88&gt;0,'Making-시작_종료용'!FU88,"")</f>
        <v/>
      </c>
      <c r="CC85" t="str">
        <f>IF('Making-시작_종료용'!K88&gt;0,'Making-시작_종료용'!FV88,"")</f>
        <v/>
      </c>
      <c r="CD85" t="str">
        <f>IF('Making-시작_종료용'!K88&gt;0,'Making-시작_종료용'!FW88,"")</f>
        <v/>
      </c>
      <c r="CE85" t="str">
        <f>IF('Making-시작_종료용'!K88&gt;0,'Making-시작_종료용'!FX88,"")</f>
        <v/>
      </c>
      <c r="CF85" t="str">
        <f>IF('Making-시작_종료용'!K88&gt;0,'Making-시작_종료용'!FY88,"")</f>
        <v/>
      </c>
      <c r="CG85" t="str">
        <f>IF('Making-시작_종료용'!K88&gt;0,'Making-시작_종료용'!FZ88,"")</f>
        <v/>
      </c>
      <c r="CH85" t="str">
        <f>IF('Making-시작_종료용'!K88&gt;0,'Making-시작_종료용'!GA88,"")</f>
        <v/>
      </c>
      <c r="CI85" t="str">
        <f>IF('Making-시작_종료용'!K88&gt;0,'Making-시작_종료용'!GB88,"")</f>
        <v/>
      </c>
      <c r="CJ85" t="str">
        <f>IF('Making-시작_종료용'!K88&gt;0,'Making-시작_종료용'!GC88,"")</f>
        <v/>
      </c>
      <c r="CK85" t="str">
        <f>IF('Making-시작_종료용'!K88&gt;0,'Making-시작_종료용'!GD88,"")</f>
        <v/>
      </c>
      <c r="CL85" t="str">
        <f>IF('Making-시작_종료용'!K88&gt;0,'Making-시작_종료용'!GE88,"")</f>
        <v/>
      </c>
      <c r="CM85" t="str">
        <f>IF('Making-시작_종료용'!K88&gt;0,'Making-시작_종료용'!GF88,"")</f>
        <v/>
      </c>
      <c r="CN85" t="str">
        <f>IF('Making-시작_종료용'!K88&gt;0,'Making-시작_종료용'!GG88,"")</f>
        <v/>
      </c>
      <c r="CO85" t="str">
        <f>IF('Making-시작_종료용'!K88&gt;0,'Making-시작_종료용'!GH88,"")</f>
        <v/>
      </c>
      <c r="CP85" s="56" t="str">
        <f>IF('Making-시작_종료용'!K88&gt;0,'Making-시작_종료용'!GI88,"")</f>
        <v/>
      </c>
      <c r="CQ85" t="str">
        <f>IF('Making-시작_종료용'!K88&gt;0,'Making-시작_종료용'!GJ88,"")</f>
        <v/>
      </c>
      <c r="CR85" t="str">
        <f>IF('Making-시작_종료용'!K88&gt;0,'Making-시작_종료용'!GK88,"")</f>
        <v/>
      </c>
      <c r="CS85" t="str">
        <f>IF('Making-시작_종료용'!K88&gt;0,'Making-시작_종료용'!GL88,"")</f>
        <v/>
      </c>
      <c r="CT85" t="str">
        <f>IF('Making-시작_종료용'!K88&gt;0,'Making-시작_종료용'!GM88,"")</f>
        <v/>
      </c>
      <c r="CU85" t="str">
        <f>IF('Making-시작_종료용'!K88&gt;0,"G","")</f>
        <v/>
      </c>
      <c r="CV85" t="str">
        <f>IF('Making-시작_종료용'!AR88&gt;0,1,IF('Making-시작_종료용'!AS88&gt;0,3,""))</f>
        <v/>
      </c>
      <c r="CW85" t="str">
        <f>IF(AND(Making!EW88&lt;&gt;0,(DL85&gt;0)),"X","")</f>
        <v/>
      </c>
      <c r="CX85" t="str">
        <f>IF(AND(Making!EW88&lt;&gt;0,(DL85&gt;0)),-1,"")</f>
        <v/>
      </c>
      <c r="CY85" t="str">
        <f t="shared" si="20"/>
        <v/>
      </c>
      <c r="DC85" t="str">
        <f>IF('Making-시작_종료용'!AR88&gt;0,"시작보행",IF('Making-시작_종료용'!AS88&gt;0,"종료보행",""))</f>
        <v/>
      </c>
      <c r="DH85">
        <f t="shared" si="16"/>
        <v>79</v>
      </c>
      <c r="DI85">
        <f t="shared" si="17"/>
        <v>16</v>
      </c>
      <c r="DJ85" t="str">
        <f t="shared" si="15"/>
        <v/>
      </c>
      <c r="DK85">
        <f t="shared" si="18"/>
        <v>3</v>
      </c>
      <c r="DL85">
        <f t="shared" si="19"/>
        <v>0</v>
      </c>
    </row>
    <row r="86" spans="3:116" ht="12" customHeight="1" x14ac:dyDescent="0.4">
      <c r="C86" s="4" t="str">
        <f>IF(AND(Making!EW89&lt;&gt;0,(DK86&lt;&gt;"")),CONCATENATE("@SET_LINE,",DH86+DI86/2),"")</f>
        <v/>
      </c>
      <c r="D86" t="str">
        <f>IF(AND(Making!EW89&lt;&gt;0,(DK86&lt;&gt;"")),Making!EV89,"")</f>
        <v/>
      </c>
      <c r="E86" t="str">
        <f>IF(AND(Making!EW89&lt;&gt;0,(DK86&lt;&gt;"")),Making!EW89,"")</f>
        <v/>
      </c>
      <c r="F86" t="str">
        <f>IF(AND(Making!EW89&lt;&gt;0,(DK86&lt;&gt;"")),Making!EX89,"")</f>
        <v/>
      </c>
      <c r="G86" t="str">
        <f>IF(AND(Making!EW89&lt;&gt;0,(DK86&lt;&gt;"")),Making!EY89,"")</f>
        <v/>
      </c>
      <c r="H86" t="str">
        <f>IF(AND(Making!EW89&lt;&gt;0,(DK86&lt;&gt;"")),Making!EZ89,"")</f>
        <v/>
      </c>
      <c r="I86" t="str">
        <f>IF(AND(Making!EW89&lt;&gt;0,(DK86&lt;&gt;"")),Making!FA89,"")</f>
        <v/>
      </c>
      <c r="J86" t="str">
        <f>IF(AND(Making!EW89&lt;&gt;0,(DK86&lt;&gt;"")),Making!FB89,"")</f>
        <v/>
      </c>
      <c r="K86" t="str">
        <f>IF(AND(Making!EW89&lt;&gt;0,(DK86&lt;&gt;"")),Making!FC89,"")</f>
        <v/>
      </c>
      <c r="L86" t="str">
        <f>IF(AND(Making!EW89&lt;&gt;0,(DK86&lt;&gt;"")),Making!FD89,"")</f>
        <v/>
      </c>
      <c r="M86" t="str">
        <f>IF(AND(Making!EW89&lt;&gt;0,(DK86&lt;&gt;"")),Making!FE89,"")</f>
        <v/>
      </c>
      <c r="N86" t="str">
        <f>IF(AND(Making!EW89&lt;&gt;0,(DK86&lt;&gt;"")),Making!FF89,"")</f>
        <v/>
      </c>
      <c r="O86" t="str">
        <f>IF(AND(Making!EW89&lt;&gt;0,(DK86&lt;&gt;"")),Making!FG89,"")</f>
        <v/>
      </c>
      <c r="P86" t="str">
        <f>IF(AND(Making!EW89&lt;&gt;0,(DK86&lt;&gt;"")),Making!FH89,"")</f>
        <v/>
      </c>
      <c r="Q86" t="str">
        <f>IF(AND(Making!EW89&lt;&gt;0,(DK86&lt;&gt;"")),Making!FI89,"")</f>
        <v/>
      </c>
      <c r="R86" t="str">
        <f>IF(AND(Making!EW89&lt;&gt;0,(DK86&lt;&gt;"")),Making!FJ89,"")</f>
        <v/>
      </c>
      <c r="S86" t="str">
        <f>IF(AND(Making!EW89&lt;&gt;0,(DK86&lt;&gt;"")),Making!FK89,"")</f>
        <v/>
      </c>
      <c r="T86" t="str">
        <f>IF(AND(Making!EW89&lt;&gt;0,(DK86&lt;&gt;"")),Making!FL89,"")</f>
        <v/>
      </c>
      <c r="U86" t="str">
        <f>IF(AND(Making!EW89&lt;&gt;0,(DK86&lt;&gt;"")),Making!FM89,"")</f>
        <v/>
      </c>
      <c r="V86" t="str">
        <f>IF(AND(Making!EW89&lt;&gt;0,(DK86&lt;&gt;"")),Making!FN89,"")</f>
        <v/>
      </c>
      <c r="W86" t="str">
        <f>IF(AND(Making!EW89&lt;&gt;0,(DK86&lt;&gt;"")),Making!FO89,"")</f>
        <v/>
      </c>
      <c r="X86" t="str">
        <f>IF(AND(Making!EW89&lt;&gt;0,(DK86&lt;&gt;"")),Making!FP89,"")</f>
        <v/>
      </c>
      <c r="Y86" t="str">
        <f>IF(AND(Making!EW89&lt;&gt;0,(DK86&lt;&gt;"")),Making!FQ89,"")</f>
        <v/>
      </c>
      <c r="Z86" t="str">
        <f>IF(AND(Making!EW89&lt;&gt;0,(DK86&lt;&gt;"")),Making!FR89,"")</f>
        <v/>
      </c>
      <c r="AA86" t="str">
        <f>IF(AND(Making!EW89&lt;&gt;0,(DK86&lt;&gt;"")),Making!FS89,"")</f>
        <v/>
      </c>
      <c r="AB86" t="str">
        <f>IF(AND(Making!EW89&lt;&gt;0,(DK86&lt;&gt;"")),Making!FT89,"")</f>
        <v/>
      </c>
      <c r="AC86" t="str">
        <f>IF(AND(Making!EW89&lt;&gt;0,(DK86&lt;&gt;"")),Making!FU89,"")</f>
        <v/>
      </c>
      <c r="AD86" t="str">
        <f>IF(AND(Making!EW89&lt;&gt;0,(DK86&lt;&gt;"")),Making!FV89,"")</f>
        <v/>
      </c>
      <c r="AE86" t="str">
        <f>IF(AND(Making!EW89&lt;&gt;0,(DK86&lt;&gt;"")),Making!FW89,"")</f>
        <v/>
      </c>
      <c r="AF86" t="str">
        <f>IF(AND(Making!EW89&lt;&gt;0,(DK86&lt;&gt;"")),Making!FX89,"")</f>
        <v/>
      </c>
      <c r="AG86" t="str">
        <f>IF(AND(Making!EW89&lt;&gt;0,(DK86&lt;&gt;"")),Making!FY89,"")</f>
        <v/>
      </c>
      <c r="AH86" t="str">
        <f>IF(AND(Making!EW89&lt;&gt;0,(DK86&lt;&gt;"")),Making!FZ89,"")</f>
        <v/>
      </c>
      <c r="AI86" t="str">
        <f>IF(AND(Making!EW89&lt;&gt;0,(DK86&lt;&gt;"")),Making!GA89,"")</f>
        <v/>
      </c>
      <c r="AJ86" t="str">
        <f>IF(AND(Making!EW89&lt;&gt;0,(DK86&lt;&gt;"")),Making!GB89,"")</f>
        <v/>
      </c>
      <c r="AK86" t="str">
        <f>IF(AND(Making!EW89&lt;&gt;0,(DK86&lt;&gt;"")),Making!GC89,"")</f>
        <v/>
      </c>
      <c r="AL86" t="str">
        <f>IF(AND(Making!EW89&lt;&gt;0,(DK86&lt;&gt;"")),Making!GD89,"")</f>
        <v/>
      </c>
      <c r="AM86" t="str">
        <f>IF(AND(Making!EW89&lt;&gt;0,(DK86&lt;&gt;"")),Making!GE89,"")</f>
        <v/>
      </c>
      <c r="AN86" t="str">
        <f>IF(AND(Making!EW89&lt;&gt;0,(DK86&lt;&gt;"")),Making!GF89,"")</f>
        <v/>
      </c>
      <c r="AO86" t="str">
        <f>IF(AND(Making!EW89&lt;&gt;0,(DK86&lt;&gt;"")),Making!GG89,"")</f>
        <v/>
      </c>
      <c r="AP86" t="str">
        <f>IF(AND(Making!EW89&lt;&gt;0,(DK86&lt;&gt;"")),Making!GJ89,"")</f>
        <v/>
      </c>
      <c r="AQ86" t="str">
        <f>IF(AND(Making!EW89&lt;&gt;0,(DK86&lt;&gt;"")),Making!GK89,"")</f>
        <v/>
      </c>
      <c r="AR86" t="str">
        <f>IF(AND(Making!EW89&lt;&gt;0,(DK86&lt;&gt;"")),Making!GL89,"")</f>
        <v/>
      </c>
      <c r="AS86" t="str">
        <f>IF(AND(Making!EW89&lt;&gt;0,(DK86&lt;&gt;"")),Making!GM89,"")</f>
        <v/>
      </c>
      <c r="AT86" t="str">
        <f>IF(AND(Making!EW89&lt;&gt;0,(DK86&lt;&gt;"")),"G","")</f>
        <v/>
      </c>
      <c r="AU86" t="str">
        <f>IF(AND(Making!EW89&lt;&gt;0,(DK86&lt;&gt;"")),2,IF(AND(Making!AS89&lt;&gt;0,(DK104&lt;&gt;"")),2,""))</f>
        <v/>
      </c>
      <c r="AV86" t="str">
        <f>IF(AND(Making!EW89&lt;&gt;0,(DK86&lt;&gt;""),(DL86&gt;0)),"X","")</f>
        <v/>
      </c>
      <c r="AW86" t="str">
        <f>IF(AND(Making!EW89&lt;&gt;0,(DK86&lt;&gt;""),(DL86&gt;0)),-1,"")</f>
        <v/>
      </c>
      <c r="AX86" s="4"/>
      <c r="AY86" s="4"/>
      <c r="AZ86" s="4"/>
      <c r="BA86" s="4"/>
      <c r="BB86" s="4" t="str">
        <f>IF('Making-시작_종료용'!K89&gt;0,CONCATENATE("@SET_LINE,",IF(CV86=1,DH86,DH86+IF(DK86&lt;&gt;"",DI86,0))),"")</f>
        <v/>
      </c>
      <c r="BC86" t="str">
        <f>IF('Making-시작_종료용'!K89&gt;0,'Making-시작_종료용'!EV89,"")</f>
        <v/>
      </c>
      <c r="BD86" t="str">
        <f>IF('Making-시작_종료용'!K89&gt;0,'Making-시작_종료용'!EW89,"")</f>
        <v/>
      </c>
      <c r="BE86" t="str">
        <f>IF('Making-시작_종료용'!K89&gt;0,'Making-시작_종료용'!EX89,"")</f>
        <v/>
      </c>
      <c r="BF86" t="str">
        <f>IF('Making-시작_종료용'!K89&gt;0,'Making-시작_종료용'!EY89,"")</f>
        <v/>
      </c>
      <c r="BG86" t="str">
        <f>IF('Making-시작_종료용'!K89&gt;0,'Making-시작_종료용'!EZ89,"")</f>
        <v/>
      </c>
      <c r="BH86" t="str">
        <f>IF('Making-시작_종료용'!K89&gt;0,'Making-시작_종료용'!FA89,"")</f>
        <v/>
      </c>
      <c r="BI86" t="str">
        <f>IF('Making-시작_종료용'!K89&gt;0,'Making-시작_종료용'!FB89,"")</f>
        <v/>
      </c>
      <c r="BJ86" t="str">
        <f>IF('Making-시작_종료용'!K89&gt;0,'Making-시작_종료용'!FC89,"")</f>
        <v/>
      </c>
      <c r="BK86" t="str">
        <f>IF('Making-시작_종료용'!K89&gt;0,'Making-시작_종료용'!FD89,"")</f>
        <v/>
      </c>
      <c r="BL86" t="str">
        <f>IF('Making-시작_종료용'!K89&gt;0,'Making-시작_종료용'!FE89,"")</f>
        <v/>
      </c>
      <c r="BM86" t="str">
        <f>IF('Making-시작_종료용'!K89&gt;0,'Making-시작_종료용'!FF89,"")</f>
        <v/>
      </c>
      <c r="BN86" t="str">
        <f>IF('Making-시작_종료용'!K89&gt;0,'Making-시작_종료용'!FG89,"")</f>
        <v/>
      </c>
      <c r="BO86" t="str">
        <f>IF('Making-시작_종료용'!K89&gt;0,'Making-시작_종료용'!FH89,"")</f>
        <v/>
      </c>
      <c r="BP86" t="str">
        <f>IF('Making-시작_종료용'!K89&gt;0,'Making-시작_종료용'!FI89,"")</f>
        <v/>
      </c>
      <c r="BQ86" t="str">
        <f>IF('Making-시작_종료용'!K89&gt;0,'Making-시작_종료용'!FJ89,"")</f>
        <v/>
      </c>
      <c r="BR86" t="str">
        <f>IF('Making-시작_종료용'!K89&gt;0,'Making-시작_종료용'!FK89,"")</f>
        <v/>
      </c>
      <c r="BS86" t="str">
        <f>IF('Making-시작_종료용'!K89&gt;0,'Making-시작_종료용'!FL89,"")</f>
        <v/>
      </c>
      <c r="BT86" t="str">
        <f>IF('Making-시작_종료용'!K89&gt;0,'Making-시작_종료용'!FM89,"")</f>
        <v/>
      </c>
      <c r="BU86" t="str">
        <f>IF('Making-시작_종료용'!K89&gt;0,'Making-시작_종료용'!FN89,"")</f>
        <v/>
      </c>
      <c r="BV86" t="str">
        <f>IF('Making-시작_종료용'!K89&gt;0,'Making-시작_종료용'!FO89,"")</f>
        <v/>
      </c>
      <c r="BW86" t="str">
        <f>IF('Making-시작_종료용'!K89&gt;0,'Making-시작_종료용'!FP89,"")</f>
        <v/>
      </c>
      <c r="BX86" t="str">
        <f>IF('Making-시작_종료용'!K89&gt;0,'Making-시작_종료용'!FQ89,"")</f>
        <v/>
      </c>
      <c r="BY86" t="str">
        <f>IF('Making-시작_종료용'!K89&gt;0,'Making-시작_종료용'!FR89,"")</f>
        <v/>
      </c>
      <c r="BZ86" t="str">
        <f>IF('Making-시작_종료용'!K89&gt;0,'Making-시작_종료용'!FS89,"")</f>
        <v/>
      </c>
      <c r="CA86" t="str">
        <f>IF('Making-시작_종료용'!K89&gt;0,'Making-시작_종료용'!FT89,"")</f>
        <v/>
      </c>
      <c r="CB86" t="str">
        <f>IF('Making-시작_종료용'!K89&gt;0,'Making-시작_종료용'!FU89,"")</f>
        <v/>
      </c>
      <c r="CC86" t="str">
        <f>IF('Making-시작_종료용'!K89&gt;0,'Making-시작_종료용'!FV89,"")</f>
        <v/>
      </c>
      <c r="CD86" t="str">
        <f>IF('Making-시작_종료용'!K89&gt;0,'Making-시작_종료용'!FW89,"")</f>
        <v/>
      </c>
      <c r="CE86" t="str">
        <f>IF('Making-시작_종료용'!K89&gt;0,'Making-시작_종료용'!FX89,"")</f>
        <v/>
      </c>
      <c r="CF86" t="str">
        <f>IF('Making-시작_종료용'!K89&gt;0,'Making-시작_종료용'!FY89,"")</f>
        <v/>
      </c>
      <c r="CG86" t="str">
        <f>IF('Making-시작_종료용'!K89&gt;0,'Making-시작_종료용'!FZ89,"")</f>
        <v/>
      </c>
      <c r="CH86" t="str">
        <f>IF('Making-시작_종료용'!K89&gt;0,'Making-시작_종료용'!GA89,"")</f>
        <v/>
      </c>
      <c r="CI86" t="str">
        <f>IF('Making-시작_종료용'!K89&gt;0,'Making-시작_종료용'!GB89,"")</f>
        <v/>
      </c>
      <c r="CJ86" t="str">
        <f>IF('Making-시작_종료용'!K89&gt;0,'Making-시작_종료용'!GC89,"")</f>
        <v/>
      </c>
      <c r="CK86" t="str">
        <f>IF('Making-시작_종료용'!K89&gt;0,'Making-시작_종료용'!GD89,"")</f>
        <v/>
      </c>
      <c r="CL86" t="str">
        <f>IF('Making-시작_종료용'!K89&gt;0,'Making-시작_종료용'!GE89,"")</f>
        <v/>
      </c>
      <c r="CM86" t="str">
        <f>IF('Making-시작_종료용'!K89&gt;0,'Making-시작_종료용'!GF89,"")</f>
        <v/>
      </c>
      <c r="CN86" t="str">
        <f>IF('Making-시작_종료용'!K89&gt;0,'Making-시작_종료용'!GG89,"")</f>
        <v/>
      </c>
      <c r="CO86" t="str">
        <f>IF('Making-시작_종료용'!K89&gt;0,'Making-시작_종료용'!GH89,"")</f>
        <v/>
      </c>
      <c r="CP86" s="56" t="str">
        <f>IF('Making-시작_종료용'!K89&gt;0,'Making-시작_종료용'!GI89,"")</f>
        <v/>
      </c>
      <c r="CQ86" t="str">
        <f>IF('Making-시작_종료용'!K89&gt;0,'Making-시작_종료용'!GJ89,"")</f>
        <v/>
      </c>
      <c r="CR86" t="str">
        <f>IF('Making-시작_종료용'!K89&gt;0,'Making-시작_종료용'!GK89,"")</f>
        <v/>
      </c>
      <c r="CS86" t="str">
        <f>IF('Making-시작_종료용'!K89&gt;0,'Making-시작_종료용'!GL89,"")</f>
        <v/>
      </c>
      <c r="CT86" t="str">
        <f>IF('Making-시작_종료용'!K89&gt;0,'Making-시작_종료용'!GM89,"")</f>
        <v/>
      </c>
      <c r="CU86" t="str">
        <f>IF('Making-시작_종료용'!K89&gt;0,"G","")</f>
        <v/>
      </c>
      <c r="CV86" t="str">
        <f>IF('Making-시작_종료용'!AR89&gt;0,1,IF('Making-시작_종료용'!AS89&gt;0,3,""))</f>
        <v/>
      </c>
      <c r="CW86" t="str">
        <f>IF(AND(Making!EW89&lt;&gt;0,(DL86&gt;0)),"X","")</f>
        <v/>
      </c>
      <c r="CX86" t="str">
        <f>IF(AND(Making!EW89&lt;&gt;0,(DL86&gt;0)),-1,"")</f>
        <v/>
      </c>
      <c r="CY86" t="str">
        <f t="shared" si="20"/>
        <v/>
      </c>
      <c r="DC86" t="str">
        <f>IF('Making-시작_종료용'!AR89&gt;0,"시작보행",IF('Making-시작_종료용'!AS89&gt;0,"종료보행",""))</f>
        <v/>
      </c>
      <c r="DH86">
        <f t="shared" si="16"/>
        <v>80</v>
      </c>
      <c r="DI86">
        <f t="shared" si="17"/>
        <v>16</v>
      </c>
      <c r="DJ86" t="str">
        <f t="shared" si="15"/>
        <v/>
      </c>
      <c r="DK86">
        <f t="shared" si="18"/>
        <v>3</v>
      </c>
      <c r="DL86">
        <f t="shared" si="19"/>
        <v>0</v>
      </c>
    </row>
    <row r="87" spans="3:116" ht="12" customHeight="1" x14ac:dyDescent="0.4">
      <c r="C87" s="4" t="str">
        <f>IF(AND(Making!EW90&lt;&gt;0,(DK87&lt;&gt;"")),CONCATENATE("@SET_LINE,",DH87+DI87/2),"")</f>
        <v/>
      </c>
      <c r="D87" t="str">
        <f>IF(AND(Making!EW90&lt;&gt;0,(DK87&lt;&gt;"")),Making!EV90,"")</f>
        <v/>
      </c>
      <c r="E87" t="str">
        <f>IF(AND(Making!EW90&lt;&gt;0,(DK87&lt;&gt;"")),Making!EW90,"")</f>
        <v/>
      </c>
      <c r="F87" t="str">
        <f>IF(AND(Making!EW90&lt;&gt;0,(DK87&lt;&gt;"")),Making!EX90,"")</f>
        <v/>
      </c>
      <c r="G87" t="str">
        <f>IF(AND(Making!EW90&lt;&gt;0,(DK87&lt;&gt;"")),Making!EY90,"")</f>
        <v/>
      </c>
      <c r="H87" t="str">
        <f>IF(AND(Making!EW90&lt;&gt;0,(DK87&lt;&gt;"")),Making!EZ90,"")</f>
        <v/>
      </c>
      <c r="I87" t="str">
        <f>IF(AND(Making!EW90&lt;&gt;0,(DK87&lt;&gt;"")),Making!FA90,"")</f>
        <v/>
      </c>
      <c r="J87" t="str">
        <f>IF(AND(Making!EW90&lt;&gt;0,(DK87&lt;&gt;"")),Making!FB90,"")</f>
        <v/>
      </c>
      <c r="K87" t="str">
        <f>IF(AND(Making!EW90&lt;&gt;0,(DK87&lt;&gt;"")),Making!FC90,"")</f>
        <v/>
      </c>
      <c r="L87" t="str">
        <f>IF(AND(Making!EW90&lt;&gt;0,(DK87&lt;&gt;"")),Making!FD90,"")</f>
        <v/>
      </c>
      <c r="M87" t="str">
        <f>IF(AND(Making!EW90&lt;&gt;0,(DK87&lt;&gt;"")),Making!FE90,"")</f>
        <v/>
      </c>
      <c r="N87" t="str">
        <f>IF(AND(Making!EW90&lt;&gt;0,(DK87&lt;&gt;"")),Making!FF90,"")</f>
        <v/>
      </c>
      <c r="O87" t="str">
        <f>IF(AND(Making!EW90&lt;&gt;0,(DK87&lt;&gt;"")),Making!FG90,"")</f>
        <v/>
      </c>
      <c r="P87" t="str">
        <f>IF(AND(Making!EW90&lt;&gt;0,(DK87&lt;&gt;"")),Making!FH90,"")</f>
        <v/>
      </c>
      <c r="Q87" t="str">
        <f>IF(AND(Making!EW90&lt;&gt;0,(DK87&lt;&gt;"")),Making!FI90,"")</f>
        <v/>
      </c>
      <c r="R87" t="str">
        <f>IF(AND(Making!EW90&lt;&gt;0,(DK87&lt;&gt;"")),Making!FJ90,"")</f>
        <v/>
      </c>
      <c r="S87" t="str">
        <f>IF(AND(Making!EW90&lt;&gt;0,(DK87&lt;&gt;"")),Making!FK90,"")</f>
        <v/>
      </c>
      <c r="T87" t="str">
        <f>IF(AND(Making!EW90&lt;&gt;0,(DK87&lt;&gt;"")),Making!FL90,"")</f>
        <v/>
      </c>
      <c r="U87" t="str">
        <f>IF(AND(Making!EW90&lt;&gt;0,(DK87&lt;&gt;"")),Making!FM90,"")</f>
        <v/>
      </c>
      <c r="V87" t="str">
        <f>IF(AND(Making!EW90&lt;&gt;0,(DK87&lt;&gt;"")),Making!FN90,"")</f>
        <v/>
      </c>
      <c r="W87" t="str">
        <f>IF(AND(Making!EW90&lt;&gt;0,(DK87&lt;&gt;"")),Making!FO90,"")</f>
        <v/>
      </c>
      <c r="X87" t="str">
        <f>IF(AND(Making!EW90&lt;&gt;0,(DK87&lt;&gt;"")),Making!FP90,"")</f>
        <v/>
      </c>
      <c r="Y87" t="str">
        <f>IF(AND(Making!EW90&lt;&gt;0,(DK87&lt;&gt;"")),Making!FQ90,"")</f>
        <v/>
      </c>
      <c r="Z87" t="str">
        <f>IF(AND(Making!EW90&lt;&gt;0,(DK87&lt;&gt;"")),Making!FR90,"")</f>
        <v/>
      </c>
      <c r="AA87" t="str">
        <f>IF(AND(Making!EW90&lt;&gt;0,(DK87&lt;&gt;"")),Making!FS90,"")</f>
        <v/>
      </c>
      <c r="AB87" t="str">
        <f>IF(AND(Making!EW90&lt;&gt;0,(DK87&lt;&gt;"")),Making!FT90,"")</f>
        <v/>
      </c>
      <c r="AC87" t="str">
        <f>IF(AND(Making!EW90&lt;&gt;0,(DK87&lt;&gt;"")),Making!FU90,"")</f>
        <v/>
      </c>
      <c r="AD87" t="str">
        <f>IF(AND(Making!EW90&lt;&gt;0,(DK87&lt;&gt;"")),Making!FV90,"")</f>
        <v/>
      </c>
      <c r="AE87" t="str">
        <f>IF(AND(Making!EW90&lt;&gt;0,(DK87&lt;&gt;"")),Making!FW90,"")</f>
        <v/>
      </c>
      <c r="AF87" t="str">
        <f>IF(AND(Making!EW90&lt;&gt;0,(DK87&lt;&gt;"")),Making!FX90,"")</f>
        <v/>
      </c>
      <c r="AG87" t="str">
        <f>IF(AND(Making!EW90&lt;&gt;0,(DK87&lt;&gt;"")),Making!FY90,"")</f>
        <v/>
      </c>
      <c r="AH87" t="str">
        <f>IF(AND(Making!EW90&lt;&gt;0,(DK87&lt;&gt;"")),Making!FZ90,"")</f>
        <v/>
      </c>
      <c r="AI87" t="str">
        <f>IF(AND(Making!EW90&lt;&gt;0,(DK87&lt;&gt;"")),Making!GA90,"")</f>
        <v/>
      </c>
      <c r="AJ87" t="str">
        <f>IF(AND(Making!EW90&lt;&gt;0,(DK87&lt;&gt;"")),Making!GB90,"")</f>
        <v/>
      </c>
      <c r="AK87" t="str">
        <f>IF(AND(Making!EW90&lt;&gt;0,(DK87&lt;&gt;"")),Making!GC90,"")</f>
        <v/>
      </c>
      <c r="AL87" t="str">
        <f>IF(AND(Making!EW90&lt;&gt;0,(DK87&lt;&gt;"")),Making!GD90,"")</f>
        <v/>
      </c>
      <c r="AM87" t="str">
        <f>IF(AND(Making!EW90&lt;&gt;0,(DK87&lt;&gt;"")),Making!GE90,"")</f>
        <v/>
      </c>
      <c r="AN87" t="str">
        <f>IF(AND(Making!EW90&lt;&gt;0,(DK87&lt;&gt;"")),Making!GF90,"")</f>
        <v/>
      </c>
      <c r="AO87" t="str">
        <f>IF(AND(Making!EW90&lt;&gt;0,(DK87&lt;&gt;"")),Making!GG90,"")</f>
        <v/>
      </c>
      <c r="AP87" t="str">
        <f>IF(AND(Making!EW90&lt;&gt;0,(DK87&lt;&gt;"")),Making!GJ90,"")</f>
        <v/>
      </c>
      <c r="AQ87" t="str">
        <f>IF(AND(Making!EW90&lt;&gt;0,(DK87&lt;&gt;"")),Making!GK90,"")</f>
        <v/>
      </c>
      <c r="AR87" t="str">
        <f>IF(AND(Making!EW90&lt;&gt;0,(DK87&lt;&gt;"")),Making!GL90,"")</f>
        <v/>
      </c>
      <c r="AS87" t="str">
        <f>IF(AND(Making!EW90&lt;&gt;0,(DK87&lt;&gt;"")),Making!GM90,"")</f>
        <v/>
      </c>
      <c r="AT87" t="str">
        <f>IF(AND(Making!EW90&lt;&gt;0,(DK87&lt;&gt;"")),"G","")</f>
        <v/>
      </c>
      <c r="AU87" t="str">
        <f>IF(AND(Making!EW90&lt;&gt;0,(DK87&lt;&gt;"")),2,IF(AND(Making!AS90&lt;&gt;0,(DK105&lt;&gt;"")),2,""))</f>
        <v/>
      </c>
      <c r="AV87" t="str">
        <f>IF(AND(Making!EW90&lt;&gt;0,(DK87&lt;&gt;""),(DL87&gt;0)),"X","")</f>
        <v/>
      </c>
      <c r="AW87" t="str">
        <f>IF(AND(Making!EW90&lt;&gt;0,(DK87&lt;&gt;""),(DL87&gt;0)),-1,"")</f>
        <v/>
      </c>
      <c r="AX87" s="4"/>
      <c r="AY87" s="4"/>
      <c r="AZ87" s="4"/>
      <c r="BA87" s="4"/>
      <c r="BB87" s="4" t="str">
        <f>IF('Making-시작_종료용'!K90&gt;0,CONCATENATE("@SET_LINE,",IF(CV87=1,DH87,DH87+IF(DK87&lt;&gt;"",DI87,0))),"")</f>
        <v/>
      </c>
      <c r="BC87" t="str">
        <f>IF('Making-시작_종료용'!K90&gt;0,'Making-시작_종료용'!EV90,"")</f>
        <v/>
      </c>
      <c r="BD87" t="str">
        <f>IF('Making-시작_종료용'!K90&gt;0,'Making-시작_종료용'!EW90,"")</f>
        <v/>
      </c>
      <c r="BE87" t="str">
        <f>IF('Making-시작_종료용'!K90&gt;0,'Making-시작_종료용'!EX90,"")</f>
        <v/>
      </c>
      <c r="BF87" t="str">
        <f>IF('Making-시작_종료용'!K90&gt;0,'Making-시작_종료용'!EY90,"")</f>
        <v/>
      </c>
      <c r="BG87" t="str">
        <f>IF('Making-시작_종료용'!K90&gt;0,'Making-시작_종료용'!EZ90,"")</f>
        <v/>
      </c>
      <c r="BH87" t="str">
        <f>IF('Making-시작_종료용'!K90&gt;0,'Making-시작_종료용'!FA90,"")</f>
        <v/>
      </c>
      <c r="BI87" t="str">
        <f>IF('Making-시작_종료용'!K90&gt;0,'Making-시작_종료용'!FB90,"")</f>
        <v/>
      </c>
      <c r="BJ87" t="str">
        <f>IF('Making-시작_종료용'!K90&gt;0,'Making-시작_종료용'!FC90,"")</f>
        <v/>
      </c>
      <c r="BK87" t="str">
        <f>IF('Making-시작_종료용'!K90&gt;0,'Making-시작_종료용'!FD90,"")</f>
        <v/>
      </c>
      <c r="BL87" t="str">
        <f>IF('Making-시작_종료용'!K90&gt;0,'Making-시작_종료용'!FE90,"")</f>
        <v/>
      </c>
      <c r="BM87" t="str">
        <f>IF('Making-시작_종료용'!K90&gt;0,'Making-시작_종료용'!FF90,"")</f>
        <v/>
      </c>
      <c r="BN87" t="str">
        <f>IF('Making-시작_종료용'!K90&gt;0,'Making-시작_종료용'!FG90,"")</f>
        <v/>
      </c>
      <c r="BO87" t="str">
        <f>IF('Making-시작_종료용'!K90&gt;0,'Making-시작_종료용'!FH90,"")</f>
        <v/>
      </c>
      <c r="BP87" t="str">
        <f>IF('Making-시작_종료용'!K90&gt;0,'Making-시작_종료용'!FI90,"")</f>
        <v/>
      </c>
      <c r="BQ87" t="str">
        <f>IF('Making-시작_종료용'!K90&gt;0,'Making-시작_종료용'!FJ90,"")</f>
        <v/>
      </c>
      <c r="BR87" t="str">
        <f>IF('Making-시작_종료용'!K90&gt;0,'Making-시작_종료용'!FK90,"")</f>
        <v/>
      </c>
      <c r="BS87" t="str">
        <f>IF('Making-시작_종료용'!K90&gt;0,'Making-시작_종료용'!FL90,"")</f>
        <v/>
      </c>
      <c r="BT87" t="str">
        <f>IF('Making-시작_종료용'!K90&gt;0,'Making-시작_종료용'!FM90,"")</f>
        <v/>
      </c>
      <c r="BU87" t="str">
        <f>IF('Making-시작_종료용'!K90&gt;0,'Making-시작_종료용'!FN90,"")</f>
        <v/>
      </c>
      <c r="BV87" t="str">
        <f>IF('Making-시작_종료용'!K90&gt;0,'Making-시작_종료용'!FO90,"")</f>
        <v/>
      </c>
      <c r="BW87" t="str">
        <f>IF('Making-시작_종료용'!K90&gt;0,'Making-시작_종료용'!FP90,"")</f>
        <v/>
      </c>
      <c r="BX87" t="str">
        <f>IF('Making-시작_종료용'!K90&gt;0,'Making-시작_종료용'!FQ90,"")</f>
        <v/>
      </c>
      <c r="BY87" t="str">
        <f>IF('Making-시작_종료용'!K90&gt;0,'Making-시작_종료용'!FR90,"")</f>
        <v/>
      </c>
      <c r="BZ87" t="str">
        <f>IF('Making-시작_종료용'!K90&gt;0,'Making-시작_종료용'!FS90,"")</f>
        <v/>
      </c>
      <c r="CA87" t="str">
        <f>IF('Making-시작_종료용'!K90&gt;0,'Making-시작_종료용'!FT90,"")</f>
        <v/>
      </c>
      <c r="CB87" t="str">
        <f>IF('Making-시작_종료용'!K90&gt;0,'Making-시작_종료용'!FU90,"")</f>
        <v/>
      </c>
      <c r="CC87" t="str">
        <f>IF('Making-시작_종료용'!K90&gt;0,'Making-시작_종료용'!FV90,"")</f>
        <v/>
      </c>
      <c r="CD87" t="str">
        <f>IF('Making-시작_종료용'!K90&gt;0,'Making-시작_종료용'!FW90,"")</f>
        <v/>
      </c>
      <c r="CE87" t="str">
        <f>IF('Making-시작_종료용'!K90&gt;0,'Making-시작_종료용'!FX90,"")</f>
        <v/>
      </c>
      <c r="CF87" t="str">
        <f>IF('Making-시작_종료용'!K90&gt;0,'Making-시작_종료용'!FY90,"")</f>
        <v/>
      </c>
      <c r="CG87" t="str">
        <f>IF('Making-시작_종료용'!K90&gt;0,'Making-시작_종료용'!FZ90,"")</f>
        <v/>
      </c>
      <c r="CH87" t="str">
        <f>IF('Making-시작_종료용'!K90&gt;0,'Making-시작_종료용'!GA90,"")</f>
        <v/>
      </c>
      <c r="CI87" t="str">
        <f>IF('Making-시작_종료용'!K90&gt;0,'Making-시작_종료용'!GB90,"")</f>
        <v/>
      </c>
      <c r="CJ87" t="str">
        <f>IF('Making-시작_종료용'!K90&gt;0,'Making-시작_종료용'!GC90,"")</f>
        <v/>
      </c>
      <c r="CK87" t="str">
        <f>IF('Making-시작_종료용'!K90&gt;0,'Making-시작_종료용'!GD90,"")</f>
        <v/>
      </c>
      <c r="CL87" t="str">
        <f>IF('Making-시작_종료용'!K90&gt;0,'Making-시작_종료용'!GE90,"")</f>
        <v/>
      </c>
      <c r="CM87" t="str">
        <f>IF('Making-시작_종료용'!K90&gt;0,'Making-시작_종료용'!GF90,"")</f>
        <v/>
      </c>
      <c r="CN87" t="str">
        <f>IF('Making-시작_종료용'!K90&gt;0,'Making-시작_종료용'!GG90,"")</f>
        <v/>
      </c>
      <c r="CO87" t="str">
        <f>IF('Making-시작_종료용'!K90&gt;0,'Making-시작_종료용'!GH90,"")</f>
        <v/>
      </c>
      <c r="CP87" s="56" t="str">
        <f>IF('Making-시작_종료용'!K90&gt;0,'Making-시작_종료용'!GI90,"")</f>
        <v/>
      </c>
      <c r="CQ87" t="str">
        <f>IF('Making-시작_종료용'!K90&gt;0,'Making-시작_종료용'!GJ90,"")</f>
        <v/>
      </c>
      <c r="CR87" t="str">
        <f>IF('Making-시작_종료용'!K90&gt;0,'Making-시작_종료용'!GK90,"")</f>
        <v/>
      </c>
      <c r="CS87" t="str">
        <f>IF('Making-시작_종료용'!K90&gt;0,'Making-시작_종료용'!GL90,"")</f>
        <v/>
      </c>
      <c r="CT87" t="str">
        <f>IF('Making-시작_종료용'!K90&gt;0,'Making-시작_종료용'!GM90,"")</f>
        <v/>
      </c>
      <c r="CU87" t="str">
        <f>IF('Making-시작_종료용'!K90&gt;0,"G","")</f>
        <v/>
      </c>
      <c r="CV87" t="str">
        <f>IF('Making-시작_종료용'!AR90&gt;0,1,IF('Making-시작_종료용'!AS90&gt;0,3,""))</f>
        <v/>
      </c>
      <c r="CW87" t="str">
        <f>IF(AND(Making!EW90&lt;&gt;0,(DL87&gt;0)),"X","")</f>
        <v/>
      </c>
      <c r="CX87" t="str">
        <f>IF(AND(Making!EW90&lt;&gt;0,(DL87&gt;0)),-1,"")</f>
        <v/>
      </c>
      <c r="CY87" t="str">
        <f t="shared" si="20"/>
        <v/>
      </c>
      <c r="DC87" t="str">
        <f>IF('Making-시작_종료용'!AR90&gt;0,"시작보행",IF('Making-시작_종료용'!AS90&gt;0,"종료보행",""))</f>
        <v/>
      </c>
      <c r="DH87">
        <f t="shared" si="16"/>
        <v>81</v>
      </c>
      <c r="DI87">
        <f t="shared" si="17"/>
        <v>16</v>
      </c>
      <c r="DJ87" t="str">
        <f t="shared" si="15"/>
        <v/>
      </c>
      <c r="DK87">
        <f t="shared" si="18"/>
        <v>3</v>
      </c>
      <c r="DL87">
        <f t="shared" si="19"/>
        <v>0</v>
      </c>
    </row>
    <row r="88" spans="3:116" ht="12" customHeight="1" x14ac:dyDescent="0.4">
      <c r="C88" s="4" t="str">
        <f>IF(AND(Making!EW91&lt;&gt;0,(DK88&lt;&gt;"")),CONCATENATE("@SET_LINE,",DH88+DI88/2),"")</f>
        <v/>
      </c>
      <c r="D88" t="str">
        <f>IF(AND(Making!EW91&lt;&gt;0,(DK88&lt;&gt;"")),Making!EV91,"")</f>
        <v/>
      </c>
      <c r="E88" t="str">
        <f>IF(AND(Making!EW91&lt;&gt;0,(DK88&lt;&gt;"")),Making!EW91,"")</f>
        <v/>
      </c>
      <c r="F88" t="str">
        <f>IF(AND(Making!EW91&lt;&gt;0,(DK88&lt;&gt;"")),Making!EX91,"")</f>
        <v/>
      </c>
      <c r="G88" t="str">
        <f>IF(AND(Making!EW91&lt;&gt;0,(DK88&lt;&gt;"")),Making!EY91,"")</f>
        <v/>
      </c>
      <c r="H88" t="str">
        <f>IF(AND(Making!EW91&lt;&gt;0,(DK88&lt;&gt;"")),Making!EZ91,"")</f>
        <v/>
      </c>
      <c r="I88" t="str">
        <f>IF(AND(Making!EW91&lt;&gt;0,(DK88&lt;&gt;"")),Making!FA91,"")</f>
        <v/>
      </c>
      <c r="J88" t="str">
        <f>IF(AND(Making!EW91&lt;&gt;0,(DK88&lt;&gt;"")),Making!FB91,"")</f>
        <v/>
      </c>
      <c r="K88" t="str">
        <f>IF(AND(Making!EW91&lt;&gt;0,(DK88&lt;&gt;"")),Making!FC91,"")</f>
        <v/>
      </c>
      <c r="L88" t="str">
        <f>IF(AND(Making!EW91&lt;&gt;0,(DK88&lt;&gt;"")),Making!FD91,"")</f>
        <v/>
      </c>
      <c r="M88" t="str">
        <f>IF(AND(Making!EW91&lt;&gt;0,(DK88&lt;&gt;"")),Making!FE91,"")</f>
        <v/>
      </c>
      <c r="N88" t="str">
        <f>IF(AND(Making!EW91&lt;&gt;0,(DK88&lt;&gt;"")),Making!FF91,"")</f>
        <v/>
      </c>
      <c r="O88" t="str">
        <f>IF(AND(Making!EW91&lt;&gt;0,(DK88&lt;&gt;"")),Making!FG91,"")</f>
        <v/>
      </c>
      <c r="P88" t="str">
        <f>IF(AND(Making!EW91&lt;&gt;0,(DK88&lt;&gt;"")),Making!FH91,"")</f>
        <v/>
      </c>
      <c r="Q88" t="str">
        <f>IF(AND(Making!EW91&lt;&gt;0,(DK88&lt;&gt;"")),Making!FI91,"")</f>
        <v/>
      </c>
      <c r="R88" t="str">
        <f>IF(AND(Making!EW91&lt;&gt;0,(DK88&lt;&gt;"")),Making!FJ91,"")</f>
        <v/>
      </c>
      <c r="S88" t="str">
        <f>IF(AND(Making!EW91&lt;&gt;0,(DK88&lt;&gt;"")),Making!FK91,"")</f>
        <v/>
      </c>
      <c r="T88" t="str">
        <f>IF(AND(Making!EW91&lt;&gt;0,(DK88&lt;&gt;"")),Making!FL91,"")</f>
        <v/>
      </c>
      <c r="U88" t="str">
        <f>IF(AND(Making!EW91&lt;&gt;0,(DK88&lt;&gt;"")),Making!FM91,"")</f>
        <v/>
      </c>
      <c r="V88" t="str">
        <f>IF(AND(Making!EW91&lt;&gt;0,(DK88&lt;&gt;"")),Making!FN91,"")</f>
        <v/>
      </c>
      <c r="W88" t="str">
        <f>IF(AND(Making!EW91&lt;&gt;0,(DK88&lt;&gt;"")),Making!FO91,"")</f>
        <v/>
      </c>
      <c r="X88" t="str">
        <f>IF(AND(Making!EW91&lt;&gt;0,(DK88&lt;&gt;"")),Making!FP91,"")</f>
        <v/>
      </c>
      <c r="Y88" t="str">
        <f>IF(AND(Making!EW91&lt;&gt;0,(DK88&lt;&gt;"")),Making!FQ91,"")</f>
        <v/>
      </c>
      <c r="Z88" t="str">
        <f>IF(AND(Making!EW91&lt;&gt;0,(DK88&lt;&gt;"")),Making!FR91,"")</f>
        <v/>
      </c>
      <c r="AA88" t="str">
        <f>IF(AND(Making!EW91&lt;&gt;0,(DK88&lt;&gt;"")),Making!FS91,"")</f>
        <v/>
      </c>
      <c r="AB88" t="str">
        <f>IF(AND(Making!EW91&lt;&gt;0,(DK88&lt;&gt;"")),Making!FT91,"")</f>
        <v/>
      </c>
      <c r="AC88" t="str">
        <f>IF(AND(Making!EW91&lt;&gt;0,(DK88&lt;&gt;"")),Making!FU91,"")</f>
        <v/>
      </c>
      <c r="AD88" t="str">
        <f>IF(AND(Making!EW91&lt;&gt;0,(DK88&lt;&gt;"")),Making!FV91,"")</f>
        <v/>
      </c>
      <c r="AE88" t="str">
        <f>IF(AND(Making!EW91&lt;&gt;0,(DK88&lt;&gt;"")),Making!FW91,"")</f>
        <v/>
      </c>
      <c r="AF88" t="str">
        <f>IF(AND(Making!EW91&lt;&gt;0,(DK88&lt;&gt;"")),Making!FX91,"")</f>
        <v/>
      </c>
      <c r="AG88" t="str">
        <f>IF(AND(Making!EW91&lt;&gt;0,(DK88&lt;&gt;"")),Making!FY91,"")</f>
        <v/>
      </c>
      <c r="AH88" t="str">
        <f>IF(AND(Making!EW91&lt;&gt;0,(DK88&lt;&gt;"")),Making!FZ91,"")</f>
        <v/>
      </c>
      <c r="AI88" t="str">
        <f>IF(AND(Making!EW91&lt;&gt;0,(DK88&lt;&gt;"")),Making!GA91,"")</f>
        <v/>
      </c>
      <c r="AJ88" t="str">
        <f>IF(AND(Making!EW91&lt;&gt;0,(DK88&lt;&gt;"")),Making!GB91,"")</f>
        <v/>
      </c>
      <c r="AK88" t="str">
        <f>IF(AND(Making!EW91&lt;&gt;0,(DK88&lt;&gt;"")),Making!GC91,"")</f>
        <v/>
      </c>
      <c r="AL88" t="str">
        <f>IF(AND(Making!EW91&lt;&gt;0,(DK88&lt;&gt;"")),Making!GD91,"")</f>
        <v/>
      </c>
      <c r="AM88" t="str">
        <f>IF(AND(Making!EW91&lt;&gt;0,(DK88&lt;&gt;"")),Making!GE91,"")</f>
        <v/>
      </c>
      <c r="AN88" t="str">
        <f>IF(AND(Making!EW91&lt;&gt;0,(DK88&lt;&gt;"")),Making!GF91,"")</f>
        <v/>
      </c>
      <c r="AO88" t="str">
        <f>IF(AND(Making!EW91&lt;&gt;0,(DK88&lt;&gt;"")),Making!GG91,"")</f>
        <v/>
      </c>
      <c r="AP88" t="str">
        <f>IF(AND(Making!EW91&lt;&gt;0,(DK88&lt;&gt;"")),Making!GJ91,"")</f>
        <v/>
      </c>
      <c r="AQ88" t="str">
        <f>IF(AND(Making!EW91&lt;&gt;0,(DK88&lt;&gt;"")),Making!GK91,"")</f>
        <v/>
      </c>
      <c r="AR88" t="str">
        <f>IF(AND(Making!EW91&lt;&gt;0,(DK88&lt;&gt;"")),Making!GL91,"")</f>
        <v/>
      </c>
      <c r="AS88" t="str">
        <f>IF(AND(Making!EW91&lt;&gt;0,(DK88&lt;&gt;"")),Making!GM91,"")</f>
        <v/>
      </c>
      <c r="AT88" t="str">
        <f>IF(AND(Making!EW91&lt;&gt;0,(DK88&lt;&gt;"")),"G","")</f>
        <v/>
      </c>
      <c r="AU88" t="str">
        <f>IF(AND(Making!EW91&lt;&gt;0,(DK88&lt;&gt;"")),2,IF(AND(Making!AS91&lt;&gt;0,(DK106&lt;&gt;"")),2,""))</f>
        <v/>
      </c>
      <c r="AV88" t="str">
        <f>IF(AND(Making!EW91&lt;&gt;0,(DK88&lt;&gt;""),(DL88&gt;0)),"X","")</f>
        <v/>
      </c>
      <c r="AW88" t="str">
        <f>IF(AND(Making!EW91&lt;&gt;0,(DK88&lt;&gt;""),(DL88&gt;0)),-1,"")</f>
        <v/>
      </c>
      <c r="AX88" s="4"/>
      <c r="AY88" s="4"/>
      <c r="AZ88" s="4"/>
      <c r="BA88" s="4"/>
      <c r="BB88" s="4" t="str">
        <f>IF('Making-시작_종료용'!K91&gt;0,CONCATENATE("@SET_LINE,",IF(CV88=1,DH88,DH88+IF(DK88&lt;&gt;"",DI88,0))),"")</f>
        <v/>
      </c>
      <c r="BC88" t="str">
        <f>IF('Making-시작_종료용'!K91&gt;0,'Making-시작_종료용'!EV91,"")</f>
        <v/>
      </c>
      <c r="BD88" t="str">
        <f>IF('Making-시작_종료용'!K91&gt;0,'Making-시작_종료용'!EW91,"")</f>
        <v/>
      </c>
      <c r="BE88" t="str">
        <f>IF('Making-시작_종료용'!K91&gt;0,'Making-시작_종료용'!EX91,"")</f>
        <v/>
      </c>
      <c r="BF88" t="str">
        <f>IF('Making-시작_종료용'!K91&gt;0,'Making-시작_종료용'!EY91,"")</f>
        <v/>
      </c>
      <c r="BG88" t="str">
        <f>IF('Making-시작_종료용'!K91&gt;0,'Making-시작_종료용'!EZ91,"")</f>
        <v/>
      </c>
      <c r="BH88" t="str">
        <f>IF('Making-시작_종료용'!K91&gt;0,'Making-시작_종료용'!FA91,"")</f>
        <v/>
      </c>
      <c r="BI88" t="str">
        <f>IF('Making-시작_종료용'!K91&gt;0,'Making-시작_종료용'!FB91,"")</f>
        <v/>
      </c>
      <c r="BJ88" t="str">
        <f>IF('Making-시작_종료용'!K91&gt;0,'Making-시작_종료용'!FC91,"")</f>
        <v/>
      </c>
      <c r="BK88" t="str">
        <f>IF('Making-시작_종료용'!K91&gt;0,'Making-시작_종료용'!FD91,"")</f>
        <v/>
      </c>
      <c r="BL88" t="str">
        <f>IF('Making-시작_종료용'!K91&gt;0,'Making-시작_종료용'!FE91,"")</f>
        <v/>
      </c>
      <c r="BM88" t="str">
        <f>IF('Making-시작_종료용'!K91&gt;0,'Making-시작_종료용'!FF91,"")</f>
        <v/>
      </c>
      <c r="BN88" t="str">
        <f>IF('Making-시작_종료용'!K91&gt;0,'Making-시작_종료용'!FG91,"")</f>
        <v/>
      </c>
      <c r="BO88" t="str">
        <f>IF('Making-시작_종료용'!K91&gt;0,'Making-시작_종료용'!FH91,"")</f>
        <v/>
      </c>
      <c r="BP88" t="str">
        <f>IF('Making-시작_종료용'!K91&gt;0,'Making-시작_종료용'!FI91,"")</f>
        <v/>
      </c>
      <c r="BQ88" t="str">
        <f>IF('Making-시작_종료용'!K91&gt;0,'Making-시작_종료용'!FJ91,"")</f>
        <v/>
      </c>
      <c r="BR88" t="str">
        <f>IF('Making-시작_종료용'!K91&gt;0,'Making-시작_종료용'!FK91,"")</f>
        <v/>
      </c>
      <c r="BS88" t="str">
        <f>IF('Making-시작_종료용'!K91&gt;0,'Making-시작_종료용'!FL91,"")</f>
        <v/>
      </c>
      <c r="BT88" t="str">
        <f>IF('Making-시작_종료용'!K91&gt;0,'Making-시작_종료용'!FM91,"")</f>
        <v/>
      </c>
      <c r="BU88" t="str">
        <f>IF('Making-시작_종료용'!K91&gt;0,'Making-시작_종료용'!FN91,"")</f>
        <v/>
      </c>
      <c r="BV88" t="str">
        <f>IF('Making-시작_종료용'!K91&gt;0,'Making-시작_종료용'!FO91,"")</f>
        <v/>
      </c>
      <c r="BW88" t="str">
        <f>IF('Making-시작_종료용'!K91&gt;0,'Making-시작_종료용'!FP91,"")</f>
        <v/>
      </c>
      <c r="BX88" t="str">
        <f>IF('Making-시작_종료용'!K91&gt;0,'Making-시작_종료용'!FQ91,"")</f>
        <v/>
      </c>
      <c r="BY88" t="str">
        <f>IF('Making-시작_종료용'!K91&gt;0,'Making-시작_종료용'!FR91,"")</f>
        <v/>
      </c>
      <c r="BZ88" t="str">
        <f>IF('Making-시작_종료용'!K91&gt;0,'Making-시작_종료용'!FS91,"")</f>
        <v/>
      </c>
      <c r="CA88" t="str">
        <f>IF('Making-시작_종료용'!K91&gt;0,'Making-시작_종료용'!FT91,"")</f>
        <v/>
      </c>
      <c r="CB88" t="str">
        <f>IF('Making-시작_종료용'!K91&gt;0,'Making-시작_종료용'!FU91,"")</f>
        <v/>
      </c>
      <c r="CC88" t="str">
        <f>IF('Making-시작_종료용'!K91&gt;0,'Making-시작_종료용'!FV91,"")</f>
        <v/>
      </c>
      <c r="CD88" t="str">
        <f>IF('Making-시작_종료용'!K91&gt;0,'Making-시작_종료용'!FW91,"")</f>
        <v/>
      </c>
      <c r="CE88" t="str">
        <f>IF('Making-시작_종료용'!K91&gt;0,'Making-시작_종료용'!FX91,"")</f>
        <v/>
      </c>
      <c r="CF88" t="str">
        <f>IF('Making-시작_종료용'!K91&gt;0,'Making-시작_종료용'!FY91,"")</f>
        <v/>
      </c>
      <c r="CG88" t="str">
        <f>IF('Making-시작_종료용'!K91&gt;0,'Making-시작_종료용'!FZ91,"")</f>
        <v/>
      </c>
      <c r="CH88" t="str">
        <f>IF('Making-시작_종료용'!K91&gt;0,'Making-시작_종료용'!GA91,"")</f>
        <v/>
      </c>
      <c r="CI88" t="str">
        <f>IF('Making-시작_종료용'!K91&gt;0,'Making-시작_종료용'!GB91,"")</f>
        <v/>
      </c>
      <c r="CJ88" t="str">
        <f>IF('Making-시작_종료용'!K91&gt;0,'Making-시작_종료용'!GC91,"")</f>
        <v/>
      </c>
      <c r="CK88" t="str">
        <f>IF('Making-시작_종료용'!K91&gt;0,'Making-시작_종료용'!GD91,"")</f>
        <v/>
      </c>
      <c r="CL88" t="str">
        <f>IF('Making-시작_종료용'!K91&gt;0,'Making-시작_종료용'!GE91,"")</f>
        <v/>
      </c>
      <c r="CM88" t="str">
        <f>IF('Making-시작_종료용'!K91&gt;0,'Making-시작_종료용'!GF91,"")</f>
        <v/>
      </c>
      <c r="CN88" t="str">
        <f>IF('Making-시작_종료용'!K91&gt;0,'Making-시작_종료용'!GG91,"")</f>
        <v/>
      </c>
      <c r="CO88" t="str">
        <f>IF('Making-시작_종료용'!K91&gt;0,'Making-시작_종료용'!GH91,"")</f>
        <v/>
      </c>
      <c r="CP88" s="56" t="str">
        <f>IF('Making-시작_종료용'!K91&gt;0,'Making-시작_종료용'!GI91,"")</f>
        <v/>
      </c>
      <c r="CQ88" t="str">
        <f>IF('Making-시작_종료용'!K91&gt;0,'Making-시작_종료용'!GJ91,"")</f>
        <v/>
      </c>
      <c r="CR88" t="str">
        <f>IF('Making-시작_종료용'!K91&gt;0,'Making-시작_종료용'!GK91,"")</f>
        <v/>
      </c>
      <c r="CS88" t="str">
        <f>IF('Making-시작_종료용'!K91&gt;0,'Making-시작_종료용'!GL91,"")</f>
        <v/>
      </c>
      <c r="CT88" t="str">
        <f>IF('Making-시작_종료용'!K91&gt;0,'Making-시작_종료용'!GM91,"")</f>
        <v/>
      </c>
      <c r="CU88" t="str">
        <f>IF('Making-시작_종료용'!K91&gt;0,"G","")</f>
        <v/>
      </c>
      <c r="CV88" t="str">
        <f>IF('Making-시작_종료용'!AR91&gt;0,1,IF('Making-시작_종료용'!AS91&gt;0,3,""))</f>
        <v/>
      </c>
      <c r="CW88" t="str">
        <f>IF(AND(Making!EW91&lt;&gt;0,(DL88&gt;0)),"X","")</f>
        <v/>
      </c>
      <c r="CX88" t="str">
        <f>IF(AND(Making!EW91&lt;&gt;0,(DL88&gt;0)),-1,"")</f>
        <v/>
      </c>
      <c r="CY88" t="str">
        <f t="shared" si="20"/>
        <v/>
      </c>
      <c r="DC88" t="str">
        <f>IF('Making-시작_종료용'!AR91&gt;0,"시작보행",IF('Making-시작_종료용'!AS91&gt;0,"종료보행",""))</f>
        <v/>
      </c>
      <c r="DH88">
        <f t="shared" si="16"/>
        <v>82</v>
      </c>
      <c r="DI88">
        <f t="shared" si="17"/>
        <v>16</v>
      </c>
      <c r="DJ88" t="str">
        <f t="shared" si="15"/>
        <v/>
      </c>
      <c r="DK88">
        <f t="shared" si="18"/>
        <v>3</v>
      </c>
      <c r="DL88">
        <f t="shared" si="19"/>
        <v>0</v>
      </c>
    </row>
    <row r="89" spans="3:116" ht="12" customHeight="1" x14ac:dyDescent="0.4">
      <c r="C89" s="4" t="str">
        <f>IF(AND(Making!EW92&lt;&gt;0,(DK89&lt;&gt;"")),CONCATENATE("@SET_LINE,",DH89+DI89/2),"")</f>
        <v/>
      </c>
      <c r="D89" t="str">
        <f>IF(AND(Making!EW92&lt;&gt;0,(DK89&lt;&gt;"")),Making!EV92,"")</f>
        <v/>
      </c>
      <c r="E89" t="str">
        <f>IF(AND(Making!EW92&lt;&gt;0,(DK89&lt;&gt;"")),Making!EW92,"")</f>
        <v/>
      </c>
      <c r="F89" t="str">
        <f>IF(AND(Making!EW92&lt;&gt;0,(DK89&lt;&gt;"")),Making!EX92,"")</f>
        <v/>
      </c>
      <c r="G89" t="str">
        <f>IF(AND(Making!EW92&lt;&gt;0,(DK89&lt;&gt;"")),Making!EY92,"")</f>
        <v/>
      </c>
      <c r="H89" t="str">
        <f>IF(AND(Making!EW92&lt;&gt;0,(DK89&lt;&gt;"")),Making!EZ92,"")</f>
        <v/>
      </c>
      <c r="I89" t="str">
        <f>IF(AND(Making!EW92&lt;&gt;0,(DK89&lt;&gt;"")),Making!FA92,"")</f>
        <v/>
      </c>
      <c r="J89" t="str">
        <f>IF(AND(Making!EW92&lt;&gt;0,(DK89&lt;&gt;"")),Making!FB92,"")</f>
        <v/>
      </c>
      <c r="K89" t="str">
        <f>IF(AND(Making!EW92&lt;&gt;0,(DK89&lt;&gt;"")),Making!FC92,"")</f>
        <v/>
      </c>
      <c r="L89" t="str">
        <f>IF(AND(Making!EW92&lt;&gt;0,(DK89&lt;&gt;"")),Making!FD92,"")</f>
        <v/>
      </c>
      <c r="M89" t="str">
        <f>IF(AND(Making!EW92&lt;&gt;0,(DK89&lt;&gt;"")),Making!FE92,"")</f>
        <v/>
      </c>
      <c r="N89" t="str">
        <f>IF(AND(Making!EW92&lt;&gt;0,(DK89&lt;&gt;"")),Making!FF92,"")</f>
        <v/>
      </c>
      <c r="O89" t="str">
        <f>IF(AND(Making!EW92&lt;&gt;0,(DK89&lt;&gt;"")),Making!FG92,"")</f>
        <v/>
      </c>
      <c r="P89" t="str">
        <f>IF(AND(Making!EW92&lt;&gt;0,(DK89&lt;&gt;"")),Making!FH92,"")</f>
        <v/>
      </c>
      <c r="Q89" t="str">
        <f>IF(AND(Making!EW92&lt;&gt;0,(DK89&lt;&gt;"")),Making!FI92,"")</f>
        <v/>
      </c>
      <c r="R89" t="str">
        <f>IF(AND(Making!EW92&lt;&gt;0,(DK89&lt;&gt;"")),Making!FJ92,"")</f>
        <v/>
      </c>
      <c r="S89" t="str">
        <f>IF(AND(Making!EW92&lt;&gt;0,(DK89&lt;&gt;"")),Making!FK92,"")</f>
        <v/>
      </c>
      <c r="T89" t="str">
        <f>IF(AND(Making!EW92&lt;&gt;0,(DK89&lt;&gt;"")),Making!FL92,"")</f>
        <v/>
      </c>
      <c r="U89" t="str">
        <f>IF(AND(Making!EW92&lt;&gt;0,(DK89&lt;&gt;"")),Making!FM92,"")</f>
        <v/>
      </c>
      <c r="V89" t="str">
        <f>IF(AND(Making!EW92&lt;&gt;0,(DK89&lt;&gt;"")),Making!FN92,"")</f>
        <v/>
      </c>
      <c r="W89" t="str">
        <f>IF(AND(Making!EW92&lt;&gt;0,(DK89&lt;&gt;"")),Making!FO92,"")</f>
        <v/>
      </c>
      <c r="X89" t="str">
        <f>IF(AND(Making!EW92&lt;&gt;0,(DK89&lt;&gt;"")),Making!FP92,"")</f>
        <v/>
      </c>
      <c r="Y89" t="str">
        <f>IF(AND(Making!EW92&lt;&gt;0,(DK89&lt;&gt;"")),Making!FQ92,"")</f>
        <v/>
      </c>
      <c r="Z89" t="str">
        <f>IF(AND(Making!EW92&lt;&gt;0,(DK89&lt;&gt;"")),Making!FR92,"")</f>
        <v/>
      </c>
      <c r="AA89" t="str">
        <f>IF(AND(Making!EW92&lt;&gt;0,(DK89&lt;&gt;"")),Making!FS92,"")</f>
        <v/>
      </c>
      <c r="AB89" t="str">
        <f>IF(AND(Making!EW92&lt;&gt;0,(DK89&lt;&gt;"")),Making!FT92,"")</f>
        <v/>
      </c>
      <c r="AC89" t="str">
        <f>IF(AND(Making!EW92&lt;&gt;0,(DK89&lt;&gt;"")),Making!FU92,"")</f>
        <v/>
      </c>
      <c r="AD89" t="str">
        <f>IF(AND(Making!EW92&lt;&gt;0,(DK89&lt;&gt;"")),Making!FV92,"")</f>
        <v/>
      </c>
      <c r="AE89" t="str">
        <f>IF(AND(Making!EW92&lt;&gt;0,(DK89&lt;&gt;"")),Making!FW92,"")</f>
        <v/>
      </c>
      <c r="AF89" t="str">
        <f>IF(AND(Making!EW92&lt;&gt;0,(DK89&lt;&gt;"")),Making!FX92,"")</f>
        <v/>
      </c>
      <c r="AG89" t="str">
        <f>IF(AND(Making!EW92&lt;&gt;0,(DK89&lt;&gt;"")),Making!FY92,"")</f>
        <v/>
      </c>
      <c r="AH89" t="str">
        <f>IF(AND(Making!EW92&lt;&gt;0,(DK89&lt;&gt;"")),Making!FZ92,"")</f>
        <v/>
      </c>
      <c r="AI89" t="str">
        <f>IF(AND(Making!EW92&lt;&gt;0,(DK89&lt;&gt;"")),Making!GA92,"")</f>
        <v/>
      </c>
      <c r="AJ89" t="str">
        <f>IF(AND(Making!EW92&lt;&gt;0,(DK89&lt;&gt;"")),Making!GB92,"")</f>
        <v/>
      </c>
      <c r="AK89" t="str">
        <f>IF(AND(Making!EW92&lt;&gt;0,(DK89&lt;&gt;"")),Making!GC92,"")</f>
        <v/>
      </c>
      <c r="AL89" t="str">
        <f>IF(AND(Making!EW92&lt;&gt;0,(DK89&lt;&gt;"")),Making!GD92,"")</f>
        <v/>
      </c>
      <c r="AM89" t="str">
        <f>IF(AND(Making!EW92&lt;&gt;0,(DK89&lt;&gt;"")),Making!GE92,"")</f>
        <v/>
      </c>
      <c r="AN89" t="str">
        <f>IF(AND(Making!EW92&lt;&gt;0,(DK89&lt;&gt;"")),Making!GF92,"")</f>
        <v/>
      </c>
      <c r="AO89" t="str">
        <f>IF(AND(Making!EW92&lt;&gt;0,(DK89&lt;&gt;"")),Making!GG92,"")</f>
        <v/>
      </c>
      <c r="AP89" t="str">
        <f>IF(AND(Making!EW92&lt;&gt;0,(DK89&lt;&gt;"")),Making!GJ92,"")</f>
        <v/>
      </c>
      <c r="AQ89" t="str">
        <f>IF(AND(Making!EW92&lt;&gt;0,(DK89&lt;&gt;"")),Making!GK92,"")</f>
        <v/>
      </c>
      <c r="AR89" t="str">
        <f>IF(AND(Making!EW92&lt;&gt;0,(DK89&lt;&gt;"")),Making!GL92,"")</f>
        <v/>
      </c>
      <c r="AS89" t="str">
        <f>IF(AND(Making!EW92&lt;&gt;0,(DK89&lt;&gt;"")),Making!GM92,"")</f>
        <v/>
      </c>
      <c r="AT89" t="str">
        <f>IF(AND(Making!EW92&lt;&gt;0,(DK89&lt;&gt;"")),"G","")</f>
        <v/>
      </c>
      <c r="AU89" t="str">
        <f>IF(AND(Making!EW92&lt;&gt;0,(DK89&lt;&gt;"")),2,IF(AND(Making!AS92&lt;&gt;0,(DK107&lt;&gt;"")),2,""))</f>
        <v/>
      </c>
      <c r="AV89" t="str">
        <f>IF(AND(Making!EW92&lt;&gt;0,(DK89&lt;&gt;""),(DL89&gt;0)),"X","")</f>
        <v/>
      </c>
      <c r="AW89" t="str">
        <f>IF(AND(Making!EW92&lt;&gt;0,(DK89&lt;&gt;""),(DL89&gt;0)),-1,"")</f>
        <v/>
      </c>
      <c r="AX89" s="4"/>
      <c r="AY89" s="4"/>
      <c r="AZ89" s="4"/>
      <c r="BA89" s="4"/>
      <c r="BB89" s="4" t="str">
        <f>IF('Making-시작_종료용'!K92&gt;0,CONCATENATE("@SET_LINE,",IF(CV89=1,DH89,DH89+IF(DK89&lt;&gt;"",DI89,0))),"")</f>
        <v/>
      </c>
      <c r="BC89" t="str">
        <f>IF('Making-시작_종료용'!K92&gt;0,'Making-시작_종료용'!EV92,"")</f>
        <v/>
      </c>
      <c r="BD89" t="str">
        <f>IF('Making-시작_종료용'!K92&gt;0,'Making-시작_종료용'!EW92,"")</f>
        <v/>
      </c>
      <c r="BE89" t="str">
        <f>IF('Making-시작_종료용'!K92&gt;0,'Making-시작_종료용'!EX92,"")</f>
        <v/>
      </c>
      <c r="BF89" t="str">
        <f>IF('Making-시작_종료용'!K92&gt;0,'Making-시작_종료용'!EY92,"")</f>
        <v/>
      </c>
      <c r="BG89" t="str">
        <f>IF('Making-시작_종료용'!K92&gt;0,'Making-시작_종료용'!EZ92,"")</f>
        <v/>
      </c>
      <c r="BH89" t="str">
        <f>IF('Making-시작_종료용'!K92&gt;0,'Making-시작_종료용'!FA92,"")</f>
        <v/>
      </c>
      <c r="BI89" t="str">
        <f>IF('Making-시작_종료용'!K92&gt;0,'Making-시작_종료용'!FB92,"")</f>
        <v/>
      </c>
      <c r="BJ89" t="str">
        <f>IF('Making-시작_종료용'!K92&gt;0,'Making-시작_종료용'!FC92,"")</f>
        <v/>
      </c>
      <c r="BK89" t="str">
        <f>IF('Making-시작_종료용'!K92&gt;0,'Making-시작_종료용'!FD92,"")</f>
        <v/>
      </c>
      <c r="BL89" t="str">
        <f>IF('Making-시작_종료용'!K92&gt;0,'Making-시작_종료용'!FE92,"")</f>
        <v/>
      </c>
      <c r="BM89" t="str">
        <f>IF('Making-시작_종료용'!K92&gt;0,'Making-시작_종료용'!FF92,"")</f>
        <v/>
      </c>
      <c r="BN89" t="str">
        <f>IF('Making-시작_종료용'!K92&gt;0,'Making-시작_종료용'!FG92,"")</f>
        <v/>
      </c>
      <c r="BO89" t="str">
        <f>IF('Making-시작_종료용'!K92&gt;0,'Making-시작_종료용'!FH92,"")</f>
        <v/>
      </c>
      <c r="BP89" t="str">
        <f>IF('Making-시작_종료용'!K92&gt;0,'Making-시작_종료용'!FI92,"")</f>
        <v/>
      </c>
      <c r="BQ89" t="str">
        <f>IF('Making-시작_종료용'!K92&gt;0,'Making-시작_종료용'!FJ92,"")</f>
        <v/>
      </c>
      <c r="BR89" t="str">
        <f>IF('Making-시작_종료용'!K92&gt;0,'Making-시작_종료용'!FK92,"")</f>
        <v/>
      </c>
      <c r="BS89" t="str">
        <f>IF('Making-시작_종료용'!K92&gt;0,'Making-시작_종료용'!FL92,"")</f>
        <v/>
      </c>
      <c r="BT89" t="str">
        <f>IF('Making-시작_종료용'!K92&gt;0,'Making-시작_종료용'!FM92,"")</f>
        <v/>
      </c>
      <c r="BU89" t="str">
        <f>IF('Making-시작_종료용'!K92&gt;0,'Making-시작_종료용'!FN92,"")</f>
        <v/>
      </c>
      <c r="BV89" t="str">
        <f>IF('Making-시작_종료용'!K92&gt;0,'Making-시작_종료용'!FO92,"")</f>
        <v/>
      </c>
      <c r="BW89" t="str">
        <f>IF('Making-시작_종료용'!K92&gt;0,'Making-시작_종료용'!FP92,"")</f>
        <v/>
      </c>
      <c r="BX89" t="str">
        <f>IF('Making-시작_종료용'!K92&gt;0,'Making-시작_종료용'!FQ92,"")</f>
        <v/>
      </c>
      <c r="BY89" t="str">
        <f>IF('Making-시작_종료용'!K92&gt;0,'Making-시작_종료용'!FR92,"")</f>
        <v/>
      </c>
      <c r="BZ89" t="str">
        <f>IF('Making-시작_종료용'!K92&gt;0,'Making-시작_종료용'!FS92,"")</f>
        <v/>
      </c>
      <c r="CA89" t="str">
        <f>IF('Making-시작_종료용'!K92&gt;0,'Making-시작_종료용'!FT92,"")</f>
        <v/>
      </c>
      <c r="CB89" t="str">
        <f>IF('Making-시작_종료용'!K92&gt;0,'Making-시작_종료용'!FU92,"")</f>
        <v/>
      </c>
      <c r="CC89" t="str">
        <f>IF('Making-시작_종료용'!K92&gt;0,'Making-시작_종료용'!FV92,"")</f>
        <v/>
      </c>
      <c r="CD89" t="str">
        <f>IF('Making-시작_종료용'!K92&gt;0,'Making-시작_종료용'!FW92,"")</f>
        <v/>
      </c>
      <c r="CE89" t="str">
        <f>IF('Making-시작_종료용'!K92&gt;0,'Making-시작_종료용'!FX92,"")</f>
        <v/>
      </c>
      <c r="CF89" t="str">
        <f>IF('Making-시작_종료용'!K92&gt;0,'Making-시작_종료용'!FY92,"")</f>
        <v/>
      </c>
      <c r="CG89" t="str">
        <f>IF('Making-시작_종료용'!K92&gt;0,'Making-시작_종료용'!FZ92,"")</f>
        <v/>
      </c>
      <c r="CH89" t="str">
        <f>IF('Making-시작_종료용'!K92&gt;0,'Making-시작_종료용'!GA92,"")</f>
        <v/>
      </c>
      <c r="CI89" t="str">
        <f>IF('Making-시작_종료용'!K92&gt;0,'Making-시작_종료용'!GB92,"")</f>
        <v/>
      </c>
      <c r="CJ89" t="str">
        <f>IF('Making-시작_종료용'!K92&gt;0,'Making-시작_종료용'!GC92,"")</f>
        <v/>
      </c>
      <c r="CK89" t="str">
        <f>IF('Making-시작_종료용'!K92&gt;0,'Making-시작_종료용'!GD92,"")</f>
        <v/>
      </c>
      <c r="CL89" t="str">
        <f>IF('Making-시작_종료용'!K92&gt;0,'Making-시작_종료용'!GE92,"")</f>
        <v/>
      </c>
      <c r="CM89" t="str">
        <f>IF('Making-시작_종료용'!K92&gt;0,'Making-시작_종료용'!GF92,"")</f>
        <v/>
      </c>
      <c r="CN89" t="str">
        <f>IF('Making-시작_종료용'!K92&gt;0,'Making-시작_종료용'!GG92,"")</f>
        <v/>
      </c>
      <c r="CO89" t="str">
        <f>IF('Making-시작_종료용'!K92&gt;0,'Making-시작_종료용'!GH92,"")</f>
        <v/>
      </c>
      <c r="CP89" s="56" t="str">
        <f>IF('Making-시작_종료용'!K92&gt;0,'Making-시작_종료용'!GI92,"")</f>
        <v/>
      </c>
      <c r="CQ89" t="str">
        <f>IF('Making-시작_종료용'!K92&gt;0,'Making-시작_종료용'!GJ92,"")</f>
        <v/>
      </c>
      <c r="CR89" t="str">
        <f>IF('Making-시작_종료용'!K92&gt;0,'Making-시작_종료용'!GK92,"")</f>
        <v/>
      </c>
      <c r="CS89" t="str">
        <f>IF('Making-시작_종료용'!K92&gt;0,'Making-시작_종료용'!GL92,"")</f>
        <v/>
      </c>
      <c r="CT89" t="str">
        <f>IF('Making-시작_종료용'!K92&gt;0,'Making-시작_종료용'!GM92,"")</f>
        <v/>
      </c>
      <c r="CU89" t="str">
        <f>IF('Making-시작_종료용'!K92&gt;0,"G","")</f>
        <v/>
      </c>
      <c r="CV89" t="str">
        <f>IF('Making-시작_종료용'!AR92&gt;0,1,IF('Making-시작_종료용'!AS92&gt;0,3,""))</f>
        <v/>
      </c>
      <c r="CW89" t="str">
        <f>IF(AND(Making!EW92&lt;&gt;0,(DL89&gt;0)),"X","")</f>
        <v/>
      </c>
      <c r="CX89" t="str">
        <f>IF(AND(Making!EW92&lt;&gt;0,(DL89&gt;0)),-1,"")</f>
        <v/>
      </c>
      <c r="CY89" t="str">
        <f t="shared" si="20"/>
        <v/>
      </c>
      <c r="DC89" t="str">
        <f>IF('Making-시작_종료용'!AR92&gt;0,"시작보행",IF('Making-시작_종료용'!AS92&gt;0,"종료보행",""))</f>
        <v/>
      </c>
      <c r="DH89">
        <f t="shared" si="16"/>
        <v>83</v>
      </c>
      <c r="DI89">
        <f t="shared" si="17"/>
        <v>16</v>
      </c>
      <c r="DJ89" t="str">
        <f t="shared" si="15"/>
        <v/>
      </c>
      <c r="DK89">
        <f t="shared" si="18"/>
        <v>3</v>
      </c>
      <c r="DL89">
        <f t="shared" si="19"/>
        <v>0</v>
      </c>
    </row>
    <row r="90" spans="3:116" ht="12" customHeight="1" x14ac:dyDescent="0.4">
      <c r="C90" s="4" t="str">
        <f>IF(AND(Making!EW93&lt;&gt;0,(DK90&lt;&gt;"")),CONCATENATE("@SET_LINE,",DH90+DI90/2),"")</f>
        <v/>
      </c>
      <c r="D90" t="str">
        <f>IF(AND(Making!EW93&lt;&gt;0,(DK90&lt;&gt;"")),Making!EV93,"")</f>
        <v/>
      </c>
      <c r="E90" t="str">
        <f>IF(AND(Making!EW93&lt;&gt;0,(DK90&lt;&gt;"")),Making!EW93,"")</f>
        <v/>
      </c>
      <c r="F90" t="str">
        <f>IF(AND(Making!EW93&lt;&gt;0,(DK90&lt;&gt;"")),Making!EX93,"")</f>
        <v/>
      </c>
      <c r="G90" t="str">
        <f>IF(AND(Making!EW93&lt;&gt;0,(DK90&lt;&gt;"")),Making!EY93,"")</f>
        <v/>
      </c>
      <c r="H90" t="str">
        <f>IF(AND(Making!EW93&lt;&gt;0,(DK90&lt;&gt;"")),Making!EZ93,"")</f>
        <v/>
      </c>
      <c r="I90" t="str">
        <f>IF(AND(Making!EW93&lt;&gt;0,(DK90&lt;&gt;"")),Making!FA93,"")</f>
        <v/>
      </c>
      <c r="J90" t="str">
        <f>IF(AND(Making!EW93&lt;&gt;0,(DK90&lt;&gt;"")),Making!FB93,"")</f>
        <v/>
      </c>
      <c r="K90" t="str">
        <f>IF(AND(Making!EW93&lt;&gt;0,(DK90&lt;&gt;"")),Making!FC93,"")</f>
        <v/>
      </c>
      <c r="L90" t="str">
        <f>IF(AND(Making!EW93&lt;&gt;0,(DK90&lt;&gt;"")),Making!FD93,"")</f>
        <v/>
      </c>
      <c r="M90" t="str">
        <f>IF(AND(Making!EW93&lt;&gt;0,(DK90&lt;&gt;"")),Making!FE93,"")</f>
        <v/>
      </c>
      <c r="N90" t="str">
        <f>IF(AND(Making!EW93&lt;&gt;0,(DK90&lt;&gt;"")),Making!FF93,"")</f>
        <v/>
      </c>
      <c r="O90" t="str">
        <f>IF(AND(Making!EW93&lt;&gt;0,(DK90&lt;&gt;"")),Making!FG93,"")</f>
        <v/>
      </c>
      <c r="P90" t="str">
        <f>IF(AND(Making!EW93&lt;&gt;0,(DK90&lt;&gt;"")),Making!FH93,"")</f>
        <v/>
      </c>
      <c r="Q90" t="str">
        <f>IF(AND(Making!EW93&lt;&gt;0,(DK90&lt;&gt;"")),Making!FI93,"")</f>
        <v/>
      </c>
      <c r="R90" t="str">
        <f>IF(AND(Making!EW93&lt;&gt;0,(DK90&lt;&gt;"")),Making!FJ93,"")</f>
        <v/>
      </c>
      <c r="S90" t="str">
        <f>IF(AND(Making!EW93&lt;&gt;0,(DK90&lt;&gt;"")),Making!FK93,"")</f>
        <v/>
      </c>
      <c r="T90" t="str">
        <f>IF(AND(Making!EW93&lt;&gt;0,(DK90&lt;&gt;"")),Making!FL93,"")</f>
        <v/>
      </c>
      <c r="U90" t="str">
        <f>IF(AND(Making!EW93&lt;&gt;0,(DK90&lt;&gt;"")),Making!FM93,"")</f>
        <v/>
      </c>
      <c r="V90" t="str">
        <f>IF(AND(Making!EW93&lt;&gt;0,(DK90&lt;&gt;"")),Making!FN93,"")</f>
        <v/>
      </c>
      <c r="W90" t="str">
        <f>IF(AND(Making!EW93&lt;&gt;0,(DK90&lt;&gt;"")),Making!FO93,"")</f>
        <v/>
      </c>
      <c r="X90" t="str">
        <f>IF(AND(Making!EW93&lt;&gt;0,(DK90&lt;&gt;"")),Making!FP93,"")</f>
        <v/>
      </c>
      <c r="Y90" t="str">
        <f>IF(AND(Making!EW93&lt;&gt;0,(DK90&lt;&gt;"")),Making!FQ93,"")</f>
        <v/>
      </c>
      <c r="Z90" t="str">
        <f>IF(AND(Making!EW93&lt;&gt;0,(DK90&lt;&gt;"")),Making!FR93,"")</f>
        <v/>
      </c>
      <c r="AA90" t="str">
        <f>IF(AND(Making!EW93&lt;&gt;0,(DK90&lt;&gt;"")),Making!FS93,"")</f>
        <v/>
      </c>
      <c r="AB90" t="str">
        <f>IF(AND(Making!EW93&lt;&gt;0,(DK90&lt;&gt;"")),Making!FT93,"")</f>
        <v/>
      </c>
      <c r="AC90" t="str">
        <f>IF(AND(Making!EW93&lt;&gt;0,(DK90&lt;&gt;"")),Making!FU93,"")</f>
        <v/>
      </c>
      <c r="AD90" t="str">
        <f>IF(AND(Making!EW93&lt;&gt;0,(DK90&lt;&gt;"")),Making!FV93,"")</f>
        <v/>
      </c>
      <c r="AE90" t="str">
        <f>IF(AND(Making!EW93&lt;&gt;0,(DK90&lt;&gt;"")),Making!FW93,"")</f>
        <v/>
      </c>
      <c r="AF90" t="str">
        <f>IF(AND(Making!EW93&lt;&gt;0,(DK90&lt;&gt;"")),Making!FX93,"")</f>
        <v/>
      </c>
      <c r="AG90" t="str">
        <f>IF(AND(Making!EW93&lt;&gt;0,(DK90&lt;&gt;"")),Making!FY93,"")</f>
        <v/>
      </c>
      <c r="AH90" t="str">
        <f>IF(AND(Making!EW93&lt;&gt;0,(DK90&lt;&gt;"")),Making!FZ93,"")</f>
        <v/>
      </c>
      <c r="AI90" t="str">
        <f>IF(AND(Making!EW93&lt;&gt;0,(DK90&lt;&gt;"")),Making!GA93,"")</f>
        <v/>
      </c>
      <c r="AJ90" t="str">
        <f>IF(AND(Making!EW93&lt;&gt;0,(DK90&lt;&gt;"")),Making!GB93,"")</f>
        <v/>
      </c>
      <c r="AK90" t="str">
        <f>IF(AND(Making!EW93&lt;&gt;0,(DK90&lt;&gt;"")),Making!GC93,"")</f>
        <v/>
      </c>
      <c r="AL90" t="str">
        <f>IF(AND(Making!EW93&lt;&gt;0,(DK90&lt;&gt;"")),Making!GD93,"")</f>
        <v/>
      </c>
      <c r="AM90" t="str">
        <f>IF(AND(Making!EW93&lt;&gt;0,(DK90&lt;&gt;"")),Making!GE93,"")</f>
        <v/>
      </c>
      <c r="AN90" t="str">
        <f>IF(AND(Making!EW93&lt;&gt;0,(DK90&lt;&gt;"")),Making!GF93,"")</f>
        <v/>
      </c>
      <c r="AO90" t="str">
        <f>IF(AND(Making!EW93&lt;&gt;0,(DK90&lt;&gt;"")),Making!GG93,"")</f>
        <v/>
      </c>
      <c r="AP90" t="str">
        <f>IF(AND(Making!EW93&lt;&gt;0,(DK90&lt;&gt;"")),Making!GJ93,"")</f>
        <v/>
      </c>
      <c r="AQ90" t="str">
        <f>IF(AND(Making!EW93&lt;&gt;0,(DK90&lt;&gt;"")),Making!GK93,"")</f>
        <v/>
      </c>
      <c r="AR90" t="str">
        <f>IF(AND(Making!EW93&lt;&gt;0,(DK90&lt;&gt;"")),Making!GL93,"")</f>
        <v/>
      </c>
      <c r="AS90" t="str">
        <f>IF(AND(Making!EW93&lt;&gt;0,(DK90&lt;&gt;"")),Making!GM93,"")</f>
        <v/>
      </c>
      <c r="AT90" t="str">
        <f>IF(AND(Making!EW93&lt;&gt;0,(DK90&lt;&gt;"")),"G","")</f>
        <v/>
      </c>
      <c r="AU90" t="str">
        <f>IF(AND(Making!EW93&lt;&gt;0,(DK90&lt;&gt;"")),2,IF(AND(Making!AS93&lt;&gt;0,(DK108&lt;&gt;"")),2,""))</f>
        <v/>
      </c>
      <c r="AV90" t="str">
        <f>IF(AND(Making!EW93&lt;&gt;0,(DK90&lt;&gt;""),(DL90&gt;0)),"X","")</f>
        <v/>
      </c>
      <c r="AW90" t="str">
        <f>IF(AND(Making!EW93&lt;&gt;0,(DK90&lt;&gt;""),(DL90&gt;0)),-1,"")</f>
        <v/>
      </c>
      <c r="AX90" s="4"/>
      <c r="AY90" s="4"/>
      <c r="AZ90" s="4"/>
      <c r="BA90" s="4"/>
      <c r="BB90" s="4" t="str">
        <f>IF('Making-시작_종료용'!K93&gt;0,CONCATENATE("@SET_LINE,",IF(CV90=1,DH90,DH90+IF(DK90&lt;&gt;"",DI90,0))),"")</f>
        <v/>
      </c>
      <c r="BC90" t="str">
        <f>IF('Making-시작_종료용'!K93&gt;0,'Making-시작_종료용'!EV93,"")</f>
        <v/>
      </c>
      <c r="BD90" t="str">
        <f>IF('Making-시작_종료용'!K93&gt;0,'Making-시작_종료용'!EW93,"")</f>
        <v/>
      </c>
      <c r="BE90" t="str">
        <f>IF('Making-시작_종료용'!K93&gt;0,'Making-시작_종료용'!EX93,"")</f>
        <v/>
      </c>
      <c r="BF90" t="str">
        <f>IF('Making-시작_종료용'!K93&gt;0,'Making-시작_종료용'!EY93,"")</f>
        <v/>
      </c>
      <c r="BG90" t="str">
        <f>IF('Making-시작_종료용'!K93&gt;0,'Making-시작_종료용'!EZ93,"")</f>
        <v/>
      </c>
      <c r="BH90" t="str">
        <f>IF('Making-시작_종료용'!K93&gt;0,'Making-시작_종료용'!FA93,"")</f>
        <v/>
      </c>
      <c r="BI90" t="str">
        <f>IF('Making-시작_종료용'!K93&gt;0,'Making-시작_종료용'!FB93,"")</f>
        <v/>
      </c>
      <c r="BJ90" t="str">
        <f>IF('Making-시작_종료용'!K93&gt;0,'Making-시작_종료용'!FC93,"")</f>
        <v/>
      </c>
      <c r="BK90" t="str">
        <f>IF('Making-시작_종료용'!K93&gt;0,'Making-시작_종료용'!FD93,"")</f>
        <v/>
      </c>
      <c r="BL90" t="str">
        <f>IF('Making-시작_종료용'!K93&gt;0,'Making-시작_종료용'!FE93,"")</f>
        <v/>
      </c>
      <c r="BM90" t="str">
        <f>IF('Making-시작_종료용'!K93&gt;0,'Making-시작_종료용'!FF93,"")</f>
        <v/>
      </c>
      <c r="BN90" t="str">
        <f>IF('Making-시작_종료용'!K93&gt;0,'Making-시작_종료용'!FG93,"")</f>
        <v/>
      </c>
      <c r="BO90" t="str">
        <f>IF('Making-시작_종료용'!K93&gt;0,'Making-시작_종료용'!FH93,"")</f>
        <v/>
      </c>
      <c r="BP90" t="str">
        <f>IF('Making-시작_종료용'!K93&gt;0,'Making-시작_종료용'!FI93,"")</f>
        <v/>
      </c>
      <c r="BQ90" t="str">
        <f>IF('Making-시작_종료용'!K93&gt;0,'Making-시작_종료용'!FJ93,"")</f>
        <v/>
      </c>
      <c r="BR90" t="str">
        <f>IF('Making-시작_종료용'!K93&gt;0,'Making-시작_종료용'!FK93,"")</f>
        <v/>
      </c>
      <c r="BS90" t="str">
        <f>IF('Making-시작_종료용'!K93&gt;0,'Making-시작_종료용'!FL93,"")</f>
        <v/>
      </c>
      <c r="BT90" t="str">
        <f>IF('Making-시작_종료용'!K93&gt;0,'Making-시작_종료용'!FM93,"")</f>
        <v/>
      </c>
      <c r="BU90" t="str">
        <f>IF('Making-시작_종료용'!K93&gt;0,'Making-시작_종료용'!FN93,"")</f>
        <v/>
      </c>
      <c r="BV90" t="str">
        <f>IF('Making-시작_종료용'!K93&gt;0,'Making-시작_종료용'!FO93,"")</f>
        <v/>
      </c>
      <c r="BW90" t="str">
        <f>IF('Making-시작_종료용'!K93&gt;0,'Making-시작_종료용'!FP93,"")</f>
        <v/>
      </c>
      <c r="BX90" t="str">
        <f>IF('Making-시작_종료용'!K93&gt;0,'Making-시작_종료용'!FQ93,"")</f>
        <v/>
      </c>
      <c r="BY90" t="str">
        <f>IF('Making-시작_종료용'!K93&gt;0,'Making-시작_종료용'!FR93,"")</f>
        <v/>
      </c>
      <c r="BZ90" t="str">
        <f>IF('Making-시작_종료용'!K93&gt;0,'Making-시작_종료용'!FS93,"")</f>
        <v/>
      </c>
      <c r="CA90" t="str">
        <f>IF('Making-시작_종료용'!K93&gt;0,'Making-시작_종료용'!FT93,"")</f>
        <v/>
      </c>
      <c r="CB90" t="str">
        <f>IF('Making-시작_종료용'!K93&gt;0,'Making-시작_종료용'!FU93,"")</f>
        <v/>
      </c>
      <c r="CC90" t="str">
        <f>IF('Making-시작_종료용'!K93&gt;0,'Making-시작_종료용'!FV93,"")</f>
        <v/>
      </c>
      <c r="CD90" t="str">
        <f>IF('Making-시작_종료용'!K93&gt;0,'Making-시작_종료용'!FW93,"")</f>
        <v/>
      </c>
      <c r="CE90" t="str">
        <f>IF('Making-시작_종료용'!K93&gt;0,'Making-시작_종료용'!FX93,"")</f>
        <v/>
      </c>
      <c r="CF90" t="str">
        <f>IF('Making-시작_종료용'!K93&gt;0,'Making-시작_종료용'!FY93,"")</f>
        <v/>
      </c>
      <c r="CG90" t="str">
        <f>IF('Making-시작_종료용'!K93&gt;0,'Making-시작_종료용'!FZ93,"")</f>
        <v/>
      </c>
      <c r="CH90" t="str">
        <f>IF('Making-시작_종료용'!K93&gt;0,'Making-시작_종료용'!GA93,"")</f>
        <v/>
      </c>
      <c r="CI90" t="str">
        <f>IF('Making-시작_종료용'!K93&gt;0,'Making-시작_종료용'!GB93,"")</f>
        <v/>
      </c>
      <c r="CJ90" t="str">
        <f>IF('Making-시작_종료용'!K93&gt;0,'Making-시작_종료용'!GC93,"")</f>
        <v/>
      </c>
      <c r="CK90" t="str">
        <f>IF('Making-시작_종료용'!K93&gt;0,'Making-시작_종료용'!GD93,"")</f>
        <v/>
      </c>
      <c r="CL90" t="str">
        <f>IF('Making-시작_종료용'!K93&gt;0,'Making-시작_종료용'!GE93,"")</f>
        <v/>
      </c>
      <c r="CM90" t="str">
        <f>IF('Making-시작_종료용'!K93&gt;0,'Making-시작_종료용'!GF93,"")</f>
        <v/>
      </c>
      <c r="CN90" t="str">
        <f>IF('Making-시작_종료용'!K93&gt;0,'Making-시작_종료용'!GG93,"")</f>
        <v/>
      </c>
      <c r="CO90" t="str">
        <f>IF('Making-시작_종료용'!K93&gt;0,'Making-시작_종료용'!GH93,"")</f>
        <v/>
      </c>
      <c r="CP90" s="56" t="str">
        <f>IF('Making-시작_종료용'!K93&gt;0,'Making-시작_종료용'!GI93,"")</f>
        <v/>
      </c>
      <c r="CQ90" t="str">
        <f>IF('Making-시작_종료용'!K93&gt;0,'Making-시작_종료용'!GJ93,"")</f>
        <v/>
      </c>
      <c r="CR90" t="str">
        <f>IF('Making-시작_종료용'!K93&gt;0,'Making-시작_종료용'!GK93,"")</f>
        <v/>
      </c>
      <c r="CS90" t="str">
        <f>IF('Making-시작_종료용'!K93&gt;0,'Making-시작_종료용'!GL93,"")</f>
        <v/>
      </c>
      <c r="CT90" t="str">
        <f>IF('Making-시작_종료용'!K93&gt;0,'Making-시작_종료용'!GM93,"")</f>
        <v/>
      </c>
      <c r="CU90" t="str">
        <f>IF('Making-시작_종료용'!K93&gt;0,"G","")</f>
        <v/>
      </c>
      <c r="CV90" t="str">
        <f>IF('Making-시작_종료용'!AR93&gt;0,1,IF('Making-시작_종료용'!AS93&gt;0,3,""))</f>
        <v/>
      </c>
      <c r="CW90" t="str">
        <f>IF(AND(Making!EW93&lt;&gt;0,(DL90&gt;0)),"X","")</f>
        <v/>
      </c>
      <c r="CX90" t="str">
        <f>IF(AND(Making!EW93&lt;&gt;0,(DL90&gt;0)),-1,"")</f>
        <v/>
      </c>
      <c r="CY90" t="str">
        <f t="shared" si="20"/>
        <v/>
      </c>
      <c r="DC90" t="str">
        <f>IF('Making-시작_종료용'!AR93&gt;0,"시작보행",IF('Making-시작_종료용'!AS93&gt;0,"종료보행",""))</f>
        <v/>
      </c>
      <c r="DH90">
        <f t="shared" si="16"/>
        <v>84</v>
      </c>
      <c r="DI90">
        <f t="shared" si="17"/>
        <v>16</v>
      </c>
      <c r="DJ90" t="str">
        <f t="shared" si="15"/>
        <v/>
      </c>
      <c r="DK90">
        <f t="shared" si="18"/>
        <v>3</v>
      </c>
      <c r="DL90">
        <f t="shared" si="19"/>
        <v>0</v>
      </c>
    </row>
    <row r="91" spans="3:116" ht="12" customHeight="1" x14ac:dyDescent="0.4">
      <c r="C91" s="4" t="str">
        <f>IF(AND(Making!EW94&lt;&gt;0,(DK91&lt;&gt;"")),CONCATENATE("@SET_LINE,",DH91+DI91/2),"")</f>
        <v/>
      </c>
      <c r="D91" t="str">
        <f>IF(AND(Making!EW94&lt;&gt;0,(DK91&lt;&gt;"")),Making!EV94,"")</f>
        <v/>
      </c>
      <c r="E91" t="str">
        <f>IF(AND(Making!EW94&lt;&gt;0,(DK91&lt;&gt;"")),Making!EW94,"")</f>
        <v/>
      </c>
      <c r="F91" t="str">
        <f>IF(AND(Making!EW94&lt;&gt;0,(DK91&lt;&gt;"")),Making!EX94,"")</f>
        <v/>
      </c>
      <c r="G91" t="str">
        <f>IF(AND(Making!EW94&lt;&gt;0,(DK91&lt;&gt;"")),Making!EY94,"")</f>
        <v/>
      </c>
      <c r="H91" t="str">
        <f>IF(AND(Making!EW94&lt;&gt;0,(DK91&lt;&gt;"")),Making!EZ94,"")</f>
        <v/>
      </c>
      <c r="I91" t="str">
        <f>IF(AND(Making!EW94&lt;&gt;0,(DK91&lt;&gt;"")),Making!FA94,"")</f>
        <v/>
      </c>
      <c r="J91" t="str">
        <f>IF(AND(Making!EW94&lt;&gt;0,(DK91&lt;&gt;"")),Making!FB94,"")</f>
        <v/>
      </c>
      <c r="K91" t="str">
        <f>IF(AND(Making!EW94&lt;&gt;0,(DK91&lt;&gt;"")),Making!FC94,"")</f>
        <v/>
      </c>
      <c r="L91" t="str">
        <f>IF(AND(Making!EW94&lt;&gt;0,(DK91&lt;&gt;"")),Making!FD94,"")</f>
        <v/>
      </c>
      <c r="M91" t="str">
        <f>IF(AND(Making!EW94&lt;&gt;0,(DK91&lt;&gt;"")),Making!FE94,"")</f>
        <v/>
      </c>
      <c r="N91" t="str">
        <f>IF(AND(Making!EW94&lt;&gt;0,(DK91&lt;&gt;"")),Making!FF94,"")</f>
        <v/>
      </c>
      <c r="O91" t="str">
        <f>IF(AND(Making!EW94&lt;&gt;0,(DK91&lt;&gt;"")),Making!FG94,"")</f>
        <v/>
      </c>
      <c r="P91" t="str">
        <f>IF(AND(Making!EW94&lt;&gt;0,(DK91&lt;&gt;"")),Making!FH94,"")</f>
        <v/>
      </c>
      <c r="Q91" t="str">
        <f>IF(AND(Making!EW94&lt;&gt;0,(DK91&lt;&gt;"")),Making!FI94,"")</f>
        <v/>
      </c>
      <c r="R91" t="str">
        <f>IF(AND(Making!EW94&lt;&gt;0,(DK91&lt;&gt;"")),Making!FJ94,"")</f>
        <v/>
      </c>
      <c r="S91" t="str">
        <f>IF(AND(Making!EW94&lt;&gt;0,(DK91&lt;&gt;"")),Making!FK94,"")</f>
        <v/>
      </c>
      <c r="T91" t="str">
        <f>IF(AND(Making!EW94&lt;&gt;0,(DK91&lt;&gt;"")),Making!FL94,"")</f>
        <v/>
      </c>
      <c r="U91" t="str">
        <f>IF(AND(Making!EW94&lt;&gt;0,(DK91&lt;&gt;"")),Making!FM94,"")</f>
        <v/>
      </c>
      <c r="V91" t="str">
        <f>IF(AND(Making!EW94&lt;&gt;0,(DK91&lt;&gt;"")),Making!FN94,"")</f>
        <v/>
      </c>
      <c r="W91" t="str">
        <f>IF(AND(Making!EW94&lt;&gt;0,(DK91&lt;&gt;"")),Making!FO94,"")</f>
        <v/>
      </c>
      <c r="X91" t="str">
        <f>IF(AND(Making!EW94&lt;&gt;0,(DK91&lt;&gt;"")),Making!FP94,"")</f>
        <v/>
      </c>
      <c r="Y91" t="str">
        <f>IF(AND(Making!EW94&lt;&gt;0,(DK91&lt;&gt;"")),Making!FQ94,"")</f>
        <v/>
      </c>
      <c r="Z91" t="str">
        <f>IF(AND(Making!EW94&lt;&gt;0,(DK91&lt;&gt;"")),Making!FR94,"")</f>
        <v/>
      </c>
      <c r="AA91" t="str">
        <f>IF(AND(Making!EW94&lt;&gt;0,(DK91&lt;&gt;"")),Making!FS94,"")</f>
        <v/>
      </c>
      <c r="AB91" t="str">
        <f>IF(AND(Making!EW94&lt;&gt;0,(DK91&lt;&gt;"")),Making!FT94,"")</f>
        <v/>
      </c>
      <c r="AC91" t="str">
        <f>IF(AND(Making!EW94&lt;&gt;0,(DK91&lt;&gt;"")),Making!FU94,"")</f>
        <v/>
      </c>
      <c r="AD91" t="str">
        <f>IF(AND(Making!EW94&lt;&gt;0,(DK91&lt;&gt;"")),Making!FV94,"")</f>
        <v/>
      </c>
      <c r="AE91" t="str">
        <f>IF(AND(Making!EW94&lt;&gt;0,(DK91&lt;&gt;"")),Making!FW94,"")</f>
        <v/>
      </c>
      <c r="AF91" t="str">
        <f>IF(AND(Making!EW94&lt;&gt;0,(DK91&lt;&gt;"")),Making!FX94,"")</f>
        <v/>
      </c>
      <c r="AG91" t="str">
        <f>IF(AND(Making!EW94&lt;&gt;0,(DK91&lt;&gt;"")),Making!FY94,"")</f>
        <v/>
      </c>
      <c r="AH91" t="str">
        <f>IF(AND(Making!EW94&lt;&gt;0,(DK91&lt;&gt;"")),Making!FZ94,"")</f>
        <v/>
      </c>
      <c r="AI91" t="str">
        <f>IF(AND(Making!EW94&lt;&gt;0,(DK91&lt;&gt;"")),Making!GA94,"")</f>
        <v/>
      </c>
      <c r="AJ91" t="str">
        <f>IF(AND(Making!EW94&lt;&gt;0,(DK91&lt;&gt;"")),Making!GB94,"")</f>
        <v/>
      </c>
      <c r="AK91" t="str">
        <f>IF(AND(Making!EW94&lt;&gt;0,(DK91&lt;&gt;"")),Making!GC94,"")</f>
        <v/>
      </c>
      <c r="AL91" t="str">
        <f>IF(AND(Making!EW94&lt;&gt;0,(DK91&lt;&gt;"")),Making!GD94,"")</f>
        <v/>
      </c>
      <c r="AM91" t="str">
        <f>IF(AND(Making!EW94&lt;&gt;0,(DK91&lt;&gt;"")),Making!GE94,"")</f>
        <v/>
      </c>
      <c r="AN91" t="str">
        <f>IF(AND(Making!EW94&lt;&gt;0,(DK91&lt;&gt;"")),Making!GF94,"")</f>
        <v/>
      </c>
      <c r="AO91" t="str">
        <f>IF(AND(Making!EW94&lt;&gt;0,(DK91&lt;&gt;"")),Making!GG94,"")</f>
        <v/>
      </c>
      <c r="AP91" t="str">
        <f>IF(AND(Making!EW94&lt;&gt;0,(DK91&lt;&gt;"")),Making!GJ94,"")</f>
        <v/>
      </c>
      <c r="AQ91" t="str">
        <f>IF(AND(Making!EW94&lt;&gt;0,(DK91&lt;&gt;"")),Making!GK94,"")</f>
        <v/>
      </c>
      <c r="AR91" t="str">
        <f>IF(AND(Making!EW94&lt;&gt;0,(DK91&lt;&gt;"")),Making!GL94,"")</f>
        <v/>
      </c>
      <c r="AS91" t="str">
        <f>IF(AND(Making!EW94&lt;&gt;0,(DK91&lt;&gt;"")),Making!GM94,"")</f>
        <v/>
      </c>
      <c r="AT91" t="str">
        <f>IF(AND(Making!EW94&lt;&gt;0,(DK91&lt;&gt;"")),"G","")</f>
        <v/>
      </c>
      <c r="AU91" t="str">
        <f>IF(AND(Making!EW94&lt;&gt;0,(DK91&lt;&gt;"")),2,IF(AND(Making!AS94&lt;&gt;0,(DK109&lt;&gt;"")),2,""))</f>
        <v/>
      </c>
      <c r="AV91" t="str">
        <f>IF(AND(Making!EW94&lt;&gt;0,(DK91&lt;&gt;""),(DL91&gt;0)),"X","")</f>
        <v/>
      </c>
      <c r="AW91" t="str">
        <f>IF(AND(Making!EW94&lt;&gt;0,(DK91&lt;&gt;""),(DL91&gt;0)),-1,"")</f>
        <v/>
      </c>
      <c r="AX91" s="4"/>
      <c r="AY91" s="4"/>
      <c r="AZ91" s="4"/>
      <c r="BA91" s="4"/>
      <c r="BB91" s="4" t="str">
        <f>IF('Making-시작_종료용'!K94&gt;0,CONCATENATE("@SET_LINE,",IF(CV91=1,DH91,DH91+IF(DK91&lt;&gt;"",DI91,0))),"")</f>
        <v/>
      </c>
      <c r="BC91" t="str">
        <f>IF('Making-시작_종료용'!K94&gt;0,'Making-시작_종료용'!EV94,"")</f>
        <v/>
      </c>
      <c r="BD91" t="str">
        <f>IF('Making-시작_종료용'!K94&gt;0,'Making-시작_종료용'!EW94,"")</f>
        <v/>
      </c>
      <c r="BE91" t="str">
        <f>IF('Making-시작_종료용'!K94&gt;0,'Making-시작_종료용'!EX94,"")</f>
        <v/>
      </c>
      <c r="BF91" t="str">
        <f>IF('Making-시작_종료용'!K94&gt;0,'Making-시작_종료용'!EY94,"")</f>
        <v/>
      </c>
      <c r="BG91" t="str">
        <f>IF('Making-시작_종료용'!K94&gt;0,'Making-시작_종료용'!EZ94,"")</f>
        <v/>
      </c>
      <c r="BH91" t="str">
        <f>IF('Making-시작_종료용'!K94&gt;0,'Making-시작_종료용'!FA94,"")</f>
        <v/>
      </c>
      <c r="BI91" t="str">
        <f>IF('Making-시작_종료용'!K94&gt;0,'Making-시작_종료용'!FB94,"")</f>
        <v/>
      </c>
      <c r="BJ91" t="str">
        <f>IF('Making-시작_종료용'!K94&gt;0,'Making-시작_종료용'!FC94,"")</f>
        <v/>
      </c>
      <c r="BK91" t="str">
        <f>IF('Making-시작_종료용'!K94&gt;0,'Making-시작_종료용'!FD94,"")</f>
        <v/>
      </c>
      <c r="BL91" t="str">
        <f>IF('Making-시작_종료용'!K94&gt;0,'Making-시작_종료용'!FE94,"")</f>
        <v/>
      </c>
      <c r="BM91" t="str">
        <f>IF('Making-시작_종료용'!K94&gt;0,'Making-시작_종료용'!FF94,"")</f>
        <v/>
      </c>
      <c r="BN91" t="str">
        <f>IF('Making-시작_종료용'!K94&gt;0,'Making-시작_종료용'!FG94,"")</f>
        <v/>
      </c>
      <c r="BO91" t="str">
        <f>IF('Making-시작_종료용'!K94&gt;0,'Making-시작_종료용'!FH94,"")</f>
        <v/>
      </c>
      <c r="BP91" t="str">
        <f>IF('Making-시작_종료용'!K94&gt;0,'Making-시작_종료용'!FI94,"")</f>
        <v/>
      </c>
      <c r="BQ91" t="str">
        <f>IF('Making-시작_종료용'!K94&gt;0,'Making-시작_종료용'!FJ94,"")</f>
        <v/>
      </c>
      <c r="BR91" t="str">
        <f>IF('Making-시작_종료용'!K94&gt;0,'Making-시작_종료용'!FK94,"")</f>
        <v/>
      </c>
      <c r="BS91" t="str">
        <f>IF('Making-시작_종료용'!K94&gt;0,'Making-시작_종료용'!FL94,"")</f>
        <v/>
      </c>
      <c r="BT91" t="str">
        <f>IF('Making-시작_종료용'!K94&gt;0,'Making-시작_종료용'!FM94,"")</f>
        <v/>
      </c>
      <c r="BU91" t="str">
        <f>IF('Making-시작_종료용'!K94&gt;0,'Making-시작_종료용'!FN94,"")</f>
        <v/>
      </c>
      <c r="BV91" t="str">
        <f>IF('Making-시작_종료용'!K94&gt;0,'Making-시작_종료용'!FO94,"")</f>
        <v/>
      </c>
      <c r="BW91" t="str">
        <f>IF('Making-시작_종료용'!K94&gt;0,'Making-시작_종료용'!FP94,"")</f>
        <v/>
      </c>
      <c r="BX91" t="str">
        <f>IF('Making-시작_종료용'!K94&gt;0,'Making-시작_종료용'!FQ94,"")</f>
        <v/>
      </c>
      <c r="BY91" t="str">
        <f>IF('Making-시작_종료용'!K94&gt;0,'Making-시작_종료용'!FR94,"")</f>
        <v/>
      </c>
      <c r="BZ91" t="str">
        <f>IF('Making-시작_종료용'!K94&gt;0,'Making-시작_종료용'!FS94,"")</f>
        <v/>
      </c>
      <c r="CA91" t="str">
        <f>IF('Making-시작_종료용'!K94&gt;0,'Making-시작_종료용'!FT94,"")</f>
        <v/>
      </c>
      <c r="CB91" t="str">
        <f>IF('Making-시작_종료용'!K94&gt;0,'Making-시작_종료용'!FU94,"")</f>
        <v/>
      </c>
      <c r="CC91" t="str">
        <f>IF('Making-시작_종료용'!K94&gt;0,'Making-시작_종료용'!FV94,"")</f>
        <v/>
      </c>
      <c r="CD91" t="str">
        <f>IF('Making-시작_종료용'!K94&gt;0,'Making-시작_종료용'!FW94,"")</f>
        <v/>
      </c>
      <c r="CE91" t="str">
        <f>IF('Making-시작_종료용'!K94&gt;0,'Making-시작_종료용'!FX94,"")</f>
        <v/>
      </c>
      <c r="CF91" t="str">
        <f>IF('Making-시작_종료용'!K94&gt;0,'Making-시작_종료용'!FY94,"")</f>
        <v/>
      </c>
      <c r="CG91" t="str">
        <f>IF('Making-시작_종료용'!K94&gt;0,'Making-시작_종료용'!FZ94,"")</f>
        <v/>
      </c>
      <c r="CH91" t="str">
        <f>IF('Making-시작_종료용'!K94&gt;0,'Making-시작_종료용'!GA94,"")</f>
        <v/>
      </c>
      <c r="CI91" t="str">
        <f>IF('Making-시작_종료용'!K94&gt;0,'Making-시작_종료용'!GB94,"")</f>
        <v/>
      </c>
      <c r="CJ91" t="str">
        <f>IF('Making-시작_종료용'!K94&gt;0,'Making-시작_종료용'!GC94,"")</f>
        <v/>
      </c>
      <c r="CK91" t="str">
        <f>IF('Making-시작_종료용'!K94&gt;0,'Making-시작_종료용'!GD94,"")</f>
        <v/>
      </c>
      <c r="CL91" t="str">
        <f>IF('Making-시작_종료용'!K94&gt;0,'Making-시작_종료용'!GE94,"")</f>
        <v/>
      </c>
      <c r="CM91" t="str">
        <f>IF('Making-시작_종료용'!K94&gt;0,'Making-시작_종료용'!GF94,"")</f>
        <v/>
      </c>
      <c r="CN91" t="str">
        <f>IF('Making-시작_종료용'!K94&gt;0,'Making-시작_종료용'!GG94,"")</f>
        <v/>
      </c>
      <c r="CO91" t="str">
        <f>IF('Making-시작_종료용'!K94&gt;0,'Making-시작_종료용'!GH94,"")</f>
        <v/>
      </c>
      <c r="CP91" s="56" t="str">
        <f>IF('Making-시작_종료용'!K94&gt;0,'Making-시작_종료용'!GI94,"")</f>
        <v/>
      </c>
      <c r="CQ91" t="str">
        <f>IF('Making-시작_종료용'!K94&gt;0,'Making-시작_종료용'!GJ94,"")</f>
        <v/>
      </c>
      <c r="CR91" t="str">
        <f>IF('Making-시작_종료용'!K94&gt;0,'Making-시작_종료용'!GK94,"")</f>
        <v/>
      </c>
      <c r="CS91" t="str">
        <f>IF('Making-시작_종료용'!K94&gt;0,'Making-시작_종료용'!GL94,"")</f>
        <v/>
      </c>
      <c r="CT91" t="str">
        <f>IF('Making-시작_종료용'!K94&gt;0,'Making-시작_종료용'!GM94,"")</f>
        <v/>
      </c>
      <c r="CU91" t="str">
        <f>IF('Making-시작_종료용'!K94&gt;0,"G","")</f>
        <v/>
      </c>
      <c r="CV91" t="str">
        <f>IF('Making-시작_종료용'!AR94&gt;0,1,IF('Making-시작_종료용'!AS94&gt;0,3,""))</f>
        <v/>
      </c>
      <c r="CW91" t="str">
        <f>IF(AND(Making!EW94&lt;&gt;0,(DL91&gt;0)),"X","")</f>
        <v/>
      </c>
      <c r="CX91" t="str">
        <f>IF(AND(Making!EW94&lt;&gt;0,(DL91&gt;0)),-1,"")</f>
        <v/>
      </c>
      <c r="CY91" t="str">
        <f t="shared" si="20"/>
        <v/>
      </c>
      <c r="DC91" t="str">
        <f>IF('Making-시작_종료용'!AR94&gt;0,"시작보행",IF('Making-시작_종료용'!AS94&gt;0,"종료보행",""))</f>
        <v/>
      </c>
      <c r="DH91">
        <f t="shared" si="16"/>
        <v>85</v>
      </c>
      <c r="DI91">
        <f t="shared" si="17"/>
        <v>16</v>
      </c>
      <c r="DJ91" t="str">
        <f t="shared" si="15"/>
        <v/>
      </c>
      <c r="DK91">
        <f t="shared" si="18"/>
        <v>3</v>
      </c>
      <c r="DL91">
        <f t="shared" si="19"/>
        <v>0</v>
      </c>
    </row>
    <row r="92" spans="3:116" ht="12" customHeight="1" x14ac:dyDescent="0.4">
      <c r="C92" s="4" t="str">
        <f>IF(AND(Making!EW95&lt;&gt;0,(DK92&lt;&gt;"")),CONCATENATE("@SET_LINE,",DH92+DI92/2),"")</f>
        <v/>
      </c>
      <c r="D92" t="str">
        <f>IF(AND(Making!EW95&lt;&gt;0,(DK92&lt;&gt;"")),Making!EV95,"")</f>
        <v/>
      </c>
      <c r="E92" t="str">
        <f>IF(AND(Making!EW95&lt;&gt;0,(DK92&lt;&gt;"")),Making!EW95,"")</f>
        <v/>
      </c>
      <c r="F92" t="str">
        <f>IF(AND(Making!EW95&lt;&gt;0,(DK92&lt;&gt;"")),Making!EX95,"")</f>
        <v/>
      </c>
      <c r="G92" t="str">
        <f>IF(AND(Making!EW95&lt;&gt;0,(DK92&lt;&gt;"")),Making!EY95,"")</f>
        <v/>
      </c>
      <c r="H92" t="str">
        <f>IF(AND(Making!EW95&lt;&gt;0,(DK92&lt;&gt;"")),Making!EZ95,"")</f>
        <v/>
      </c>
      <c r="I92" t="str">
        <f>IF(AND(Making!EW95&lt;&gt;0,(DK92&lt;&gt;"")),Making!FA95,"")</f>
        <v/>
      </c>
      <c r="J92" t="str">
        <f>IF(AND(Making!EW95&lt;&gt;0,(DK92&lt;&gt;"")),Making!FB95,"")</f>
        <v/>
      </c>
      <c r="K92" t="str">
        <f>IF(AND(Making!EW95&lt;&gt;0,(DK92&lt;&gt;"")),Making!FC95,"")</f>
        <v/>
      </c>
      <c r="L92" t="str">
        <f>IF(AND(Making!EW95&lt;&gt;0,(DK92&lt;&gt;"")),Making!FD95,"")</f>
        <v/>
      </c>
      <c r="M92" t="str">
        <f>IF(AND(Making!EW95&lt;&gt;0,(DK92&lt;&gt;"")),Making!FE95,"")</f>
        <v/>
      </c>
      <c r="N92" t="str">
        <f>IF(AND(Making!EW95&lt;&gt;0,(DK92&lt;&gt;"")),Making!FF95,"")</f>
        <v/>
      </c>
      <c r="O92" t="str">
        <f>IF(AND(Making!EW95&lt;&gt;0,(DK92&lt;&gt;"")),Making!FG95,"")</f>
        <v/>
      </c>
      <c r="P92" t="str">
        <f>IF(AND(Making!EW95&lt;&gt;0,(DK92&lt;&gt;"")),Making!FH95,"")</f>
        <v/>
      </c>
      <c r="Q92" t="str">
        <f>IF(AND(Making!EW95&lt;&gt;0,(DK92&lt;&gt;"")),Making!FI95,"")</f>
        <v/>
      </c>
      <c r="R92" t="str">
        <f>IF(AND(Making!EW95&lt;&gt;0,(DK92&lt;&gt;"")),Making!FJ95,"")</f>
        <v/>
      </c>
      <c r="S92" t="str">
        <f>IF(AND(Making!EW95&lt;&gt;0,(DK92&lt;&gt;"")),Making!FK95,"")</f>
        <v/>
      </c>
      <c r="T92" t="str">
        <f>IF(AND(Making!EW95&lt;&gt;0,(DK92&lt;&gt;"")),Making!FL95,"")</f>
        <v/>
      </c>
      <c r="U92" t="str">
        <f>IF(AND(Making!EW95&lt;&gt;0,(DK92&lt;&gt;"")),Making!FM95,"")</f>
        <v/>
      </c>
      <c r="V92" t="str">
        <f>IF(AND(Making!EW95&lt;&gt;0,(DK92&lt;&gt;"")),Making!FN95,"")</f>
        <v/>
      </c>
      <c r="W92" t="str">
        <f>IF(AND(Making!EW95&lt;&gt;0,(DK92&lt;&gt;"")),Making!FO95,"")</f>
        <v/>
      </c>
      <c r="X92" t="str">
        <f>IF(AND(Making!EW95&lt;&gt;0,(DK92&lt;&gt;"")),Making!FP95,"")</f>
        <v/>
      </c>
      <c r="Y92" t="str">
        <f>IF(AND(Making!EW95&lt;&gt;0,(DK92&lt;&gt;"")),Making!FQ95,"")</f>
        <v/>
      </c>
      <c r="Z92" t="str">
        <f>IF(AND(Making!EW95&lt;&gt;0,(DK92&lt;&gt;"")),Making!FR95,"")</f>
        <v/>
      </c>
      <c r="AA92" t="str">
        <f>IF(AND(Making!EW95&lt;&gt;0,(DK92&lt;&gt;"")),Making!FS95,"")</f>
        <v/>
      </c>
      <c r="AB92" t="str">
        <f>IF(AND(Making!EW95&lt;&gt;0,(DK92&lt;&gt;"")),Making!FT95,"")</f>
        <v/>
      </c>
      <c r="AC92" t="str">
        <f>IF(AND(Making!EW95&lt;&gt;0,(DK92&lt;&gt;"")),Making!FU95,"")</f>
        <v/>
      </c>
      <c r="AD92" t="str">
        <f>IF(AND(Making!EW95&lt;&gt;0,(DK92&lt;&gt;"")),Making!FV95,"")</f>
        <v/>
      </c>
      <c r="AE92" t="str">
        <f>IF(AND(Making!EW95&lt;&gt;0,(DK92&lt;&gt;"")),Making!FW95,"")</f>
        <v/>
      </c>
      <c r="AF92" t="str">
        <f>IF(AND(Making!EW95&lt;&gt;0,(DK92&lt;&gt;"")),Making!FX95,"")</f>
        <v/>
      </c>
      <c r="AG92" t="str">
        <f>IF(AND(Making!EW95&lt;&gt;0,(DK92&lt;&gt;"")),Making!FY95,"")</f>
        <v/>
      </c>
      <c r="AH92" t="str">
        <f>IF(AND(Making!EW95&lt;&gt;0,(DK92&lt;&gt;"")),Making!FZ95,"")</f>
        <v/>
      </c>
      <c r="AI92" t="str">
        <f>IF(AND(Making!EW95&lt;&gt;0,(DK92&lt;&gt;"")),Making!GA95,"")</f>
        <v/>
      </c>
      <c r="AJ92" t="str">
        <f>IF(AND(Making!EW95&lt;&gt;0,(DK92&lt;&gt;"")),Making!GB95,"")</f>
        <v/>
      </c>
      <c r="AK92" t="str">
        <f>IF(AND(Making!EW95&lt;&gt;0,(DK92&lt;&gt;"")),Making!GC95,"")</f>
        <v/>
      </c>
      <c r="AL92" t="str">
        <f>IF(AND(Making!EW95&lt;&gt;0,(DK92&lt;&gt;"")),Making!GD95,"")</f>
        <v/>
      </c>
      <c r="AM92" t="str">
        <f>IF(AND(Making!EW95&lt;&gt;0,(DK92&lt;&gt;"")),Making!GE95,"")</f>
        <v/>
      </c>
      <c r="AN92" t="str">
        <f>IF(AND(Making!EW95&lt;&gt;0,(DK92&lt;&gt;"")),Making!GF95,"")</f>
        <v/>
      </c>
      <c r="AO92" t="str">
        <f>IF(AND(Making!EW95&lt;&gt;0,(DK92&lt;&gt;"")),Making!GG95,"")</f>
        <v/>
      </c>
      <c r="AP92" t="str">
        <f>IF(AND(Making!EW95&lt;&gt;0,(DK92&lt;&gt;"")),Making!GJ95,"")</f>
        <v/>
      </c>
      <c r="AQ92" t="str">
        <f>IF(AND(Making!EW95&lt;&gt;0,(DK92&lt;&gt;"")),Making!GK95,"")</f>
        <v/>
      </c>
      <c r="AR92" t="str">
        <f>IF(AND(Making!EW95&lt;&gt;0,(DK92&lt;&gt;"")),Making!GL95,"")</f>
        <v/>
      </c>
      <c r="AS92" t="str">
        <f>IF(AND(Making!EW95&lt;&gt;0,(DK92&lt;&gt;"")),Making!GM95,"")</f>
        <v/>
      </c>
      <c r="AT92" t="str">
        <f>IF(AND(Making!EW95&lt;&gt;0,(DK92&lt;&gt;"")),"G","")</f>
        <v/>
      </c>
      <c r="AU92" t="str">
        <f>IF(AND(Making!EW95&lt;&gt;0,(DK92&lt;&gt;"")),2,IF(AND(Making!AS95&lt;&gt;0,(DK110&lt;&gt;"")),2,""))</f>
        <v/>
      </c>
      <c r="AV92" t="str">
        <f>IF(AND(Making!EW95&lt;&gt;0,(DK92&lt;&gt;""),(DL92&gt;0)),"X","")</f>
        <v/>
      </c>
      <c r="AW92" t="str">
        <f>IF(AND(Making!EW95&lt;&gt;0,(DK92&lt;&gt;""),(DL92&gt;0)),-1,"")</f>
        <v/>
      </c>
      <c r="AX92" s="4"/>
      <c r="AY92" s="4"/>
      <c r="AZ92" s="4"/>
      <c r="BA92" s="4"/>
      <c r="BB92" s="4" t="str">
        <f>IF('Making-시작_종료용'!K95&gt;0,CONCATENATE("@SET_LINE,",IF(CV92=1,DH92,DH92+IF(DK92&lt;&gt;"",DI92,0))),"")</f>
        <v/>
      </c>
      <c r="BC92" t="str">
        <f>IF('Making-시작_종료용'!K95&gt;0,'Making-시작_종료용'!EV95,"")</f>
        <v/>
      </c>
      <c r="BD92" t="str">
        <f>IF('Making-시작_종료용'!K95&gt;0,'Making-시작_종료용'!EW95,"")</f>
        <v/>
      </c>
      <c r="BE92" t="str">
        <f>IF('Making-시작_종료용'!K95&gt;0,'Making-시작_종료용'!EX95,"")</f>
        <v/>
      </c>
      <c r="BF92" t="str">
        <f>IF('Making-시작_종료용'!K95&gt;0,'Making-시작_종료용'!EY95,"")</f>
        <v/>
      </c>
      <c r="BG92" t="str">
        <f>IF('Making-시작_종료용'!K95&gt;0,'Making-시작_종료용'!EZ95,"")</f>
        <v/>
      </c>
      <c r="BH92" t="str">
        <f>IF('Making-시작_종료용'!K95&gt;0,'Making-시작_종료용'!FA95,"")</f>
        <v/>
      </c>
      <c r="BI92" t="str">
        <f>IF('Making-시작_종료용'!K95&gt;0,'Making-시작_종료용'!FB95,"")</f>
        <v/>
      </c>
      <c r="BJ92" t="str">
        <f>IF('Making-시작_종료용'!K95&gt;0,'Making-시작_종료용'!FC95,"")</f>
        <v/>
      </c>
      <c r="BK92" t="str">
        <f>IF('Making-시작_종료용'!K95&gt;0,'Making-시작_종료용'!FD95,"")</f>
        <v/>
      </c>
      <c r="BL92" t="str">
        <f>IF('Making-시작_종료용'!K95&gt;0,'Making-시작_종료용'!FE95,"")</f>
        <v/>
      </c>
      <c r="BM92" t="str">
        <f>IF('Making-시작_종료용'!K95&gt;0,'Making-시작_종료용'!FF95,"")</f>
        <v/>
      </c>
      <c r="BN92" t="str">
        <f>IF('Making-시작_종료용'!K95&gt;0,'Making-시작_종료용'!FG95,"")</f>
        <v/>
      </c>
      <c r="BO92" t="str">
        <f>IF('Making-시작_종료용'!K95&gt;0,'Making-시작_종료용'!FH95,"")</f>
        <v/>
      </c>
      <c r="BP92" t="str">
        <f>IF('Making-시작_종료용'!K95&gt;0,'Making-시작_종료용'!FI95,"")</f>
        <v/>
      </c>
      <c r="BQ92" t="str">
        <f>IF('Making-시작_종료용'!K95&gt;0,'Making-시작_종료용'!FJ95,"")</f>
        <v/>
      </c>
      <c r="BR92" t="str">
        <f>IF('Making-시작_종료용'!K95&gt;0,'Making-시작_종료용'!FK95,"")</f>
        <v/>
      </c>
      <c r="BS92" t="str">
        <f>IF('Making-시작_종료용'!K95&gt;0,'Making-시작_종료용'!FL95,"")</f>
        <v/>
      </c>
      <c r="BT92" t="str">
        <f>IF('Making-시작_종료용'!K95&gt;0,'Making-시작_종료용'!FM95,"")</f>
        <v/>
      </c>
      <c r="BU92" t="str">
        <f>IF('Making-시작_종료용'!K95&gt;0,'Making-시작_종료용'!FN95,"")</f>
        <v/>
      </c>
      <c r="BV92" t="str">
        <f>IF('Making-시작_종료용'!K95&gt;0,'Making-시작_종료용'!FO95,"")</f>
        <v/>
      </c>
      <c r="BW92" t="str">
        <f>IF('Making-시작_종료용'!K95&gt;0,'Making-시작_종료용'!FP95,"")</f>
        <v/>
      </c>
      <c r="BX92" t="str">
        <f>IF('Making-시작_종료용'!K95&gt;0,'Making-시작_종료용'!FQ95,"")</f>
        <v/>
      </c>
      <c r="BY92" t="str">
        <f>IF('Making-시작_종료용'!K95&gt;0,'Making-시작_종료용'!FR95,"")</f>
        <v/>
      </c>
      <c r="BZ92" t="str">
        <f>IF('Making-시작_종료용'!K95&gt;0,'Making-시작_종료용'!FS95,"")</f>
        <v/>
      </c>
      <c r="CA92" t="str">
        <f>IF('Making-시작_종료용'!K95&gt;0,'Making-시작_종료용'!FT95,"")</f>
        <v/>
      </c>
      <c r="CB92" t="str">
        <f>IF('Making-시작_종료용'!K95&gt;0,'Making-시작_종료용'!FU95,"")</f>
        <v/>
      </c>
      <c r="CC92" t="str">
        <f>IF('Making-시작_종료용'!K95&gt;0,'Making-시작_종료용'!FV95,"")</f>
        <v/>
      </c>
      <c r="CD92" t="str">
        <f>IF('Making-시작_종료용'!K95&gt;0,'Making-시작_종료용'!FW95,"")</f>
        <v/>
      </c>
      <c r="CE92" t="str">
        <f>IF('Making-시작_종료용'!K95&gt;0,'Making-시작_종료용'!FX95,"")</f>
        <v/>
      </c>
      <c r="CF92" t="str">
        <f>IF('Making-시작_종료용'!K95&gt;0,'Making-시작_종료용'!FY95,"")</f>
        <v/>
      </c>
      <c r="CG92" t="str">
        <f>IF('Making-시작_종료용'!K95&gt;0,'Making-시작_종료용'!FZ95,"")</f>
        <v/>
      </c>
      <c r="CH92" t="str">
        <f>IF('Making-시작_종료용'!K95&gt;0,'Making-시작_종료용'!GA95,"")</f>
        <v/>
      </c>
      <c r="CI92" t="str">
        <f>IF('Making-시작_종료용'!K95&gt;0,'Making-시작_종료용'!GB95,"")</f>
        <v/>
      </c>
      <c r="CJ92" t="str">
        <f>IF('Making-시작_종료용'!K95&gt;0,'Making-시작_종료용'!GC95,"")</f>
        <v/>
      </c>
      <c r="CK92" t="str">
        <f>IF('Making-시작_종료용'!K95&gt;0,'Making-시작_종료용'!GD95,"")</f>
        <v/>
      </c>
      <c r="CL92" t="str">
        <f>IF('Making-시작_종료용'!K95&gt;0,'Making-시작_종료용'!GE95,"")</f>
        <v/>
      </c>
      <c r="CM92" t="str">
        <f>IF('Making-시작_종료용'!K95&gt;0,'Making-시작_종료용'!GF95,"")</f>
        <v/>
      </c>
      <c r="CN92" t="str">
        <f>IF('Making-시작_종료용'!K95&gt;0,'Making-시작_종료용'!GG95,"")</f>
        <v/>
      </c>
      <c r="CO92" t="str">
        <f>IF('Making-시작_종료용'!K95&gt;0,'Making-시작_종료용'!GH95,"")</f>
        <v/>
      </c>
      <c r="CP92" s="56" t="str">
        <f>IF('Making-시작_종료용'!K95&gt;0,'Making-시작_종료용'!GI95,"")</f>
        <v/>
      </c>
      <c r="CQ92" t="str">
        <f>IF('Making-시작_종료용'!K95&gt;0,'Making-시작_종료용'!GJ95,"")</f>
        <v/>
      </c>
      <c r="CR92" t="str">
        <f>IF('Making-시작_종료용'!K95&gt;0,'Making-시작_종료용'!GK95,"")</f>
        <v/>
      </c>
      <c r="CS92" t="str">
        <f>IF('Making-시작_종료용'!K95&gt;0,'Making-시작_종료용'!GL95,"")</f>
        <v/>
      </c>
      <c r="CT92" t="str">
        <f>IF('Making-시작_종료용'!K95&gt;0,'Making-시작_종료용'!GM95,"")</f>
        <v/>
      </c>
      <c r="CU92" t="str">
        <f>IF('Making-시작_종료용'!K95&gt;0,"G","")</f>
        <v/>
      </c>
      <c r="CV92" t="str">
        <f>IF('Making-시작_종료용'!AR95&gt;0,1,IF('Making-시작_종료용'!AS95&gt;0,3,""))</f>
        <v/>
      </c>
      <c r="CW92" t="str">
        <f>IF(AND(Making!EW95&lt;&gt;0,(DL92&gt;0)),"X","")</f>
        <v/>
      </c>
      <c r="CX92" t="str">
        <f>IF(AND(Making!EW95&lt;&gt;0,(DL92&gt;0)),-1,"")</f>
        <v/>
      </c>
      <c r="CY92" t="str">
        <f t="shared" si="20"/>
        <v/>
      </c>
      <c r="DC92" t="str">
        <f>IF('Making-시작_종료용'!AR95&gt;0,"시작보행",IF('Making-시작_종료용'!AS95&gt;0,"종료보행",""))</f>
        <v/>
      </c>
      <c r="DH92">
        <f t="shared" si="16"/>
        <v>86</v>
      </c>
      <c r="DI92">
        <f t="shared" si="17"/>
        <v>16</v>
      </c>
      <c r="DJ92" t="str">
        <f t="shared" si="15"/>
        <v/>
      </c>
      <c r="DK92">
        <f t="shared" si="18"/>
        <v>3</v>
      </c>
      <c r="DL92">
        <f t="shared" si="19"/>
        <v>0</v>
      </c>
    </row>
    <row r="93" spans="3:116" ht="12" customHeight="1" x14ac:dyDescent="0.4">
      <c r="C93" s="4" t="str">
        <f>IF(AND(Making!EW96&lt;&gt;0,(DK93&lt;&gt;"")),CONCATENATE("@SET_LINE,",DH93+DI93/2),"")</f>
        <v/>
      </c>
      <c r="D93" t="str">
        <f>IF(AND(Making!EW96&lt;&gt;0,(DK93&lt;&gt;"")),Making!EV96,"")</f>
        <v/>
      </c>
      <c r="E93" t="str">
        <f>IF(AND(Making!EW96&lt;&gt;0,(DK93&lt;&gt;"")),Making!EW96,"")</f>
        <v/>
      </c>
      <c r="F93" t="str">
        <f>IF(AND(Making!EW96&lt;&gt;0,(DK93&lt;&gt;"")),Making!EX96,"")</f>
        <v/>
      </c>
      <c r="G93" t="str">
        <f>IF(AND(Making!EW96&lt;&gt;0,(DK93&lt;&gt;"")),Making!EY96,"")</f>
        <v/>
      </c>
      <c r="H93" t="str">
        <f>IF(AND(Making!EW96&lt;&gt;0,(DK93&lt;&gt;"")),Making!EZ96,"")</f>
        <v/>
      </c>
      <c r="I93" t="str">
        <f>IF(AND(Making!EW96&lt;&gt;0,(DK93&lt;&gt;"")),Making!FA96,"")</f>
        <v/>
      </c>
      <c r="J93" t="str">
        <f>IF(AND(Making!EW96&lt;&gt;0,(DK93&lt;&gt;"")),Making!FB96,"")</f>
        <v/>
      </c>
      <c r="K93" t="str">
        <f>IF(AND(Making!EW96&lt;&gt;0,(DK93&lt;&gt;"")),Making!FC96,"")</f>
        <v/>
      </c>
      <c r="L93" t="str">
        <f>IF(AND(Making!EW96&lt;&gt;0,(DK93&lt;&gt;"")),Making!FD96,"")</f>
        <v/>
      </c>
      <c r="M93" t="str">
        <f>IF(AND(Making!EW96&lt;&gt;0,(DK93&lt;&gt;"")),Making!FE96,"")</f>
        <v/>
      </c>
      <c r="N93" t="str">
        <f>IF(AND(Making!EW96&lt;&gt;0,(DK93&lt;&gt;"")),Making!FF96,"")</f>
        <v/>
      </c>
      <c r="O93" t="str">
        <f>IF(AND(Making!EW96&lt;&gt;0,(DK93&lt;&gt;"")),Making!FG96,"")</f>
        <v/>
      </c>
      <c r="P93" t="str">
        <f>IF(AND(Making!EW96&lt;&gt;0,(DK93&lt;&gt;"")),Making!FH96,"")</f>
        <v/>
      </c>
      <c r="Q93" t="str">
        <f>IF(AND(Making!EW96&lt;&gt;0,(DK93&lt;&gt;"")),Making!FI96,"")</f>
        <v/>
      </c>
      <c r="R93" t="str">
        <f>IF(AND(Making!EW96&lt;&gt;0,(DK93&lt;&gt;"")),Making!FJ96,"")</f>
        <v/>
      </c>
      <c r="S93" t="str">
        <f>IF(AND(Making!EW96&lt;&gt;0,(DK93&lt;&gt;"")),Making!FK96,"")</f>
        <v/>
      </c>
      <c r="T93" t="str">
        <f>IF(AND(Making!EW96&lt;&gt;0,(DK93&lt;&gt;"")),Making!FL96,"")</f>
        <v/>
      </c>
      <c r="U93" t="str">
        <f>IF(AND(Making!EW96&lt;&gt;0,(DK93&lt;&gt;"")),Making!FM96,"")</f>
        <v/>
      </c>
      <c r="V93" t="str">
        <f>IF(AND(Making!EW96&lt;&gt;0,(DK93&lt;&gt;"")),Making!FN96,"")</f>
        <v/>
      </c>
      <c r="W93" t="str">
        <f>IF(AND(Making!EW96&lt;&gt;0,(DK93&lt;&gt;"")),Making!FO96,"")</f>
        <v/>
      </c>
      <c r="X93" t="str">
        <f>IF(AND(Making!EW96&lt;&gt;0,(DK93&lt;&gt;"")),Making!FP96,"")</f>
        <v/>
      </c>
      <c r="Y93" t="str">
        <f>IF(AND(Making!EW96&lt;&gt;0,(DK93&lt;&gt;"")),Making!FQ96,"")</f>
        <v/>
      </c>
      <c r="Z93" t="str">
        <f>IF(AND(Making!EW96&lt;&gt;0,(DK93&lt;&gt;"")),Making!FR96,"")</f>
        <v/>
      </c>
      <c r="AA93" t="str">
        <f>IF(AND(Making!EW96&lt;&gt;0,(DK93&lt;&gt;"")),Making!FS96,"")</f>
        <v/>
      </c>
      <c r="AB93" t="str">
        <f>IF(AND(Making!EW96&lt;&gt;0,(DK93&lt;&gt;"")),Making!FT96,"")</f>
        <v/>
      </c>
      <c r="AC93" t="str">
        <f>IF(AND(Making!EW96&lt;&gt;0,(DK93&lt;&gt;"")),Making!FU96,"")</f>
        <v/>
      </c>
      <c r="AD93" t="str">
        <f>IF(AND(Making!EW96&lt;&gt;0,(DK93&lt;&gt;"")),Making!FV96,"")</f>
        <v/>
      </c>
      <c r="AE93" t="str">
        <f>IF(AND(Making!EW96&lt;&gt;0,(DK93&lt;&gt;"")),Making!FW96,"")</f>
        <v/>
      </c>
      <c r="AF93" t="str">
        <f>IF(AND(Making!EW96&lt;&gt;0,(DK93&lt;&gt;"")),Making!FX96,"")</f>
        <v/>
      </c>
      <c r="AG93" t="str">
        <f>IF(AND(Making!EW96&lt;&gt;0,(DK93&lt;&gt;"")),Making!FY96,"")</f>
        <v/>
      </c>
      <c r="AH93" t="str">
        <f>IF(AND(Making!EW96&lt;&gt;0,(DK93&lt;&gt;"")),Making!FZ96,"")</f>
        <v/>
      </c>
      <c r="AI93" t="str">
        <f>IF(AND(Making!EW96&lt;&gt;0,(DK93&lt;&gt;"")),Making!GA96,"")</f>
        <v/>
      </c>
      <c r="AJ93" t="str">
        <f>IF(AND(Making!EW96&lt;&gt;0,(DK93&lt;&gt;"")),Making!GB96,"")</f>
        <v/>
      </c>
      <c r="AK93" t="str">
        <f>IF(AND(Making!EW96&lt;&gt;0,(DK93&lt;&gt;"")),Making!GC96,"")</f>
        <v/>
      </c>
      <c r="AL93" t="str">
        <f>IF(AND(Making!EW96&lt;&gt;0,(DK93&lt;&gt;"")),Making!GD96,"")</f>
        <v/>
      </c>
      <c r="AM93" t="str">
        <f>IF(AND(Making!EW96&lt;&gt;0,(DK93&lt;&gt;"")),Making!GE96,"")</f>
        <v/>
      </c>
      <c r="AN93" t="str">
        <f>IF(AND(Making!EW96&lt;&gt;0,(DK93&lt;&gt;"")),Making!GF96,"")</f>
        <v/>
      </c>
      <c r="AO93" t="str">
        <f>IF(AND(Making!EW96&lt;&gt;0,(DK93&lt;&gt;"")),Making!GG96,"")</f>
        <v/>
      </c>
      <c r="AP93" t="str">
        <f>IF(AND(Making!EW96&lt;&gt;0,(DK93&lt;&gt;"")),Making!GJ96,"")</f>
        <v/>
      </c>
      <c r="AQ93" t="str">
        <f>IF(AND(Making!EW96&lt;&gt;0,(DK93&lt;&gt;"")),Making!GK96,"")</f>
        <v/>
      </c>
      <c r="AR93" t="str">
        <f>IF(AND(Making!EW96&lt;&gt;0,(DK93&lt;&gt;"")),Making!GL96,"")</f>
        <v/>
      </c>
      <c r="AS93" t="str">
        <f>IF(AND(Making!EW96&lt;&gt;0,(DK93&lt;&gt;"")),Making!GM96,"")</f>
        <v/>
      </c>
      <c r="AT93" t="str">
        <f>IF(AND(Making!EW96&lt;&gt;0,(DK93&lt;&gt;"")),"G","")</f>
        <v/>
      </c>
      <c r="AU93" t="str">
        <f>IF(AND(Making!EW96&lt;&gt;0,(DK93&lt;&gt;"")),2,IF(AND(Making!AS96&lt;&gt;0,(DK111&lt;&gt;"")),2,""))</f>
        <v/>
      </c>
      <c r="AV93" t="str">
        <f>IF(AND(Making!EW96&lt;&gt;0,(DK93&lt;&gt;""),(DL93&gt;0)),"X","")</f>
        <v/>
      </c>
      <c r="AW93" t="str">
        <f>IF(AND(Making!EW96&lt;&gt;0,(DK93&lt;&gt;""),(DL93&gt;0)),-1,"")</f>
        <v/>
      </c>
      <c r="AX93" s="4"/>
      <c r="AY93" s="4"/>
      <c r="AZ93" s="4"/>
      <c r="BA93" s="4"/>
      <c r="BB93" s="4" t="str">
        <f>IF('Making-시작_종료용'!K96&gt;0,CONCATENATE("@SET_LINE,",IF(CV93=1,DH93,DH93+IF(DK93&lt;&gt;"",DI93,0))),"")</f>
        <v/>
      </c>
      <c r="BC93" t="str">
        <f>IF('Making-시작_종료용'!K96&gt;0,'Making-시작_종료용'!EV96,"")</f>
        <v/>
      </c>
      <c r="BD93" t="str">
        <f>IF('Making-시작_종료용'!K96&gt;0,'Making-시작_종료용'!EW96,"")</f>
        <v/>
      </c>
      <c r="BE93" t="str">
        <f>IF('Making-시작_종료용'!K96&gt;0,'Making-시작_종료용'!EX96,"")</f>
        <v/>
      </c>
      <c r="BF93" t="str">
        <f>IF('Making-시작_종료용'!K96&gt;0,'Making-시작_종료용'!EY96,"")</f>
        <v/>
      </c>
      <c r="BG93" t="str">
        <f>IF('Making-시작_종료용'!K96&gt;0,'Making-시작_종료용'!EZ96,"")</f>
        <v/>
      </c>
      <c r="BH93" t="str">
        <f>IF('Making-시작_종료용'!K96&gt;0,'Making-시작_종료용'!FA96,"")</f>
        <v/>
      </c>
      <c r="BI93" t="str">
        <f>IF('Making-시작_종료용'!K96&gt;0,'Making-시작_종료용'!FB96,"")</f>
        <v/>
      </c>
      <c r="BJ93" t="str">
        <f>IF('Making-시작_종료용'!K96&gt;0,'Making-시작_종료용'!FC96,"")</f>
        <v/>
      </c>
      <c r="BK93" t="str">
        <f>IF('Making-시작_종료용'!K96&gt;0,'Making-시작_종료용'!FD96,"")</f>
        <v/>
      </c>
      <c r="BL93" t="str">
        <f>IF('Making-시작_종료용'!K96&gt;0,'Making-시작_종료용'!FE96,"")</f>
        <v/>
      </c>
      <c r="BM93" t="str">
        <f>IF('Making-시작_종료용'!K96&gt;0,'Making-시작_종료용'!FF96,"")</f>
        <v/>
      </c>
      <c r="BN93" t="str">
        <f>IF('Making-시작_종료용'!K96&gt;0,'Making-시작_종료용'!FG96,"")</f>
        <v/>
      </c>
      <c r="BO93" t="str">
        <f>IF('Making-시작_종료용'!K96&gt;0,'Making-시작_종료용'!FH96,"")</f>
        <v/>
      </c>
      <c r="BP93" t="str">
        <f>IF('Making-시작_종료용'!K96&gt;0,'Making-시작_종료용'!FI96,"")</f>
        <v/>
      </c>
      <c r="BQ93" t="str">
        <f>IF('Making-시작_종료용'!K96&gt;0,'Making-시작_종료용'!FJ96,"")</f>
        <v/>
      </c>
      <c r="BR93" t="str">
        <f>IF('Making-시작_종료용'!K96&gt;0,'Making-시작_종료용'!FK96,"")</f>
        <v/>
      </c>
      <c r="BS93" t="str">
        <f>IF('Making-시작_종료용'!K96&gt;0,'Making-시작_종료용'!FL96,"")</f>
        <v/>
      </c>
      <c r="BT93" t="str">
        <f>IF('Making-시작_종료용'!K96&gt;0,'Making-시작_종료용'!FM96,"")</f>
        <v/>
      </c>
      <c r="BU93" t="str">
        <f>IF('Making-시작_종료용'!K96&gt;0,'Making-시작_종료용'!FN96,"")</f>
        <v/>
      </c>
      <c r="BV93" t="str">
        <f>IF('Making-시작_종료용'!K96&gt;0,'Making-시작_종료용'!FO96,"")</f>
        <v/>
      </c>
      <c r="BW93" t="str">
        <f>IF('Making-시작_종료용'!K96&gt;0,'Making-시작_종료용'!FP96,"")</f>
        <v/>
      </c>
      <c r="BX93" t="str">
        <f>IF('Making-시작_종료용'!K96&gt;0,'Making-시작_종료용'!FQ96,"")</f>
        <v/>
      </c>
      <c r="BY93" t="str">
        <f>IF('Making-시작_종료용'!K96&gt;0,'Making-시작_종료용'!FR96,"")</f>
        <v/>
      </c>
      <c r="BZ93" t="str">
        <f>IF('Making-시작_종료용'!K96&gt;0,'Making-시작_종료용'!FS96,"")</f>
        <v/>
      </c>
      <c r="CA93" t="str">
        <f>IF('Making-시작_종료용'!K96&gt;0,'Making-시작_종료용'!FT96,"")</f>
        <v/>
      </c>
      <c r="CB93" t="str">
        <f>IF('Making-시작_종료용'!K96&gt;0,'Making-시작_종료용'!FU96,"")</f>
        <v/>
      </c>
      <c r="CC93" t="str">
        <f>IF('Making-시작_종료용'!K96&gt;0,'Making-시작_종료용'!FV96,"")</f>
        <v/>
      </c>
      <c r="CD93" t="str">
        <f>IF('Making-시작_종료용'!K96&gt;0,'Making-시작_종료용'!FW96,"")</f>
        <v/>
      </c>
      <c r="CE93" t="str">
        <f>IF('Making-시작_종료용'!K96&gt;0,'Making-시작_종료용'!FX96,"")</f>
        <v/>
      </c>
      <c r="CF93" t="str">
        <f>IF('Making-시작_종료용'!K96&gt;0,'Making-시작_종료용'!FY96,"")</f>
        <v/>
      </c>
      <c r="CG93" t="str">
        <f>IF('Making-시작_종료용'!K96&gt;0,'Making-시작_종료용'!FZ96,"")</f>
        <v/>
      </c>
      <c r="CH93" t="str">
        <f>IF('Making-시작_종료용'!K96&gt;0,'Making-시작_종료용'!GA96,"")</f>
        <v/>
      </c>
      <c r="CI93" t="str">
        <f>IF('Making-시작_종료용'!K96&gt;0,'Making-시작_종료용'!GB96,"")</f>
        <v/>
      </c>
      <c r="CJ93" t="str">
        <f>IF('Making-시작_종료용'!K96&gt;0,'Making-시작_종료용'!GC96,"")</f>
        <v/>
      </c>
      <c r="CK93" t="str">
        <f>IF('Making-시작_종료용'!K96&gt;0,'Making-시작_종료용'!GD96,"")</f>
        <v/>
      </c>
      <c r="CL93" t="str">
        <f>IF('Making-시작_종료용'!K96&gt;0,'Making-시작_종료용'!GE96,"")</f>
        <v/>
      </c>
      <c r="CM93" t="str">
        <f>IF('Making-시작_종료용'!K96&gt;0,'Making-시작_종료용'!GF96,"")</f>
        <v/>
      </c>
      <c r="CN93" t="str">
        <f>IF('Making-시작_종료용'!K96&gt;0,'Making-시작_종료용'!GG96,"")</f>
        <v/>
      </c>
      <c r="CO93" t="str">
        <f>IF('Making-시작_종료용'!K96&gt;0,'Making-시작_종료용'!GH96,"")</f>
        <v/>
      </c>
      <c r="CP93" s="56" t="str">
        <f>IF('Making-시작_종료용'!K96&gt;0,'Making-시작_종료용'!GI96,"")</f>
        <v/>
      </c>
      <c r="CQ93" t="str">
        <f>IF('Making-시작_종료용'!K96&gt;0,'Making-시작_종료용'!GJ96,"")</f>
        <v/>
      </c>
      <c r="CR93" t="str">
        <f>IF('Making-시작_종료용'!K96&gt;0,'Making-시작_종료용'!GK96,"")</f>
        <v/>
      </c>
      <c r="CS93" t="str">
        <f>IF('Making-시작_종료용'!K96&gt;0,'Making-시작_종료용'!GL96,"")</f>
        <v/>
      </c>
      <c r="CT93" t="str">
        <f>IF('Making-시작_종료용'!K96&gt;0,'Making-시작_종료용'!GM96,"")</f>
        <v/>
      </c>
      <c r="CU93" t="str">
        <f>IF('Making-시작_종료용'!K96&gt;0,"G","")</f>
        <v/>
      </c>
      <c r="CV93" t="str">
        <f>IF('Making-시작_종료용'!AR96&gt;0,1,IF('Making-시작_종료용'!AS96&gt;0,3,""))</f>
        <v/>
      </c>
      <c r="CW93" t="str">
        <f>IF(AND(Making!EW96&lt;&gt;0,(DL93&gt;0)),"X","")</f>
        <v/>
      </c>
      <c r="CX93" t="str">
        <f>IF(AND(Making!EW96&lt;&gt;0,(DL93&gt;0)),-1,"")</f>
        <v/>
      </c>
      <c r="CY93" t="str">
        <f t="shared" si="20"/>
        <v/>
      </c>
      <c r="DC93" t="str">
        <f>IF('Making-시작_종료용'!AR96&gt;0,"시작보행",IF('Making-시작_종료용'!AS96&gt;0,"종료보행",""))</f>
        <v/>
      </c>
      <c r="DH93">
        <f t="shared" si="16"/>
        <v>87</v>
      </c>
      <c r="DI93">
        <f t="shared" si="17"/>
        <v>16</v>
      </c>
      <c r="DJ93" t="str">
        <f t="shared" si="15"/>
        <v/>
      </c>
      <c r="DK93">
        <f t="shared" si="18"/>
        <v>3</v>
      </c>
      <c r="DL93">
        <f t="shared" si="19"/>
        <v>0</v>
      </c>
    </row>
    <row r="94" spans="3:116" ht="12" customHeight="1" x14ac:dyDescent="0.4">
      <c r="C94" s="4" t="str">
        <f>IF(AND(Making!EW97&lt;&gt;0,(DK94&lt;&gt;"")),CONCATENATE("@SET_LINE,",DH94+DI94/2),"")</f>
        <v/>
      </c>
      <c r="D94" t="str">
        <f>IF(AND(Making!EW97&lt;&gt;0,(DK94&lt;&gt;"")),Making!EV97,"")</f>
        <v/>
      </c>
      <c r="E94" t="str">
        <f>IF(AND(Making!EW97&lt;&gt;0,(DK94&lt;&gt;"")),Making!EW97,"")</f>
        <v/>
      </c>
      <c r="F94" t="str">
        <f>IF(AND(Making!EW97&lt;&gt;0,(DK94&lt;&gt;"")),Making!EX97,"")</f>
        <v/>
      </c>
      <c r="G94" t="str">
        <f>IF(AND(Making!EW97&lt;&gt;0,(DK94&lt;&gt;"")),Making!EY97,"")</f>
        <v/>
      </c>
      <c r="H94" t="str">
        <f>IF(AND(Making!EW97&lt;&gt;0,(DK94&lt;&gt;"")),Making!EZ97,"")</f>
        <v/>
      </c>
      <c r="I94" t="str">
        <f>IF(AND(Making!EW97&lt;&gt;0,(DK94&lt;&gt;"")),Making!FA97,"")</f>
        <v/>
      </c>
      <c r="J94" t="str">
        <f>IF(AND(Making!EW97&lt;&gt;0,(DK94&lt;&gt;"")),Making!FB97,"")</f>
        <v/>
      </c>
      <c r="K94" t="str">
        <f>IF(AND(Making!EW97&lt;&gt;0,(DK94&lt;&gt;"")),Making!FC97,"")</f>
        <v/>
      </c>
      <c r="L94" t="str">
        <f>IF(AND(Making!EW97&lt;&gt;0,(DK94&lt;&gt;"")),Making!FD97,"")</f>
        <v/>
      </c>
      <c r="M94" t="str">
        <f>IF(AND(Making!EW97&lt;&gt;0,(DK94&lt;&gt;"")),Making!FE97,"")</f>
        <v/>
      </c>
      <c r="N94" t="str">
        <f>IF(AND(Making!EW97&lt;&gt;0,(DK94&lt;&gt;"")),Making!FF97,"")</f>
        <v/>
      </c>
      <c r="O94" t="str">
        <f>IF(AND(Making!EW97&lt;&gt;0,(DK94&lt;&gt;"")),Making!FG97,"")</f>
        <v/>
      </c>
      <c r="P94" t="str">
        <f>IF(AND(Making!EW97&lt;&gt;0,(DK94&lt;&gt;"")),Making!FH97,"")</f>
        <v/>
      </c>
      <c r="Q94" t="str">
        <f>IF(AND(Making!EW97&lt;&gt;0,(DK94&lt;&gt;"")),Making!FI97,"")</f>
        <v/>
      </c>
      <c r="R94" t="str">
        <f>IF(AND(Making!EW97&lt;&gt;0,(DK94&lt;&gt;"")),Making!FJ97,"")</f>
        <v/>
      </c>
      <c r="S94" t="str">
        <f>IF(AND(Making!EW97&lt;&gt;0,(DK94&lt;&gt;"")),Making!FK97,"")</f>
        <v/>
      </c>
      <c r="T94" t="str">
        <f>IF(AND(Making!EW97&lt;&gt;0,(DK94&lt;&gt;"")),Making!FL97,"")</f>
        <v/>
      </c>
      <c r="U94" t="str">
        <f>IF(AND(Making!EW97&lt;&gt;0,(DK94&lt;&gt;"")),Making!FM97,"")</f>
        <v/>
      </c>
      <c r="V94" t="str">
        <f>IF(AND(Making!EW97&lt;&gt;0,(DK94&lt;&gt;"")),Making!FN97,"")</f>
        <v/>
      </c>
      <c r="W94" t="str">
        <f>IF(AND(Making!EW97&lt;&gt;0,(DK94&lt;&gt;"")),Making!FO97,"")</f>
        <v/>
      </c>
      <c r="X94" t="str">
        <f>IF(AND(Making!EW97&lt;&gt;0,(DK94&lt;&gt;"")),Making!FP97,"")</f>
        <v/>
      </c>
      <c r="Y94" t="str">
        <f>IF(AND(Making!EW97&lt;&gt;0,(DK94&lt;&gt;"")),Making!FQ97,"")</f>
        <v/>
      </c>
      <c r="Z94" t="str">
        <f>IF(AND(Making!EW97&lt;&gt;0,(DK94&lt;&gt;"")),Making!FR97,"")</f>
        <v/>
      </c>
      <c r="AA94" t="str">
        <f>IF(AND(Making!EW97&lt;&gt;0,(DK94&lt;&gt;"")),Making!FS97,"")</f>
        <v/>
      </c>
      <c r="AB94" t="str">
        <f>IF(AND(Making!EW97&lt;&gt;0,(DK94&lt;&gt;"")),Making!FT97,"")</f>
        <v/>
      </c>
      <c r="AC94" t="str">
        <f>IF(AND(Making!EW97&lt;&gt;0,(DK94&lt;&gt;"")),Making!FU97,"")</f>
        <v/>
      </c>
      <c r="AD94" t="str">
        <f>IF(AND(Making!EW97&lt;&gt;0,(DK94&lt;&gt;"")),Making!FV97,"")</f>
        <v/>
      </c>
      <c r="AE94" t="str">
        <f>IF(AND(Making!EW97&lt;&gt;0,(DK94&lt;&gt;"")),Making!FW97,"")</f>
        <v/>
      </c>
      <c r="AF94" t="str">
        <f>IF(AND(Making!EW97&lt;&gt;0,(DK94&lt;&gt;"")),Making!FX97,"")</f>
        <v/>
      </c>
      <c r="AG94" t="str">
        <f>IF(AND(Making!EW97&lt;&gt;0,(DK94&lt;&gt;"")),Making!FY97,"")</f>
        <v/>
      </c>
      <c r="AH94" t="str">
        <f>IF(AND(Making!EW97&lt;&gt;0,(DK94&lt;&gt;"")),Making!FZ97,"")</f>
        <v/>
      </c>
      <c r="AI94" t="str">
        <f>IF(AND(Making!EW97&lt;&gt;0,(DK94&lt;&gt;"")),Making!GA97,"")</f>
        <v/>
      </c>
      <c r="AJ94" t="str">
        <f>IF(AND(Making!EW97&lt;&gt;0,(DK94&lt;&gt;"")),Making!GB97,"")</f>
        <v/>
      </c>
      <c r="AK94" t="str">
        <f>IF(AND(Making!EW97&lt;&gt;0,(DK94&lt;&gt;"")),Making!GC97,"")</f>
        <v/>
      </c>
      <c r="AL94" t="str">
        <f>IF(AND(Making!EW97&lt;&gt;0,(DK94&lt;&gt;"")),Making!GD97,"")</f>
        <v/>
      </c>
      <c r="AM94" t="str">
        <f>IF(AND(Making!EW97&lt;&gt;0,(DK94&lt;&gt;"")),Making!GE97,"")</f>
        <v/>
      </c>
      <c r="AN94" t="str">
        <f>IF(AND(Making!EW97&lt;&gt;0,(DK94&lt;&gt;"")),Making!GF97,"")</f>
        <v/>
      </c>
      <c r="AO94" t="str">
        <f>IF(AND(Making!EW97&lt;&gt;0,(DK94&lt;&gt;"")),Making!GG97,"")</f>
        <v/>
      </c>
      <c r="AP94" t="str">
        <f>IF(AND(Making!EW97&lt;&gt;0,(DK94&lt;&gt;"")),Making!GJ97,"")</f>
        <v/>
      </c>
      <c r="AQ94" t="str">
        <f>IF(AND(Making!EW97&lt;&gt;0,(DK94&lt;&gt;"")),Making!GK97,"")</f>
        <v/>
      </c>
      <c r="AR94" t="str">
        <f>IF(AND(Making!EW97&lt;&gt;0,(DK94&lt;&gt;"")),Making!GL97,"")</f>
        <v/>
      </c>
      <c r="AS94" t="str">
        <f>IF(AND(Making!EW97&lt;&gt;0,(DK94&lt;&gt;"")),Making!GM97,"")</f>
        <v/>
      </c>
      <c r="AT94" t="str">
        <f>IF(AND(Making!EW97&lt;&gt;0,(DK94&lt;&gt;"")),"G","")</f>
        <v/>
      </c>
      <c r="AU94" t="str">
        <f>IF(AND(Making!EW97&lt;&gt;0,(DK94&lt;&gt;"")),2,IF(AND(Making!AS97&lt;&gt;0,(DK112&lt;&gt;"")),2,""))</f>
        <v/>
      </c>
      <c r="AV94" t="str">
        <f>IF(AND(Making!EW97&lt;&gt;0,(DK94&lt;&gt;""),(DL94&gt;0)),"X","")</f>
        <v/>
      </c>
      <c r="AW94" t="str">
        <f>IF(AND(Making!EW97&lt;&gt;0,(DK94&lt;&gt;""),(DL94&gt;0)),-1,"")</f>
        <v/>
      </c>
      <c r="AX94" s="4"/>
      <c r="AY94" s="4"/>
      <c r="AZ94" s="4"/>
      <c r="BA94" s="4"/>
      <c r="BB94" s="4" t="str">
        <f>IF('Making-시작_종료용'!K97&gt;0,CONCATENATE("@SET_LINE,",IF(CV94=1,DH94,DH94+IF(DK94&lt;&gt;"",DI94,0))),"")</f>
        <v/>
      </c>
      <c r="BC94" t="str">
        <f>IF('Making-시작_종료용'!K97&gt;0,'Making-시작_종료용'!EV97,"")</f>
        <v/>
      </c>
      <c r="BD94" t="str">
        <f>IF('Making-시작_종료용'!K97&gt;0,'Making-시작_종료용'!EW97,"")</f>
        <v/>
      </c>
      <c r="BE94" t="str">
        <f>IF('Making-시작_종료용'!K97&gt;0,'Making-시작_종료용'!EX97,"")</f>
        <v/>
      </c>
      <c r="BF94" t="str">
        <f>IF('Making-시작_종료용'!K97&gt;0,'Making-시작_종료용'!EY97,"")</f>
        <v/>
      </c>
      <c r="BG94" t="str">
        <f>IF('Making-시작_종료용'!K97&gt;0,'Making-시작_종료용'!EZ97,"")</f>
        <v/>
      </c>
      <c r="BH94" t="str">
        <f>IF('Making-시작_종료용'!K97&gt;0,'Making-시작_종료용'!FA97,"")</f>
        <v/>
      </c>
      <c r="BI94" t="str">
        <f>IF('Making-시작_종료용'!K97&gt;0,'Making-시작_종료용'!FB97,"")</f>
        <v/>
      </c>
      <c r="BJ94" t="str">
        <f>IF('Making-시작_종료용'!K97&gt;0,'Making-시작_종료용'!FC97,"")</f>
        <v/>
      </c>
      <c r="BK94" t="str">
        <f>IF('Making-시작_종료용'!K97&gt;0,'Making-시작_종료용'!FD97,"")</f>
        <v/>
      </c>
      <c r="BL94" t="str">
        <f>IF('Making-시작_종료용'!K97&gt;0,'Making-시작_종료용'!FE97,"")</f>
        <v/>
      </c>
      <c r="BM94" t="str">
        <f>IF('Making-시작_종료용'!K97&gt;0,'Making-시작_종료용'!FF97,"")</f>
        <v/>
      </c>
      <c r="BN94" t="str">
        <f>IF('Making-시작_종료용'!K97&gt;0,'Making-시작_종료용'!FG97,"")</f>
        <v/>
      </c>
      <c r="BO94" t="str">
        <f>IF('Making-시작_종료용'!K97&gt;0,'Making-시작_종료용'!FH97,"")</f>
        <v/>
      </c>
      <c r="BP94" t="str">
        <f>IF('Making-시작_종료용'!K97&gt;0,'Making-시작_종료용'!FI97,"")</f>
        <v/>
      </c>
      <c r="BQ94" t="str">
        <f>IF('Making-시작_종료용'!K97&gt;0,'Making-시작_종료용'!FJ97,"")</f>
        <v/>
      </c>
      <c r="BR94" t="str">
        <f>IF('Making-시작_종료용'!K97&gt;0,'Making-시작_종료용'!FK97,"")</f>
        <v/>
      </c>
      <c r="BS94" t="str">
        <f>IF('Making-시작_종료용'!K97&gt;0,'Making-시작_종료용'!FL97,"")</f>
        <v/>
      </c>
      <c r="BT94" t="str">
        <f>IF('Making-시작_종료용'!K97&gt;0,'Making-시작_종료용'!FM97,"")</f>
        <v/>
      </c>
      <c r="BU94" t="str">
        <f>IF('Making-시작_종료용'!K97&gt;0,'Making-시작_종료용'!FN97,"")</f>
        <v/>
      </c>
      <c r="BV94" t="str">
        <f>IF('Making-시작_종료용'!K97&gt;0,'Making-시작_종료용'!FO97,"")</f>
        <v/>
      </c>
      <c r="BW94" t="str">
        <f>IF('Making-시작_종료용'!K97&gt;0,'Making-시작_종료용'!FP97,"")</f>
        <v/>
      </c>
      <c r="BX94" t="str">
        <f>IF('Making-시작_종료용'!K97&gt;0,'Making-시작_종료용'!FQ97,"")</f>
        <v/>
      </c>
      <c r="BY94" t="str">
        <f>IF('Making-시작_종료용'!K97&gt;0,'Making-시작_종료용'!FR97,"")</f>
        <v/>
      </c>
      <c r="BZ94" t="str">
        <f>IF('Making-시작_종료용'!K97&gt;0,'Making-시작_종료용'!FS97,"")</f>
        <v/>
      </c>
      <c r="CA94" t="str">
        <f>IF('Making-시작_종료용'!K97&gt;0,'Making-시작_종료용'!FT97,"")</f>
        <v/>
      </c>
      <c r="CB94" t="str">
        <f>IF('Making-시작_종료용'!K97&gt;0,'Making-시작_종료용'!FU97,"")</f>
        <v/>
      </c>
      <c r="CC94" t="str">
        <f>IF('Making-시작_종료용'!K97&gt;0,'Making-시작_종료용'!FV97,"")</f>
        <v/>
      </c>
      <c r="CD94" t="str">
        <f>IF('Making-시작_종료용'!K97&gt;0,'Making-시작_종료용'!FW97,"")</f>
        <v/>
      </c>
      <c r="CE94" t="str">
        <f>IF('Making-시작_종료용'!K97&gt;0,'Making-시작_종료용'!FX97,"")</f>
        <v/>
      </c>
      <c r="CF94" t="str">
        <f>IF('Making-시작_종료용'!K97&gt;0,'Making-시작_종료용'!FY97,"")</f>
        <v/>
      </c>
      <c r="CG94" t="str">
        <f>IF('Making-시작_종료용'!K97&gt;0,'Making-시작_종료용'!FZ97,"")</f>
        <v/>
      </c>
      <c r="CH94" t="str">
        <f>IF('Making-시작_종료용'!K97&gt;0,'Making-시작_종료용'!GA97,"")</f>
        <v/>
      </c>
      <c r="CI94" t="str">
        <f>IF('Making-시작_종료용'!K97&gt;0,'Making-시작_종료용'!GB97,"")</f>
        <v/>
      </c>
      <c r="CJ94" t="str">
        <f>IF('Making-시작_종료용'!K97&gt;0,'Making-시작_종료용'!GC97,"")</f>
        <v/>
      </c>
      <c r="CK94" t="str">
        <f>IF('Making-시작_종료용'!K97&gt;0,'Making-시작_종료용'!GD97,"")</f>
        <v/>
      </c>
      <c r="CL94" t="str">
        <f>IF('Making-시작_종료용'!K97&gt;0,'Making-시작_종료용'!GE97,"")</f>
        <v/>
      </c>
      <c r="CM94" t="str">
        <f>IF('Making-시작_종료용'!K97&gt;0,'Making-시작_종료용'!GF97,"")</f>
        <v/>
      </c>
      <c r="CN94" t="str">
        <f>IF('Making-시작_종료용'!K97&gt;0,'Making-시작_종료용'!GG97,"")</f>
        <v/>
      </c>
      <c r="CO94" t="str">
        <f>IF('Making-시작_종료용'!K97&gt;0,'Making-시작_종료용'!GH97,"")</f>
        <v/>
      </c>
      <c r="CP94" s="56" t="str">
        <f>IF('Making-시작_종료용'!K97&gt;0,'Making-시작_종료용'!GI97,"")</f>
        <v/>
      </c>
      <c r="CQ94" t="str">
        <f>IF('Making-시작_종료용'!K97&gt;0,'Making-시작_종료용'!GJ97,"")</f>
        <v/>
      </c>
      <c r="CR94" t="str">
        <f>IF('Making-시작_종료용'!K97&gt;0,'Making-시작_종료용'!GK97,"")</f>
        <v/>
      </c>
      <c r="CS94" t="str">
        <f>IF('Making-시작_종료용'!K97&gt;0,'Making-시작_종료용'!GL97,"")</f>
        <v/>
      </c>
      <c r="CT94" t="str">
        <f>IF('Making-시작_종료용'!K97&gt;0,'Making-시작_종료용'!GM97,"")</f>
        <v/>
      </c>
      <c r="CU94" t="str">
        <f>IF('Making-시작_종료용'!K97&gt;0,"G","")</f>
        <v/>
      </c>
      <c r="CV94" t="str">
        <f>IF('Making-시작_종료용'!AR97&gt;0,1,IF('Making-시작_종료용'!AS97&gt;0,3,""))</f>
        <v/>
      </c>
      <c r="CW94" t="str">
        <f>IF(AND(Making!EW97&lt;&gt;0,(DL94&gt;0)),"X","")</f>
        <v/>
      </c>
      <c r="CX94" t="str">
        <f>IF(AND(Making!EW97&lt;&gt;0,(DL94&gt;0)),-1,"")</f>
        <v/>
      </c>
      <c r="CY94" t="str">
        <f t="shared" si="20"/>
        <v/>
      </c>
      <c r="DC94" t="str">
        <f>IF('Making-시작_종료용'!AR97&gt;0,"시작보행",IF('Making-시작_종료용'!AS97&gt;0,"종료보행",""))</f>
        <v/>
      </c>
      <c r="DH94">
        <f t="shared" si="16"/>
        <v>88</v>
      </c>
      <c r="DI94">
        <f t="shared" si="17"/>
        <v>16</v>
      </c>
      <c r="DJ94" t="str">
        <f t="shared" si="15"/>
        <v/>
      </c>
      <c r="DK94">
        <f t="shared" si="18"/>
        <v>3</v>
      </c>
      <c r="DL94">
        <f t="shared" si="19"/>
        <v>0</v>
      </c>
    </row>
    <row r="95" spans="3:116" ht="12" customHeight="1" x14ac:dyDescent="0.4">
      <c r="C95" s="4" t="str">
        <f>IF(AND(Making!EW98&lt;&gt;0,(DK95&lt;&gt;"")),CONCATENATE("@SET_LINE,",DH95+DI95/2),"")</f>
        <v/>
      </c>
      <c r="D95" t="str">
        <f>IF(AND(Making!EW98&lt;&gt;0,(DK95&lt;&gt;"")),Making!EV98,"")</f>
        <v/>
      </c>
      <c r="E95" t="str">
        <f>IF(AND(Making!EW98&lt;&gt;0,(DK95&lt;&gt;"")),Making!EW98,"")</f>
        <v/>
      </c>
      <c r="F95" t="str">
        <f>IF(AND(Making!EW98&lt;&gt;0,(DK95&lt;&gt;"")),Making!EX98,"")</f>
        <v/>
      </c>
      <c r="G95" t="str">
        <f>IF(AND(Making!EW98&lt;&gt;0,(DK95&lt;&gt;"")),Making!EY98,"")</f>
        <v/>
      </c>
      <c r="H95" t="str">
        <f>IF(AND(Making!EW98&lt;&gt;0,(DK95&lt;&gt;"")),Making!EZ98,"")</f>
        <v/>
      </c>
      <c r="I95" t="str">
        <f>IF(AND(Making!EW98&lt;&gt;0,(DK95&lt;&gt;"")),Making!FA98,"")</f>
        <v/>
      </c>
      <c r="J95" t="str">
        <f>IF(AND(Making!EW98&lt;&gt;0,(DK95&lt;&gt;"")),Making!FB98,"")</f>
        <v/>
      </c>
      <c r="K95" t="str">
        <f>IF(AND(Making!EW98&lt;&gt;0,(DK95&lt;&gt;"")),Making!FC98,"")</f>
        <v/>
      </c>
      <c r="L95" t="str">
        <f>IF(AND(Making!EW98&lt;&gt;0,(DK95&lt;&gt;"")),Making!FD98,"")</f>
        <v/>
      </c>
      <c r="M95" t="str">
        <f>IF(AND(Making!EW98&lt;&gt;0,(DK95&lt;&gt;"")),Making!FE98,"")</f>
        <v/>
      </c>
      <c r="N95" t="str">
        <f>IF(AND(Making!EW98&lt;&gt;0,(DK95&lt;&gt;"")),Making!FF98,"")</f>
        <v/>
      </c>
      <c r="O95" t="str">
        <f>IF(AND(Making!EW98&lt;&gt;0,(DK95&lt;&gt;"")),Making!FG98,"")</f>
        <v/>
      </c>
      <c r="P95" t="str">
        <f>IF(AND(Making!EW98&lt;&gt;0,(DK95&lt;&gt;"")),Making!FH98,"")</f>
        <v/>
      </c>
      <c r="Q95" t="str">
        <f>IF(AND(Making!EW98&lt;&gt;0,(DK95&lt;&gt;"")),Making!FI98,"")</f>
        <v/>
      </c>
      <c r="R95" t="str">
        <f>IF(AND(Making!EW98&lt;&gt;0,(DK95&lt;&gt;"")),Making!FJ98,"")</f>
        <v/>
      </c>
      <c r="S95" t="str">
        <f>IF(AND(Making!EW98&lt;&gt;0,(DK95&lt;&gt;"")),Making!FK98,"")</f>
        <v/>
      </c>
      <c r="T95" t="str">
        <f>IF(AND(Making!EW98&lt;&gt;0,(DK95&lt;&gt;"")),Making!FL98,"")</f>
        <v/>
      </c>
      <c r="U95" t="str">
        <f>IF(AND(Making!EW98&lt;&gt;0,(DK95&lt;&gt;"")),Making!FM98,"")</f>
        <v/>
      </c>
      <c r="V95" t="str">
        <f>IF(AND(Making!EW98&lt;&gt;0,(DK95&lt;&gt;"")),Making!FN98,"")</f>
        <v/>
      </c>
      <c r="W95" t="str">
        <f>IF(AND(Making!EW98&lt;&gt;0,(DK95&lt;&gt;"")),Making!FO98,"")</f>
        <v/>
      </c>
      <c r="X95" t="str">
        <f>IF(AND(Making!EW98&lt;&gt;0,(DK95&lt;&gt;"")),Making!FP98,"")</f>
        <v/>
      </c>
      <c r="Y95" t="str">
        <f>IF(AND(Making!EW98&lt;&gt;0,(DK95&lt;&gt;"")),Making!FQ98,"")</f>
        <v/>
      </c>
      <c r="Z95" t="str">
        <f>IF(AND(Making!EW98&lt;&gt;0,(DK95&lt;&gt;"")),Making!FR98,"")</f>
        <v/>
      </c>
      <c r="AA95" t="str">
        <f>IF(AND(Making!EW98&lt;&gt;0,(DK95&lt;&gt;"")),Making!FS98,"")</f>
        <v/>
      </c>
      <c r="AB95" t="str">
        <f>IF(AND(Making!EW98&lt;&gt;0,(DK95&lt;&gt;"")),Making!FT98,"")</f>
        <v/>
      </c>
      <c r="AC95" t="str">
        <f>IF(AND(Making!EW98&lt;&gt;0,(DK95&lt;&gt;"")),Making!FU98,"")</f>
        <v/>
      </c>
      <c r="AD95" t="str">
        <f>IF(AND(Making!EW98&lt;&gt;0,(DK95&lt;&gt;"")),Making!FV98,"")</f>
        <v/>
      </c>
      <c r="AE95" t="str">
        <f>IF(AND(Making!EW98&lt;&gt;0,(DK95&lt;&gt;"")),Making!FW98,"")</f>
        <v/>
      </c>
      <c r="AF95" t="str">
        <f>IF(AND(Making!EW98&lt;&gt;0,(DK95&lt;&gt;"")),Making!FX98,"")</f>
        <v/>
      </c>
      <c r="AG95" t="str">
        <f>IF(AND(Making!EW98&lt;&gt;0,(DK95&lt;&gt;"")),Making!FY98,"")</f>
        <v/>
      </c>
      <c r="AH95" t="str">
        <f>IF(AND(Making!EW98&lt;&gt;0,(DK95&lt;&gt;"")),Making!FZ98,"")</f>
        <v/>
      </c>
      <c r="AI95" t="str">
        <f>IF(AND(Making!EW98&lt;&gt;0,(DK95&lt;&gt;"")),Making!GA98,"")</f>
        <v/>
      </c>
      <c r="AJ95" t="str">
        <f>IF(AND(Making!EW98&lt;&gt;0,(DK95&lt;&gt;"")),Making!GB98,"")</f>
        <v/>
      </c>
      <c r="AK95" t="str">
        <f>IF(AND(Making!EW98&lt;&gt;0,(DK95&lt;&gt;"")),Making!GC98,"")</f>
        <v/>
      </c>
      <c r="AL95" t="str">
        <f>IF(AND(Making!EW98&lt;&gt;0,(DK95&lt;&gt;"")),Making!GD98,"")</f>
        <v/>
      </c>
      <c r="AM95" t="str">
        <f>IF(AND(Making!EW98&lt;&gt;0,(DK95&lt;&gt;"")),Making!GE98,"")</f>
        <v/>
      </c>
      <c r="AN95" t="str">
        <f>IF(AND(Making!EW98&lt;&gt;0,(DK95&lt;&gt;"")),Making!GF98,"")</f>
        <v/>
      </c>
      <c r="AO95" t="str">
        <f>IF(AND(Making!EW98&lt;&gt;0,(DK95&lt;&gt;"")),Making!GG98,"")</f>
        <v/>
      </c>
      <c r="AP95" t="str">
        <f>IF(AND(Making!EW98&lt;&gt;0,(DK95&lt;&gt;"")),Making!GJ98,"")</f>
        <v/>
      </c>
      <c r="AQ95" t="str">
        <f>IF(AND(Making!EW98&lt;&gt;0,(DK95&lt;&gt;"")),Making!GK98,"")</f>
        <v/>
      </c>
      <c r="AR95" t="str">
        <f>IF(AND(Making!EW98&lt;&gt;0,(DK95&lt;&gt;"")),Making!GL98,"")</f>
        <v/>
      </c>
      <c r="AS95" t="str">
        <f>IF(AND(Making!EW98&lt;&gt;0,(DK95&lt;&gt;"")),Making!GM98,"")</f>
        <v/>
      </c>
      <c r="AT95" t="str">
        <f>IF(AND(Making!EW98&lt;&gt;0,(DK95&lt;&gt;"")),"G","")</f>
        <v/>
      </c>
      <c r="AU95" t="str">
        <f>IF(AND(Making!EW98&lt;&gt;0,(DK95&lt;&gt;"")),2,IF(AND(Making!AS98&lt;&gt;0,(DK113&lt;&gt;"")),2,""))</f>
        <v/>
      </c>
      <c r="AV95" t="str">
        <f>IF(AND(Making!EW98&lt;&gt;0,(DK95&lt;&gt;""),(DL95&gt;0)),"X","")</f>
        <v/>
      </c>
      <c r="AW95" t="str">
        <f>IF(AND(Making!EW98&lt;&gt;0,(DK95&lt;&gt;""),(DL95&gt;0)),-1,"")</f>
        <v/>
      </c>
      <c r="AX95" s="4"/>
      <c r="AY95" s="4"/>
      <c r="AZ95" s="4"/>
      <c r="BA95" s="4"/>
      <c r="BB95" s="4" t="str">
        <f>IF('Making-시작_종료용'!K98&gt;0,CONCATENATE("@SET_LINE,",IF(CV95=1,DH95,DH95+IF(DK95&lt;&gt;"",DI95,0))),"")</f>
        <v/>
      </c>
      <c r="BC95" t="str">
        <f>IF('Making-시작_종료용'!K98&gt;0,'Making-시작_종료용'!EV98,"")</f>
        <v/>
      </c>
      <c r="BD95" t="str">
        <f>IF('Making-시작_종료용'!K98&gt;0,'Making-시작_종료용'!EW98,"")</f>
        <v/>
      </c>
      <c r="BE95" t="str">
        <f>IF('Making-시작_종료용'!K98&gt;0,'Making-시작_종료용'!EX98,"")</f>
        <v/>
      </c>
      <c r="BF95" t="str">
        <f>IF('Making-시작_종료용'!K98&gt;0,'Making-시작_종료용'!EY98,"")</f>
        <v/>
      </c>
      <c r="BG95" t="str">
        <f>IF('Making-시작_종료용'!K98&gt;0,'Making-시작_종료용'!EZ98,"")</f>
        <v/>
      </c>
      <c r="BH95" t="str">
        <f>IF('Making-시작_종료용'!K98&gt;0,'Making-시작_종료용'!FA98,"")</f>
        <v/>
      </c>
      <c r="BI95" t="str">
        <f>IF('Making-시작_종료용'!K98&gt;0,'Making-시작_종료용'!FB98,"")</f>
        <v/>
      </c>
      <c r="BJ95" t="str">
        <f>IF('Making-시작_종료용'!K98&gt;0,'Making-시작_종료용'!FC98,"")</f>
        <v/>
      </c>
      <c r="BK95" t="str">
        <f>IF('Making-시작_종료용'!K98&gt;0,'Making-시작_종료용'!FD98,"")</f>
        <v/>
      </c>
      <c r="BL95" t="str">
        <f>IF('Making-시작_종료용'!K98&gt;0,'Making-시작_종료용'!FE98,"")</f>
        <v/>
      </c>
      <c r="BM95" t="str">
        <f>IF('Making-시작_종료용'!K98&gt;0,'Making-시작_종료용'!FF98,"")</f>
        <v/>
      </c>
      <c r="BN95" t="str">
        <f>IF('Making-시작_종료용'!K98&gt;0,'Making-시작_종료용'!FG98,"")</f>
        <v/>
      </c>
      <c r="BO95" t="str">
        <f>IF('Making-시작_종료용'!K98&gt;0,'Making-시작_종료용'!FH98,"")</f>
        <v/>
      </c>
      <c r="BP95" t="str">
        <f>IF('Making-시작_종료용'!K98&gt;0,'Making-시작_종료용'!FI98,"")</f>
        <v/>
      </c>
      <c r="BQ95" t="str">
        <f>IF('Making-시작_종료용'!K98&gt;0,'Making-시작_종료용'!FJ98,"")</f>
        <v/>
      </c>
      <c r="BR95" t="str">
        <f>IF('Making-시작_종료용'!K98&gt;0,'Making-시작_종료용'!FK98,"")</f>
        <v/>
      </c>
      <c r="BS95" t="str">
        <f>IF('Making-시작_종료용'!K98&gt;0,'Making-시작_종료용'!FL98,"")</f>
        <v/>
      </c>
      <c r="BT95" t="str">
        <f>IF('Making-시작_종료용'!K98&gt;0,'Making-시작_종료용'!FM98,"")</f>
        <v/>
      </c>
      <c r="BU95" t="str">
        <f>IF('Making-시작_종료용'!K98&gt;0,'Making-시작_종료용'!FN98,"")</f>
        <v/>
      </c>
      <c r="BV95" t="str">
        <f>IF('Making-시작_종료용'!K98&gt;0,'Making-시작_종료용'!FO98,"")</f>
        <v/>
      </c>
      <c r="BW95" t="str">
        <f>IF('Making-시작_종료용'!K98&gt;0,'Making-시작_종료용'!FP98,"")</f>
        <v/>
      </c>
      <c r="BX95" t="str">
        <f>IF('Making-시작_종료용'!K98&gt;0,'Making-시작_종료용'!FQ98,"")</f>
        <v/>
      </c>
      <c r="BY95" t="str">
        <f>IF('Making-시작_종료용'!K98&gt;0,'Making-시작_종료용'!FR98,"")</f>
        <v/>
      </c>
      <c r="BZ95" t="str">
        <f>IF('Making-시작_종료용'!K98&gt;0,'Making-시작_종료용'!FS98,"")</f>
        <v/>
      </c>
      <c r="CA95" t="str">
        <f>IF('Making-시작_종료용'!K98&gt;0,'Making-시작_종료용'!FT98,"")</f>
        <v/>
      </c>
      <c r="CB95" t="str">
        <f>IF('Making-시작_종료용'!K98&gt;0,'Making-시작_종료용'!FU98,"")</f>
        <v/>
      </c>
      <c r="CC95" t="str">
        <f>IF('Making-시작_종료용'!K98&gt;0,'Making-시작_종료용'!FV98,"")</f>
        <v/>
      </c>
      <c r="CD95" t="str">
        <f>IF('Making-시작_종료용'!K98&gt;0,'Making-시작_종료용'!FW98,"")</f>
        <v/>
      </c>
      <c r="CE95" t="str">
        <f>IF('Making-시작_종료용'!K98&gt;0,'Making-시작_종료용'!FX98,"")</f>
        <v/>
      </c>
      <c r="CF95" t="str">
        <f>IF('Making-시작_종료용'!K98&gt;0,'Making-시작_종료용'!FY98,"")</f>
        <v/>
      </c>
      <c r="CG95" t="str">
        <f>IF('Making-시작_종료용'!K98&gt;0,'Making-시작_종료용'!FZ98,"")</f>
        <v/>
      </c>
      <c r="CH95" t="str">
        <f>IF('Making-시작_종료용'!K98&gt;0,'Making-시작_종료용'!GA98,"")</f>
        <v/>
      </c>
      <c r="CI95" t="str">
        <f>IF('Making-시작_종료용'!K98&gt;0,'Making-시작_종료용'!GB98,"")</f>
        <v/>
      </c>
      <c r="CJ95" t="str">
        <f>IF('Making-시작_종료용'!K98&gt;0,'Making-시작_종료용'!GC98,"")</f>
        <v/>
      </c>
      <c r="CK95" t="str">
        <f>IF('Making-시작_종료용'!K98&gt;0,'Making-시작_종료용'!GD98,"")</f>
        <v/>
      </c>
      <c r="CL95" t="str">
        <f>IF('Making-시작_종료용'!K98&gt;0,'Making-시작_종료용'!GE98,"")</f>
        <v/>
      </c>
      <c r="CM95" t="str">
        <f>IF('Making-시작_종료용'!K98&gt;0,'Making-시작_종료용'!GF98,"")</f>
        <v/>
      </c>
      <c r="CN95" t="str">
        <f>IF('Making-시작_종료용'!K98&gt;0,'Making-시작_종료용'!GG98,"")</f>
        <v/>
      </c>
      <c r="CO95" t="str">
        <f>IF('Making-시작_종료용'!K98&gt;0,'Making-시작_종료용'!GH98,"")</f>
        <v/>
      </c>
      <c r="CP95" s="56" t="str">
        <f>IF('Making-시작_종료용'!K98&gt;0,'Making-시작_종료용'!GI98,"")</f>
        <v/>
      </c>
      <c r="CQ95" t="str">
        <f>IF('Making-시작_종료용'!K98&gt;0,'Making-시작_종료용'!GJ98,"")</f>
        <v/>
      </c>
      <c r="CR95" t="str">
        <f>IF('Making-시작_종료용'!K98&gt;0,'Making-시작_종료용'!GK98,"")</f>
        <v/>
      </c>
      <c r="CS95" t="str">
        <f>IF('Making-시작_종료용'!K98&gt;0,'Making-시작_종료용'!GL98,"")</f>
        <v/>
      </c>
      <c r="CT95" t="str">
        <f>IF('Making-시작_종료용'!K98&gt;0,'Making-시작_종료용'!GM98,"")</f>
        <v/>
      </c>
      <c r="CU95" t="str">
        <f>IF('Making-시작_종료용'!K98&gt;0,"G","")</f>
        <v/>
      </c>
      <c r="CV95" t="str">
        <f>IF('Making-시작_종료용'!AR98&gt;0,1,IF('Making-시작_종료용'!AS98&gt;0,3,""))</f>
        <v/>
      </c>
      <c r="CW95" t="str">
        <f>IF(AND(Making!EW98&lt;&gt;0,(DL95&gt;0)),"X","")</f>
        <v/>
      </c>
      <c r="CX95" t="str">
        <f>IF(AND(Making!EW98&lt;&gt;0,(DL95&gt;0)),-1,"")</f>
        <v/>
      </c>
      <c r="CY95" t="str">
        <f t="shared" si="20"/>
        <v/>
      </c>
      <c r="DC95" t="str">
        <f>IF('Making-시작_종료용'!AR98&gt;0,"시작보행",IF('Making-시작_종료용'!AS98&gt;0,"종료보행",""))</f>
        <v/>
      </c>
      <c r="DH95">
        <f t="shared" si="16"/>
        <v>89</v>
      </c>
      <c r="DI95">
        <f t="shared" si="17"/>
        <v>16</v>
      </c>
      <c r="DJ95" t="str">
        <f t="shared" si="15"/>
        <v/>
      </c>
      <c r="DK95">
        <f t="shared" si="18"/>
        <v>3</v>
      </c>
      <c r="DL95">
        <f t="shared" si="19"/>
        <v>0</v>
      </c>
    </row>
    <row r="96" spans="3:116" ht="12" customHeight="1" x14ac:dyDescent="0.4">
      <c r="C96" s="4" t="str">
        <f>IF(AND(Making!EW99&lt;&gt;0,(DK96&lt;&gt;"")),CONCATENATE("@SET_LINE,",DH96+DI96/2),"")</f>
        <v/>
      </c>
      <c r="D96" t="str">
        <f>IF(AND(Making!EW99&lt;&gt;0,(DK96&lt;&gt;"")),Making!EV99,"")</f>
        <v/>
      </c>
      <c r="E96" t="str">
        <f>IF(AND(Making!EW99&lt;&gt;0,(DK96&lt;&gt;"")),Making!EW99,"")</f>
        <v/>
      </c>
      <c r="F96" t="str">
        <f>IF(AND(Making!EW99&lt;&gt;0,(DK96&lt;&gt;"")),Making!EX99,"")</f>
        <v/>
      </c>
      <c r="G96" t="str">
        <f>IF(AND(Making!EW99&lt;&gt;0,(DK96&lt;&gt;"")),Making!EY99,"")</f>
        <v/>
      </c>
      <c r="H96" t="str">
        <f>IF(AND(Making!EW99&lt;&gt;0,(DK96&lt;&gt;"")),Making!EZ99,"")</f>
        <v/>
      </c>
      <c r="I96" t="str">
        <f>IF(AND(Making!EW99&lt;&gt;0,(DK96&lt;&gt;"")),Making!FA99,"")</f>
        <v/>
      </c>
      <c r="J96" t="str">
        <f>IF(AND(Making!EW99&lt;&gt;0,(DK96&lt;&gt;"")),Making!FB99,"")</f>
        <v/>
      </c>
      <c r="K96" t="str">
        <f>IF(AND(Making!EW99&lt;&gt;0,(DK96&lt;&gt;"")),Making!FC99,"")</f>
        <v/>
      </c>
      <c r="L96" t="str">
        <f>IF(AND(Making!EW99&lt;&gt;0,(DK96&lt;&gt;"")),Making!FD99,"")</f>
        <v/>
      </c>
      <c r="M96" t="str">
        <f>IF(AND(Making!EW99&lt;&gt;0,(DK96&lt;&gt;"")),Making!FE99,"")</f>
        <v/>
      </c>
      <c r="N96" t="str">
        <f>IF(AND(Making!EW99&lt;&gt;0,(DK96&lt;&gt;"")),Making!FF99,"")</f>
        <v/>
      </c>
      <c r="O96" t="str">
        <f>IF(AND(Making!EW99&lt;&gt;0,(DK96&lt;&gt;"")),Making!FG99,"")</f>
        <v/>
      </c>
      <c r="P96" t="str">
        <f>IF(AND(Making!EW99&lt;&gt;0,(DK96&lt;&gt;"")),Making!FH99,"")</f>
        <v/>
      </c>
      <c r="Q96" t="str">
        <f>IF(AND(Making!EW99&lt;&gt;0,(DK96&lt;&gt;"")),Making!FI99,"")</f>
        <v/>
      </c>
      <c r="R96" t="str">
        <f>IF(AND(Making!EW99&lt;&gt;0,(DK96&lt;&gt;"")),Making!FJ99,"")</f>
        <v/>
      </c>
      <c r="S96" t="str">
        <f>IF(AND(Making!EW99&lt;&gt;0,(DK96&lt;&gt;"")),Making!FK99,"")</f>
        <v/>
      </c>
      <c r="T96" t="str">
        <f>IF(AND(Making!EW99&lt;&gt;0,(DK96&lt;&gt;"")),Making!FL99,"")</f>
        <v/>
      </c>
      <c r="U96" t="str">
        <f>IF(AND(Making!EW99&lt;&gt;0,(DK96&lt;&gt;"")),Making!FM99,"")</f>
        <v/>
      </c>
      <c r="V96" t="str">
        <f>IF(AND(Making!EW99&lt;&gt;0,(DK96&lt;&gt;"")),Making!FN99,"")</f>
        <v/>
      </c>
      <c r="W96" t="str">
        <f>IF(AND(Making!EW99&lt;&gt;0,(DK96&lt;&gt;"")),Making!FO99,"")</f>
        <v/>
      </c>
      <c r="X96" t="str">
        <f>IF(AND(Making!EW99&lt;&gt;0,(DK96&lt;&gt;"")),Making!FP99,"")</f>
        <v/>
      </c>
      <c r="Y96" t="str">
        <f>IF(AND(Making!EW99&lt;&gt;0,(DK96&lt;&gt;"")),Making!FQ99,"")</f>
        <v/>
      </c>
      <c r="Z96" t="str">
        <f>IF(AND(Making!EW99&lt;&gt;0,(DK96&lt;&gt;"")),Making!FR99,"")</f>
        <v/>
      </c>
      <c r="AA96" t="str">
        <f>IF(AND(Making!EW99&lt;&gt;0,(DK96&lt;&gt;"")),Making!FS99,"")</f>
        <v/>
      </c>
      <c r="AB96" t="str">
        <f>IF(AND(Making!EW99&lt;&gt;0,(DK96&lt;&gt;"")),Making!FT99,"")</f>
        <v/>
      </c>
      <c r="AC96" t="str">
        <f>IF(AND(Making!EW99&lt;&gt;0,(DK96&lt;&gt;"")),Making!FU99,"")</f>
        <v/>
      </c>
      <c r="AD96" t="str">
        <f>IF(AND(Making!EW99&lt;&gt;0,(DK96&lt;&gt;"")),Making!FV99,"")</f>
        <v/>
      </c>
      <c r="AE96" t="str">
        <f>IF(AND(Making!EW99&lt;&gt;0,(DK96&lt;&gt;"")),Making!FW99,"")</f>
        <v/>
      </c>
      <c r="AF96" t="str">
        <f>IF(AND(Making!EW99&lt;&gt;0,(DK96&lt;&gt;"")),Making!FX99,"")</f>
        <v/>
      </c>
      <c r="AG96" t="str">
        <f>IF(AND(Making!EW99&lt;&gt;0,(DK96&lt;&gt;"")),Making!FY99,"")</f>
        <v/>
      </c>
      <c r="AH96" t="str">
        <f>IF(AND(Making!EW99&lt;&gt;0,(DK96&lt;&gt;"")),Making!FZ99,"")</f>
        <v/>
      </c>
      <c r="AI96" t="str">
        <f>IF(AND(Making!EW99&lt;&gt;0,(DK96&lt;&gt;"")),Making!GA99,"")</f>
        <v/>
      </c>
      <c r="AJ96" t="str">
        <f>IF(AND(Making!EW99&lt;&gt;0,(DK96&lt;&gt;"")),Making!GB99,"")</f>
        <v/>
      </c>
      <c r="AK96" t="str">
        <f>IF(AND(Making!EW99&lt;&gt;0,(DK96&lt;&gt;"")),Making!GC99,"")</f>
        <v/>
      </c>
      <c r="AL96" t="str">
        <f>IF(AND(Making!EW99&lt;&gt;0,(DK96&lt;&gt;"")),Making!GD99,"")</f>
        <v/>
      </c>
      <c r="AM96" t="str">
        <f>IF(AND(Making!EW99&lt;&gt;0,(DK96&lt;&gt;"")),Making!GE99,"")</f>
        <v/>
      </c>
      <c r="AN96" t="str">
        <f>IF(AND(Making!EW99&lt;&gt;0,(DK96&lt;&gt;"")),Making!GF99,"")</f>
        <v/>
      </c>
      <c r="AO96" t="str">
        <f>IF(AND(Making!EW99&lt;&gt;0,(DK96&lt;&gt;"")),Making!GG99,"")</f>
        <v/>
      </c>
      <c r="AP96" t="str">
        <f>IF(AND(Making!EW99&lt;&gt;0,(DK96&lt;&gt;"")),Making!GJ99,"")</f>
        <v/>
      </c>
      <c r="AQ96" t="str">
        <f>IF(AND(Making!EW99&lt;&gt;0,(DK96&lt;&gt;"")),Making!GK99,"")</f>
        <v/>
      </c>
      <c r="AR96" t="str">
        <f>IF(AND(Making!EW99&lt;&gt;0,(DK96&lt;&gt;"")),Making!GL99,"")</f>
        <v/>
      </c>
      <c r="AS96" t="str">
        <f>IF(AND(Making!EW99&lt;&gt;0,(DK96&lt;&gt;"")),Making!GM99,"")</f>
        <v/>
      </c>
      <c r="AT96" t="str">
        <f>IF(AND(Making!EW99&lt;&gt;0,(DK96&lt;&gt;"")),"G","")</f>
        <v/>
      </c>
      <c r="AU96" t="str">
        <f>IF(AND(Making!EW99&lt;&gt;0,(DK96&lt;&gt;"")),2,IF(AND(Making!AS99&lt;&gt;0,(DK114&lt;&gt;"")),2,""))</f>
        <v/>
      </c>
      <c r="AV96" t="str">
        <f>IF(AND(Making!EW99&lt;&gt;0,(DK96&lt;&gt;""),(DL96&gt;0)),"X","")</f>
        <v/>
      </c>
      <c r="AW96" t="str">
        <f>IF(AND(Making!EW99&lt;&gt;0,(DK96&lt;&gt;""),(DL96&gt;0)),-1,"")</f>
        <v/>
      </c>
      <c r="AX96" s="4"/>
      <c r="AY96" s="4"/>
      <c r="AZ96" s="4"/>
      <c r="BA96" s="4"/>
      <c r="BB96" s="4" t="str">
        <f>IF('Making-시작_종료용'!K99&gt;0,CONCATENATE("@SET_LINE,",IF(CV96=1,DH96,DH96+IF(DK96&lt;&gt;"",DI96,0))),"")</f>
        <v/>
      </c>
      <c r="BC96" t="str">
        <f>IF('Making-시작_종료용'!K99&gt;0,'Making-시작_종료용'!EV99,"")</f>
        <v/>
      </c>
      <c r="BD96" t="str">
        <f>IF('Making-시작_종료용'!K99&gt;0,'Making-시작_종료용'!EW99,"")</f>
        <v/>
      </c>
      <c r="BE96" t="str">
        <f>IF('Making-시작_종료용'!K99&gt;0,'Making-시작_종료용'!EX99,"")</f>
        <v/>
      </c>
      <c r="BF96" t="str">
        <f>IF('Making-시작_종료용'!K99&gt;0,'Making-시작_종료용'!EY99,"")</f>
        <v/>
      </c>
      <c r="BG96" t="str">
        <f>IF('Making-시작_종료용'!K99&gt;0,'Making-시작_종료용'!EZ99,"")</f>
        <v/>
      </c>
      <c r="BH96" t="str">
        <f>IF('Making-시작_종료용'!K99&gt;0,'Making-시작_종료용'!FA99,"")</f>
        <v/>
      </c>
      <c r="BI96" t="str">
        <f>IF('Making-시작_종료용'!K99&gt;0,'Making-시작_종료용'!FB99,"")</f>
        <v/>
      </c>
      <c r="BJ96" t="str">
        <f>IF('Making-시작_종료용'!K99&gt;0,'Making-시작_종료용'!FC99,"")</f>
        <v/>
      </c>
      <c r="BK96" t="str">
        <f>IF('Making-시작_종료용'!K99&gt;0,'Making-시작_종료용'!FD99,"")</f>
        <v/>
      </c>
      <c r="BL96" t="str">
        <f>IF('Making-시작_종료용'!K99&gt;0,'Making-시작_종료용'!FE99,"")</f>
        <v/>
      </c>
      <c r="BM96" t="str">
        <f>IF('Making-시작_종료용'!K99&gt;0,'Making-시작_종료용'!FF99,"")</f>
        <v/>
      </c>
      <c r="BN96" t="str">
        <f>IF('Making-시작_종료용'!K99&gt;0,'Making-시작_종료용'!FG99,"")</f>
        <v/>
      </c>
      <c r="BO96" t="str">
        <f>IF('Making-시작_종료용'!K99&gt;0,'Making-시작_종료용'!FH99,"")</f>
        <v/>
      </c>
      <c r="BP96" t="str">
        <f>IF('Making-시작_종료용'!K99&gt;0,'Making-시작_종료용'!FI99,"")</f>
        <v/>
      </c>
      <c r="BQ96" t="str">
        <f>IF('Making-시작_종료용'!K99&gt;0,'Making-시작_종료용'!FJ99,"")</f>
        <v/>
      </c>
      <c r="BR96" t="str">
        <f>IF('Making-시작_종료용'!K99&gt;0,'Making-시작_종료용'!FK99,"")</f>
        <v/>
      </c>
      <c r="BS96" t="str">
        <f>IF('Making-시작_종료용'!K99&gt;0,'Making-시작_종료용'!FL99,"")</f>
        <v/>
      </c>
      <c r="BT96" t="str">
        <f>IF('Making-시작_종료용'!K99&gt;0,'Making-시작_종료용'!FM99,"")</f>
        <v/>
      </c>
      <c r="BU96" t="str">
        <f>IF('Making-시작_종료용'!K99&gt;0,'Making-시작_종료용'!FN99,"")</f>
        <v/>
      </c>
      <c r="BV96" t="str">
        <f>IF('Making-시작_종료용'!K99&gt;0,'Making-시작_종료용'!FO99,"")</f>
        <v/>
      </c>
      <c r="BW96" t="str">
        <f>IF('Making-시작_종료용'!K99&gt;0,'Making-시작_종료용'!FP99,"")</f>
        <v/>
      </c>
      <c r="BX96" t="str">
        <f>IF('Making-시작_종료용'!K99&gt;0,'Making-시작_종료용'!FQ99,"")</f>
        <v/>
      </c>
      <c r="BY96" t="str">
        <f>IF('Making-시작_종료용'!K99&gt;0,'Making-시작_종료용'!FR99,"")</f>
        <v/>
      </c>
      <c r="BZ96" t="str">
        <f>IF('Making-시작_종료용'!K99&gt;0,'Making-시작_종료용'!FS99,"")</f>
        <v/>
      </c>
      <c r="CA96" t="str">
        <f>IF('Making-시작_종료용'!K99&gt;0,'Making-시작_종료용'!FT99,"")</f>
        <v/>
      </c>
      <c r="CB96" t="str">
        <f>IF('Making-시작_종료용'!K99&gt;0,'Making-시작_종료용'!FU99,"")</f>
        <v/>
      </c>
      <c r="CC96" t="str">
        <f>IF('Making-시작_종료용'!K99&gt;0,'Making-시작_종료용'!FV99,"")</f>
        <v/>
      </c>
      <c r="CD96" t="str">
        <f>IF('Making-시작_종료용'!K99&gt;0,'Making-시작_종료용'!FW99,"")</f>
        <v/>
      </c>
      <c r="CE96" t="str">
        <f>IF('Making-시작_종료용'!K99&gt;0,'Making-시작_종료용'!FX99,"")</f>
        <v/>
      </c>
      <c r="CF96" t="str">
        <f>IF('Making-시작_종료용'!K99&gt;0,'Making-시작_종료용'!FY99,"")</f>
        <v/>
      </c>
      <c r="CG96" t="str">
        <f>IF('Making-시작_종료용'!K99&gt;0,'Making-시작_종료용'!FZ99,"")</f>
        <v/>
      </c>
      <c r="CH96" t="str">
        <f>IF('Making-시작_종료용'!K99&gt;0,'Making-시작_종료용'!GA99,"")</f>
        <v/>
      </c>
      <c r="CI96" t="str">
        <f>IF('Making-시작_종료용'!K99&gt;0,'Making-시작_종료용'!GB99,"")</f>
        <v/>
      </c>
      <c r="CJ96" t="str">
        <f>IF('Making-시작_종료용'!K99&gt;0,'Making-시작_종료용'!GC99,"")</f>
        <v/>
      </c>
      <c r="CK96" t="str">
        <f>IF('Making-시작_종료용'!K99&gt;0,'Making-시작_종료용'!GD99,"")</f>
        <v/>
      </c>
      <c r="CL96" t="str">
        <f>IF('Making-시작_종료용'!K99&gt;0,'Making-시작_종료용'!GE99,"")</f>
        <v/>
      </c>
      <c r="CM96" t="str">
        <f>IF('Making-시작_종료용'!K99&gt;0,'Making-시작_종료용'!GF99,"")</f>
        <v/>
      </c>
      <c r="CN96" t="str">
        <f>IF('Making-시작_종료용'!K99&gt;0,'Making-시작_종료용'!GG99,"")</f>
        <v/>
      </c>
      <c r="CO96" t="str">
        <f>IF('Making-시작_종료용'!K99&gt;0,'Making-시작_종료용'!GH99,"")</f>
        <v/>
      </c>
      <c r="CP96" s="56" t="str">
        <f>IF('Making-시작_종료용'!K99&gt;0,'Making-시작_종료용'!GI99,"")</f>
        <v/>
      </c>
      <c r="CQ96" t="str">
        <f>IF('Making-시작_종료용'!K99&gt;0,'Making-시작_종료용'!GJ99,"")</f>
        <v/>
      </c>
      <c r="CR96" t="str">
        <f>IF('Making-시작_종료용'!K99&gt;0,'Making-시작_종료용'!GK99,"")</f>
        <v/>
      </c>
      <c r="CS96" t="str">
        <f>IF('Making-시작_종료용'!K99&gt;0,'Making-시작_종료용'!GL99,"")</f>
        <v/>
      </c>
      <c r="CT96" t="str">
        <f>IF('Making-시작_종료용'!K99&gt;0,'Making-시작_종료용'!GM99,"")</f>
        <v/>
      </c>
      <c r="CU96" t="str">
        <f>IF('Making-시작_종료용'!K99&gt;0,"G","")</f>
        <v/>
      </c>
      <c r="CV96" t="str">
        <f>IF('Making-시작_종료용'!AR99&gt;0,1,IF('Making-시작_종료용'!AS99&gt;0,3,""))</f>
        <v/>
      </c>
      <c r="CW96" t="str">
        <f>IF(AND(Making!EW99&lt;&gt;0,(DL96&gt;0)),"X","")</f>
        <v/>
      </c>
      <c r="CX96" t="str">
        <f>IF(AND(Making!EW99&lt;&gt;0,(DL96&gt;0)),-1,"")</f>
        <v/>
      </c>
      <c r="CY96" t="str">
        <f t="shared" si="20"/>
        <v/>
      </c>
      <c r="DC96" t="str">
        <f>IF('Making-시작_종료용'!AR99&gt;0,"시작보행",IF('Making-시작_종료용'!AS99&gt;0,"종료보행",""))</f>
        <v/>
      </c>
      <c r="DH96">
        <f t="shared" si="16"/>
        <v>90</v>
      </c>
      <c r="DI96">
        <f t="shared" si="17"/>
        <v>16</v>
      </c>
      <c r="DJ96" t="str">
        <f t="shared" si="15"/>
        <v/>
      </c>
      <c r="DK96">
        <f t="shared" si="18"/>
        <v>3</v>
      </c>
      <c r="DL96">
        <f t="shared" si="19"/>
        <v>0</v>
      </c>
    </row>
    <row r="97" spans="3:116" ht="12" customHeight="1" x14ac:dyDescent="0.4">
      <c r="C97" s="4" t="str">
        <f>IF(AND(Making!EW100&lt;&gt;0,(DK97&lt;&gt;"")),CONCATENATE("@SET_LINE,",DH97+DI97/2),"")</f>
        <v/>
      </c>
      <c r="D97" t="str">
        <f>IF(AND(Making!EW100&lt;&gt;0,(DK97&lt;&gt;"")),Making!EV100,"")</f>
        <v/>
      </c>
      <c r="E97" t="str">
        <f>IF(AND(Making!EW100&lt;&gt;0,(DK97&lt;&gt;"")),Making!EW100,"")</f>
        <v/>
      </c>
      <c r="F97" t="str">
        <f>IF(AND(Making!EW100&lt;&gt;0,(DK97&lt;&gt;"")),Making!EX100,"")</f>
        <v/>
      </c>
      <c r="G97" t="str">
        <f>IF(AND(Making!EW100&lt;&gt;0,(DK97&lt;&gt;"")),Making!EY100,"")</f>
        <v/>
      </c>
      <c r="H97" t="str">
        <f>IF(AND(Making!EW100&lt;&gt;0,(DK97&lt;&gt;"")),Making!EZ100,"")</f>
        <v/>
      </c>
      <c r="I97" t="str">
        <f>IF(AND(Making!EW100&lt;&gt;0,(DK97&lt;&gt;"")),Making!FA100,"")</f>
        <v/>
      </c>
      <c r="J97" t="str">
        <f>IF(AND(Making!EW100&lt;&gt;0,(DK97&lt;&gt;"")),Making!FB100,"")</f>
        <v/>
      </c>
      <c r="K97" t="str">
        <f>IF(AND(Making!EW100&lt;&gt;0,(DK97&lt;&gt;"")),Making!FC100,"")</f>
        <v/>
      </c>
      <c r="L97" t="str">
        <f>IF(AND(Making!EW100&lt;&gt;0,(DK97&lt;&gt;"")),Making!FD100,"")</f>
        <v/>
      </c>
      <c r="M97" t="str">
        <f>IF(AND(Making!EW100&lt;&gt;0,(DK97&lt;&gt;"")),Making!FE100,"")</f>
        <v/>
      </c>
      <c r="N97" t="str">
        <f>IF(AND(Making!EW100&lt;&gt;0,(DK97&lt;&gt;"")),Making!FF100,"")</f>
        <v/>
      </c>
      <c r="O97" t="str">
        <f>IF(AND(Making!EW100&lt;&gt;0,(DK97&lt;&gt;"")),Making!FG100,"")</f>
        <v/>
      </c>
      <c r="P97" t="str">
        <f>IF(AND(Making!EW100&lt;&gt;0,(DK97&lt;&gt;"")),Making!FH100,"")</f>
        <v/>
      </c>
      <c r="Q97" t="str">
        <f>IF(AND(Making!EW100&lt;&gt;0,(DK97&lt;&gt;"")),Making!FI100,"")</f>
        <v/>
      </c>
      <c r="R97" t="str">
        <f>IF(AND(Making!EW100&lt;&gt;0,(DK97&lt;&gt;"")),Making!FJ100,"")</f>
        <v/>
      </c>
      <c r="S97" t="str">
        <f>IF(AND(Making!EW100&lt;&gt;0,(DK97&lt;&gt;"")),Making!FK100,"")</f>
        <v/>
      </c>
      <c r="T97" t="str">
        <f>IF(AND(Making!EW100&lt;&gt;0,(DK97&lt;&gt;"")),Making!FL100,"")</f>
        <v/>
      </c>
      <c r="U97" t="str">
        <f>IF(AND(Making!EW100&lt;&gt;0,(DK97&lt;&gt;"")),Making!FM100,"")</f>
        <v/>
      </c>
      <c r="V97" t="str">
        <f>IF(AND(Making!EW100&lt;&gt;0,(DK97&lt;&gt;"")),Making!FN100,"")</f>
        <v/>
      </c>
      <c r="W97" t="str">
        <f>IF(AND(Making!EW100&lt;&gt;0,(DK97&lt;&gt;"")),Making!FO100,"")</f>
        <v/>
      </c>
      <c r="X97" t="str">
        <f>IF(AND(Making!EW100&lt;&gt;0,(DK97&lt;&gt;"")),Making!FP100,"")</f>
        <v/>
      </c>
      <c r="Y97" t="str">
        <f>IF(AND(Making!EW100&lt;&gt;0,(DK97&lt;&gt;"")),Making!FQ100,"")</f>
        <v/>
      </c>
      <c r="Z97" t="str">
        <f>IF(AND(Making!EW100&lt;&gt;0,(DK97&lt;&gt;"")),Making!FR100,"")</f>
        <v/>
      </c>
      <c r="AA97" t="str">
        <f>IF(AND(Making!EW100&lt;&gt;0,(DK97&lt;&gt;"")),Making!FS100,"")</f>
        <v/>
      </c>
      <c r="AB97" t="str">
        <f>IF(AND(Making!EW100&lt;&gt;0,(DK97&lt;&gt;"")),Making!FT100,"")</f>
        <v/>
      </c>
      <c r="AC97" t="str">
        <f>IF(AND(Making!EW100&lt;&gt;0,(DK97&lt;&gt;"")),Making!FU100,"")</f>
        <v/>
      </c>
      <c r="AD97" t="str">
        <f>IF(AND(Making!EW100&lt;&gt;0,(DK97&lt;&gt;"")),Making!FV100,"")</f>
        <v/>
      </c>
      <c r="AE97" t="str">
        <f>IF(AND(Making!EW100&lt;&gt;0,(DK97&lt;&gt;"")),Making!FW100,"")</f>
        <v/>
      </c>
      <c r="AF97" t="str">
        <f>IF(AND(Making!EW100&lt;&gt;0,(DK97&lt;&gt;"")),Making!FX100,"")</f>
        <v/>
      </c>
      <c r="AG97" t="str">
        <f>IF(AND(Making!EW100&lt;&gt;0,(DK97&lt;&gt;"")),Making!FY100,"")</f>
        <v/>
      </c>
      <c r="AH97" t="str">
        <f>IF(AND(Making!EW100&lt;&gt;0,(DK97&lt;&gt;"")),Making!FZ100,"")</f>
        <v/>
      </c>
      <c r="AI97" t="str">
        <f>IF(AND(Making!EW100&lt;&gt;0,(DK97&lt;&gt;"")),Making!GA100,"")</f>
        <v/>
      </c>
      <c r="AJ97" t="str">
        <f>IF(AND(Making!EW100&lt;&gt;0,(DK97&lt;&gt;"")),Making!GB100,"")</f>
        <v/>
      </c>
      <c r="AK97" t="str">
        <f>IF(AND(Making!EW100&lt;&gt;0,(DK97&lt;&gt;"")),Making!GC100,"")</f>
        <v/>
      </c>
      <c r="AL97" t="str">
        <f>IF(AND(Making!EW100&lt;&gt;0,(DK97&lt;&gt;"")),Making!GD100,"")</f>
        <v/>
      </c>
      <c r="AM97" t="str">
        <f>IF(AND(Making!EW100&lt;&gt;0,(DK97&lt;&gt;"")),Making!GE100,"")</f>
        <v/>
      </c>
      <c r="AN97" t="str">
        <f>IF(AND(Making!EW100&lt;&gt;0,(DK97&lt;&gt;"")),Making!GF100,"")</f>
        <v/>
      </c>
      <c r="AO97" t="str">
        <f>IF(AND(Making!EW100&lt;&gt;0,(DK97&lt;&gt;"")),Making!GG100,"")</f>
        <v/>
      </c>
      <c r="AP97" t="str">
        <f>IF(AND(Making!EW100&lt;&gt;0,(DK97&lt;&gt;"")),Making!GJ100,"")</f>
        <v/>
      </c>
      <c r="AQ97" t="str">
        <f>IF(AND(Making!EW100&lt;&gt;0,(DK97&lt;&gt;"")),Making!GK100,"")</f>
        <v/>
      </c>
      <c r="AR97" t="str">
        <f>IF(AND(Making!EW100&lt;&gt;0,(DK97&lt;&gt;"")),Making!GL100,"")</f>
        <v/>
      </c>
      <c r="AS97" t="str">
        <f>IF(AND(Making!EW100&lt;&gt;0,(DK97&lt;&gt;"")),Making!GM100,"")</f>
        <v/>
      </c>
      <c r="AT97" t="str">
        <f>IF(AND(Making!EW100&lt;&gt;0,(DK97&lt;&gt;"")),"G","")</f>
        <v/>
      </c>
      <c r="AU97" t="str">
        <f>IF(AND(Making!EW100&lt;&gt;0,(DK97&lt;&gt;"")),2,IF(AND(Making!AS100&lt;&gt;0,(DK115&lt;&gt;"")),2,""))</f>
        <v/>
      </c>
      <c r="AV97" t="str">
        <f>IF(AND(Making!EW100&lt;&gt;0,(DK97&lt;&gt;""),(DL97&gt;0)),"X","")</f>
        <v/>
      </c>
      <c r="AW97" t="str">
        <f>IF(AND(Making!EW100&lt;&gt;0,(DK97&lt;&gt;""),(DL97&gt;0)),-1,"")</f>
        <v/>
      </c>
      <c r="AX97" s="4"/>
      <c r="AY97" s="4"/>
      <c r="AZ97" s="4"/>
      <c r="BA97" s="4"/>
      <c r="BB97" s="4" t="str">
        <f>IF('Making-시작_종료용'!K100&gt;0,CONCATENATE("@SET_LINE,",IF(CV97=1,DH97,DH97+IF(DK97&lt;&gt;"",DI97,0))),"")</f>
        <v/>
      </c>
      <c r="BC97" t="str">
        <f>IF('Making-시작_종료용'!K100&gt;0,'Making-시작_종료용'!EV100,"")</f>
        <v/>
      </c>
      <c r="BD97" t="str">
        <f>IF('Making-시작_종료용'!K100&gt;0,'Making-시작_종료용'!EW100,"")</f>
        <v/>
      </c>
      <c r="BE97" t="str">
        <f>IF('Making-시작_종료용'!K100&gt;0,'Making-시작_종료용'!EX100,"")</f>
        <v/>
      </c>
      <c r="BF97" t="str">
        <f>IF('Making-시작_종료용'!K100&gt;0,'Making-시작_종료용'!EY100,"")</f>
        <v/>
      </c>
      <c r="BG97" t="str">
        <f>IF('Making-시작_종료용'!K100&gt;0,'Making-시작_종료용'!EZ100,"")</f>
        <v/>
      </c>
      <c r="BH97" t="str">
        <f>IF('Making-시작_종료용'!K100&gt;0,'Making-시작_종료용'!FA100,"")</f>
        <v/>
      </c>
      <c r="BI97" t="str">
        <f>IF('Making-시작_종료용'!K100&gt;0,'Making-시작_종료용'!FB100,"")</f>
        <v/>
      </c>
      <c r="BJ97" t="str">
        <f>IF('Making-시작_종료용'!K100&gt;0,'Making-시작_종료용'!FC100,"")</f>
        <v/>
      </c>
      <c r="BK97" t="str">
        <f>IF('Making-시작_종료용'!K100&gt;0,'Making-시작_종료용'!FD100,"")</f>
        <v/>
      </c>
      <c r="BL97" t="str">
        <f>IF('Making-시작_종료용'!K100&gt;0,'Making-시작_종료용'!FE100,"")</f>
        <v/>
      </c>
      <c r="BM97" t="str">
        <f>IF('Making-시작_종료용'!K100&gt;0,'Making-시작_종료용'!FF100,"")</f>
        <v/>
      </c>
      <c r="BN97" t="str">
        <f>IF('Making-시작_종료용'!K100&gt;0,'Making-시작_종료용'!FG100,"")</f>
        <v/>
      </c>
      <c r="BO97" t="str">
        <f>IF('Making-시작_종료용'!K100&gt;0,'Making-시작_종료용'!FH100,"")</f>
        <v/>
      </c>
      <c r="BP97" t="str">
        <f>IF('Making-시작_종료용'!K100&gt;0,'Making-시작_종료용'!FI100,"")</f>
        <v/>
      </c>
      <c r="BQ97" t="str">
        <f>IF('Making-시작_종료용'!K100&gt;0,'Making-시작_종료용'!FJ100,"")</f>
        <v/>
      </c>
      <c r="BR97" t="str">
        <f>IF('Making-시작_종료용'!K100&gt;0,'Making-시작_종료용'!FK100,"")</f>
        <v/>
      </c>
      <c r="BS97" t="str">
        <f>IF('Making-시작_종료용'!K100&gt;0,'Making-시작_종료용'!FL100,"")</f>
        <v/>
      </c>
      <c r="BT97" t="str">
        <f>IF('Making-시작_종료용'!K100&gt;0,'Making-시작_종료용'!FM100,"")</f>
        <v/>
      </c>
      <c r="BU97" t="str">
        <f>IF('Making-시작_종료용'!K100&gt;0,'Making-시작_종료용'!FN100,"")</f>
        <v/>
      </c>
      <c r="BV97" t="str">
        <f>IF('Making-시작_종료용'!K100&gt;0,'Making-시작_종료용'!FO100,"")</f>
        <v/>
      </c>
      <c r="BW97" t="str">
        <f>IF('Making-시작_종료용'!K100&gt;0,'Making-시작_종료용'!FP100,"")</f>
        <v/>
      </c>
      <c r="BX97" t="str">
        <f>IF('Making-시작_종료용'!K100&gt;0,'Making-시작_종료용'!FQ100,"")</f>
        <v/>
      </c>
      <c r="BY97" t="str">
        <f>IF('Making-시작_종료용'!K100&gt;0,'Making-시작_종료용'!FR100,"")</f>
        <v/>
      </c>
      <c r="BZ97" t="str">
        <f>IF('Making-시작_종료용'!K100&gt;0,'Making-시작_종료용'!FS100,"")</f>
        <v/>
      </c>
      <c r="CA97" t="str">
        <f>IF('Making-시작_종료용'!K100&gt;0,'Making-시작_종료용'!FT100,"")</f>
        <v/>
      </c>
      <c r="CB97" t="str">
        <f>IF('Making-시작_종료용'!K100&gt;0,'Making-시작_종료용'!FU100,"")</f>
        <v/>
      </c>
      <c r="CC97" t="str">
        <f>IF('Making-시작_종료용'!K100&gt;0,'Making-시작_종료용'!FV100,"")</f>
        <v/>
      </c>
      <c r="CD97" t="str">
        <f>IF('Making-시작_종료용'!K100&gt;0,'Making-시작_종료용'!FW100,"")</f>
        <v/>
      </c>
      <c r="CE97" t="str">
        <f>IF('Making-시작_종료용'!K100&gt;0,'Making-시작_종료용'!FX100,"")</f>
        <v/>
      </c>
      <c r="CF97" t="str">
        <f>IF('Making-시작_종료용'!K100&gt;0,'Making-시작_종료용'!FY100,"")</f>
        <v/>
      </c>
      <c r="CG97" t="str">
        <f>IF('Making-시작_종료용'!K100&gt;0,'Making-시작_종료용'!FZ100,"")</f>
        <v/>
      </c>
      <c r="CH97" t="str">
        <f>IF('Making-시작_종료용'!K100&gt;0,'Making-시작_종료용'!GA100,"")</f>
        <v/>
      </c>
      <c r="CI97" t="str">
        <f>IF('Making-시작_종료용'!K100&gt;0,'Making-시작_종료용'!GB100,"")</f>
        <v/>
      </c>
      <c r="CJ97" t="str">
        <f>IF('Making-시작_종료용'!K100&gt;0,'Making-시작_종료용'!GC100,"")</f>
        <v/>
      </c>
      <c r="CK97" t="str">
        <f>IF('Making-시작_종료용'!K100&gt;0,'Making-시작_종료용'!GD100,"")</f>
        <v/>
      </c>
      <c r="CL97" t="str">
        <f>IF('Making-시작_종료용'!K100&gt;0,'Making-시작_종료용'!GE100,"")</f>
        <v/>
      </c>
      <c r="CM97" t="str">
        <f>IF('Making-시작_종료용'!K100&gt;0,'Making-시작_종료용'!GF100,"")</f>
        <v/>
      </c>
      <c r="CN97" t="str">
        <f>IF('Making-시작_종료용'!K100&gt;0,'Making-시작_종료용'!GG100,"")</f>
        <v/>
      </c>
      <c r="CO97" t="str">
        <f>IF('Making-시작_종료용'!K100&gt;0,'Making-시작_종료용'!GH100,"")</f>
        <v/>
      </c>
      <c r="CP97" s="56" t="str">
        <f>IF('Making-시작_종료용'!K100&gt;0,'Making-시작_종료용'!GI100,"")</f>
        <v/>
      </c>
      <c r="CQ97" t="str">
        <f>IF('Making-시작_종료용'!K100&gt;0,'Making-시작_종료용'!GJ100,"")</f>
        <v/>
      </c>
      <c r="CR97" t="str">
        <f>IF('Making-시작_종료용'!K100&gt;0,'Making-시작_종료용'!GK100,"")</f>
        <v/>
      </c>
      <c r="CS97" t="str">
        <f>IF('Making-시작_종료용'!K100&gt;0,'Making-시작_종료용'!GL100,"")</f>
        <v/>
      </c>
      <c r="CT97" t="str">
        <f>IF('Making-시작_종료용'!K100&gt;0,'Making-시작_종료용'!GM100,"")</f>
        <v/>
      </c>
      <c r="CU97" t="str">
        <f>IF('Making-시작_종료용'!K100&gt;0,"G","")</f>
        <v/>
      </c>
      <c r="CV97" t="str">
        <f>IF('Making-시작_종료용'!AR100&gt;0,1,IF('Making-시작_종료용'!AS100&gt;0,3,""))</f>
        <v/>
      </c>
      <c r="CW97" t="str">
        <f>IF(AND(Making!EW100&lt;&gt;0,(DL97&gt;0)),"X","")</f>
        <v/>
      </c>
      <c r="CX97" t="str">
        <f>IF(AND(Making!EW100&lt;&gt;0,(DL97&gt;0)),-1,"")</f>
        <v/>
      </c>
      <c r="CY97" t="str">
        <f t="shared" si="20"/>
        <v/>
      </c>
      <c r="DC97" t="str">
        <f>IF('Making-시작_종료용'!AR100&gt;0,"시작보행",IF('Making-시작_종료용'!AS100&gt;0,"종료보행",""))</f>
        <v/>
      </c>
      <c r="DH97">
        <f t="shared" si="16"/>
        <v>91</v>
      </c>
      <c r="DI97">
        <f t="shared" si="17"/>
        <v>16</v>
      </c>
      <c r="DJ97" t="str">
        <f t="shared" si="15"/>
        <v/>
      </c>
      <c r="DK97">
        <f t="shared" si="18"/>
        <v>3</v>
      </c>
      <c r="DL97">
        <f t="shared" si="19"/>
        <v>0</v>
      </c>
    </row>
    <row r="98" spans="3:116" ht="12" customHeight="1" x14ac:dyDescent="0.4">
      <c r="C98" s="4" t="str">
        <f>IF(AND(Making!EW101&lt;&gt;0,(DK98&lt;&gt;"")),CONCATENATE("@SET_LINE,",DH98+DI98/2),"")</f>
        <v/>
      </c>
      <c r="D98" t="str">
        <f>IF(AND(Making!EW101&lt;&gt;0,(DK98&lt;&gt;"")),Making!EV101,"")</f>
        <v/>
      </c>
      <c r="E98" t="str">
        <f>IF(AND(Making!EW101&lt;&gt;0,(DK98&lt;&gt;"")),Making!EW101,"")</f>
        <v/>
      </c>
      <c r="F98" t="str">
        <f>IF(AND(Making!EW101&lt;&gt;0,(DK98&lt;&gt;"")),Making!EX101,"")</f>
        <v/>
      </c>
      <c r="G98" t="str">
        <f>IF(AND(Making!EW101&lt;&gt;0,(DK98&lt;&gt;"")),Making!EY101,"")</f>
        <v/>
      </c>
      <c r="H98" t="str">
        <f>IF(AND(Making!EW101&lt;&gt;0,(DK98&lt;&gt;"")),Making!EZ101,"")</f>
        <v/>
      </c>
      <c r="I98" t="str">
        <f>IF(AND(Making!EW101&lt;&gt;0,(DK98&lt;&gt;"")),Making!FA101,"")</f>
        <v/>
      </c>
      <c r="J98" t="str">
        <f>IF(AND(Making!EW101&lt;&gt;0,(DK98&lt;&gt;"")),Making!FB101,"")</f>
        <v/>
      </c>
      <c r="K98" t="str">
        <f>IF(AND(Making!EW101&lt;&gt;0,(DK98&lt;&gt;"")),Making!FC101,"")</f>
        <v/>
      </c>
      <c r="L98" t="str">
        <f>IF(AND(Making!EW101&lt;&gt;0,(DK98&lt;&gt;"")),Making!FD101,"")</f>
        <v/>
      </c>
      <c r="M98" t="str">
        <f>IF(AND(Making!EW101&lt;&gt;0,(DK98&lt;&gt;"")),Making!FE101,"")</f>
        <v/>
      </c>
      <c r="N98" t="str">
        <f>IF(AND(Making!EW101&lt;&gt;0,(DK98&lt;&gt;"")),Making!FF101,"")</f>
        <v/>
      </c>
      <c r="O98" t="str">
        <f>IF(AND(Making!EW101&lt;&gt;0,(DK98&lt;&gt;"")),Making!FG101,"")</f>
        <v/>
      </c>
      <c r="P98" t="str">
        <f>IF(AND(Making!EW101&lt;&gt;0,(DK98&lt;&gt;"")),Making!FH101,"")</f>
        <v/>
      </c>
      <c r="Q98" t="str">
        <f>IF(AND(Making!EW101&lt;&gt;0,(DK98&lt;&gt;"")),Making!FI101,"")</f>
        <v/>
      </c>
      <c r="R98" t="str">
        <f>IF(AND(Making!EW101&lt;&gt;0,(DK98&lt;&gt;"")),Making!FJ101,"")</f>
        <v/>
      </c>
      <c r="S98" t="str">
        <f>IF(AND(Making!EW101&lt;&gt;0,(DK98&lt;&gt;"")),Making!FK101,"")</f>
        <v/>
      </c>
      <c r="T98" t="str">
        <f>IF(AND(Making!EW101&lt;&gt;0,(DK98&lt;&gt;"")),Making!FL101,"")</f>
        <v/>
      </c>
      <c r="U98" t="str">
        <f>IF(AND(Making!EW101&lt;&gt;0,(DK98&lt;&gt;"")),Making!FM101,"")</f>
        <v/>
      </c>
      <c r="V98" t="str">
        <f>IF(AND(Making!EW101&lt;&gt;0,(DK98&lt;&gt;"")),Making!FN101,"")</f>
        <v/>
      </c>
      <c r="W98" t="str">
        <f>IF(AND(Making!EW101&lt;&gt;0,(DK98&lt;&gt;"")),Making!FO101,"")</f>
        <v/>
      </c>
      <c r="X98" t="str">
        <f>IF(AND(Making!EW101&lt;&gt;0,(DK98&lt;&gt;"")),Making!FP101,"")</f>
        <v/>
      </c>
      <c r="Y98" t="str">
        <f>IF(AND(Making!EW101&lt;&gt;0,(DK98&lt;&gt;"")),Making!FQ101,"")</f>
        <v/>
      </c>
      <c r="Z98" t="str">
        <f>IF(AND(Making!EW101&lt;&gt;0,(DK98&lt;&gt;"")),Making!FR101,"")</f>
        <v/>
      </c>
      <c r="AA98" t="str">
        <f>IF(AND(Making!EW101&lt;&gt;0,(DK98&lt;&gt;"")),Making!FS101,"")</f>
        <v/>
      </c>
      <c r="AB98" t="str">
        <f>IF(AND(Making!EW101&lt;&gt;0,(DK98&lt;&gt;"")),Making!FT101,"")</f>
        <v/>
      </c>
      <c r="AC98" t="str">
        <f>IF(AND(Making!EW101&lt;&gt;0,(DK98&lt;&gt;"")),Making!FU101,"")</f>
        <v/>
      </c>
      <c r="AD98" t="str">
        <f>IF(AND(Making!EW101&lt;&gt;0,(DK98&lt;&gt;"")),Making!FV101,"")</f>
        <v/>
      </c>
      <c r="AE98" t="str">
        <f>IF(AND(Making!EW101&lt;&gt;0,(DK98&lt;&gt;"")),Making!FW101,"")</f>
        <v/>
      </c>
      <c r="AF98" t="str">
        <f>IF(AND(Making!EW101&lt;&gt;0,(DK98&lt;&gt;"")),Making!FX101,"")</f>
        <v/>
      </c>
      <c r="AG98" t="str">
        <f>IF(AND(Making!EW101&lt;&gt;0,(DK98&lt;&gt;"")),Making!FY101,"")</f>
        <v/>
      </c>
      <c r="AH98" t="str">
        <f>IF(AND(Making!EW101&lt;&gt;0,(DK98&lt;&gt;"")),Making!FZ101,"")</f>
        <v/>
      </c>
      <c r="AI98" t="str">
        <f>IF(AND(Making!EW101&lt;&gt;0,(DK98&lt;&gt;"")),Making!GA101,"")</f>
        <v/>
      </c>
      <c r="AJ98" t="str">
        <f>IF(AND(Making!EW101&lt;&gt;0,(DK98&lt;&gt;"")),Making!GB101,"")</f>
        <v/>
      </c>
      <c r="AK98" t="str">
        <f>IF(AND(Making!EW101&lt;&gt;0,(DK98&lt;&gt;"")),Making!GC101,"")</f>
        <v/>
      </c>
      <c r="AL98" t="str">
        <f>IF(AND(Making!EW101&lt;&gt;0,(DK98&lt;&gt;"")),Making!GD101,"")</f>
        <v/>
      </c>
      <c r="AM98" t="str">
        <f>IF(AND(Making!EW101&lt;&gt;0,(DK98&lt;&gt;"")),Making!GE101,"")</f>
        <v/>
      </c>
      <c r="AN98" t="str">
        <f>IF(AND(Making!EW101&lt;&gt;0,(DK98&lt;&gt;"")),Making!GF101,"")</f>
        <v/>
      </c>
      <c r="AO98" t="str">
        <f>IF(AND(Making!EW101&lt;&gt;0,(DK98&lt;&gt;"")),Making!GG101,"")</f>
        <v/>
      </c>
      <c r="AP98" t="str">
        <f>IF(AND(Making!EW101&lt;&gt;0,(DK98&lt;&gt;"")),Making!GJ101,"")</f>
        <v/>
      </c>
      <c r="AQ98" t="str">
        <f>IF(AND(Making!EW101&lt;&gt;0,(DK98&lt;&gt;"")),Making!GK101,"")</f>
        <v/>
      </c>
      <c r="AR98" t="str">
        <f>IF(AND(Making!EW101&lt;&gt;0,(DK98&lt;&gt;"")),Making!GL101,"")</f>
        <v/>
      </c>
      <c r="AS98" t="str">
        <f>IF(AND(Making!EW101&lt;&gt;0,(DK98&lt;&gt;"")),Making!GM101,"")</f>
        <v/>
      </c>
      <c r="AT98" t="str">
        <f>IF(AND(Making!EW101&lt;&gt;0,(DK98&lt;&gt;"")),"G","")</f>
        <v/>
      </c>
      <c r="AU98" t="str">
        <f>IF(AND(Making!EW101&lt;&gt;0,(DK98&lt;&gt;"")),2,IF(AND(Making!AS101&lt;&gt;0,(DK116&lt;&gt;"")),2,""))</f>
        <v/>
      </c>
      <c r="AV98" t="str">
        <f>IF(AND(Making!EW101&lt;&gt;0,(DK98&lt;&gt;""),(DL98&gt;0)),"X","")</f>
        <v/>
      </c>
      <c r="AW98" t="str">
        <f>IF(AND(Making!EW101&lt;&gt;0,(DK98&lt;&gt;""),(DL98&gt;0)),-1,"")</f>
        <v/>
      </c>
      <c r="AX98" s="4"/>
      <c r="AY98" s="4"/>
      <c r="AZ98" s="4"/>
      <c r="BA98" s="4"/>
      <c r="BB98" s="4" t="str">
        <f>IF('Making-시작_종료용'!K101&gt;0,CONCATENATE("@SET_LINE,",IF(CV98=1,DH98,DH98+IF(DK98&lt;&gt;"",DI98,0))),"")</f>
        <v/>
      </c>
      <c r="BC98" t="str">
        <f>IF('Making-시작_종료용'!K101&gt;0,'Making-시작_종료용'!EV101,"")</f>
        <v/>
      </c>
      <c r="BD98" t="str">
        <f>IF('Making-시작_종료용'!K101&gt;0,'Making-시작_종료용'!EW101,"")</f>
        <v/>
      </c>
      <c r="BE98" t="str">
        <f>IF('Making-시작_종료용'!K101&gt;0,'Making-시작_종료용'!EX101,"")</f>
        <v/>
      </c>
      <c r="BF98" t="str">
        <f>IF('Making-시작_종료용'!K101&gt;0,'Making-시작_종료용'!EY101,"")</f>
        <v/>
      </c>
      <c r="BG98" t="str">
        <f>IF('Making-시작_종료용'!K101&gt;0,'Making-시작_종료용'!EZ101,"")</f>
        <v/>
      </c>
      <c r="BH98" t="str">
        <f>IF('Making-시작_종료용'!K101&gt;0,'Making-시작_종료용'!FA101,"")</f>
        <v/>
      </c>
      <c r="BI98" t="str">
        <f>IF('Making-시작_종료용'!K101&gt;0,'Making-시작_종료용'!FB101,"")</f>
        <v/>
      </c>
      <c r="BJ98" t="str">
        <f>IF('Making-시작_종료용'!K101&gt;0,'Making-시작_종료용'!FC101,"")</f>
        <v/>
      </c>
      <c r="BK98" t="str">
        <f>IF('Making-시작_종료용'!K101&gt;0,'Making-시작_종료용'!FD101,"")</f>
        <v/>
      </c>
      <c r="BL98" t="str">
        <f>IF('Making-시작_종료용'!K101&gt;0,'Making-시작_종료용'!FE101,"")</f>
        <v/>
      </c>
      <c r="BM98" t="str">
        <f>IF('Making-시작_종료용'!K101&gt;0,'Making-시작_종료용'!FF101,"")</f>
        <v/>
      </c>
      <c r="BN98" t="str">
        <f>IF('Making-시작_종료용'!K101&gt;0,'Making-시작_종료용'!FG101,"")</f>
        <v/>
      </c>
      <c r="BO98" t="str">
        <f>IF('Making-시작_종료용'!K101&gt;0,'Making-시작_종료용'!FH101,"")</f>
        <v/>
      </c>
      <c r="BP98" t="str">
        <f>IF('Making-시작_종료용'!K101&gt;0,'Making-시작_종료용'!FI101,"")</f>
        <v/>
      </c>
      <c r="BQ98" t="str">
        <f>IF('Making-시작_종료용'!K101&gt;0,'Making-시작_종료용'!FJ101,"")</f>
        <v/>
      </c>
      <c r="BR98" t="str">
        <f>IF('Making-시작_종료용'!K101&gt;0,'Making-시작_종료용'!FK101,"")</f>
        <v/>
      </c>
      <c r="BS98" t="str">
        <f>IF('Making-시작_종료용'!K101&gt;0,'Making-시작_종료용'!FL101,"")</f>
        <v/>
      </c>
      <c r="BT98" t="str">
        <f>IF('Making-시작_종료용'!K101&gt;0,'Making-시작_종료용'!FM101,"")</f>
        <v/>
      </c>
      <c r="BU98" t="str">
        <f>IF('Making-시작_종료용'!K101&gt;0,'Making-시작_종료용'!FN101,"")</f>
        <v/>
      </c>
      <c r="BV98" t="str">
        <f>IF('Making-시작_종료용'!K101&gt;0,'Making-시작_종료용'!FO101,"")</f>
        <v/>
      </c>
      <c r="BW98" t="str">
        <f>IF('Making-시작_종료용'!K101&gt;0,'Making-시작_종료용'!FP101,"")</f>
        <v/>
      </c>
      <c r="BX98" t="str">
        <f>IF('Making-시작_종료용'!K101&gt;0,'Making-시작_종료용'!FQ101,"")</f>
        <v/>
      </c>
      <c r="BY98" t="str">
        <f>IF('Making-시작_종료용'!K101&gt;0,'Making-시작_종료용'!FR101,"")</f>
        <v/>
      </c>
      <c r="BZ98" t="str">
        <f>IF('Making-시작_종료용'!K101&gt;0,'Making-시작_종료용'!FS101,"")</f>
        <v/>
      </c>
      <c r="CA98" t="str">
        <f>IF('Making-시작_종료용'!K101&gt;0,'Making-시작_종료용'!FT101,"")</f>
        <v/>
      </c>
      <c r="CB98" t="str">
        <f>IF('Making-시작_종료용'!K101&gt;0,'Making-시작_종료용'!FU101,"")</f>
        <v/>
      </c>
      <c r="CC98" t="str">
        <f>IF('Making-시작_종료용'!K101&gt;0,'Making-시작_종료용'!FV101,"")</f>
        <v/>
      </c>
      <c r="CD98" t="str">
        <f>IF('Making-시작_종료용'!K101&gt;0,'Making-시작_종료용'!FW101,"")</f>
        <v/>
      </c>
      <c r="CE98" t="str">
        <f>IF('Making-시작_종료용'!K101&gt;0,'Making-시작_종료용'!FX101,"")</f>
        <v/>
      </c>
      <c r="CF98" t="str">
        <f>IF('Making-시작_종료용'!K101&gt;0,'Making-시작_종료용'!FY101,"")</f>
        <v/>
      </c>
      <c r="CG98" t="str">
        <f>IF('Making-시작_종료용'!K101&gt;0,'Making-시작_종료용'!FZ101,"")</f>
        <v/>
      </c>
      <c r="CH98" t="str">
        <f>IF('Making-시작_종료용'!K101&gt;0,'Making-시작_종료용'!GA101,"")</f>
        <v/>
      </c>
      <c r="CI98" t="str">
        <f>IF('Making-시작_종료용'!K101&gt;0,'Making-시작_종료용'!GB101,"")</f>
        <v/>
      </c>
      <c r="CJ98" t="str">
        <f>IF('Making-시작_종료용'!K101&gt;0,'Making-시작_종료용'!GC101,"")</f>
        <v/>
      </c>
      <c r="CK98" t="str">
        <f>IF('Making-시작_종료용'!K101&gt;0,'Making-시작_종료용'!GD101,"")</f>
        <v/>
      </c>
      <c r="CL98" t="str">
        <f>IF('Making-시작_종료용'!K101&gt;0,'Making-시작_종료용'!GE101,"")</f>
        <v/>
      </c>
      <c r="CM98" t="str">
        <f>IF('Making-시작_종료용'!K101&gt;0,'Making-시작_종료용'!GF101,"")</f>
        <v/>
      </c>
      <c r="CN98" t="str">
        <f>IF('Making-시작_종료용'!K101&gt;0,'Making-시작_종료용'!GG101,"")</f>
        <v/>
      </c>
      <c r="CO98" t="str">
        <f>IF('Making-시작_종료용'!K101&gt;0,'Making-시작_종료용'!GH101,"")</f>
        <v/>
      </c>
      <c r="CP98" s="56" t="str">
        <f>IF('Making-시작_종료용'!K101&gt;0,'Making-시작_종료용'!GI101,"")</f>
        <v/>
      </c>
      <c r="CQ98" t="str">
        <f>IF('Making-시작_종료용'!K101&gt;0,'Making-시작_종료용'!GJ101,"")</f>
        <v/>
      </c>
      <c r="CR98" t="str">
        <f>IF('Making-시작_종료용'!K101&gt;0,'Making-시작_종료용'!GK101,"")</f>
        <v/>
      </c>
      <c r="CS98" t="str">
        <f>IF('Making-시작_종료용'!K101&gt;0,'Making-시작_종료용'!GL101,"")</f>
        <v/>
      </c>
      <c r="CT98" t="str">
        <f>IF('Making-시작_종료용'!K101&gt;0,'Making-시작_종료용'!GM101,"")</f>
        <v/>
      </c>
      <c r="CU98" t="str">
        <f>IF('Making-시작_종료용'!K101&gt;0,"G","")</f>
        <v/>
      </c>
      <c r="CV98" t="str">
        <f>IF('Making-시작_종료용'!AR101&gt;0,1,IF('Making-시작_종료용'!AS101&gt;0,3,""))</f>
        <v/>
      </c>
      <c r="CW98" t="str">
        <f>IF(AND(Making!EW101&lt;&gt;0,(DL98&gt;0)),"X","")</f>
        <v/>
      </c>
      <c r="CX98" t="str">
        <f>IF(AND(Making!EW101&lt;&gt;0,(DL98&gt;0)),-1,"")</f>
        <v/>
      </c>
      <c r="CY98" t="str">
        <f t="shared" si="20"/>
        <v/>
      </c>
      <c r="DC98" t="str">
        <f>IF('Making-시작_종료용'!AR101&gt;0,"시작보행",IF('Making-시작_종료용'!AS101&gt;0,"종료보행",""))</f>
        <v/>
      </c>
      <c r="DH98">
        <f t="shared" si="16"/>
        <v>92</v>
      </c>
      <c r="DI98">
        <f t="shared" si="17"/>
        <v>16</v>
      </c>
      <c r="DJ98" t="str">
        <f t="shared" si="15"/>
        <v/>
      </c>
      <c r="DK98">
        <f t="shared" si="18"/>
        <v>3</v>
      </c>
      <c r="DL98">
        <f t="shared" si="19"/>
        <v>0</v>
      </c>
    </row>
    <row r="99" spans="3:116" ht="12" customHeight="1" x14ac:dyDescent="0.4">
      <c r="C99" s="4" t="str">
        <f>IF(AND(Making!EW102&lt;&gt;0,(DK99&lt;&gt;"")),CONCATENATE("@SET_LINE,",DH99+DI99/2),"")</f>
        <v/>
      </c>
      <c r="D99" t="str">
        <f>IF(AND(Making!EW102&lt;&gt;0,(DK99&lt;&gt;"")),Making!EV102,"")</f>
        <v/>
      </c>
      <c r="E99" t="str">
        <f>IF(AND(Making!EW102&lt;&gt;0,(DK99&lt;&gt;"")),Making!EW102,"")</f>
        <v/>
      </c>
      <c r="F99" t="str">
        <f>IF(AND(Making!EW102&lt;&gt;0,(DK99&lt;&gt;"")),Making!EX102,"")</f>
        <v/>
      </c>
      <c r="G99" t="str">
        <f>IF(AND(Making!EW102&lt;&gt;0,(DK99&lt;&gt;"")),Making!EY102,"")</f>
        <v/>
      </c>
      <c r="H99" t="str">
        <f>IF(AND(Making!EW102&lt;&gt;0,(DK99&lt;&gt;"")),Making!EZ102,"")</f>
        <v/>
      </c>
      <c r="I99" t="str">
        <f>IF(AND(Making!EW102&lt;&gt;0,(DK99&lt;&gt;"")),Making!FA102,"")</f>
        <v/>
      </c>
      <c r="J99" t="str">
        <f>IF(AND(Making!EW102&lt;&gt;0,(DK99&lt;&gt;"")),Making!FB102,"")</f>
        <v/>
      </c>
      <c r="K99" t="str">
        <f>IF(AND(Making!EW102&lt;&gt;0,(DK99&lt;&gt;"")),Making!FC102,"")</f>
        <v/>
      </c>
      <c r="L99" t="str">
        <f>IF(AND(Making!EW102&lt;&gt;0,(DK99&lt;&gt;"")),Making!FD102,"")</f>
        <v/>
      </c>
      <c r="M99" t="str">
        <f>IF(AND(Making!EW102&lt;&gt;0,(DK99&lt;&gt;"")),Making!FE102,"")</f>
        <v/>
      </c>
      <c r="N99" t="str">
        <f>IF(AND(Making!EW102&lt;&gt;0,(DK99&lt;&gt;"")),Making!FF102,"")</f>
        <v/>
      </c>
      <c r="O99" t="str">
        <f>IF(AND(Making!EW102&lt;&gt;0,(DK99&lt;&gt;"")),Making!FG102,"")</f>
        <v/>
      </c>
      <c r="P99" t="str">
        <f>IF(AND(Making!EW102&lt;&gt;0,(DK99&lt;&gt;"")),Making!FH102,"")</f>
        <v/>
      </c>
      <c r="Q99" t="str">
        <f>IF(AND(Making!EW102&lt;&gt;0,(DK99&lt;&gt;"")),Making!FI102,"")</f>
        <v/>
      </c>
      <c r="R99" t="str">
        <f>IF(AND(Making!EW102&lt;&gt;0,(DK99&lt;&gt;"")),Making!FJ102,"")</f>
        <v/>
      </c>
      <c r="S99" t="str">
        <f>IF(AND(Making!EW102&lt;&gt;0,(DK99&lt;&gt;"")),Making!FK102,"")</f>
        <v/>
      </c>
      <c r="T99" t="str">
        <f>IF(AND(Making!EW102&lt;&gt;0,(DK99&lt;&gt;"")),Making!FL102,"")</f>
        <v/>
      </c>
      <c r="U99" t="str">
        <f>IF(AND(Making!EW102&lt;&gt;0,(DK99&lt;&gt;"")),Making!FM102,"")</f>
        <v/>
      </c>
      <c r="V99" t="str">
        <f>IF(AND(Making!EW102&lt;&gt;0,(DK99&lt;&gt;"")),Making!FN102,"")</f>
        <v/>
      </c>
      <c r="W99" t="str">
        <f>IF(AND(Making!EW102&lt;&gt;0,(DK99&lt;&gt;"")),Making!FO102,"")</f>
        <v/>
      </c>
      <c r="X99" t="str">
        <f>IF(AND(Making!EW102&lt;&gt;0,(DK99&lt;&gt;"")),Making!FP102,"")</f>
        <v/>
      </c>
      <c r="Y99" t="str">
        <f>IF(AND(Making!EW102&lt;&gt;0,(DK99&lt;&gt;"")),Making!FQ102,"")</f>
        <v/>
      </c>
      <c r="Z99" t="str">
        <f>IF(AND(Making!EW102&lt;&gt;0,(DK99&lt;&gt;"")),Making!FR102,"")</f>
        <v/>
      </c>
      <c r="AA99" t="str">
        <f>IF(AND(Making!EW102&lt;&gt;0,(DK99&lt;&gt;"")),Making!FS102,"")</f>
        <v/>
      </c>
      <c r="AB99" t="str">
        <f>IF(AND(Making!EW102&lt;&gt;0,(DK99&lt;&gt;"")),Making!FT102,"")</f>
        <v/>
      </c>
      <c r="AC99" t="str">
        <f>IF(AND(Making!EW102&lt;&gt;0,(DK99&lt;&gt;"")),Making!FU102,"")</f>
        <v/>
      </c>
      <c r="AD99" t="str">
        <f>IF(AND(Making!EW102&lt;&gt;0,(DK99&lt;&gt;"")),Making!FV102,"")</f>
        <v/>
      </c>
      <c r="AE99" t="str">
        <f>IF(AND(Making!EW102&lt;&gt;0,(DK99&lt;&gt;"")),Making!FW102,"")</f>
        <v/>
      </c>
      <c r="AF99" t="str">
        <f>IF(AND(Making!EW102&lt;&gt;0,(DK99&lt;&gt;"")),Making!FX102,"")</f>
        <v/>
      </c>
      <c r="AG99" t="str">
        <f>IF(AND(Making!EW102&lt;&gt;0,(DK99&lt;&gt;"")),Making!FY102,"")</f>
        <v/>
      </c>
      <c r="AH99" t="str">
        <f>IF(AND(Making!EW102&lt;&gt;0,(DK99&lt;&gt;"")),Making!FZ102,"")</f>
        <v/>
      </c>
      <c r="AI99" t="str">
        <f>IF(AND(Making!EW102&lt;&gt;0,(DK99&lt;&gt;"")),Making!GA102,"")</f>
        <v/>
      </c>
      <c r="AJ99" t="str">
        <f>IF(AND(Making!EW102&lt;&gt;0,(DK99&lt;&gt;"")),Making!GB102,"")</f>
        <v/>
      </c>
      <c r="AK99" t="str">
        <f>IF(AND(Making!EW102&lt;&gt;0,(DK99&lt;&gt;"")),Making!GC102,"")</f>
        <v/>
      </c>
      <c r="AL99" t="str">
        <f>IF(AND(Making!EW102&lt;&gt;0,(DK99&lt;&gt;"")),Making!GD102,"")</f>
        <v/>
      </c>
      <c r="AM99" t="str">
        <f>IF(AND(Making!EW102&lt;&gt;0,(DK99&lt;&gt;"")),Making!GE102,"")</f>
        <v/>
      </c>
      <c r="AN99" t="str">
        <f>IF(AND(Making!EW102&lt;&gt;0,(DK99&lt;&gt;"")),Making!GF102,"")</f>
        <v/>
      </c>
      <c r="AO99" t="str">
        <f>IF(AND(Making!EW102&lt;&gt;0,(DK99&lt;&gt;"")),Making!GG102,"")</f>
        <v/>
      </c>
      <c r="AP99" t="str">
        <f>IF(AND(Making!EW102&lt;&gt;0,(DK99&lt;&gt;"")),Making!GJ102,"")</f>
        <v/>
      </c>
      <c r="AQ99" t="str">
        <f>IF(AND(Making!EW102&lt;&gt;0,(DK99&lt;&gt;"")),Making!GK102,"")</f>
        <v/>
      </c>
      <c r="AR99" t="str">
        <f>IF(AND(Making!EW102&lt;&gt;0,(DK99&lt;&gt;"")),Making!GL102,"")</f>
        <v/>
      </c>
      <c r="AS99" t="str">
        <f>IF(AND(Making!EW102&lt;&gt;0,(DK99&lt;&gt;"")),Making!GM102,"")</f>
        <v/>
      </c>
      <c r="AT99" t="str">
        <f>IF(AND(Making!EW102&lt;&gt;0,(DK99&lt;&gt;"")),"G","")</f>
        <v/>
      </c>
      <c r="AU99" t="str">
        <f>IF(AND(Making!EW102&lt;&gt;0,(DK99&lt;&gt;"")),2,IF(AND(Making!AS102&lt;&gt;0,(DK117&lt;&gt;"")),2,""))</f>
        <v/>
      </c>
      <c r="AV99" t="str">
        <f>IF(AND(Making!EW102&lt;&gt;0,(DK99&lt;&gt;""),(DL99&gt;0)),"X","")</f>
        <v/>
      </c>
      <c r="AW99" t="str">
        <f>IF(AND(Making!EW102&lt;&gt;0,(DK99&lt;&gt;""),(DL99&gt;0)),-1,"")</f>
        <v/>
      </c>
      <c r="AX99" s="4"/>
      <c r="AY99" s="4"/>
      <c r="AZ99" s="4"/>
      <c r="BA99" s="4"/>
      <c r="BB99" s="4" t="str">
        <f>IF('Making-시작_종료용'!K102&gt;0,CONCATENATE("@SET_LINE,",IF(CV99=1,DH99,DH99+IF(DK99&lt;&gt;"",DI99,0))),"")</f>
        <v/>
      </c>
      <c r="BC99" t="str">
        <f>IF('Making-시작_종료용'!K102&gt;0,'Making-시작_종료용'!EV102,"")</f>
        <v/>
      </c>
      <c r="BD99" t="str">
        <f>IF('Making-시작_종료용'!K102&gt;0,'Making-시작_종료용'!EW102,"")</f>
        <v/>
      </c>
      <c r="BE99" t="str">
        <f>IF('Making-시작_종료용'!K102&gt;0,'Making-시작_종료용'!EX102,"")</f>
        <v/>
      </c>
      <c r="BF99" t="str">
        <f>IF('Making-시작_종료용'!K102&gt;0,'Making-시작_종료용'!EY102,"")</f>
        <v/>
      </c>
      <c r="BG99" t="str">
        <f>IF('Making-시작_종료용'!K102&gt;0,'Making-시작_종료용'!EZ102,"")</f>
        <v/>
      </c>
      <c r="BH99" t="str">
        <f>IF('Making-시작_종료용'!K102&gt;0,'Making-시작_종료용'!FA102,"")</f>
        <v/>
      </c>
      <c r="BI99" t="str">
        <f>IF('Making-시작_종료용'!K102&gt;0,'Making-시작_종료용'!FB102,"")</f>
        <v/>
      </c>
      <c r="BJ99" t="str">
        <f>IF('Making-시작_종료용'!K102&gt;0,'Making-시작_종료용'!FC102,"")</f>
        <v/>
      </c>
      <c r="BK99" t="str">
        <f>IF('Making-시작_종료용'!K102&gt;0,'Making-시작_종료용'!FD102,"")</f>
        <v/>
      </c>
      <c r="BL99" t="str">
        <f>IF('Making-시작_종료용'!K102&gt;0,'Making-시작_종료용'!FE102,"")</f>
        <v/>
      </c>
      <c r="BM99" t="str">
        <f>IF('Making-시작_종료용'!K102&gt;0,'Making-시작_종료용'!FF102,"")</f>
        <v/>
      </c>
      <c r="BN99" t="str">
        <f>IF('Making-시작_종료용'!K102&gt;0,'Making-시작_종료용'!FG102,"")</f>
        <v/>
      </c>
      <c r="BO99" t="str">
        <f>IF('Making-시작_종료용'!K102&gt;0,'Making-시작_종료용'!FH102,"")</f>
        <v/>
      </c>
      <c r="BP99" t="str">
        <f>IF('Making-시작_종료용'!K102&gt;0,'Making-시작_종료용'!FI102,"")</f>
        <v/>
      </c>
      <c r="BQ99" t="str">
        <f>IF('Making-시작_종료용'!K102&gt;0,'Making-시작_종료용'!FJ102,"")</f>
        <v/>
      </c>
      <c r="BR99" t="str">
        <f>IF('Making-시작_종료용'!K102&gt;0,'Making-시작_종료용'!FK102,"")</f>
        <v/>
      </c>
      <c r="BS99" t="str">
        <f>IF('Making-시작_종료용'!K102&gt;0,'Making-시작_종료용'!FL102,"")</f>
        <v/>
      </c>
      <c r="BT99" t="str">
        <f>IF('Making-시작_종료용'!K102&gt;0,'Making-시작_종료용'!FM102,"")</f>
        <v/>
      </c>
      <c r="BU99" t="str">
        <f>IF('Making-시작_종료용'!K102&gt;0,'Making-시작_종료용'!FN102,"")</f>
        <v/>
      </c>
      <c r="BV99" t="str">
        <f>IF('Making-시작_종료용'!K102&gt;0,'Making-시작_종료용'!FO102,"")</f>
        <v/>
      </c>
      <c r="BW99" t="str">
        <f>IF('Making-시작_종료용'!K102&gt;0,'Making-시작_종료용'!FP102,"")</f>
        <v/>
      </c>
      <c r="BX99" t="str">
        <f>IF('Making-시작_종료용'!K102&gt;0,'Making-시작_종료용'!FQ102,"")</f>
        <v/>
      </c>
      <c r="BY99" t="str">
        <f>IF('Making-시작_종료용'!K102&gt;0,'Making-시작_종료용'!FR102,"")</f>
        <v/>
      </c>
      <c r="BZ99" t="str">
        <f>IF('Making-시작_종료용'!K102&gt;0,'Making-시작_종료용'!FS102,"")</f>
        <v/>
      </c>
      <c r="CA99" t="str">
        <f>IF('Making-시작_종료용'!K102&gt;0,'Making-시작_종료용'!FT102,"")</f>
        <v/>
      </c>
      <c r="CB99" t="str">
        <f>IF('Making-시작_종료용'!K102&gt;0,'Making-시작_종료용'!FU102,"")</f>
        <v/>
      </c>
      <c r="CC99" t="str">
        <f>IF('Making-시작_종료용'!K102&gt;0,'Making-시작_종료용'!FV102,"")</f>
        <v/>
      </c>
      <c r="CD99" t="str">
        <f>IF('Making-시작_종료용'!K102&gt;0,'Making-시작_종료용'!FW102,"")</f>
        <v/>
      </c>
      <c r="CE99" t="str">
        <f>IF('Making-시작_종료용'!K102&gt;0,'Making-시작_종료용'!FX102,"")</f>
        <v/>
      </c>
      <c r="CF99" t="str">
        <f>IF('Making-시작_종료용'!K102&gt;0,'Making-시작_종료용'!FY102,"")</f>
        <v/>
      </c>
      <c r="CG99" t="str">
        <f>IF('Making-시작_종료용'!K102&gt;0,'Making-시작_종료용'!FZ102,"")</f>
        <v/>
      </c>
      <c r="CH99" t="str">
        <f>IF('Making-시작_종료용'!K102&gt;0,'Making-시작_종료용'!GA102,"")</f>
        <v/>
      </c>
      <c r="CI99" t="str">
        <f>IF('Making-시작_종료용'!K102&gt;0,'Making-시작_종료용'!GB102,"")</f>
        <v/>
      </c>
      <c r="CJ99" t="str">
        <f>IF('Making-시작_종료용'!K102&gt;0,'Making-시작_종료용'!GC102,"")</f>
        <v/>
      </c>
      <c r="CK99" t="str">
        <f>IF('Making-시작_종료용'!K102&gt;0,'Making-시작_종료용'!GD102,"")</f>
        <v/>
      </c>
      <c r="CL99" t="str">
        <f>IF('Making-시작_종료용'!K102&gt;0,'Making-시작_종료용'!GE102,"")</f>
        <v/>
      </c>
      <c r="CM99" t="str">
        <f>IF('Making-시작_종료용'!K102&gt;0,'Making-시작_종료용'!GF102,"")</f>
        <v/>
      </c>
      <c r="CN99" t="str">
        <f>IF('Making-시작_종료용'!K102&gt;0,'Making-시작_종료용'!GG102,"")</f>
        <v/>
      </c>
      <c r="CO99" t="str">
        <f>IF('Making-시작_종료용'!K102&gt;0,'Making-시작_종료용'!GH102,"")</f>
        <v/>
      </c>
      <c r="CP99" s="56" t="str">
        <f>IF('Making-시작_종료용'!K102&gt;0,'Making-시작_종료용'!GI102,"")</f>
        <v/>
      </c>
      <c r="CQ99" t="str">
        <f>IF('Making-시작_종료용'!K102&gt;0,'Making-시작_종료용'!GJ102,"")</f>
        <v/>
      </c>
      <c r="CR99" t="str">
        <f>IF('Making-시작_종료용'!K102&gt;0,'Making-시작_종료용'!GK102,"")</f>
        <v/>
      </c>
      <c r="CS99" t="str">
        <f>IF('Making-시작_종료용'!K102&gt;0,'Making-시작_종료용'!GL102,"")</f>
        <v/>
      </c>
      <c r="CT99" t="str">
        <f>IF('Making-시작_종료용'!K102&gt;0,'Making-시작_종료용'!GM102,"")</f>
        <v/>
      </c>
      <c r="CU99" t="str">
        <f>IF('Making-시작_종료용'!K102&gt;0,"G","")</f>
        <v/>
      </c>
      <c r="CV99" t="str">
        <f>IF('Making-시작_종료용'!AR102&gt;0,1,IF('Making-시작_종료용'!AS102&gt;0,3,""))</f>
        <v/>
      </c>
      <c r="CW99" t="str">
        <f>IF(AND(Making!EW102&lt;&gt;0,(DL99&gt;0)),"X","")</f>
        <v/>
      </c>
      <c r="CX99" t="str">
        <f>IF(AND(Making!EW102&lt;&gt;0,(DL99&gt;0)),-1,"")</f>
        <v/>
      </c>
      <c r="CY99" t="str">
        <f t="shared" si="20"/>
        <v/>
      </c>
      <c r="DC99" t="str">
        <f>IF('Making-시작_종료용'!AR102&gt;0,"시작보행",IF('Making-시작_종료용'!AS102&gt;0,"종료보행",""))</f>
        <v/>
      </c>
      <c r="DH99">
        <f t="shared" si="16"/>
        <v>93</v>
      </c>
      <c r="DI99">
        <f t="shared" si="17"/>
        <v>16</v>
      </c>
      <c r="DJ99" t="str">
        <f t="shared" si="15"/>
        <v/>
      </c>
      <c r="DK99">
        <f t="shared" si="18"/>
        <v>3</v>
      </c>
      <c r="DL99">
        <f t="shared" si="19"/>
        <v>0</v>
      </c>
    </row>
    <row r="100" spans="3:116" ht="12" customHeight="1" x14ac:dyDescent="0.4">
      <c r="C100" s="4" t="str">
        <f>IF(AND(Making!EW103&lt;&gt;0,(DK100&lt;&gt;"")),CONCATENATE("@SET_LINE,",DH100+DI100/2),"")</f>
        <v/>
      </c>
      <c r="D100" t="str">
        <f>IF(AND(Making!EW103&lt;&gt;0,(DK100&lt;&gt;"")),Making!EV103,"")</f>
        <v/>
      </c>
      <c r="E100" t="str">
        <f>IF(AND(Making!EW103&lt;&gt;0,(DK100&lt;&gt;"")),Making!EW103,"")</f>
        <v/>
      </c>
      <c r="F100" t="str">
        <f>IF(AND(Making!EW103&lt;&gt;0,(DK100&lt;&gt;"")),Making!EX103,"")</f>
        <v/>
      </c>
      <c r="G100" t="str">
        <f>IF(AND(Making!EW103&lt;&gt;0,(DK100&lt;&gt;"")),Making!EY103,"")</f>
        <v/>
      </c>
      <c r="H100" t="str">
        <f>IF(AND(Making!EW103&lt;&gt;0,(DK100&lt;&gt;"")),Making!EZ103,"")</f>
        <v/>
      </c>
      <c r="I100" t="str">
        <f>IF(AND(Making!EW103&lt;&gt;0,(DK100&lt;&gt;"")),Making!FA103,"")</f>
        <v/>
      </c>
      <c r="J100" t="str">
        <f>IF(AND(Making!EW103&lt;&gt;0,(DK100&lt;&gt;"")),Making!FB103,"")</f>
        <v/>
      </c>
      <c r="K100" t="str">
        <f>IF(AND(Making!EW103&lt;&gt;0,(DK100&lt;&gt;"")),Making!FC103,"")</f>
        <v/>
      </c>
      <c r="L100" t="str">
        <f>IF(AND(Making!EW103&lt;&gt;0,(DK100&lt;&gt;"")),Making!FD103,"")</f>
        <v/>
      </c>
      <c r="M100" t="str">
        <f>IF(AND(Making!EW103&lt;&gt;0,(DK100&lt;&gt;"")),Making!FE103,"")</f>
        <v/>
      </c>
      <c r="N100" t="str">
        <f>IF(AND(Making!EW103&lt;&gt;0,(DK100&lt;&gt;"")),Making!FF103,"")</f>
        <v/>
      </c>
      <c r="O100" t="str">
        <f>IF(AND(Making!EW103&lt;&gt;0,(DK100&lt;&gt;"")),Making!FG103,"")</f>
        <v/>
      </c>
      <c r="P100" t="str">
        <f>IF(AND(Making!EW103&lt;&gt;0,(DK100&lt;&gt;"")),Making!FH103,"")</f>
        <v/>
      </c>
      <c r="Q100" t="str">
        <f>IF(AND(Making!EW103&lt;&gt;0,(DK100&lt;&gt;"")),Making!FI103,"")</f>
        <v/>
      </c>
      <c r="R100" t="str">
        <f>IF(AND(Making!EW103&lt;&gt;0,(DK100&lt;&gt;"")),Making!FJ103,"")</f>
        <v/>
      </c>
      <c r="S100" t="str">
        <f>IF(AND(Making!EW103&lt;&gt;0,(DK100&lt;&gt;"")),Making!FK103,"")</f>
        <v/>
      </c>
      <c r="T100" t="str">
        <f>IF(AND(Making!EW103&lt;&gt;0,(DK100&lt;&gt;"")),Making!FL103,"")</f>
        <v/>
      </c>
      <c r="U100" t="str">
        <f>IF(AND(Making!EW103&lt;&gt;0,(DK100&lt;&gt;"")),Making!FM103,"")</f>
        <v/>
      </c>
      <c r="V100" t="str">
        <f>IF(AND(Making!EW103&lt;&gt;0,(DK100&lt;&gt;"")),Making!FN103,"")</f>
        <v/>
      </c>
      <c r="W100" t="str">
        <f>IF(AND(Making!EW103&lt;&gt;0,(DK100&lt;&gt;"")),Making!FO103,"")</f>
        <v/>
      </c>
      <c r="X100" t="str">
        <f>IF(AND(Making!EW103&lt;&gt;0,(DK100&lt;&gt;"")),Making!FP103,"")</f>
        <v/>
      </c>
      <c r="Y100" t="str">
        <f>IF(AND(Making!EW103&lt;&gt;0,(DK100&lt;&gt;"")),Making!FQ103,"")</f>
        <v/>
      </c>
      <c r="Z100" t="str">
        <f>IF(AND(Making!EW103&lt;&gt;0,(DK100&lt;&gt;"")),Making!FR103,"")</f>
        <v/>
      </c>
      <c r="AA100" t="str">
        <f>IF(AND(Making!EW103&lt;&gt;0,(DK100&lt;&gt;"")),Making!FS103,"")</f>
        <v/>
      </c>
      <c r="AB100" t="str">
        <f>IF(AND(Making!EW103&lt;&gt;0,(DK100&lt;&gt;"")),Making!FT103,"")</f>
        <v/>
      </c>
      <c r="AC100" t="str">
        <f>IF(AND(Making!EW103&lt;&gt;0,(DK100&lt;&gt;"")),Making!FU103,"")</f>
        <v/>
      </c>
      <c r="AD100" t="str">
        <f>IF(AND(Making!EW103&lt;&gt;0,(DK100&lt;&gt;"")),Making!FV103,"")</f>
        <v/>
      </c>
      <c r="AE100" t="str">
        <f>IF(AND(Making!EW103&lt;&gt;0,(DK100&lt;&gt;"")),Making!FW103,"")</f>
        <v/>
      </c>
      <c r="AF100" t="str">
        <f>IF(AND(Making!EW103&lt;&gt;0,(DK100&lt;&gt;"")),Making!FX103,"")</f>
        <v/>
      </c>
      <c r="AG100" t="str">
        <f>IF(AND(Making!EW103&lt;&gt;0,(DK100&lt;&gt;"")),Making!FY103,"")</f>
        <v/>
      </c>
      <c r="AH100" t="str">
        <f>IF(AND(Making!EW103&lt;&gt;0,(DK100&lt;&gt;"")),Making!FZ103,"")</f>
        <v/>
      </c>
      <c r="AI100" t="str">
        <f>IF(AND(Making!EW103&lt;&gt;0,(DK100&lt;&gt;"")),Making!GA103,"")</f>
        <v/>
      </c>
      <c r="AJ100" t="str">
        <f>IF(AND(Making!EW103&lt;&gt;0,(DK100&lt;&gt;"")),Making!GB103,"")</f>
        <v/>
      </c>
      <c r="AK100" t="str">
        <f>IF(AND(Making!EW103&lt;&gt;0,(DK100&lt;&gt;"")),Making!GC103,"")</f>
        <v/>
      </c>
      <c r="AL100" t="str">
        <f>IF(AND(Making!EW103&lt;&gt;0,(DK100&lt;&gt;"")),Making!GD103,"")</f>
        <v/>
      </c>
      <c r="AM100" t="str">
        <f>IF(AND(Making!EW103&lt;&gt;0,(DK100&lt;&gt;"")),Making!GE103,"")</f>
        <v/>
      </c>
      <c r="AN100" t="str">
        <f>IF(AND(Making!EW103&lt;&gt;0,(DK100&lt;&gt;"")),Making!GF103,"")</f>
        <v/>
      </c>
      <c r="AO100" t="str">
        <f>IF(AND(Making!EW103&lt;&gt;0,(DK100&lt;&gt;"")),Making!GG103,"")</f>
        <v/>
      </c>
      <c r="AP100" t="str">
        <f>IF(AND(Making!EW103&lt;&gt;0,(DK100&lt;&gt;"")),Making!GJ103,"")</f>
        <v/>
      </c>
      <c r="AQ100" t="str">
        <f>IF(AND(Making!EW103&lt;&gt;0,(DK100&lt;&gt;"")),Making!GK103,"")</f>
        <v/>
      </c>
      <c r="AR100" t="str">
        <f>IF(AND(Making!EW103&lt;&gt;0,(DK100&lt;&gt;"")),Making!GL103,"")</f>
        <v/>
      </c>
      <c r="AS100" t="str">
        <f>IF(AND(Making!EW103&lt;&gt;0,(DK100&lt;&gt;"")),Making!GM103,"")</f>
        <v/>
      </c>
      <c r="AT100" t="str">
        <f>IF(AND(Making!EW103&lt;&gt;0,(DK100&lt;&gt;"")),"G","")</f>
        <v/>
      </c>
      <c r="AU100" t="str">
        <f>IF(AND(Making!EW103&lt;&gt;0,(DK100&lt;&gt;"")),2,IF(AND(Making!AS103&lt;&gt;0,(DK118&lt;&gt;"")),2,""))</f>
        <v/>
      </c>
      <c r="AV100" t="str">
        <f>IF(AND(Making!EW103&lt;&gt;0,(DK100&lt;&gt;""),(DL100&gt;0)),"X","")</f>
        <v/>
      </c>
      <c r="AW100" t="str">
        <f>IF(AND(Making!EW103&lt;&gt;0,(DK100&lt;&gt;""),(DL100&gt;0)),-1,"")</f>
        <v/>
      </c>
      <c r="AX100" s="4"/>
      <c r="AY100" s="4"/>
      <c r="AZ100" s="4"/>
      <c r="BA100" s="4"/>
      <c r="BB100" s="4" t="str">
        <f>IF('Making-시작_종료용'!K103&gt;0,CONCATENATE("@SET_LINE,",IF(CV100=1,DH100,DH100+IF(DK100&lt;&gt;"",DI100,0))),"")</f>
        <v/>
      </c>
      <c r="BC100" t="str">
        <f>IF('Making-시작_종료용'!K103&gt;0,'Making-시작_종료용'!EV103,"")</f>
        <v/>
      </c>
      <c r="BD100" t="str">
        <f>IF('Making-시작_종료용'!K103&gt;0,'Making-시작_종료용'!EW103,"")</f>
        <v/>
      </c>
      <c r="BE100" t="str">
        <f>IF('Making-시작_종료용'!K103&gt;0,'Making-시작_종료용'!EX103,"")</f>
        <v/>
      </c>
      <c r="BF100" t="str">
        <f>IF('Making-시작_종료용'!K103&gt;0,'Making-시작_종료용'!EY103,"")</f>
        <v/>
      </c>
      <c r="BG100" t="str">
        <f>IF('Making-시작_종료용'!K103&gt;0,'Making-시작_종료용'!EZ103,"")</f>
        <v/>
      </c>
      <c r="BH100" t="str">
        <f>IF('Making-시작_종료용'!K103&gt;0,'Making-시작_종료용'!FA103,"")</f>
        <v/>
      </c>
      <c r="BI100" t="str">
        <f>IF('Making-시작_종료용'!K103&gt;0,'Making-시작_종료용'!FB103,"")</f>
        <v/>
      </c>
      <c r="BJ100" t="str">
        <f>IF('Making-시작_종료용'!K103&gt;0,'Making-시작_종료용'!FC103,"")</f>
        <v/>
      </c>
      <c r="BK100" t="str">
        <f>IF('Making-시작_종료용'!K103&gt;0,'Making-시작_종료용'!FD103,"")</f>
        <v/>
      </c>
      <c r="BL100" t="str">
        <f>IF('Making-시작_종료용'!K103&gt;0,'Making-시작_종료용'!FE103,"")</f>
        <v/>
      </c>
      <c r="BM100" t="str">
        <f>IF('Making-시작_종료용'!K103&gt;0,'Making-시작_종료용'!FF103,"")</f>
        <v/>
      </c>
      <c r="BN100" t="str">
        <f>IF('Making-시작_종료용'!K103&gt;0,'Making-시작_종료용'!FG103,"")</f>
        <v/>
      </c>
      <c r="BO100" t="str">
        <f>IF('Making-시작_종료용'!K103&gt;0,'Making-시작_종료용'!FH103,"")</f>
        <v/>
      </c>
      <c r="BP100" t="str">
        <f>IF('Making-시작_종료용'!K103&gt;0,'Making-시작_종료용'!FI103,"")</f>
        <v/>
      </c>
      <c r="BQ100" t="str">
        <f>IF('Making-시작_종료용'!K103&gt;0,'Making-시작_종료용'!FJ103,"")</f>
        <v/>
      </c>
      <c r="BR100" t="str">
        <f>IF('Making-시작_종료용'!K103&gt;0,'Making-시작_종료용'!FK103,"")</f>
        <v/>
      </c>
      <c r="BS100" t="str">
        <f>IF('Making-시작_종료용'!K103&gt;0,'Making-시작_종료용'!FL103,"")</f>
        <v/>
      </c>
      <c r="BT100" t="str">
        <f>IF('Making-시작_종료용'!K103&gt;0,'Making-시작_종료용'!FM103,"")</f>
        <v/>
      </c>
      <c r="BU100" t="str">
        <f>IF('Making-시작_종료용'!K103&gt;0,'Making-시작_종료용'!FN103,"")</f>
        <v/>
      </c>
      <c r="BV100" t="str">
        <f>IF('Making-시작_종료용'!K103&gt;0,'Making-시작_종료용'!FO103,"")</f>
        <v/>
      </c>
      <c r="BW100" t="str">
        <f>IF('Making-시작_종료용'!K103&gt;0,'Making-시작_종료용'!FP103,"")</f>
        <v/>
      </c>
      <c r="BX100" t="str">
        <f>IF('Making-시작_종료용'!K103&gt;0,'Making-시작_종료용'!FQ103,"")</f>
        <v/>
      </c>
      <c r="BY100" t="str">
        <f>IF('Making-시작_종료용'!K103&gt;0,'Making-시작_종료용'!FR103,"")</f>
        <v/>
      </c>
      <c r="BZ100" t="str">
        <f>IF('Making-시작_종료용'!K103&gt;0,'Making-시작_종료용'!FS103,"")</f>
        <v/>
      </c>
      <c r="CA100" t="str">
        <f>IF('Making-시작_종료용'!K103&gt;0,'Making-시작_종료용'!FT103,"")</f>
        <v/>
      </c>
      <c r="CB100" t="str">
        <f>IF('Making-시작_종료용'!K103&gt;0,'Making-시작_종료용'!FU103,"")</f>
        <v/>
      </c>
      <c r="CC100" t="str">
        <f>IF('Making-시작_종료용'!K103&gt;0,'Making-시작_종료용'!FV103,"")</f>
        <v/>
      </c>
      <c r="CD100" t="str">
        <f>IF('Making-시작_종료용'!K103&gt;0,'Making-시작_종료용'!FW103,"")</f>
        <v/>
      </c>
      <c r="CE100" t="str">
        <f>IF('Making-시작_종료용'!K103&gt;0,'Making-시작_종료용'!FX103,"")</f>
        <v/>
      </c>
      <c r="CF100" t="str">
        <f>IF('Making-시작_종료용'!K103&gt;0,'Making-시작_종료용'!FY103,"")</f>
        <v/>
      </c>
      <c r="CG100" t="str">
        <f>IF('Making-시작_종료용'!K103&gt;0,'Making-시작_종료용'!FZ103,"")</f>
        <v/>
      </c>
      <c r="CH100" t="str">
        <f>IF('Making-시작_종료용'!K103&gt;0,'Making-시작_종료용'!GA103,"")</f>
        <v/>
      </c>
      <c r="CI100" t="str">
        <f>IF('Making-시작_종료용'!K103&gt;0,'Making-시작_종료용'!GB103,"")</f>
        <v/>
      </c>
      <c r="CJ100" t="str">
        <f>IF('Making-시작_종료용'!K103&gt;0,'Making-시작_종료용'!GC103,"")</f>
        <v/>
      </c>
      <c r="CK100" t="str">
        <f>IF('Making-시작_종료용'!K103&gt;0,'Making-시작_종료용'!GD103,"")</f>
        <v/>
      </c>
      <c r="CL100" t="str">
        <f>IF('Making-시작_종료용'!K103&gt;0,'Making-시작_종료용'!GE103,"")</f>
        <v/>
      </c>
      <c r="CM100" t="str">
        <f>IF('Making-시작_종료용'!K103&gt;0,'Making-시작_종료용'!GF103,"")</f>
        <v/>
      </c>
      <c r="CN100" t="str">
        <f>IF('Making-시작_종료용'!K103&gt;0,'Making-시작_종료용'!GG103,"")</f>
        <v/>
      </c>
      <c r="CO100" t="str">
        <f>IF('Making-시작_종료용'!K103&gt;0,'Making-시작_종료용'!GH103,"")</f>
        <v/>
      </c>
      <c r="CP100" s="56" t="str">
        <f>IF('Making-시작_종료용'!K103&gt;0,'Making-시작_종료용'!GI103,"")</f>
        <v/>
      </c>
      <c r="CQ100" t="str">
        <f>IF('Making-시작_종료용'!K103&gt;0,'Making-시작_종료용'!GJ103,"")</f>
        <v/>
      </c>
      <c r="CR100" t="str">
        <f>IF('Making-시작_종료용'!K103&gt;0,'Making-시작_종료용'!GK103,"")</f>
        <v/>
      </c>
      <c r="CS100" t="str">
        <f>IF('Making-시작_종료용'!K103&gt;0,'Making-시작_종료용'!GL103,"")</f>
        <v/>
      </c>
      <c r="CT100" t="str">
        <f>IF('Making-시작_종료용'!K103&gt;0,'Making-시작_종료용'!GM103,"")</f>
        <v/>
      </c>
      <c r="CU100" t="str">
        <f>IF('Making-시작_종료용'!K103&gt;0,"G","")</f>
        <v/>
      </c>
      <c r="CV100" t="str">
        <f>IF('Making-시작_종료용'!AR103&gt;0,1,IF('Making-시작_종료용'!AS103&gt;0,3,""))</f>
        <v/>
      </c>
      <c r="CW100" t="str">
        <f>IF(AND(Making!EW103&lt;&gt;0,(DL100&gt;0)),"X","")</f>
        <v/>
      </c>
      <c r="CX100" t="str">
        <f>IF(AND(Making!EW103&lt;&gt;0,(DL100&gt;0)),-1,"")</f>
        <v/>
      </c>
      <c r="CY100" t="str">
        <f t="shared" si="20"/>
        <v/>
      </c>
      <c r="DC100" t="str">
        <f>IF('Making-시작_종료용'!AR103&gt;0,"시작보행",IF('Making-시작_종료용'!AS103&gt;0,"종료보행",""))</f>
        <v/>
      </c>
      <c r="DH100">
        <f t="shared" si="16"/>
        <v>94</v>
      </c>
      <c r="DI100">
        <f t="shared" si="17"/>
        <v>16</v>
      </c>
      <c r="DJ100" t="str">
        <f t="shared" si="15"/>
        <v/>
      </c>
      <c r="DK100">
        <f t="shared" si="18"/>
        <v>3</v>
      </c>
      <c r="DL100">
        <f t="shared" si="19"/>
        <v>0</v>
      </c>
    </row>
    <row r="101" spans="3:116" ht="12" customHeight="1" x14ac:dyDescent="0.4">
      <c r="C101" s="4" t="str">
        <f>IF(AND(Making!EW104&lt;&gt;0,(DK101&lt;&gt;"")),CONCATENATE("@SET_LINE,",DH101+DI101/2),"")</f>
        <v/>
      </c>
      <c r="D101" t="str">
        <f>IF(AND(Making!EW104&lt;&gt;0,(DK101&lt;&gt;"")),Making!EV104,"")</f>
        <v/>
      </c>
      <c r="E101" t="str">
        <f>IF(AND(Making!EW104&lt;&gt;0,(DK101&lt;&gt;"")),Making!EW104,"")</f>
        <v/>
      </c>
      <c r="F101" t="str">
        <f>IF(AND(Making!EW104&lt;&gt;0,(DK101&lt;&gt;"")),Making!EX104,"")</f>
        <v/>
      </c>
      <c r="G101" t="str">
        <f>IF(AND(Making!EW104&lt;&gt;0,(DK101&lt;&gt;"")),Making!EY104,"")</f>
        <v/>
      </c>
      <c r="H101" t="str">
        <f>IF(AND(Making!EW104&lt;&gt;0,(DK101&lt;&gt;"")),Making!EZ104,"")</f>
        <v/>
      </c>
      <c r="I101" t="str">
        <f>IF(AND(Making!EW104&lt;&gt;0,(DK101&lt;&gt;"")),Making!FA104,"")</f>
        <v/>
      </c>
      <c r="J101" t="str">
        <f>IF(AND(Making!EW104&lt;&gt;0,(DK101&lt;&gt;"")),Making!FB104,"")</f>
        <v/>
      </c>
      <c r="K101" t="str">
        <f>IF(AND(Making!EW104&lt;&gt;0,(DK101&lt;&gt;"")),Making!FC104,"")</f>
        <v/>
      </c>
      <c r="L101" t="str">
        <f>IF(AND(Making!EW104&lt;&gt;0,(DK101&lt;&gt;"")),Making!FD104,"")</f>
        <v/>
      </c>
      <c r="M101" t="str">
        <f>IF(AND(Making!EW104&lt;&gt;0,(DK101&lt;&gt;"")),Making!FE104,"")</f>
        <v/>
      </c>
      <c r="N101" t="str">
        <f>IF(AND(Making!EW104&lt;&gt;0,(DK101&lt;&gt;"")),Making!FF104,"")</f>
        <v/>
      </c>
      <c r="O101" t="str">
        <f>IF(AND(Making!EW104&lt;&gt;0,(DK101&lt;&gt;"")),Making!FG104,"")</f>
        <v/>
      </c>
      <c r="P101" t="str">
        <f>IF(AND(Making!EW104&lt;&gt;0,(DK101&lt;&gt;"")),Making!FH104,"")</f>
        <v/>
      </c>
      <c r="Q101" t="str">
        <f>IF(AND(Making!EW104&lt;&gt;0,(DK101&lt;&gt;"")),Making!FI104,"")</f>
        <v/>
      </c>
      <c r="R101" t="str">
        <f>IF(AND(Making!EW104&lt;&gt;0,(DK101&lt;&gt;"")),Making!FJ104,"")</f>
        <v/>
      </c>
      <c r="S101" t="str">
        <f>IF(AND(Making!EW104&lt;&gt;0,(DK101&lt;&gt;"")),Making!FK104,"")</f>
        <v/>
      </c>
      <c r="T101" t="str">
        <f>IF(AND(Making!EW104&lt;&gt;0,(DK101&lt;&gt;"")),Making!FL104,"")</f>
        <v/>
      </c>
      <c r="U101" t="str">
        <f>IF(AND(Making!EW104&lt;&gt;0,(DK101&lt;&gt;"")),Making!FM104,"")</f>
        <v/>
      </c>
      <c r="V101" t="str">
        <f>IF(AND(Making!EW104&lt;&gt;0,(DK101&lt;&gt;"")),Making!FN104,"")</f>
        <v/>
      </c>
      <c r="W101" t="str">
        <f>IF(AND(Making!EW104&lt;&gt;0,(DK101&lt;&gt;"")),Making!FO104,"")</f>
        <v/>
      </c>
      <c r="X101" t="str">
        <f>IF(AND(Making!EW104&lt;&gt;0,(DK101&lt;&gt;"")),Making!FP104,"")</f>
        <v/>
      </c>
      <c r="Y101" t="str">
        <f>IF(AND(Making!EW104&lt;&gt;0,(DK101&lt;&gt;"")),Making!FQ104,"")</f>
        <v/>
      </c>
      <c r="Z101" t="str">
        <f>IF(AND(Making!EW104&lt;&gt;0,(DK101&lt;&gt;"")),Making!FR104,"")</f>
        <v/>
      </c>
      <c r="AA101" t="str">
        <f>IF(AND(Making!EW104&lt;&gt;0,(DK101&lt;&gt;"")),Making!FS104,"")</f>
        <v/>
      </c>
      <c r="AB101" t="str">
        <f>IF(AND(Making!EW104&lt;&gt;0,(DK101&lt;&gt;"")),Making!FT104,"")</f>
        <v/>
      </c>
      <c r="AC101" t="str">
        <f>IF(AND(Making!EW104&lt;&gt;0,(DK101&lt;&gt;"")),Making!FU104,"")</f>
        <v/>
      </c>
      <c r="AD101" t="str">
        <f>IF(AND(Making!EW104&lt;&gt;0,(DK101&lt;&gt;"")),Making!FV104,"")</f>
        <v/>
      </c>
      <c r="AE101" t="str">
        <f>IF(AND(Making!EW104&lt;&gt;0,(DK101&lt;&gt;"")),Making!FW104,"")</f>
        <v/>
      </c>
      <c r="AF101" t="str">
        <f>IF(AND(Making!EW104&lt;&gt;0,(DK101&lt;&gt;"")),Making!FX104,"")</f>
        <v/>
      </c>
      <c r="AG101" t="str">
        <f>IF(AND(Making!EW104&lt;&gt;0,(DK101&lt;&gt;"")),Making!FY104,"")</f>
        <v/>
      </c>
      <c r="AH101" t="str">
        <f>IF(AND(Making!EW104&lt;&gt;0,(DK101&lt;&gt;"")),Making!FZ104,"")</f>
        <v/>
      </c>
      <c r="AI101" t="str">
        <f>IF(AND(Making!EW104&lt;&gt;0,(DK101&lt;&gt;"")),Making!GA104,"")</f>
        <v/>
      </c>
      <c r="AJ101" t="str">
        <f>IF(AND(Making!EW104&lt;&gt;0,(DK101&lt;&gt;"")),Making!GB104,"")</f>
        <v/>
      </c>
      <c r="AK101" t="str">
        <f>IF(AND(Making!EW104&lt;&gt;0,(DK101&lt;&gt;"")),Making!GC104,"")</f>
        <v/>
      </c>
      <c r="AL101" t="str">
        <f>IF(AND(Making!EW104&lt;&gt;0,(DK101&lt;&gt;"")),Making!GD104,"")</f>
        <v/>
      </c>
      <c r="AM101" t="str">
        <f>IF(AND(Making!EW104&lt;&gt;0,(DK101&lt;&gt;"")),Making!GE104,"")</f>
        <v/>
      </c>
      <c r="AN101" t="str">
        <f>IF(AND(Making!EW104&lt;&gt;0,(DK101&lt;&gt;"")),Making!GF104,"")</f>
        <v/>
      </c>
      <c r="AO101" t="str">
        <f>IF(AND(Making!EW104&lt;&gt;0,(DK101&lt;&gt;"")),Making!GG104,"")</f>
        <v/>
      </c>
      <c r="AP101" t="str">
        <f>IF(AND(Making!EW104&lt;&gt;0,(DK101&lt;&gt;"")),Making!GJ104,"")</f>
        <v/>
      </c>
      <c r="AQ101" t="str">
        <f>IF(AND(Making!EW104&lt;&gt;0,(DK101&lt;&gt;"")),Making!GK104,"")</f>
        <v/>
      </c>
      <c r="AR101" t="str">
        <f>IF(AND(Making!EW104&lt;&gt;0,(DK101&lt;&gt;"")),Making!GL104,"")</f>
        <v/>
      </c>
      <c r="AS101" t="str">
        <f>IF(AND(Making!EW104&lt;&gt;0,(DK101&lt;&gt;"")),Making!GM104,"")</f>
        <v/>
      </c>
      <c r="AT101" t="str">
        <f>IF(AND(Making!EW104&lt;&gt;0,(DK101&lt;&gt;"")),"G","")</f>
        <v/>
      </c>
      <c r="AU101" t="str">
        <f>IF(AND(Making!EW104&lt;&gt;0,(DK101&lt;&gt;"")),2,IF(AND(Making!AS104&lt;&gt;0,(DK119&lt;&gt;"")),2,""))</f>
        <v/>
      </c>
      <c r="AV101" t="str">
        <f>IF(AND(Making!EW104&lt;&gt;0,(DK101&lt;&gt;""),(DL101&gt;0)),"X","")</f>
        <v/>
      </c>
      <c r="AW101" t="str">
        <f>IF(AND(Making!EW104&lt;&gt;0,(DK101&lt;&gt;""),(DL101&gt;0)),-1,"")</f>
        <v/>
      </c>
      <c r="AX101" s="4"/>
      <c r="AY101" s="4"/>
      <c r="AZ101" s="4"/>
      <c r="BA101" s="4"/>
      <c r="BB101" s="4" t="str">
        <f>IF('Making-시작_종료용'!K104&gt;0,CONCATENATE("@SET_LINE,",IF(CV101=1,DH101,DH101+IF(DK101&lt;&gt;"",DI101,0))),"")</f>
        <v/>
      </c>
      <c r="BC101" t="str">
        <f>IF('Making-시작_종료용'!K104&gt;0,'Making-시작_종료용'!EV104,"")</f>
        <v/>
      </c>
      <c r="BD101" t="str">
        <f>IF('Making-시작_종료용'!K104&gt;0,'Making-시작_종료용'!EW104,"")</f>
        <v/>
      </c>
      <c r="BE101" t="str">
        <f>IF('Making-시작_종료용'!K104&gt;0,'Making-시작_종료용'!EX104,"")</f>
        <v/>
      </c>
      <c r="BF101" t="str">
        <f>IF('Making-시작_종료용'!K104&gt;0,'Making-시작_종료용'!EY104,"")</f>
        <v/>
      </c>
      <c r="BG101" t="str">
        <f>IF('Making-시작_종료용'!K104&gt;0,'Making-시작_종료용'!EZ104,"")</f>
        <v/>
      </c>
      <c r="BH101" t="str">
        <f>IF('Making-시작_종료용'!K104&gt;0,'Making-시작_종료용'!FA104,"")</f>
        <v/>
      </c>
      <c r="BI101" t="str">
        <f>IF('Making-시작_종료용'!K104&gt;0,'Making-시작_종료용'!FB104,"")</f>
        <v/>
      </c>
      <c r="BJ101" t="str">
        <f>IF('Making-시작_종료용'!K104&gt;0,'Making-시작_종료용'!FC104,"")</f>
        <v/>
      </c>
      <c r="BK101" t="str">
        <f>IF('Making-시작_종료용'!K104&gt;0,'Making-시작_종료용'!FD104,"")</f>
        <v/>
      </c>
      <c r="BL101" t="str">
        <f>IF('Making-시작_종료용'!K104&gt;0,'Making-시작_종료용'!FE104,"")</f>
        <v/>
      </c>
      <c r="BM101" t="str">
        <f>IF('Making-시작_종료용'!K104&gt;0,'Making-시작_종료용'!FF104,"")</f>
        <v/>
      </c>
      <c r="BN101" t="str">
        <f>IF('Making-시작_종료용'!K104&gt;0,'Making-시작_종료용'!FG104,"")</f>
        <v/>
      </c>
      <c r="BO101" t="str">
        <f>IF('Making-시작_종료용'!K104&gt;0,'Making-시작_종료용'!FH104,"")</f>
        <v/>
      </c>
      <c r="BP101" t="str">
        <f>IF('Making-시작_종료용'!K104&gt;0,'Making-시작_종료용'!FI104,"")</f>
        <v/>
      </c>
      <c r="BQ101" t="str">
        <f>IF('Making-시작_종료용'!K104&gt;0,'Making-시작_종료용'!FJ104,"")</f>
        <v/>
      </c>
      <c r="BR101" t="str">
        <f>IF('Making-시작_종료용'!K104&gt;0,'Making-시작_종료용'!FK104,"")</f>
        <v/>
      </c>
      <c r="BS101" t="str">
        <f>IF('Making-시작_종료용'!K104&gt;0,'Making-시작_종료용'!FL104,"")</f>
        <v/>
      </c>
      <c r="BT101" t="str">
        <f>IF('Making-시작_종료용'!K104&gt;0,'Making-시작_종료용'!FM104,"")</f>
        <v/>
      </c>
      <c r="BU101" t="str">
        <f>IF('Making-시작_종료용'!K104&gt;0,'Making-시작_종료용'!FN104,"")</f>
        <v/>
      </c>
      <c r="BV101" t="str">
        <f>IF('Making-시작_종료용'!K104&gt;0,'Making-시작_종료용'!FO104,"")</f>
        <v/>
      </c>
      <c r="BW101" t="str">
        <f>IF('Making-시작_종료용'!K104&gt;0,'Making-시작_종료용'!FP104,"")</f>
        <v/>
      </c>
      <c r="BX101" t="str">
        <f>IF('Making-시작_종료용'!K104&gt;0,'Making-시작_종료용'!FQ104,"")</f>
        <v/>
      </c>
      <c r="BY101" t="str">
        <f>IF('Making-시작_종료용'!K104&gt;0,'Making-시작_종료용'!FR104,"")</f>
        <v/>
      </c>
      <c r="BZ101" t="str">
        <f>IF('Making-시작_종료용'!K104&gt;0,'Making-시작_종료용'!FS104,"")</f>
        <v/>
      </c>
      <c r="CA101" t="str">
        <f>IF('Making-시작_종료용'!K104&gt;0,'Making-시작_종료용'!FT104,"")</f>
        <v/>
      </c>
      <c r="CB101" t="str">
        <f>IF('Making-시작_종료용'!K104&gt;0,'Making-시작_종료용'!FU104,"")</f>
        <v/>
      </c>
      <c r="CC101" t="str">
        <f>IF('Making-시작_종료용'!K104&gt;0,'Making-시작_종료용'!FV104,"")</f>
        <v/>
      </c>
      <c r="CD101" t="str">
        <f>IF('Making-시작_종료용'!K104&gt;0,'Making-시작_종료용'!FW104,"")</f>
        <v/>
      </c>
      <c r="CE101" t="str">
        <f>IF('Making-시작_종료용'!K104&gt;0,'Making-시작_종료용'!FX104,"")</f>
        <v/>
      </c>
      <c r="CF101" t="str">
        <f>IF('Making-시작_종료용'!K104&gt;0,'Making-시작_종료용'!FY104,"")</f>
        <v/>
      </c>
      <c r="CG101" t="str">
        <f>IF('Making-시작_종료용'!K104&gt;0,'Making-시작_종료용'!FZ104,"")</f>
        <v/>
      </c>
      <c r="CH101" t="str">
        <f>IF('Making-시작_종료용'!K104&gt;0,'Making-시작_종료용'!GA104,"")</f>
        <v/>
      </c>
      <c r="CI101" t="str">
        <f>IF('Making-시작_종료용'!K104&gt;0,'Making-시작_종료용'!GB104,"")</f>
        <v/>
      </c>
      <c r="CJ101" t="str">
        <f>IF('Making-시작_종료용'!K104&gt;0,'Making-시작_종료용'!GC104,"")</f>
        <v/>
      </c>
      <c r="CK101" t="str">
        <f>IF('Making-시작_종료용'!K104&gt;0,'Making-시작_종료용'!GD104,"")</f>
        <v/>
      </c>
      <c r="CL101" t="str">
        <f>IF('Making-시작_종료용'!K104&gt;0,'Making-시작_종료용'!GE104,"")</f>
        <v/>
      </c>
      <c r="CM101" t="str">
        <f>IF('Making-시작_종료용'!K104&gt;0,'Making-시작_종료용'!GF104,"")</f>
        <v/>
      </c>
      <c r="CN101" t="str">
        <f>IF('Making-시작_종료용'!K104&gt;0,'Making-시작_종료용'!GG104,"")</f>
        <v/>
      </c>
      <c r="CO101" t="str">
        <f>IF('Making-시작_종료용'!K104&gt;0,'Making-시작_종료용'!GH104,"")</f>
        <v/>
      </c>
      <c r="CP101" s="56" t="str">
        <f>IF('Making-시작_종료용'!K104&gt;0,'Making-시작_종료용'!GI104,"")</f>
        <v/>
      </c>
      <c r="CQ101" t="str">
        <f>IF('Making-시작_종료용'!K104&gt;0,'Making-시작_종료용'!GJ104,"")</f>
        <v/>
      </c>
      <c r="CR101" t="str">
        <f>IF('Making-시작_종료용'!K104&gt;0,'Making-시작_종료용'!GK104,"")</f>
        <v/>
      </c>
      <c r="CS101" t="str">
        <f>IF('Making-시작_종료용'!K104&gt;0,'Making-시작_종료용'!GL104,"")</f>
        <v/>
      </c>
      <c r="CT101" t="str">
        <f>IF('Making-시작_종료용'!K104&gt;0,'Making-시작_종료용'!GM104,"")</f>
        <v/>
      </c>
      <c r="CU101" t="str">
        <f>IF('Making-시작_종료용'!K104&gt;0,"G","")</f>
        <v/>
      </c>
      <c r="CV101" t="str">
        <f>IF('Making-시작_종료용'!AR104&gt;0,1,IF('Making-시작_종료용'!AS104&gt;0,3,""))</f>
        <v/>
      </c>
      <c r="CW101" t="str">
        <f>IF(AND(Making!EW104&lt;&gt;0,(DL101&gt;0)),"X","")</f>
        <v/>
      </c>
      <c r="CX101" t="str">
        <f>IF(AND(Making!EW104&lt;&gt;0,(DL101&gt;0)),-1,"")</f>
        <v/>
      </c>
      <c r="CY101" t="str">
        <f t="shared" si="20"/>
        <v/>
      </c>
      <c r="DC101" t="str">
        <f>IF('Making-시작_종료용'!AR104&gt;0,"시작보행",IF('Making-시작_종료용'!AS104&gt;0,"종료보행",""))</f>
        <v/>
      </c>
      <c r="DH101">
        <f t="shared" si="16"/>
        <v>95</v>
      </c>
      <c r="DI101">
        <f t="shared" si="17"/>
        <v>16</v>
      </c>
      <c r="DJ101" t="str">
        <f t="shared" si="15"/>
        <v/>
      </c>
      <c r="DK101">
        <f t="shared" si="18"/>
        <v>3</v>
      </c>
      <c r="DL101">
        <f t="shared" si="19"/>
        <v>0</v>
      </c>
    </row>
    <row r="102" spans="3:116" ht="12" customHeight="1" x14ac:dyDescent="0.4">
      <c r="D102" t="str">
        <f>IF(Making!EW105&lt;&gt;0,Making!EV105,"")</f>
        <v/>
      </c>
      <c r="E102" t="str">
        <f>IF(Making!EW105&lt;&gt;0,Making!EW105,"")</f>
        <v/>
      </c>
      <c r="F102" t="str">
        <f>IF(Making!EW105&lt;&gt;0,Making!EX105,"")</f>
        <v/>
      </c>
      <c r="G102" t="str">
        <f>IF(Making!EW105&lt;&gt;0,Making!EY105,"")</f>
        <v/>
      </c>
      <c r="H102" t="str">
        <f>IF(Making!EW105&lt;&gt;0,Making!EZ105,"")</f>
        <v/>
      </c>
      <c r="I102" t="str">
        <f>IF(Making!EW105&lt;&gt;0,Making!FA105,"")</f>
        <v/>
      </c>
      <c r="J102" t="str">
        <f>IF(Making!EW105&lt;&gt;0,Making!FB105,"")</f>
        <v/>
      </c>
      <c r="K102" t="str">
        <f>IF(Making!EW105&lt;&gt;0,Making!FC105,"")</f>
        <v/>
      </c>
      <c r="L102" t="str">
        <f>IF(Making!EW105&lt;&gt;0,Making!FD105,"")</f>
        <v/>
      </c>
      <c r="M102" t="str">
        <f>IF(Making!EW105&lt;&gt;0,Making!FE105,"")</f>
        <v/>
      </c>
      <c r="N102" t="str">
        <f>IF(Making!EW105&lt;&gt;0,Making!FF105,"")</f>
        <v/>
      </c>
      <c r="O102" t="str">
        <f>IF(Making!EW105&lt;&gt;0,Making!FG105,"")</f>
        <v/>
      </c>
      <c r="P102" t="str">
        <f>IF(Making!EW105&lt;&gt;0,Making!FH105,"")</f>
        <v/>
      </c>
      <c r="Q102" t="str">
        <f>IF(Making!EW105&lt;&gt;0,Making!FI105,"")</f>
        <v/>
      </c>
      <c r="R102" t="str">
        <f>IF(Making!EW105&lt;&gt;0,Making!FJ105,"")</f>
        <v/>
      </c>
      <c r="S102" t="str">
        <f>IF(Making!EW105&lt;&gt;0,Making!FK105,"")</f>
        <v/>
      </c>
      <c r="T102" t="str">
        <f>IF(Making!EW105&lt;&gt;0,Making!FL105,"")</f>
        <v/>
      </c>
      <c r="U102" t="str">
        <f>IF(Making!EW105&lt;&gt;0,Making!FM105,"")</f>
        <v/>
      </c>
      <c r="V102" t="str">
        <f>IF(Making!EW105&lt;&gt;0,Making!FN105,"")</f>
        <v/>
      </c>
      <c r="W102" t="str">
        <f>IF(Making!EW105&lt;&gt;0,Making!FO105,"")</f>
        <v/>
      </c>
      <c r="X102" t="str">
        <f>IF(Making!EW105&lt;&gt;0,Making!FP105,"")</f>
        <v/>
      </c>
      <c r="Y102" t="str">
        <f>IF(Making!EW105&lt;&gt;0,Making!FQ105,"")</f>
        <v/>
      </c>
      <c r="Z102" t="str">
        <f>IF(Making!EW105&lt;&gt;0,Making!FR105,"")</f>
        <v/>
      </c>
      <c r="AA102" t="str">
        <f>IF(Making!EW105&lt;&gt;0,Making!FS105,"")</f>
        <v/>
      </c>
      <c r="AB102" t="str">
        <f>IF(Making!EW105&lt;&gt;0,Making!FT105,"")</f>
        <v/>
      </c>
      <c r="AC102" t="str">
        <f>IF(Making!EW105&lt;&gt;0,Making!FU105,"")</f>
        <v/>
      </c>
      <c r="AD102" t="str">
        <f>IF(Making!EW105&lt;&gt;0,Making!FV105,"")</f>
        <v/>
      </c>
      <c r="AE102" t="str">
        <f>IF(Making!EW105&lt;&gt;0,Making!FW105,"")</f>
        <v/>
      </c>
      <c r="AF102" t="str">
        <f>IF(Making!EW105&lt;&gt;0,Making!FX105,"")</f>
        <v/>
      </c>
      <c r="AG102" t="str">
        <f>IF(Making!EW105&lt;&gt;0,Making!FY105,"")</f>
        <v/>
      </c>
      <c r="AT102" t="str">
        <f>IF(Making!EW105&lt;&gt;0,"G","")</f>
        <v/>
      </c>
      <c r="AU102" t="str">
        <f>IF(Making!AR105&lt;&gt;0,1,IF(Making!AS105&lt;&gt;0,2,""))</f>
        <v/>
      </c>
      <c r="BC102" t="str">
        <f>IF('Making-시작_종료용'!K105&gt;0,'Making-시작_종료용'!EV105,"")</f>
        <v/>
      </c>
      <c r="BD102" t="str">
        <f>IF('Making-시작_종료용'!K105&gt;0,'Making-시작_종료용'!EW105,"")</f>
        <v/>
      </c>
      <c r="BE102" t="str">
        <f>IF('Making-시작_종료용'!K105&gt;0,'Making-시작_종료용'!EX105,"")</f>
        <v/>
      </c>
      <c r="BF102" t="str">
        <f>IF('Making-시작_종료용'!K105&gt;0,'Making-시작_종료용'!EY105,"")</f>
        <v/>
      </c>
      <c r="BG102" t="str">
        <f>IF('Making-시작_종료용'!K105&gt;0,'Making-시작_종료용'!EZ105,"")</f>
        <v/>
      </c>
      <c r="BH102" t="str">
        <f>IF('Making-시작_종료용'!K105&gt;0,'Making-시작_종료용'!FA105,"")</f>
        <v/>
      </c>
      <c r="BI102" t="str">
        <f>IF('Making-시작_종료용'!K105&gt;0,'Making-시작_종료용'!FB105,"")</f>
        <v/>
      </c>
      <c r="BJ102" t="str">
        <f>IF('Making-시작_종료용'!K105&gt;0,'Making-시작_종료용'!FC105,"")</f>
        <v/>
      </c>
      <c r="BK102" t="str">
        <f>IF('Making-시작_종료용'!K105&gt;0,'Making-시작_종료용'!FD105,"")</f>
        <v/>
      </c>
      <c r="BL102" t="str">
        <f>IF('Making-시작_종료용'!K105&gt;0,'Making-시작_종료용'!FE105,"")</f>
        <v/>
      </c>
      <c r="BM102" t="str">
        <f>IF('Making-시작_종료용'!K105&gt;0,'Making-시작_종료용'!FF105,"")</f>
        <v/>
      </c>
      <c r="BN102" t="str">
        <f>IF('Making-시작_종료용'!K105&gt;0,'Making-시작_종료용'!FG105,"")</f>
        <v/>
      </c>
      <c r="BO102" t="str">
        <f>IF('Making-시작_종료용'!K105&gt;0,'Making-시작_종료용'!FH105,"")</f>
        <v/>
      </c>
      <c r="BP102" t="str">
        <f>IF('Making-시작_종료용'!K105&gt;0,'Making-시작_종료용'!FI105,"")</f>
        <v/>
      </c>
      <c r="BQ102" t="str">
        <f>IF('Making-시작_종료용'!K105&gt;0,'Making-시작_종료용'!FJ105,"")</f>
        <v/>
      </c>
      <c r="BR102" t="str">
        <f>IF('Making-시작_종료용'!K105&gt;0,'Making-시작_종료용'!FK105,"")</f>
        <v/>
      </c>
      <c r="BS102" t="str">
        <f>IF('Making-시작_종료용'!K105&gt;0,'Making-시작_종료용'!FL105,"")</f>
        <v/>
      </c>
      <c r="BT102" t="str">
        <f>IF('Making-시작_종료용'!K105&gt;0,'Making-시작_종료용'!FM105,"")</f>
        <v/>
      </c>
      <c r="BU102" t="str">
        <f>IF('Making-시작_종료용'!K105&gt;0,'Making-시작_종료용'!FN105,"")</f>
        <v/>
      </c>
      <c r="BV102" t="str">
        <f>IF('Making-시작_종료용'!K105&gt;0,'Making-시작_종료용'!FO105,"")</f>
        <v/>
      </c>
      <c r="BW102" t="str">
        <f>IF('Making-시작_종료용'!K105&gt;0,'Making-시작_종료용'!FP105,"")</f>
        <v/>
      </c>
      <c r="BX102" t="str">
        <f>IF('Making-시작_종료용'!K105&gt;0,'Making-시작_종료용'!FQ105,"")</f>
        <v/>
      </c>
      <c r="BY102" t="str">
        <f>IF('Making-시작_종료용'!K105&gt;0,'Making-시작_종료용'!FR105,"")</f>
        <v/>
      </c>
      <c r="BZ102" t="str">
        <f>IF('Making-시작_종료용'!K105&gt;0,'Making-시작_종료용'!FS105,"")</f>
        <v/>
      </c>
      <c r="CA102" t="str">
        <f>IF('Making-시작_종료용'!K105&gt;0,'Making-시작_종료용'!FT105,"")</f>
        <v/>
      </c>
      <c r="CB102" t="str">
        <f>IF('Making-시작_종료용'!K105&gt;0,'Making-시작_종료용'!FU105,"")</f>
        <v/>
      </c>
      <c r="CC102" t="str">
        <f>IF('Making-시작_종료용'!K105&gt;0,'Making-시작_종료용'!FV105,"")</f>
        <v/>
      </c>
      <c r="CD102" t="str">
        <f>IF('Making-시작_종료용'!K105&gt;0,'Making-시작_종료용'!FW105,"")</f>
        <v/>
      </c>
      <c r="CE102" t="str">
        <f>IF('Making-시작_종료용'!K105&gt;0,'Making-시작_종료용'!FX105,"")</f>
        <v/>
      </c>
      <c r="CF102" t="str">
        <f>IF('Making-시작_종료용'!K105&gt;0,'Making-시작_종료용'!FY105,"")</f>
        <v/>
      </c>
      <c r="CS102" t="str">
        <f>IF('Making-시작_종료용'!K105&gt;0,'Making-시작_종료용'!GL105,"")</f>
        <v/>
      </c>
      <c r="CT102" t="str">
        <f>IF('Making-시작_종료용'!K105&gt;0,'Making-시작_종료용'!GM105,"")</f>
        <v/>
      </c>
      <c r="CU102" t="str">
        <f>IF('Making-시작_종료용'!K105&gt;0,"G","")</f>
        <v/>
      </c>
      <c r="CV102" t="str">
        <f>IF('Making-시작_종료용'!AR105&gt;0,1,IF('Making-시작_종료용'!AS105&gt;0,2,""))</f>
        <v/>
      </c>
      <c r="DC102" t="str">
        <f>IF('Making-시작_종료용'!AR105&gt;0,"시작보행",IF('Making-시작_종료용'!AS105&gt;0,"종료보행",""))</f>
        <v/>
      </c>
    </row>
  </sheetData>
  <mergeCells count="1">
    <mergeCell ref="AU3:AZ3"/>
  </mergeCells>
  <phoneticPr fontId="2" type="noConversion"/>
  <conditionalFormatting sqref="D6:AZ102">
    <cfRule type="expression" dxfId="2" priority="5" stopIfTrue="1">
      <formula>$E6=1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6BF0F102-C924-4F9B-B040-F1C06DF37E4B}">
            <xm:f>'Making-시작_종료용'!$AR9=1</xm:f>
            <x14:dxf>
              <font>
                <b/>
                <i val="0"/>
              </font>
              <fill>
                <patternFill>
                  <bgColor theme="5" tint="0.39994506668294322"/>
                </patternFill>
              </fill>
            </x14:dxf>
          </x14:cfRule>
          <x14:cfRule type="expression" priority="4" stopIfTrue="1" id="{00000000-000E-0000-0200-000003000000}">
            <xm:f>'Making-시작_종료용'!$AS9=1</xm:f>
            <x14:dxf>
              <font>
                <b/>
                <i val="0"/>
                <color auto="1"/>
              </font>
              <fill>
                <patternFill>
                  <bgColor theme="9"/>
                </patternFill>
              </fill>
            </x14:dxf>
          </x14:cfRule>
          <xm:sqref>BC6:CX102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60"/>
  <sheetViews>
    <sheetView topLeftCell="ET4" zoomScale="70" zoomScaleNormal="70" workbookViewId="0">
      <selection activeCell="GG21" sqref="GG21"/>
    </sheetView>
  </sheetViews>
  <sheetFormatPr defaultRowHeight="17.399999999999999" x14ac:dyDescent="0.4"/>
  <cols>
    <col min="1" max="1" width="27.5" bestFit="1" customWidth="1"/>
    <col min="4" max="4" width="14.796875" customWidth="1"/>
    <col min="10" max="11" width="8.796875" customWidth="1"/>
    <col min="12" max="18" width="4.796875" customWidth="1"/>
    <col min="19" max="20" width="4.3984375" customWidth="1"/>
    <col min="21" max="21" width="5.59765625" customWidth="1"/>
    <col min="22" max="28" width="3.5" customWidth="1"/>
    <col min="29" max="31" width="3.3984375" customWidth="1"/>
    <col min="32" max="32" width="2.3984375" customWidth="1"/>
    <col min="33" max="33" width="3.09765625" customWidth="1"/>
    <col min="34" max="34" width="2.3984375" customWidth="1"/>
    <col min="35" max="35" width="3.09765625" customWidth="1"/>
    <col min="36" max="36" width="2.3984375" customWidth="1"/>
    <col min="37" max="38" width="3" customWidth="1"/>
    <col min="39" max="39" width="4.8984375" customWidth="1"/>
    <col min="40" max="40" width="2.3984375" customWidth="1"/>
    <col min="41" max="42" width="3" customWidth="1"/>
    <col min="43" max="43" width="4.8984375" customWidth="1"/>
    <col min="44" max="45" width="2.3984375" customWidth="1"/>
    <col min="46" max="48" width="3.5" customWidth="1"/>
    <col min="49" max="53" width="4.69921875" customWidth="1"/>
    <col min="54" max="74" width="5.19921875" customWidth="1"/>
    <col min="75" max="75" width="8.796875" customWidth="1"/>
    <col min="76" max="76" width="3.3984375" customWidth="1"/>
    <col min="77" max="77" width="3.3984375" style="7" customWidth="1"/>
    <col min="78" max="78" width="3.3984375" customWidth="1"/>
    <col min="79" max="84" width="3.3984375" style="7" customWidth="1"/>
    <col min="85" max="89" width="8.796875" customWidth="1"/>
    <col min="90" max="91" width="5.296875" customWidth="1"/>
    <col min="92" max="92" width="5.59765625" customWidth="1"/>
    <col min="93" max="93" width="4.3984375" customWidth="1"/>
    <col min="94" max="94" width="5.59765625" customWidth="1"/>
    <col min="95" max="95" width="4.8984375" customWidth="1"/>
    <col min="96" max="96" width="5.09765625" customWidth="1"/>
    <col min="97" max="97" width="4.796875" customWidth="1"/>
    <col min="98" max="100" width="4.69921875" customWidth="1"/>
    <col min="101" max="101" width="4.59765625" customWidth="1"/>
    <col min="102" max="106" width="5.3984375" customWidth="1"/>
    <col min="107" max="150" width="5.69921875" customWidth="1"/>
    <col min="152" max="153" width="2.3984375" bestFit="1" customWidth="1"/>
    <col min="154" max="154" width="2.8984375" bestFit="1" customWidth="1"/>
    <col min="155" max="157" width="5.09765625" customWidth="1"/>
    <col min="158" max="158" width="2.8984375" bestFit="1" customWidth="1"/>
    <col min="159" max="161" width="5.09765625" customWidth="1"/>
    <col min="162" max="162" width="2.3984375" bestFit="1" customWidth="1"/>
    <col min="163" max="163" width="5.3984375" bestFit="1" customWidth="1"/>
    <col min="164" max="164" width="2.69921875" bestFit="1" customWidth="1"/>
    <col min="165" max="165" width="5.8984375" bestFit="1" customWidth="1"/>
    <col min="166" max="166" width="4" customWidth="1"/>
    <col min="167" max="167" width="5.09765625" customWidth="1"/>
    <col min="168" max="168" width="3.8984375" customWidth="1"/>
    <col min="169" max="169" width="5.09765625" customWidth="1"/>
    <col min="170" max="170" width="4" customWidth="1"/>
    <col min="171" max="171" width="5.09765625" customWidth="1"/>
    <col min="172" max="172" width="4" customWidth="1"/>
    <col min="173" max="173" width="5.09765625" customWidth="1"/>
    <col min="174" max="174" width="3" customWidth="1"/>
    <col min="175" max="175" width="4.59765625" customWidth="1"/>
    <col min="176" max="176" width="2.296875" bestFit="1" customWidth="1"/>
    <col min="177" max="177" width="3.3984375" bestFit="1" customWidth="1"/>
    <col min="178" max="178" width="2.8984375" bestFit="1" customWidth="1"/>
    <col min="179" max="179" width="5.59765625" customWidth="1"/>
    <col min="180" max="180" width="3.3984375" bestFit="1" customWidth="1"/>
    <col min="181" max="181" width="5.5" customWidth="1"/>
    <col min="191" max="191" width="8.796875" customWidth="1"/>
  </cols>
  <sheetData>
    <row r="1" spans="1:195" x14ac:dyDescent="0.4">
      <c r="AD1" s="6"/>
      <c r="BY1"/>
      <c r="CA1"/>
      <c r="CB1"/>
      <c r="CC1"/>
      <c r="CD1"/>
      <c r="CE1"/>
      <c r="CF1"/>
      <c r="DC1" s="6"/>
      <c r="DD1" s="6"/>
      <c r="DE1" s="6"/>
      <c r="DF1" s="6"/>
      <c r="DG1" s="6"/>
      <c r="DH1" s="6"/>
      <c r="DI1" s="6"/>
      <c r="DJ1" s="6"/>
    </row>
    <row r="2" spans="1:195" x14ac:dyDescent="0.4">
      <c r="BY2"/>
      <c r="CA2"/>
      <c r="CB2"/>
      <c r="CC2"/>
      <c r="CD2"/>
      <c r="CE2"/>
      <c r="CF2"/>
      <c r="DC2" s="6"/>
      <c r="DD2" s="6"/>
      <c r="DE2" s="6"/>
      <c r="DF2" s="6"/>
      <c r="DG2" s="6"/>
      <c r="DH2" s="6"/>
      <c r="DI2" s="6"/>
      <c r="DJ2" s="6"/>
    </row>
    <row r="3" spans="1:195" x14ac:dyDescent="0.4">
      <c r="A3" t="s">
        <v>27</v>
      </c>
      <c r="B3">
        <f>MAX(V:V)</f>
        <v>15</v>
      </c>
      <c r="Q3" t="s">
        <v>129</v>
      </c>
      <c r="AE3" s="4" t="s">
        <v>24</v>
      </c>
      <c r="BY3"/>
      <c r="CA3"/>
      <c r="CB3"/>
      <c r="CC3"/>
      <c r="CD3"/>
      <c r="CE3"/>
      <c r="CF3"/>
      <c r="DC3" s="6"/>
      <c r="DD3" s="6"/>
      <c r="DE3" s="6"/>
      <c r="DF3" s="6"/>
      <c r="DG3" s="6"/>
      <c r="DH3" s="6"/>
      <c r="DI3" s="6"/>
      <c r="DJ3" s="6"/>
    </row>
    <row r="4" spans="1:195" ht="18" thickBot="1" x14ac:dyDescent="0.45">
      <c r="F4">
        <v>72</v>
      </c>
      <c r="Q4" s="6">
        <f>H41</f>
        <v>0.5</v>
      </c>
      <c r="AE4" t="s">
        <v>25</v>
      </c>
      <c r="BP4" s="4" t="s">
        <v>192</v>
      </c>
      <c r="BY4"/>
      <c r="CA4"/>
      <c r="CB4"/>
      <c r="CC4"/>
      <c r="CD4"/>
      <c r="CE4"/>
      <c r="CF4"/>
      <c r="DC4" s="21" t="s">
        <v>82</v>
      </c>
      <c r="DD4" s="6"/>
      <c r="DE4" s="6"/>
      <c r="DF4" s="6"/>
      <c r="DG4" s="6"/>
      <c r="DH4" s="6"/>
      <c r="DI4" s="6"/>
      <c r="DJ4" s="6"/>
    </row>
    <row r="5" spans="1:195" ht="18.600000000000001" thickTop="1" thickBot="1" x14ac:dyDescent="0.45">
      <c r="A5" s="17" t="s">
        <v>184</v>
      </c>
      <c r="B5" s="42">
        <f>IF(Walking!E10="","",Walking!E10)</f>
        <v>1</v>
      </c>
      <c r="C5" t="s">
        <v>186</v>
      </c>
      <c r="R5" s="24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6" t="s">
        <v>26</v>
      </c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7"/>
      <c r="BY5"/>
      <c r="CA5"/>
      <c r="CB5"/>
      <c r="CC5"/>
      <c r="CD5" t="str">
        <f>H20</f>
        <v>Offset(L)</v>
      </c>
      <c r="CE5"/>
      <c r="CF5"/>
      <c r="DC5" s="6"/>
      <c r="DD5" s="6"/>
      <c r="DE5" s="6"/>
      <c r="DF5" s="6"/>
      <c r="DG5" s="21" t="s">
        <v>83</v>
      </c>
      <c r="DH5" s="6"/>
      <c r="DI5" s="6"/>
      <c r="DJ5" s="6"/>
      <c r="EB5" s="16" t="s">
        <v>113</v>
      </c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</row>
    <row r="6" spans="1:195" ht="18.600000000000001" thickTop="1" thickBot="1" x14ac:dyDescent="0.45">
      <c r="A6" s="17" t="s">
        <v>181</v>
      </c>
      <c r="B6" s="42">
        <f>IF(Walking!E11="","",Walking!E11)</f>
        <v>2</v>
      </c>
      <c r="C6" t="str">
        <f>IF(B8+B6&gt;D9,"프레임 수가 맞지 않습니다.","이상없음")</f>
        <v>이상없음</v>
      </c>
      <c r="E6" s="4"/>
      <c r="K6" t="s">
        <v>5</v>
      </c>
      <c r="N6" s="17" t="s">
        <v>187</v>
      </c>
      <c r="R6" s="28"/>
      <c r="S6" s="29"/>
      <c r="T6" s="29" t="s">
        <v>81</v>
      </c>
      <c r="U6" s="29"/>
      <c r="V6" s="29" t="s">
        <v>0</v>
      </c>
      <c r="W6" s="29"/>
      <c r="X6" s="29" t="s">
        <v>6</v>
      </c>
      <c r="Y6" s="29" t="s">
        <v>17</v>
      </c>
      <c r="Z6" s="29" t="s">
        <v>23</v>
      </c>
      <c r="AA6" s="30" t="s">
        <v>125</v>
      </c>
      <c r="AB6" s="30"/>
      <c r="AC6" s="29" t="s">
        <v>7</v>
      </c>
      <c r="AD6" s="29" t="s">
        <v>8</v>
      </c>
      <c r="AE6" s="29" t="s">
        <v>19</v>
      </c>
      <c r="AF6" s="29" t="s">
        <v>20</v>
      </c>
      <c r="AG6" s="29" t="s">
        <v>21</v>
      </c>
      <c r="AH6" s="29" t="s">
        <v>22</v>
      </c>
      <c r="AI6" s="29" t="s">
        <v>28</v>
      </c>
      <c r="AJ6" s="29" t="s">
        <v>29</v>
      </c>
      <c r="AK6" s="29"/>
      <c r="AL6" s="29"/>
      <c r="AM6" s="29"/>
      <c r="AN6" s="29" t="s">
        <v>30</v>
      </c>
      <c r="AO6" s="29"/>
      <c r="AP6" s="29"/>
      <c r="AQ6" s="29"/>
      <c r="AR6" s="29"/>
      <c r="AS6" s="29"/>
      <c r="AT6" s="29"/>
      <c r="AU6" s="31"/>
      <c r="AW6" t="s">
        <v>62</v>
      </c>
      <c r="BB6" t="s">
        <v>65</v>
      </c>
      <c r="BG6" t="s">
        <v>73</v>
      </c>
      <c r="BM6" t="s">
        <v>197</v>
      </c>
      <c r="BY6"/>
      <c r="CA6"/>
      <c r="CB6"/>
      <c r="CC6" t="str">
        <f>H19</f>
        <v>Offset®</v>
      </c>
      <c r="CD6"/>
      <c r="CE6"/>
      <c r="CF6"/>
      <c r="CG6" s="17" t="s">
        <v>35</v>
      </c>
      <c r="CH6" s="17"/>
      <c r="CI6" s="17"/>
      <c r="DC6" s="6"/>
      <c r="DD6" s="6"/>
      <c r="DE6" s="6"/>
      <c r="DF6" s="6"/>
      <c r="DG6" s="6"/>
      <c r="DH6" s="6"/>
      <c r="DI6" s="6"/>
      <c r="DJ6" s="6"/>
      <c r="DM6" t="s">
        <v>90</v>
      </c>
      <c r="DQ6" t="s">
        <v>100</v>
      </c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R6" s="49" t="s">
        <v>170</v>
      </c>
      <c r="ES6" s="49"/>
      <c r="ET6" s="49"/>
      <c r="EV6" t="s">
        <v>108</v>
      </c>
    </row>
    <row r="7" spans="1:195" ht="18.600000000000001" thickTop="1" thickBot="1" x14ac:dyDescent="0.45">
      <c r="A7" s="53" t="s">
        <v>80</v>
      </c>
      <c r="B7" s="42">
        <f>IF(Walking!E12="","",Walking!E12)</f>
        <v>0</v>
      </c>
      <c r="C7" s="4" t="s">
        <v>185</v>
      </c>
      <c r="L7" s="1" t="s">
        <v>0</v>
      </c>
      <c r="M7" s="1"/>
      <c r="N7" s="17"/>
      <c r="O7" s="1"/>
      <c r="P7" s="1" t="s">
        <v>2</v>
      </c>
      <c r="Q7" s="1" t="s">
        <v>127</v>
      </c>
      <c r="R7" s="32"/>
      <c r="S7" s="30" t="s">
        <v>37</v>
      </c>
      <c r="T7" s="30"/>
      <c r="U7" s="30" t="s">
        <v>2</v>
      </c>
      <c r="V7" s="29"/>
      <c r="W7" s="29"/>
      <c r="X7" s="29"/>
      <c r="Y7" s="29"/>
      <c r="Z7" s="29"/>
      <c r="AA7" s="30">
        <f>B41</f>
        <v>0</v>
      </c>
      <c r="AB7" s="30">
        <f>-AA7</f>
        <v>0</v>
      </c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31" t="s">
        <v>128</v>
      </c>
      <c r="AW7" t="s">
        <v>63</v>
      </c>
      <c r="AX7" t="s">
        <v>64</v>
      </c>
      <c r="AY7" t="s">
        <v>69</v>
      </c>
      <c r="AZ7" t="s">
        <v>68</v>
      </c>
      <c r="BB7" t="s">
        <v>63</v>
      </c>
      <c r="BC7" t="s">
        <v>64</v>
      </c>
      <c r="BD7" t="s">
        <v>69</v>
      </c>
      <c r="BE7" t="s">
        <v>68</v>
      </c>
      <c r="BH7" t="s">
        <v>68</v>
      </c>
      <c r="BJ7" t="s">
        <v>68</v>
      </c>
      <c r="BM7" t="s">
        <v>195</v>
      </c>
      <c r="BN7" t="s">
        <v>196</v>
      </c>
      <c r="BR7" s="1" t="s">
        <v>190</v>
      </c>
      <c r="BS7" s="1" t="s">
        <v>191</v>
      </c>
      <c r="BW7" t="s">
        <v>34</v>
      </c>
      <c r="CB7" t="s">
        <v>59</v>
      </c>
      <c r="CC7"/>
      <c r="CD7"/>
      <c r="CE7"/>
      <c r="CF7"/>
      <c r="CG7" s="17" t="s">
        <v>35</v>
      </c>
      <c r="CH7" s="17" t="s">
        <v>120</v>
      </c>
      <c r="CI7" s="17" t="s">
        <v>121</v>
      </c>
      <c r="CJ7" t="s">
        <v>39</v>
      </c>
      <c r="CK7" t="s">
        <v>40</v>
      </c>
      <c r="CL7" t="s">
        <v>36</v>
      </c>
      <c r="CN7" s="12" t="s">
        <v>43</v>
      </c>
      <c r="CO7" s="11"/>
      <c r="CP7" s="11" t="s">
        <v>39</v>
      </c>
      <c r="CQ7" s="11"/>
      <c r="CR7" s="11"/>
      <c r="CS7" s="11"/>
      <c r="CT7" s="11" t="s">
        <v>40</v>
      </c>
      <c r="CU7" s="11"/>
      <c r="CV7" s="11"/>
      <c r="CW7" s="11"/>
      <c r="CX7" t="s">
        <v>50</v>
      </c>
      <c r="CY7" t="s">
        <v>51</v>
      </c>
      <c r="CZ7" t="s">
        <v>54</v>
      </c>
      <c r="DA7" t="s">
        <v>56</v>
      </c>
      <c r="DB7" t="s">
        <v>57</v>
      </c>
      <c r="DC7" t="s">
        <v>52</v>
      </c>
      <c r="DG7" t="s">
        <v>53</v>
      </c>
      <c r="DK7" t="s">
        <v>71</v>
      </c>
      <c r="DM7" t="s">
        <v>91</v>
      </c>
      <c r="DN7" t="s">
        <v>95</v>
      </c>
      <c r="DO7" t="s">
        <v>92</v>
      </c>
      <c r="DP7" t="s">
        <v>93</v>
      </c>
      <c r="DQ7" t="s">
        <v>91</v>
      </c>
      <c r="DR7" t="s">
        <v>95</v>
      </c>
      <c r="DS7" t="s">
        <v>92</v>
      </c>
      <c r="DT7" t="s">
        <v>93</v>
      </c>
      <c r="DU7" t="s">
        <v>105</v>
      </c>
      <c r="DW7" t="s">
        <v>114</v>
      </c>
      <c r="DX7" t="s">
        <v>115</v>
      </c>
      <c r="DY7" s="17" t="s">
        <v>139</v>
      </c>
      <c r="DZ7" s="17" t="s">
        <v>140</v>
      </c>
      <c r="EA7" s="17" t="s">
        <v>141</v>
      </c>
      <c r="EB7" t="s">
        <v>110</v>
      </c>
      <c r="EC7" t="s">
        <v>111</v>
      </c>
      <c r="ED7" t="s">
        <v>112</v>
      </c>
      <c r="EE7" s="17" t="s">
        <v>139</v>
      </c>
      <c r="EF7" s="17" t="s">
        <v>140</v>
      </c>
      <c r="EG7" s="17" t="s">
        <v>141</v>
      </c>
      <c r="EH7" t="s">
        <v>110</v>
      </c>
      <c r="EI7" t="s">
        <v>111</v>
      </c>
      <c r="EJ7" t="s">
        <v>112</v>
      </c>
      <c r="EK7" s="16" t="s">
        <v>116</v>
      </c>
      <c r="EL7" s="16" t="s">
        <v>117</v>
      </c>
      <c r="EM7" s="16" t="s">
        <v>118</v>
      </c>
      <c r="EN7" s="16" t="s">
        <v>116</v>
      </c>
      <c r="EO7" s="16" t="s">
        <v>117</v>
      </c>
      <c r="EP7" s="16" t="s">
        <v>118</v>
      </c>
      <c r="EQ7" s="58" t="s">
        <v>208</v>
      </c>
      <c r="ER7" s="50" t="s">
        <v>171</v>
      </c>
      <c r="ES7" s="50" t="s">
        <v>172</v>
      </c>
      <c r="ET7" s="50" t="s">
        <v>173</v>
      </c>
      <c r="FG7" t="s">
        <v>38</v>
      </c>
      <c r="FI7" t="s">
        <v>16</v>
      </c>
      <c r="FJ7" t="s">
        <v>18</v>
      </c>
      <c r="FN7" t="s">
        <v>87</v>
      </c>
      <c r="FR7" t="s">
        <v>88</v>
      </c>
      <c r="FV7" t="s">
        <v>89</v>
      </c>
    </row>
    <row r="8" spans="1:195" ht="18.600000000000001" thickTop="1" thickBot="1" x14ac:dyDescent="0.45">
      <c r="A8" s="3" t="s">
        <v>3</v>
      </c>
      <c r="B8" s="42">
        <f>IF(Walking!E13="","",Walking!E13)</f>
        <v>4</v>
      </c>
      <c r="C8" t="str">
        <f>IF(B8+B6&gt;D9,"프레임 수가 맞지 않습니다.","이상없음")</f>
        <v>이상없음</v>
      </c>
      <c r="J8" s="1" t="s">
        <v>1</v>
      </c>
      <c r="K8" s="1"/>
      <c r="L8" s="1">
        <v>0</v>
      </c>
      <c r="M8">
        <f>L8*K8</f>
        <v>0</v>
      </c>
      <c r="N8" s="17">
        <v>0</v>
      </c>
      <c r="O8" s="1">
        <f>B5</f>
        <v>1</v>
      </c>
      <c r="P8" s="1">
        <f>-B10</f>
        <v>-20</v>
      </c>
      <c r="Q8" s="1">
        <f>P8*Q4</f>
        <v>-10</v>
      </c>
      <c r="R8" s="1"/>
      <c r="S8" s="1">
        <f>B7</f>
        <v>0</v>
      </c>
      <c r="T8" s="1">
        <f>-B30</f>
        <v>0</v>
      </c>
      <c r="U8" s="1"/>
      <c r="V8" s="1"/>
      <c r="W8" s="1">
        <f>-B6</f>
        <v>-2</v>
      </c>
      <c r="X8" s="1">
        <f>B8</f>
        <v>4</v>
      </c>
      <c r="Y8" s="1">
        <f>B9</f>
        <v>4</v>
      </c>
      <c r="Z8" s="1">
        <f>X8+Y8</f>
        <v>8</v>
      </c>
      <c r="AA8" s="1">
        <f>IF(AA7&gt;0,AA7,0)</f>
        <v>0</v>
      </c>
      <c r="AB8" s="1">
        <f>IF(AB7&gt;0,AB7,0)</f>
        <v>0</v>
      </c>
      <c r="AC8" s="1"/>
      <c r="AD8" s="1"/>
      <c r="AE8" s="1"/>
      <c r="AF8" s="1"/>
      <c r="AG8" s="1"/>
      <c r="AH8" s="1"/>
      <c r="AI8" s="1"/>
      <c r="AJ8" s="1" t="s">
        <v>31</v>
      </c>
      <c r="AK8" s="1">
        <v>0</v>
      </c>
      <c r="AL8" s="1">
        <v>0</v>
      </c>
      <c r="AM8" s="1" t="s">
        <v>124</v>
      </c>
      <c r="AN8" s="1" t="s">
        <v>32</v>
      </c>
      <c r="AO8" s="1">
        <v>0</v>
      </c>
      <c r="AP8" s="1">
        <v>0</v>
      </c>
      <c r="AQ8" s="1" t="s">
        <v>124</v>
      </c>
      <c r="AR8" s="1" t="s">
        <v>31</v>
      </c>
      <c r="AS8" s="1" t="s">
        <v>32</v>
      </c>
      <c r="AT8" s="1">
        <f>B27</f>
        <v>6</v>
      </c>
      <c r="AU8" s="1">
        <f>AT8*Q4</f>
        <v>3</v>
      </c>
      <c r="AV8" s="1"/>
      <c r="AW8" s="1"/>
      <c r="AX8" s="1"/>
      <c r="AY8" s="1">
        <f>F25</f>
        <v>1</v>
      </c>
      <c r="AZ8" s="1">
        <f>D25</f>
        <v>-1</v>
      </c>
      <c r="BA8" s="1"/>
      <c r="BB8" s="1"/>
      <c r="BC8" s="1"/>
      <c r="BD8" s="1">
        <f>F26</f>
        <v>1</v>
      </c>
      <c r="BE8" s="1">
        <f>D26</f>
        <v>-1</v>
      </c>
      <c r="BF8" s="1"/>
      <c r="BG8" s="1">
        <f>B22</f>
        <v>0</v>
      </c>
      <c r="BH8" s="1">
        <f>D23</f>
        <v>1</v>
      </c>
      <c r="BI8" s="1" t="s">
        <v>31</v>
      </c>
      <c r="BJ8" s="1">
        <f>D24</f>
        <v>1</v>
      </c>
      <c r="BK8" s="1" t="s">
        <v>32</v>
      </c>
      <c r="BL8" s="1"/>
      <c r="BM8" s="1" t="str">
        <f>B51</f>
        <v/>
      </c>
      <c r="BN8" s="1" t="str">
        <f>B52</f>
        <v/>
      </c>
      <c r="BO8" s="1"/>
      <c r="BP8" s="1"/>
      <c r="BQ8" s="1"/>
      <c r="BR8" s="1">
        <f>D50</f>
        <v>0</v>
      </c>
      <c r="BS8" s="1">
        <f>D51</f>
        <v>0</v>
      </c>
      <c r="BT8" s="1"/>
      <c r="BU8" s="1"/>
      <c r="BV8" s="1"/>
      <c r="BW8" s="5">
        <f>B11</f>
        <v>20</v>
      </c>
      <c r="BX8" s="5" t="s">
        <v>31</v>
      </c>
      <c r="BY8" s="8"/>
      <c r="BZ8" s="5" t="s">
        <v>32</v>
      </c>
      <c r="CA8" s="8"/>
      <c r="CB8" s="5">
        <f>B20</f>
        <v>10</v>
      </c>
      <c r="CC8" s="5">
        <f>I19</f>
        <v>0</v>
      </c>
      <c r="CD8" s="5">
        <f>I20</f>
        <v>0</v>
      </c>
      <c r="CE8" s="5"/>
      <c r="CF8" s="5"/>
      <c r="CG8" s="5">
        <f>B12</f>
        <v>20</v>
      </c>
      <c r="CH8" s="5">
        <f>CG8</f>
        <v>20</v>
      </c>
      <c r="CI8" s="5">
        <f>CG8</f>
        <v>20</v>
      </c>
      <c r="CJ8" s="5">
        <v>0</v>
      </c>
      <c r="CK8" s="5">
        <v>0</v>
      </c>
      <c r="CL8" t="s">
        <v>123</v>
      </c>
      <c r="CM8" t="s">
        <v>122</v>
      </c>
      <c r="CN8" s="10">
        <f>B15</f>
        <v>10</v>
      </c>
      <c r="CO8" s="10">
        <f>B16</f>
        <v>5</v>
      </c>
      <c r="CP8" s="13" t="s">
        <v>44</v>
      </c>
      <c r="CQ8" s="13" t="s">
        <v>44</v>
      </c>
      <c r="CR8" s="13" t="s">
        <v>45</v>
      </c>
      <c r="CS8" s="10" t="s">
        <v>46</v>
      </c>
      <c r="CT8" s="13" t="s">
        <v>44</v>
      </c>
      <c r="CU8" s="13" t="s">
        <v>44</v>
      </c>
      <c r="CV8" s="13" t="s">
        <v>45</v>
      </c>
      <c r="CW8" s="10" t="s">
        <v>46</v>
      </c>
      <c r="CX8" s="18">
        <f>E17</f>
        <v>0</v>
      </c>
      <c r="CY8" s="18">
        <f>E18</f>
        <v>0</v>
      </c>
      <c r="CZ8" s="18">
        <f>B19</f>
        <v>-5</v>
      </c>
      <c r="DA8" s="18">
        <f>-CG8</f>
        <v>-20</v>
      </c>
      <c r="DB8" s="18">
        <f>CG8</f>
        <v>20</v>
      </c>
      <c r="DE8" t="s">
        <v>109</v>
      </c>
      <c r="DI8" t="s">
        <v>109</v>
      </c>
      <c r="DK8">
        <f>-B21</f>
        <v>0</v>
      </c>
      <c r="DL8">
        <f>-DK8</f>
        <v>0</v>
      </c>
      <c r="DM8">
        <f>-B33</f>
        <v>0</v>
      </c>
      <c r="DN8">
        <f>IF(CG8 &gt;= 0, B34, -B34)</f>
        <v>0</v>
      </c>
      <c r="DQ8">
        <f>B37</f>
        <v>5</v>
      </c>
      <c r="DR8">
        <f>B38</f>
        <v>0</v>
      </c>
      <c r="DU8">
        <f>B39</f>
        <v>0</v>
      </c>
      <c r="DW8">
        <f>B40</f>
        <v>0</v>
      </c>
      <c r="DX8">
        <f>DW8/180*PI()</f>
        <v>0</v>
      </c>
      <c r="DY8">
        <f>D13</f>
        <v>1</v>
      </c>
      <c r="DZ8">
        <f>E13</f>
        <v>1</v>
      </c>
      <c r="EA8">
        <f>F13</f>
        <v>1</v>
      </c>
      <c r="EE8">
        <f>D14</f>
        <v>1</v>
      </c>
      <c r="EF8">
        <f>E14</f>
        <v>1</v>
      </c>
      <c r="EG8">
        <f>F14</f>
        <v>1</v>
      </c>
      <c r="EQ8">
        <f>B49</f>
        <v>0</v>
      </c>
      <c r="ER8" s="50">
        <f>B48</f>
        <v>0</v>
      </c>
      <c r="ES8" s="50">
        <v>0</v>
      </c>
      <c r="ET8" s="50">
        <v>0</v>
      </c>
      <c r="EV8" s="5"/>
      <c r="EW8" s="5"/>
      <c r="EX8" s="20" t="str">
        <f>IF(B13="","",CONCATENATE("I",B13))</f>
        <v>I2</v>
      </c>
      <c r="EY8" s="20" t="s">
        <v>13</v>
      </c>
      <c r="EZ8" s="20" t="s">
        <v>14</v>
      </c>
      <c r="FA8" s="20" t="s">
        <v>15</v>
      </c>
      <c r="FB8" s="19" t="str">
        <f>IF(B14="","",CONCATENATE("I",B14))</f>
        <v>I3</v>
      </c>
      <c r="FC8" s="19" t="s">
        <v>13</v>
      </c>
      <c r="FD8" s="19" t="s">
        <v>14</v>
      </c>
      <c r="FE8" s="19" t="s">
        <v>15</v>
      </c>
      <c r="FF8" s="9" t="s">
        <v>10</v>
      </c>
      <c r="FG8" s="9">
        <f>B28</f>
        <v>100</v>
      </c>
      <c r="FH8" s="9" t="s">
        <v>11</v>
      </c>
      <c r="FI8" s="9">
        <f>B29</f>
        <v>0</v>
      </c>
      <c r="FJ8" s="16" t="str">
        <f>IF(B26="","",CONCATENATE("P",B26))</f>
        <v>P18</v>
      </c>
      <c r="FK8" s="16"/>
      <c r="FL8" s="16" t="str">
        <f>IF(B25="","",CONCATENATE("P",B25))</f>
        <v>P17</v>
      </c>
      <c r="FM8" s="16"/>
      <c r="FN8" s="16" t="str">
        <f>IF(B23="","",CONCATENATE("P",B23))</f>
        <v>P9</v>
      </c>
      <c r="FO8" s="16"/>
      <c r="FP8" s="16" t="str">
        <f>IF(B24="","",CONCATENATE("P",B24))</f>
        <v>P10</v>
      </c>
      <c r="FQ8" s="16"/>
      <c r="FR8" s="16" t="str">
        <f>IF(B31="","",CONCATENATE("T",B31))</f>
        <v>T1</v>
      </c>
      <c r="FS8" s="16"/>
      <c r="FT8" s="16" t="str">
        <f>IF(B32="","",CONCATENATE("T",B32))</f>
        <v>T2</v>
      </c>
      <c r="FU8" s="16"/>
      <c r="FV8" s="16" t="str">
        <f>IF(B35="","",CONCATENATE("T",B35))</f>
        <v>T3</v>
      </c>
      <c r="FW8" s="16"/>
      <c r="FX8" s="16" t="str">
        <f>IF(B36="","",CONCATENATE("T",B36))</f>
        <v>T4</v>
      </c>
      <c r="FY8" s="16"/>
      <c r="FZ8" s="16" t="str">
        <f>IF(B46="","",CONCATENATE("P",B46))</f>
        <v>P13</v>
      </c>
      <c r="GA8" s="16"/>
      <c r="GB8" s="16" t="str">
        <f>IF(B47="","",CONCATENATE("P",B47))</f>
        <v>P14</v>
      </c>
      <c r="GC8" s="16"/>
      <c r="GD8" s="16" t="str">
        <f>IF(B43="","",CONCATENATE("P",B43))</f>
        <v>P11</v>
      </c>
      <c r="GE8" s="16">
        <f>IF(GD8="","",B45)</f>
        <v>-15</v>
      </c>
      <c r="GF8" s="16" t="str">
        <f>IF(B44="","",CONCATENATE("P",B44))</f>
        <v>P12</v>
      </c>
      <c r="GG8" s="16">
        <f>GE8</f>
        <v>-15</v>
      </c>
      <c r="GH8" s="16" t="str">
        <f>IF(J46="","",CONCATENATE("P",J46))</f>
        <v/>
      </c>
      <c r="GI8" s="16"/>
      <c r="GJ8" s="16" t="str">
        <f>IF(BM8="","",CONCATENATE("P",BM8))</f>
        <v/>
      </c>
      <c r="GK8" s="16"/>
      <c r="GL8" s="16" t="str">
        <f>IF(BN8="","",CONCATENATE("P",BN8))</f>
        <v/>
      </c>
      <c r="GM8" s="16"/>
    </row>
    <row r="9" spans="1:195" ht="18.600000000000001" thickTop="1" thickBot="1" x14ac:dyDescent="0.45">
      <c r="A9" s="3" t="s">
        <v>4</v>
      </c>
      <c r="B9" s="42">
        <f>IF(Walking!E14="","",Walking!E14)</f>
        <v>4</v>
      </c>
      <c r="C9" t="s">
        <v>182</v>
      </c>
      <c r="D9">
        <f>Z8</f>
        <v>8</v>
      </c>
      <c r="K9">
        <f>IF(L9&lt;=Z9*2,1,0)</f>
        <v>1</v>
      </c>
      <c r="L9">
        <f>L8+1</f>
        <v>1</v>
      </c>
      <c r="M9">
        <f>L9*K9</f>
        <v>1</v>
      </c>
      <c r="N9" s="17">
        <f>IF(AL9+AP9&gt;0,N8,M9)</f>
        <v>1</v>
      </c>
      <c r="O9">
        <f>O8</f>
        <v>1</v>
      </c>
      <c r="P9">
        <f>P8</f>
        <v>-20</v>
      </c>
      <c r="Q9">
        <f>Q8</f>
        <v>-10</v>
      </c>
      <c r="R9">
        <f>IF(AA9+AB9&lt;&gt;0,IF(AND(M9&lt;=Z9,AB9&lt;&gt;0),P9,Q9)*AR9+IF(AND(M9&gt;Z9,AA9&lt;&gt;0),P9,Q9)*AS9,P9*K9)</f>
        <v>-20</v>
      </c>
      <c r="S9">
        <f>S8</f>
        <v>0</v>
      </c>
      <c r="T9">
        <f>T8</f>
        <v>0</v>
      </c>
      <c r="U9">
        <f>ROUND(R9*SIN(((IF(O9=0,M9,N9)-S9)/(Z9)*180)/180*PI()),3)+T9</f>
        <v>-7.6539999999999999</v>
      </c>
      <c r="V9">
        <f>M9-1</f>
        <v>0</v>
      </c>
      <c r="W9">
        <f t="shared" ref="W9:AB9" si="0">W8</f>
        <v>-2</v>
      </c>
      <c r="X9">
        <f t="shared" si="0"/>
        <v>4</v>
      </c>
      <c r="Y9">
        <f t="shared" si="0"/>
        <v>4</v>
      </c>
      <c r="Z9">
        <f t="shared" si="0"/>
        <v>8</v>
      </c>
      <c r="AA9">
        <f t="shared" si="0"/>
        <v>0</v>
      </c>
      <c r="AB9">
        <f t="shared" si="0"/>
        <v>0</v>
      </c>
      <c r="AC9" s="2">
        <f>(MOD(V9, Z9) + 1)*K9</f>
        <v>1</v>
      </c>
      <c r="AD9" s="2">
        <f>AF9*Z9+AG9*AC9+AF9</f>
        <v>1</v>
      </c>
      <c r="AE9" s="2">
        <f>(AC9-(Y9+W9))*AH9</f>
        <v>0</v>
      </c>
      <c r="AF9" s="2">
        <f>ROUND((V9 + 0.001)/Z9 - 0.5, 0)</f>
        <v>0</v>
      </c>
      <c r="AG9" s="2">
        <f>POWER(-1,AF9)*K9</f>
        <v>1</v>
      </c>
      <c r="AH9" s="2">
        <f>IF(AND((AC9-(Y9+W9))&lt;=X9, AC9&gt;(Y9+W9)), 1, 0)</f>
        <v>0</v>
      </c>
      <c r="AI9" s="2">
        <f>AH9*AG9</f>
        <v>0</v>
      </c>
      <c r="AJ9" s="2">
        <f>IF(AI9&gt;0,1,0)</f>
        <v>0</v>
      </c>
      <c r="AK9" s="6">
        <f t="shared" ref="AK9:AK40" si="1">IF(AR9=0,0,AR9+AK8)</f>
        <v>1</v>
      </c>
      <c r="AL9" s="6">
        <f t="shared" ref="AL9:AL40" si="2">IF(AJ9=0,0,AJ9+AL8)</f>
        <v>0</v>
      </c>
      <c r="AM9" s="6">
        <f>ROUND(IF(AL9&gt;AA9,(AL9-AA9)/(X9-AA9)*X9),3)</f>
        <v>0</v>
      </c>
      <c r="AN9" s="2">
        <f t="shared" ref="AN9:AN40" si="3">IF(AI9&lt;0,1,0)</f>
        <v>0</v>
      </c>
      <c r="AO9" s="6">
        <f>IF(AS9=0,0,AS9+AO8)</f>
        <v>0</v>
      </c>
      <c r="AP9" s="6">
        <f t="shared" ref="AP9:AP40" si="4">IF(AN9=0,0,AN9+AP8)</f>
        <v>0</v>
      </c>
      <c r="AQ9" s="6">
        <f>ROUND(IF(AP9&gt;AB9,(AP9-AB9)/(X9-AB9)*X9),3)</f>
        <v>0</v>
      </c>
      <c r="AR9" s="18">
        <f t="shared" ref="AR9" si="5">IF(AG9&gt;0, 1, 0)</f>
        <v>1</v>
      </c>
      <c r="AS9" s="18">
        <f t="shared" ref="AS9" si="6">IF(AG9&lt;0, 1, 0)</f>
        <v>0</v>
      </c>
      <c r="AT9">
        <f>AT8</f>
        <v>6</v>
      </c>
      <c r="AU9">
        <f>AU8</f>
        <v>3</v>
      </c>
      <c r="AV9">
        <f>IF(AA9+AB9&lt;&gt;0,IF(AND(M9&lt;=Z9,AB9&lt;&gt;0),AT9,AU9)*AR9+IF(AND(M9&gt;Z9,AA9&lt;&gt;0),AT9,AU9)*AS9,AT9*K9)</f>
        <v>6</v>
      </c>
      <c r="AW9" s="2">
        <f>AV9*SIN((IF(O9=0,AK9,N9)/Z9*180)/180*PI())</f>
        <v>2.2961005941905386</v>
      </c>
      <c r="AX9" s="2">
        <f>AV9*SIN((AL9/X9*180)/180*PI())</f>
        <v>0</v>
      </c>
      <c r="AY9" s="2">
        <f>AY8</f>
        <v>1</v>
      </c>
      <c r="AZ9" s="2">
        <f>AZ8</f>
        <v>-1</v>
      </c>
      <c r="BA9" s="18">
        <f>IF(AY9=1,AW9,AX9)*AZ9</f>
        <v>-2.2961005941905386</v>
      </c>
      <c r="BB9" s="2">
        <f>AV9*SIN((AO9/Z9*180)/180*PI())</f>
        <v>0</v>
      </c>
      <c r="BC9" s="2">
        <f>AV9*SIN((AP9/X9*180)/180*PI())</f>
        <v>0</v>
      </c>
      <c r="BD9" s="2">
        <f>BD8</f>
        <v>1</v>
      </c>
      <c r="BE9" s="2">
        <f>BE8</f>
        <v>-1</v>
      </c>
      <c r="BF9" s="18">
        <f>IF(BD9=1,BB9,BC9)*BE9</f>
        <v>0</v>
      </c>
      <c r="BG9">
        <f>BG8</f>
        <v>0</v>
      </c>
      <c r="BH9" s="2">
        <f>BH8</f>
        <v>1</v>
      </c>
      <c r="BI9" s="17">
        <f>BG9*SIN((AM9/X9*180)/180*PI())*BH9</f>
        <v>0</v>
      </c>
      <c r="BJ9" s="2">
        <f>BJ8</f>
        <v>1</v>
      </c>
      <c r="BK9" s="17">
        <f>BG9*SIN((AQ9/X9*180)/180*PI())*BJ9</f>
        <v>0</v>
      </c>
      <c r="BM9" t="str">
        <f>BM8</f>
        <v/>
      </c>
      <c r="BN9" t="str">
        <f>BN8</f>
        <v/>
      </c>
      <c r="BO9">
        <f>(AR9+AJ9+AS9+AN9-1)*AG9</f>
        <v>0</v>
      </c>
      <c r="BP9">
        <f>BP8+BO9</f>
        <v>0</v>
      </c>
      <c r="BQ9">
        <f>IF(BO9&lt;0,BP9+1,BP9)</f>
        <v>0</v>
      </c>
      <c r="BR9">
        <f>BR8</f>
        <v>0</v>
      </c>
      <c r="BS9">
        <f>BS8</f>
        <v>0</v>
      </c>
      <c r="BT9" s="17">
        <f>(BR9*BQ9/X9)</f>
        <v>0</v>
      </c>
      <c r="BU9" s="17">
        <f>(BS9*BQ9/X9)</f>
        <v>0</v>
      </c>
      <c r="BV9" s="2"/>
      <c r="BW9">
        <f>BW8</f>
        <v>20</v>
      </c>
      <c r="BX9">
        <f t="shared" ref="BX9:BX40" si="7">AJ9*BW9*K9</f>
        <v>0</v>
      </c>
      <c r="BY9" s="7">
        <f t="shared" ref="BY9:BY40" si="8">ROUND(BX9*SIN((AM9/X9*180)/180*PI()),3)</f>
        <v>0</v>
      </c>
      <c r="BZ9">
        <f t="shared" ref="BZ9:BZ40" si="9">AN9*BW9*K9</f>
        <v>0</v>
      </c>
      <c r="CA9" s="7">
        <f t="shared" ref="CA9:CA40" si="10">ROUND(BZ9*SIN((AQ9/X9*180)/180*PI()),3)</f>
        <v>0</v>
      </c>
      <c r="CB9">
        <f>CB8</f>
        <v>10</v>
      </c>
      <c r="CC9">
        <f>CC8</f>
        <v>0</v>
      </c>
      <c r="CD9">
        <f>CD8</f>
        <v>0</v>
      </c>
      <c r="CE9" s="7">
        <f>CB9+CC9</f>
        <v>10</v>
      </c>
      <c r="CF9" s="7">
        <f>CB9+CD9</f>
        <v>10</v>
      </c>
      <c r="CG9">
        <f>CG8</f>
        <v>20</v>
      </c>
      <c r="CH9">
        <f>CH8</f>
        <v>20</v>
      </c>
      <c r="CI9">
        <f>CI8</f>
        <v>20</v>
      </c>
      <c r="CJ9">
        <f t="shared" ref="CJ9:CJ40" si="11">IF(AL9&gt;0,CH9/X9*AL9*2,CJ8)</f>
        <v>0</v>
      </c>
      <c r="CK9">
        <f t="shared" ref="CK9:CK40" si="12">IF(AP9&gt;0,CI9/X9*AP9*2,CK8)</f>
        <v>0</v>
      </c>
      <c r="CL9">
        <f t="shared" ref="CL9:CL40" si="13">CH9*(M9/(Z9*2)*2)</f>
        <v>2.5</v>
      </c>
      <c r="CM9">
        <f t="shared" ref="CM9:CM40" si="14">CI9*(M9/(Z9*2)*2)</f>
        <v>2.5</v>
      </c>
      <c r="CN9">
        <f>CN8</f>
        <v>10</v>
      </c>
      <c r="CO9">
        <f>CO8</f>
        <v>5</v>
      </c>
      <c r="CP9">
        <f t="shared" ref="CP9:CP40" si="15">CN9*SIN((AM9/X9*180)/180*PI())</f>
        <v>0</v>
      </c>
      <c r="CQ9">
        <f t="shared" ref="CQ9:CQ40" si="16">CO9*SIN((AM9/X9*180)/180*PI())</f>
        <v>0</v>
      </c>
      <c r="CR9">
        <f t="shared" ref="CR9:CR40" si="17">AM9/Z9*2</f>
        <v>0</v>
      </c>
      <c r="CS9" s="7">
        <f>(CR9*CP9 - (2-CR9)*CQ9)</f>
        <v>0</v>
      </c>
      <c r="CT9">
        <f t="shared" ref="CT9:CT40" si="18">CN9*SIN((AQ9/X9*180)/180*PI())</f>
        <v>0</v>
      </c>
      <c r="CU9">
        <f t="shared" ref="CU9:CU40" si="19">CO9*SIN((AQ9/X9*180)/180*PI())</f>
        <v>0</v>
      </c>
      <c r="CV9">
        <f t="shared" ref="CV9:CV40" si="20">AQ9/Z9*2</f>
        <v>0</v>
      </c>
      <c r="CW9" s="7">
        <f>(CV9*CT9 - (2-CV9)*CU9)</f>
        <v>0</v>
      </c>
      <c r="CX9">
        <f>CX8</f>
        <v>0</v>
      </c>
      <c r="CY9">
        <f>CY8</f>
        <v>0</v>
      </c>
      <c r="CZ9">
        <f>CZ8</f>
        <v>-5</v>
      </c>
      <c r="DA9">
        <f>DA8</f>
        <v>-20</v>
      </c>
      <c r="DB9">
        <f>DB8</f>
        <v>20</v>
      </c>
      <c r="DC9">
        <f>(CJ9-CL9)+CS9</f>
        <v>-2.5</v>
      </c>
      <c r="DD9">
        <f>DC9*2+DA9</f>
        <v>-25</v>
      </c>
      <c r="DE9" s="5">
        <f>DC9</f>
        <v>-2.5</v>
      </c>
      <c r="DG9">
        <f>(CK9-CM9)+CW9</f>
        <v>-2.5</v>
      </c>
      <c r="DH9">
        <f>DG9*2+DB9</f>
        <v>15</v>
      </c>
      <c r="DI9" s="5">
        <f>DG9</f>
        <v>-2.5</v>
      </c>
      <c r="DK9">
        <f>DK8</f>
        <v>0</v>
      </c>
      <c r="DL9">
        <f>DL8</f>
        <v>0</v>
      </c>
      <c r="DM9">
        <f>DM8</f>
        <v>0</v>
      </c>
      <c r="DN9">
        <f>DN8</f>
        <v>0</v>
      </c>
      <c r="DO9">
        <f t="shared" ref="DO9:DO40" si="21">DN9*SIN((M9/(Z9*2)*180)/180*PI())-DN9/2</f>
        <v>0</v>
      </c>
      <c r="DP9">
        <f>-DO9</f>
        <v>0</v>
      </c>
      <c r="DQ9">
        <f>DQ8</f>
        <v>5</v>
      </c>
      <c r="DR9">
        <f>DR8</f>
        <v>0</v>
      </c>
      <c r="DS9">
        <f t="shared" ref="DS9:DS40" si="22">ABS(DR9*SIN((M9/(Z9)*180)/180*PI()))+DQ9</f>
        <v>5</v>
      </c>
      <c r="DT9">
        <f>DS9</f>
        <v>5</v>
      </c>
      <c r="DU9">
        <f>DU8</f>
        <v>0</v>
      </c>
      <c r="DV9">
        <f t="shared" ref="DV9:DV40" si="23">-ABS(DU9*SIN((M9/(Z9)*180)/180*PI()))*IF(DU9&gt;=0,1,-1)</f>
        <v>0</v>
      </c>
      <c r="DW9">
        <f>DW8</f>
        <v>0</v>
      </c>
      <c r="DX9">
        <f>DX8</f>
        <v>0</v>
      </c>
      <c r="DY9">
        <f>DY8</f>
        <v>1</v>
      </c>
      <c r="DZ9">
        <f t="shared" ref="DZ9:EA9" si="24">DZ8</f>
        <v>1</v>
      </c>
      <c r="EA9">
        <f t="shared" si="24"/>
        <v>1</v>
      </c>
      <c r="EB9">
        <f>DK9</f>
        <v>0</v>
      </c>
      <c r="EC9">
        <f>BY9+CE9+DV9</f>
        <v>10</v>
      </c>
      <c r="ED9">
        <f>ROUND(DD9,3)</f>
        <v>-25</v>
      </c>
      <c r="EE9">
        <f>EE8</f>
        <v>1</v>
      </c>
      <c r="EF9">
        <f t="shared" ref="EF9:EG9" si="25">EF8</f>
        <v>1</v>
      </c>
      <c r="EG9">
        <f t="shared" si="25"/>
        <v>1</v>
      </c>
      <c r="EH9">
        <f>DL9</f>
        <v>0</v>
      </c>
      <c r="EI9">
        <f>CA9+CF9+DV9</f>
        <v>10</v>
      </c>
      <c r="EJ9">
        <f>ROUND(DH9,3)</f>
        <v>15</v>
      </c>
      <c r="EK9" s="16">
        <f t="shared" ref="EK9:EK40" si="26">U9+(COS(DX9)*EB9 + SIN(DX9)*ED9)*DY9</f>
        <v>-7.6539999999999999</v>
      </c>
      <c r="EL9" s="16">
        <f>EC9*DZ9</f>
        <v>10</v>
      </c>
      <c r="EM9" s="16">
        <f>(-SIN(DX9)*EB9+COS(DX9)*ED9)*EA9-CZ9</f>
        <v>-20</v>
      </c>
      <c r="EN9" s="16">
        <f t="shared" ref="EN9:EN40" si="27">U9+(COS(DX9)*EH9 + SIN(DX9)*EJ9)*EE9</f>
        <v>-7.6539999999999999</v>
      </c>
      <c r="EO9" s="16">
        <f>EI9*EF9</f>
        <v>10</v>
      </c>
      <c r="EP9" s="16">
        <f>(-SIN(DX9)*EH9+COS(DX9)*EJ9)*EG9-CZ9</f>
        <v>20</v>
      </c>
      <c r="EQ9">
        <f>EQ8</f>
        <v>0</v>
      </c>
      <c r="ER9" s="49">
        <f t="shared" ref="ER9:ER59" si="28">ER8</f>
        <v>0</v>
      </c>
      <c r="ES9" s="49">
        <f>IF(AL9&gt;0,ER9*SIN((AL9/X9*180)/180*PI()),0)+EQ9</f>
        <v>0</v>
      </c>
      <c r="ET9" s="49">
        <f>IF(AP9&gt;0,ER9*SIN((AP9/X9*180)/180*PI()),0)+EQ9</f>
        <v>0</v>
      </c>
      <c r="EV9" t="s">
        <v>12</v>
      </c>
      <c r="EW9">
        <f t="shared" ref="EW9:EW40" si="29">K9</f>
        <v>1</v>
      </c>
      <c r="EX9" t="str">
        <f>EX8</f>
        <v>I2</v>
      </c>
      <c r="EY9">
        <f>IF(EX9="","",EK9)</f>
        <v>-7.6539999999999999</v>
      </c>
      <c r="EZ9">
        <f>IF(EX9="","",EL9)</f>
        <v>10</v>
      </c>
      <c r="FA9">
        <f>IF(EX9="","",EM9)</f>
        <v>-20</v>
      </c>
      <c r="FB9" t="str">
        <f>FB8</f>
        <v>I3</v>
      </c>
      <c r="FC9">
        <f>IF(FB9="","",EN9)</f>
        <v>-7.6539999999999999</v>
      </c>
      <c r="FD9">
        <f>IF(FB9="","",EO9)</f>
        <v>10</v>
      </c>
      <c r="FE9">
        <f>IF(FB9="","",EP9)</f>
        <v>20</v>
      </c>
      <c r="FF9" t="str">
        <f>FF8</f>
        <v>S</v>
      </c>
      <c r="FG9">
        <f>FG8</f>
        <v>100</v>
      </c>
      <c r="FH9" t="str">
        <f>FH8</f>
        <v>D</v>
      </c>
      <c r="FI9">
        <f>FI8</f>
        <v>0</v>
      </c>
      <c r="FJ9" t="str">
        <f>FJ8</f>
        <v>P18</v>
      </c>
      <c r="FK9">
        <f>IF(FJ9="","",BA9+CX9)</f>
        <v>-2.2961005941905386</v>
      </c>
      <c r="FL9" t="str">
        <f>FL8</f>
        <v>P17</v>
      </c>
      <c r="FM9">
        <f>IF(FL9="","",BF9+CY9)</f>
        <v>0</v>
      </c>
      <c r="FN9" t="str">
        <f>FN8</f>
        <v>P9</v>
      </c>
      <c r="FO9">
        <f>IF(FN9="","",BI9)</f>
        <v>0</v>
      </c>
      <c r="FP9" t="str">
        <f>FP8</f>
        <v>P10</v>
      </c>
      <c r="FQ9">
        <f>IF(FP9="","",BK9)</f>
        <v>0</v>
      </c>
      <c r="FR9" t="str">
        <f>FR8</f>
        <v>T1</v>
      </c>
      <c r="FS9">
        <f>IF(FR9="","",DO9+DM9)</f>
        <v>0</v>
      </c>
      <c r="FT9" t="str">
        <f>FT8</f>
        <v>T2</v>
      </c>
      <c r="FU9">
        <f>IF(FT9="","",DP9+DM9)</f>
        <v>0</v>
      </c>
      <c r="FV9" t="str">
        <f>FV8</f>
        <v>T3</v>
      </c>
      <c r="FW9">
        <f>IF(FV9="","",DS9+DQ9)</f>
        <v>10</v>
      </c>
      <c r="FX9" t="str">
        <f>FX8</f>
        <v>T4</v>
      </c>
      <c r="FY9">
        <f>IF(FX9="","",DT9+DQ9)</f>
        <v>10</v>
      </c>
      <c r="FZ9" t="str">
        <f>FZ8</f>
        <v>P13</v>
      </c>
      <c r="GA9">
        <f t="shared" ref="GA9:GA40" si="30">IF(FZ9="","",ES9)</f>
        <v>0</v>
      </c>
      <c r="GB9" t="str">
        <f>GB8</f>
        <v>P14</v>
      </c>
      <c r="GC9">
        <f t="shared" ref="GC9:GC40" si="31">IF(GB9="","",ET9)</f>
        <v>0</v>
      </c>
      <c r="GD9" t="str">
        <f>GD8</f>
        <v>P11</v>
      </c>
      <c r="GE9">
        <f>GE8</f>
        <v>-15</v>
      </c>
      <c r="GF9" t="str">
        <f>GF8</f>
        <v>P12</v>
      </c>
      <c r="GG9">
        <f>GG8</f>
        <v>-15</v>
      </c>
      <c r="GH9" t="str">
        <f>GH8</f>
        <v/>
      </c>
      <c r="GI9" t="str">
        <f t="shared" ref="GI9" si="32">IF(GH9="","",FA9)</f>
        <v/>
      </c>
      <c r="GJ9" t="str">
        <f>GJ8</f>
        <v/>
      </c>
      <c r="GK9" t="str">
        <f>IF(GJ9="","",BT9)</f>
        <v/>
      </c>
      <c r="GL9" t="str">
        <f>GL8</f>
        <v/>
      </c>
      <c r="GM9" t="str">
        <f>IF(GL9="","",BU9)</f>
        <v/>
      </c>
    </row>
    <row r="10" spans="1:195" ht="18.600000000000001" thickTop="1" thickBot="1" x14ac:dyDescent="0.45">
      <c r="A10" s="6" t="s">
        <v>2</v>
      </c>
      <c r="B10" s="42">
        <f>IF(Walking!E15="","",Walking!E15)</f>
        <v>20</v>
      </c>
      <c r="K10">
        <f t="shared" ref="K10:K59" si="33">IF(L10&lt;=Z10*2,1,0)</f>
        <v>1</v>
      </c>
      <c r="L10">
        <f t="shared" ref="L10:L59" si="34">L9+1</f>
        <v>2</v>
      </c>
      <c r="M10">
        <f t="shared" ref="M10:M59" si="35">L10*K10</f>
        <v>2</v>
      </c>
      <c r="N10" s="17">
        <f t="shared" ref="N10:N59" si="36">IF(AL10+AP10&gt;0,N9,M10)</f>
        <v>2</v>
      </c>
      <c r="O10">
        <f t="shared" ref="O10:O59" si="37">O9</f>
        <v>1</v>
      </c>
      <c r="P10">
        <f t="shared" ref="P10:Q59" si="38">P9</f>
        <v>-20</v>
      </c>
      <c r="Q10">
        <f t="shared" si="38"/>
        <v>-10</v>
      </c>
      <c r="R10">
        <f t="shared" ref="R10:R59" si="39">IF(AA10+AB10&lt;&gt;0,IF(AND(M10&lt;=Z10,AB10&lt;&gt;0),P10,Q10)*AR10+IF(AND(M10&gt;Z10,AA10&lt;&gt;0),P10,Q10)*AS10,P10*K10)</f>
        <v>-20</v>
      </c>
      <c r="S10">
        <f t="shared" ref="S10:S59" si="40">S9</f>
        <v>0</v>
      </c>
      <c r="T10">
        <f t="shared" ref="T10:T59" si="41">T9</f>
        <v>0</v>
      </c>
      <c r="U10">
        <f t="shared" ref="U10:U59" si="42">ROUND(R10*SIN(((IF(O10=0,M10,N10)-S10)/(Z10)*180)/180*PI()),3)+T10</f>
        <v>-14.141999999999999</v>
      </c>
      <c r="V10">
        <f t="shared" ref="V10:V59" si="43">M10-1</f>
        <v>1</v>
      </c>
      <c r="W10">
        <f t="shared" ref="W10:W59" si="44">W9</f>
        <v>-2</v>
      </c>
      <c r="X10">
        <f t="shared" ref="X10:X59" si="45">X9</f>
        <v>4</v>
      </c>
      <c r="Y10">
        <f t="shared" ref="Y10:Y59" si="46">Y9</f>
        <v>4</v>
      </c>
      <c r="Z10">
        <f t="shared" ref="Z10:AB59" si="47">Z9</f>
        <v>8</v>
      </c>
      <c r="AA10">
        <f t="shared" si="47"/>
        <v>0</v>
      </c>
      <c r="AB10">
        <f t="shared" si="47"/>
        <v>0</v>
      </c>
      <c r="AC10" s="2">
        <f t="shared" ref="AC10:AC59" si="48">(MOD(V10, Z10) + 1)*K10</f>
        <v>2</v>
      </c>
      <c r="AD10" s="2">
        <f t="shared" ref="AD10:AD59" si="49">AF10*Z10+AG10*AC10+AF10</f>
        <v>2</v>
      </c>
      <c r="AE10" s="2">
        <f t="shared" ref="AE10:AE24" si="50">(AC10-(Y10+W10))*AH10</f>
        <v>0</v>
      </c>
      <c r="AF10" s="2">
        <f t="shared" ref="AF10:AF24" si="51">ROUND((V10 + 0.001)/Z10 - 0.5, 0)</f>
        <v>0</v>
      </c>
      <c r="AG10" s="2">
        <f t="shared" ref="AG10:AG24" si="52">POWER(-1,AF10)*K10</f>
        <v>1</v>
      </c>
      <c r="AH10" s="2">
        <f t="shared" ref="AH10:AH24" si="53">IF(AND((AC10-(Y10+W10))&lt;=X10, AC10&gt;(Y10+W10)), 1, 0)</f>
        <v>0</v>
      </c>
      <c r="AI10" s="2">
        <f t="shared" ref="AI10:AI59" si="54">AH10*AG10</f>
        <v>0</v>
      </c>
      <c r="AJ10" s="2">
        <f t="shared" ref="AJ10:AJ59" si="55">IF(AI10&gt;0,1,0)</f>
        <v>0</v>
      </c>
      <c r="AK10" s="6">
        <f t="shared" si="1"/>
        <v>2</v>
      </c>
      <c r="AL10" s="6">
        <f t="shared" si="2"/>
        <v>0</v>
      </c>
      <c r="AM10" s="6">
        <f t="shared" ref="AM10:AM59" si="56">ROUND(IF(AL10&gt;AA10,(AL10-AA10)/(X10-AA10)*X10),3)</f>
        <v>0</v>
      </c>
      <c r="AN10" s="2">
        <f t="shared" si="3"/>
        <v>0</v>
      </c>
      <c r="AO10" s="6">
        <f t="shared" ref="AO10:AO59" si="57">IF(AS10=0,0,AS10+AO9)</f>
        <v>0</v>
      </c>
      <c r="AP10" s="6">
        <f t="shared" si="4"/>
        <v>0</v>
      </c>
      <c r="AQ10" s="6">
        <f t="shared" ref="AQ10:AQ59" si="58">ROUND(IF(AP10&gt;AB10,(AP10-AB10)/(X10-AB10)*X10),3)</f>
        <v>0</v>
      </c>
      <c r="AR10" s="18">
        <f t="shared" ref="AR10:AR59" si="59">IF(AG10&gt;0, 1, 0)</f>
        <v>1</v>
      </c>
      <c r="AS10" s="18">
        <f t="shared" ref="AS10:AS59" si="60">IF(AG10&lt;0, 1, 0)</f>
        <v>0</v>
      </c>
      <c r="AT10">
        <f t="shared" ref="AT10:AT59" si="61">AT9</f>
        <v>6</v>
      </c>
      <c r="AU10">
        <f t="shared" ref="AU10:AU59" si="62">AU9</f>
        <v>3</v>
      </c>
      <c r="AV10">
        <f t="shared" ref="AV10:AV59" si="63">IF(AA10+AB10&lt;&gt;0,IF(AND(M10&lt;=Z10,AB10&lt;&gt;0),AT10,AU10)*AR10+IF(AND(M10&gt;Z10,AA10&lt;&gt;0),AT10,AU10)*AS10,AT10*K10)</f>
        <v>6</v>
      </c>
      <c r="AW10" s="2">
        <f t="shared" ref="AW10:AW59" si="64">AV10*SIN((IF(O10=0,AK10,N10)/Z10*180)/180*PI())</f>
        <v>4.2426406871192848</v>
      </c>
      <c r="AX10" s="2">
        <f t="shared" ref="AX10:AX59" si="65">AV10*SIN((AL10/X10*180)/180*PI())</f>
        <v>0</v>
      </c>
      <c r="AY10" s="2">
        <f t="shared" ref="AY10:AY59" si="66">AY9</f>
        <v>1</v>
      </c>
      <c r="AZ10" s="2">
        <f t="shared" ref="AZ10:AZ59" si="67">AZ9</f>
        <v>-1</v>
      </c>
      <c r="BA10" s="18">
        <f t="shared" ref="BA10:BA59" si="68">IF(AY10=1,AW10,AX10)*AZ10</f>
        <v>-4.2426406871192848</v>
      </c>
      <c r="BB10" s="2">
        <f t="shared" ref="BB10:BB59" si="69">AV10*SIN((AO10/Z10*180)/180*PI())</f>
        <v>0</v>
      </c>
      <c r="BC10" s="2">
        <f t="shared" ref="BC10:BC59" si="70">AV10*SIN((AP10/X10*180)/180*PI())</f>
        <v>0</v>
      </c>
      <c r="BD10" s="2">
        <f t="shared" ref="BD10:BD59" si="71">BD9</f>
        <v>1</v>
      </c>
      <c r="BE10" s="2">
        <f t="shared" ref="BE10:BE59" si="72">BE9</f>
        <v>-1</v>
      </c>
      <c r="BF10" s="18">
        <f t="shared" ref="BF10:BF59" si="73">IF(BD10=1,BB10,BC10)*BE10</f>
        <v>0</v>
      </c>
      <c r="BG10">
        <f t="shared" ref="BG10:BG59" si="74">BG9</f>
        <v>0</v>
      </c>
      <c r="BH10" s="2">
        <f t="shared" ref="BH10:BH59" si="75">BH9</f>
        <v>1</v>
      </c>
      <c r="BI10" s="17">
        <f t="shared" ref="BI10:BI59" si="76">BG10*SIN((AM10/X10*180)/180*PI())*BH10</f>
        <v>0</v>
      </c>
      <c r="BJ10" s="2">
        <f t="shared" ref="BJ10:BJ59" si="77">BJ9</f>
        <v>1</v>
      </c>
      <c r="BK10" s="17">
        <f t="shared" ref="BK10:BK59" si="78">BG10*SIN((AQ10/X10*180)/180*PI())*BJ10</f>
        <v>0</v>
      </c>
      <c r="BM10" t="str">
        <f t="shared" ref="BM10:BM59" si="79">BM9</f>
        <v/>
      </c>
      <c r="BN10" t="str">
        <f t="shared" ref="BN10:BN59" si="80">BN9</f>
        <v/>
      </c>
      <c r="BO10">
        <f t="shared" ref="BO10:BO59" si="81">(AR10+AJ10+AS10+AN10-1)*AG10</f>
        <v>0</v>
      </c>
      <c r="BP10">
        <f t="shared" ref="BP10:BP59" si="82">BP9+BO10</f>
        <v>0</v>
      </c>
      <c r="BQ10">
        <f t="shared" ref="BQ10:BQ59" si="83">IF(BO10&lt;0,BP10+1,BP10)</f>
        <v>0</v>
      </c>
      <c r="BR10">
        <f t="shared" ref="BR10:BR59" si="84">BR9</f>
        <v>0</v>
      </c>
      <c r="BS10">
        <f t="shared" ref="BS10:BS59" si="85">BS9</f>
        <v>0</v>
      </c>
      <c r="BT10" s="17">
        <f t="shared" ref="BT10:BT59" si="86">(BR10*BQ10/X10)</f>
        <v>0</v>
      </c>
      <c r="BU10" s="17">
        <f t="shared" ref="BU10:BU59" si="87">(BS10*BQ10/X10)</f>
        <v>0</v>
      </c>
      <c r="BV10" s="2"/>
      <c r="BW10">
        <f t="shared" ref="BW10:BW59" si="88">BW9</f>
        <v>20</v>
      </c>
      <c r="BX10">
        <f t="shared" si="7"/>
        <v>0</v>
      </c>
      <c r="BY10" s="7">
        <f t="shared" si="8"/>
        <v>0</v>
      </c>
      <c r="BZ10">
        <f t="shared" si="9"/>
        <v>0</v>
      </c>
      <c r="CA10" s="7">
        <f t="shared" si="10"/>
        <v>0</v>
      </c>
      <c r="CB10">
        <f t="shared" ref="CB10:CB59" si="89">CB9</f>
        <v>10</v>
      </c>
      <c r="CC10">
        <f t="shared" ref="CC10:CC59" si="90">CC9</f>
        <v>0</v>
      </c>
      <c r="CD10">
        <f t="shared" ref="CD10:CD59" si="91">CD9</f>
        <v>0</v>
      </c>
      <c r="CE10" s="7">
        <f t="shared" ref="CE10:CE59" si="92">CB10+CC10</f>
        <v>10</v>
      </c>
      <c r="CF10" s="7">
        <f t="shared" ref="CF10:CF59" si="93">CB10+CD10</f>
        <v>10</v>
      </c>
      <c r="CG10">
        <f t="shared" ref="CG10:CG59" si="94">CG9</f>
        <v>20</v>
      </c>
      <c r="CH10">
        <f t="shared" ref="CH10:CH59" si="95">CH9</f>
        <v>20</v>
      </c>
      <c r="CI10">
        <f t="shared" ref="CI10:CI59" si="96">CI9</f>
        <v>20</v>
      </c>
      <c r="CJ10">
        <f t="shared" si="11"/>
        <v>0</v>
      </c>
      <c r="CK10">
        <f t="shared" si="12"/>
        <v>0</v>
      </c>
      <c r="CL10">
        <f t="shared" si="13"/>
        <v>5</v>
      </c>
      <c r="CM10">
        <f t="shared" si="14"/>
        <v>5</v>
      </c>
      <c r="CN10">
        <f t="shared" ref="CN10:CN59" si="97">CN9</f>
        <v>10</v>
      </c>
      <c r="CO10">
        <f t="shared" ref="CO10:CO59" si="98">CO9</f>
        <v>5</v>
      </c>
      <c r="CP10">
        <f t="shared" si="15"/>
        <v>0</v>
      </c>
      <c r="CQ10">
        <f t="shared" si="16"/>
        <v>0</v>
      </c>
      <c r="CR10">
        <f t="shared" si="17"/>
        <v>0</v>
      </c>
      <c r="CS10" s="7">
        <f t="shared" ref="CS10:CS59" si="99">(CR10*CP10 - (2-CR10)*CQ10)</f>
        <v>0</v>
      </c>
      <c r="CT10">
        <f t="shared" si="18"/>
        <v>0</v>
      </c>
      <c r="CU10">
        <f t="shared" si="19"/>
        <v>0</v>
      </c>
      <c r="CV10">
        <f t="shared" si="20"/>
        <v>0</v>
      </c>
      <c r="CW10" s="7">
        <f t="shared" ref="CW10:CW59" si="100">(CV10*CT10 - (2-CV10)*CU10)</f>
        <v>0</v>
      </c>
      <c r="CX10">
        <f t="shared" ref="CX10:CX59" si="101">CX9</f>
        <v>0</v>
      </c>
      <c r="CY10">
        <f t="shared" ref="CY10:CY59" si="102">CY9</f>
        <v>0</v>
      </c>
      <c r="CZ10">
        <f t="shared" ref="CZ10:CZ59" si="103">CZ9</f>
        <v>-5</v>
      </c>
      <c r="DA10">
        <f t="shared" ref="DA10:DA59" si="104">DA9</f>
        <v>-20</v>
      </c>
      <c r="DB10">
        <f t="shared" ref="DB10:DB59" si="105">DB9</f>
        <v>20</v>
      </c>
      <c r="DC10">
        <f t="shared" ref="DC10:DC59" si="106">(CJ10-CL10)+CS10</f>
        <v>-5</v>
      </c>
      <c r="DD10">
        <f t="shared" ref="DD10:DD59" si="107">DC10*2+DA10</f>
        <v>-30</v>
      </c>
      <c r="DE10" s="5">
        <f t="shared" ref="DE10:DE59" si="108">DC10</f>
        <v>-5</v>
      </c>
      <c r="DG10">
        <f t="shared" ref="DG10:DG59" si="109">(CK10-CM10)+CW10</f>
        <v>-5</v>
      </c>
      <c r="DH10">
        <f t="shared" ref="DH10:DH59" si="110">DG10*2+DB10</f>
        <v>10</v>
      </c>
      <c r="DI10" s="5">
        <f t="shared" ref="DI10:DI59" si="111">DG10</f>
        <v>-5</v>
      </c>
      <c r="DK10">
        <f t="shared" ref="DK10:DK59" si="112">DK9</f>
        <v>0</v>
      </c>
      <c r="DL10">
        <f t="shared" ref="DL10:DL59" si="113">DL9</f>
        <v>0</v>
      </c>
      <c r="DM10">
        <f t="shared" ref="DM10:DM59" si="114">DM9</f>
        <v>0</v>
      </c>
      <c r="DN10">
        <f t="shared" ref="DN10:DN59" si="115">DN9</f>
        <v>0</v>
      </c>
      <c r="DO10">
        <f t="shared" si="21"/>
        <v>0</v>
      </c>
      <c r="DP10">
        <f t="shared" ref="DP10:DP59" si="116">-DO10</f>
        <v>0</v>
      </c>
      <c r="DQ10">
        <f t="shared" ref="DQ10:DQ59" si="117">DQ9</f>
        <v>5</v>
      </c>
      <c r="DR10">
        <f t="shared" ref="DR10:DR59" si="118">DR9</f>
        <v>0</v>
      </c>
      <c r="DS10">
        <f t="shared" si="22"/>
        <v>5</v>
      </c>
      <c r="DT10">
        <f t="shared" ref="DT10:DT59" si="119">DS10</f>
        <v>5</v>
      </c>
      <c r="DU10">
        <f t="shared" ref="DU10:DU59" si="120">DU9</f>
        <v>0</v>
      </c>
      <c r="DV10">
        <f t="shared" si="23"/>
        <v>0</v>
      </c>
      <c r="DW10">
        <f t="shared" ref="DW10:DW59" si="121">DW9</f>
        <v>0</v>
      </c>
      <c r="DX10">
        <f t="shared" ref="DX10:DY59" si="122">DX9</f>
        <v>0</v>
      </c>
      <c r="DY10">
        <f t="shared" si="122"/>
        <v>1</v>
      </c>
      <c r="DZ10">
        <f t="shared" ref="DZ10:DZ59" si="123">DZ9</f>
        <v>1</v>
      </c>
      <c r="EA10">
        <f t="shared" ref="EA10:EA59" si="124">EA9</f>
        <v>1</v>
      </c>
      <c r="EB10">
        <f t="shared" ref="EB10:EB59" si="125">DK10</f>
        <v>0</v>
      </c>
      <c r="EC10">
        <f t="shared" ref="EC10:EC59" si="126">BY10+CE10+DV10</f>
        <v>10</v>
      </c>
      <c r="ED10">
        <f t="shared" ref="ED10:ED59" si="127">ROUND(DD10,3)</f>
        <v>-30</v>
      </c>
      <c r="EE10">
        <f t="shared" ref="EE10:EG41" si="128">EE9</f>
        <v>1</v>
      </c>
      <c r="EF10">
        <f t="shared" si="128"/>
        <v>1</v>
      </c>
      <c r="EG10">
        <f t="shared" si="128"/>
        <v>1</v>
      </c>
      <c r="EH10">
        <f t="shared" ref="EH10:EH59" si="129">DL10</f>
        <v>0</v>
      </c>
      <c r="EI10">
        <f t="shared" ref="EI10:EI59" si="130">CA10+CF10+DV10</f>
        <v>10</v>
      </c>
      <c r="EJ10">
        <f t="shared" ref="EJ10:EJ59" si="131">ROUND(DH10,3)</f>
        <v>10</v>
      </c>
      <c r="EK10" s="16">
        <f t="shared" si="26"/>
        <v>-14.141999999999999</v>
      </c>
      <c r="EL10" s="16">
        <f t="shared" ref="EL10:EL59" si="132">EC10*DZ10</f>
        <v>10</v>
      </c>
      <c r="EM10" s="16">
        <f t="shared" ref="EM10:EM59" si="133">(-SIN(DX10)*EB10+COS(DX10)*ED10)*EA10-CZ10</f>
        <v>-25</v>
      </c>
      <c r="EN10" s="16">
        <f t="shared" si="27"/>
        <v>-14.141999999999999</v>
      </c>
      <c r="EO10" s="16">
        <f t="shared" ref="EO10:EO59" si="134">EI10*EF10</f>
        <v>10</v>
      </c>
      <c r="EP10" s="16">
        <f t="shared" ref="EP10:EP59" si="135">(-SIN(DX10)*EH10+COS(DX10)*EJ10)*EG10-CZ10</f>
        <v>15</v>
      </c>
      <c r="EQ10">
        <f t="shared" ref="EQ10:EQ59" si="136">EQ9</f>
        <v>0</v>
      </c>
      <c r="ER10" s="49">
        <f t="shared" si="28"/>
        <v>0</v>
      </c>
      <c r="ES10" s="49">
        <f t="shared" ref="ES10:ES59" si="137">IF(AL10&gt;0,ER10*SIN((AL10/X10*180)/180*PI()),0)+EQ10</f>
        <v>0</v>
      </c>
      <c r="ET10" s="49">
        <f t="shared" ref="ET10:ET59" si="138">IF(AP10&gt;0,ER10*SIN((AP10/X10*180)/180*PI()),0)+EQ10</f>
        <v>0</v>
      </c>
      <c r="EV10" t="s">
        <v>12</v>
      </c>
      <c r="EW10">
        <f t="shared" si="29"/>
        <v>1</v>
      </c>
      <c r="EX10" t="str">
        <f t="shared" ref="EX10:EX59" si="139">EX9</f>
        <v>I2</v>
      </c>
      <c r="EY10">
        <f t="shared" ref="EY10:EY59" si="140">IF(EX10="","",EK10)</f>
        <v>-14.141999999999999</v>
      </c>
      <c r="EZ10">
        <f t="shared" ref="EZ10:EZ59" si="141">IF(EX10="","",EL10)</f>
        <v>10</v>
      </c>
      <c r="FA10">
        <f t="shared" ref="FA10:FA59" si="142">IF(EX10="","",EM10)</f>
        <v>-25</v>
      </c>
      <c r="FB10" t="str">
        <f t="shared" ref="FB10:FB59" si="143">FB9</f>
        <v>I3</v>
      </c>
      <c r="FC10">
        <f t="shared" ref="FC10:FC59" si="144">IF(FB10="","",EN10)</f>
        <v>-14.141999999999999</v>
      </c>
      <c r="FD10">
        <f t="shared" ref="FD10:FD59" si="145">IF(FB10="","",EO10)</f>
        <v>10</v>
      </c>
      <c r="FE10">
        <f t="shared" ref="FE10:FE59" si="146">IF(FB10="","",EP10)</f>
        <v>15</v>
      </c>
      <c r="FF10" t="str">
        <f t="shared" ref="FF10:FF59" si="147">FF9</f>
        <v>S</v>
      </c>
      <c r="FG10">
        <f t="shared" ref="FG10:FG59" si="148">FG9</f>
        <v>100</v>
      </c>
      <c r="FH10" t="str">
        <f t="shared" ref="FH10:FH59" si="149">FH9</f>
        <v>D</v>
      </c>
      <c r="FI10">
        <f t="shared" ref="FI10:FI59" si="150">FI9</f>
        <v>0</v>
      </c>
      <c r="FJ10" t="str">
        <f t="shared" ref="FJ10:FJ59" si="151">FJ9</f>
        <v>P18</v>
      </c>
      <c r="FK10">
        <f t="shared" ref="FK10:FK59" si="152">IF(FJ10="","",BA10+CX10)</f>
        <v>-4.2426406871192848</v>
      </c>
      <c r="FL10" t="str">
        <f t="shared" ref="FL10:FL59" si="153">FL9</f>
        <v>P17</v>
      </c>
      <c r="FM10">
        <f t="shared" ref="FM10:FM59" si="154">IF(FL10="","",BF10+CY10)</f>
        <v>0</v>
      </c>
      <c r="FN10" t="str">
        <f t="shared" ref="FN10:FN59" si="155">FN9</f>
        <v>P9</v>
      </c>
      <c r="FO10">
        <f t="shared" ref="FO10:FO59" si="156">IF(FN10="","",BI10)</f>
        <v>0</v>
      </c>
      <c r="FP10" t="str">
        <f t="shared" ref="FP10:FP59" si="157">FP9</f>
        <v>P10</v>
      </c>
      <c r="FQ10">
        <f t="shared" ref="FQ10:FQ59" si="158">IF(FP10="","",BK10)</f>
        <v>0</v>
      </c>
      <c r="FR10" t="str">
        <f t="shared" ref="FR10:FR59" si="159">FR9</f>
        <v>T1</v>
      </c>
      <c r="FS10">
        <f t="shared" ref="FS10:FS59" si="160">IF(FR10="","",DO10+DM10)</f>
        <v>0</v>
      </c>
      <c r="FT10" t="str">
        <f t="shared" ref="FT10:FT59" si="161">FT9</f>
        <v>T2</v>
      </c>
      <c r="FU10">
        <f t="shared" ref="FU10:FU59" si="162">IF(FT10="","",DP10+DM10)</f>
        <v>0</v>
      </c>
      <c r="FV10" t="str">
        <f t="shared" ref="FV10:FV59" si="163">FV9</f>
        <v>T3</v>
      </c>
      <c r="FW10">
        <f t="shared" ref="FW10:FW59" si="164">IF(FV10="","",DS10+DQ10)</f>
        <v>10</v>
      </c>
      <c r="FX10" t="str">
        <f t="shared" ref="FX10:FX59" si="165">FX9</f>
        <v>T4</v>
      </c>
      <c r="FY10">
        <f t="shared" ref="FY10:FY59" si="166">IF(FX10="","",DT10+DQ10)</f>
        <v>10</v>
      </c>
      <c r="FZ10" t="str">
        <f t="shared" ref="FZ10:FZ59" si="167">FZ9</f>
        <v>P13</v>
      </c>
      <c r="GA10">
        <f t="shared" si="30"/>
        <v>0</v>
      </c>
      <c r="GB10" t="str">
        <f t="shared" ref="GB10:GB59" si="168">GB9</f>
        <v>P14</v>
      </c>
      <c r="GC10">
        <f t="shared" si="31"/>
        <v>0</v>
      </c>
      <c r="GD10" t="str">
        <f t="shared" ref="GD10:GD59" si="169">GD9</f>
        <v>P11</v>
      </c>
      <c r="GE10">
        <f t="shared" ref="GE10:GE59" si="170">GE9</f>
        <v>-15</v>
      </c>
      <c r="GF10" t="str">
        <f t="shared" ref="GF10:GF59" si="171">GF9</f>
        <v>P12</v>
      </c>
      <c r="GG10">
        <f t="shared" ref="GG10:GG59" si="172">GG9</f>
        <v>-15</v>
      </c>
      <c r="GJ10" t="str">
        <f t="shared" ref="GJ10:GJ59" si="173">GJ9</f>
        <v/>
      </c>
      <c r="GK10" t="str">
        <f t="shared" ref="GK10:GK59" si="174">IF(GJ10="","",BT10)</f>
        <v/>
      </c>
      <c r="GL10" t="str">
        <f t="shared" ref="GL10:GL59" si="175">GL9</f>
        <v/>
      </c>
      <c r="GM10" t="str">
        <f t="shared" ref="GM10:GM59" si="176">IF(GL10="","",BU10)</f>
        <v/>
      </c>
    </row>
    <row r="11" spans="1:195" ht="18.600000000000001" thickTop="1" thickBot="1" x14ac:dyDescent="0.45">
      <c r="A11" s="3" t="s">
        <v>33</v>
      </c>
      <c r="B11" s="42">
        <f>IF(Walking!E16="","",Walking!E16)</f>
        <v>20</v>
      </c>
      <c r="K11">
        <f t="shared" si="33"/>
        <v>1</v>
      </c>
      <c r="L11">
        <f t="shared" si="34"/>
        <v>3</v>
      </c>
      <c r="M11">
        <f t="shared" si="35"/>
        <v>3</v>
      </c>
      <c r="N11" s="17">
        <f t="shared" si="36"/>
        <v>2</v>
      </c>
      <c r="O11">
        <f t="shared" si="37"/>
        <v>1</v>
      </c>
      <c r="P11">
        <f t="shared" si="38"/>
        <v>-20</v>
      </c>
      <c r="Q11">
        <f t="shared" si="38"/>
        <v>-10</v>
      </c>
      <c r="R11">
        <f t="shared" si="39"/>
        <v>-20</v>
      </c>
      <c r="S11">
        <f t="shared" si="40"/>
        <v>0</v>
      </c>
      <c r="T11">
        <f t="shared" si="41"/>
        <v>0</v>
      </c>
      <c r="U11">
        <f t="shared" si="42"/>
        <v>-14.141999999999999</v>
      </c>
      <c r="V11">
        <f t="shared" si="43"/>
        <v>2</v>
      </c>
      <c r="W11">
        <f t="shared" si="44"/>
        <v>-2</v>
      </c>
      <c r="X11">
        <f t="shared" si="45"/>
        <v>4</v>
      </c>
      <c r="Y11">
        <f t="shared" si="46"/>
        <v>4</v>
      </c>
      <c r="Z11">
        <f t="shared" si="47"/>
        <v>8</v>
      </c>
      <c r="AA11">
        <f t="shared" si="47"/>
        <v>0</v>
      </c>
      <c r="AB11">
        <f t="shared" si="47"/>
        <v>0</v>
      </c>
      <c r="AC11" s="2">
        <f t="shared" si="48"/>
        <v>3</v>
      </c>
      <c r="AD11" s="2">
        <f t="shared" si="49"/>
        <v>3</v>
      </c>
      <c r="AE11" s="2">
        <f t="shared" si="50"/>
        <v>1</v>
      </c>
      <c r="AF11" s="2">
        <f t="shared" si="51"/>
        <v>0</v>
      </c>
      <c r="AG11" s="2">
        <f t="shared" si="52"/>
        <v>1</v>
      </c>
      <c r="AH11" s="2">
        <f t="shared" si="53"/>
        <v>1</v>
      </c>
      <c r="AI11" s="2">
        <f t="shared" si="54"/>
        <v>1</v>
      </c>
      <c r="AJ11" s="2">
        <f t="shared" si="55"/>
        <v>1</v>
      </c>
      <c r="AK11" s="6">
        <f t="shared" si="1"/>
        <v>3</v>
      </c>
      <c r="AL11" s="6">
        <f t="shared" si="2"/>
        <v>1</v>
      </c>
      <c r="AM11" s="6">
        <f t="shared" si="56"/>
        <v>1</v>
      </c>
      <c r="AN11" s="2">
        <f t="shared" si="3"/>
        <v>0</v>
      </c>
      <c r="AO11" s="6">
        <f t="shared" si="57"/>
        <v>0</v>
      </c>
      <c r="AP11" s="6">
        <f t="shared" si="4"/>
        <v>0</v>
      </c>
      <c r="AQ11" s="6">
        <f t="shared" si="58"/>
        <v>0</v>
      </c>
      <c r="AR11" s="18">
        <f t="shared" si="59"/>
        <v>1</v>
      </c>
      <c r="AS11" s="18">
        <f t="shared" si="60"/>
        <v>0</v>
      </c>
      <c r="AT11">
        <f t="shared" si="61"/>
        <v>6</v>
      </c>
      <c r="AU11">
        <f t="shared" si="62"/>
        <v>3</v>
      </c>
      <c r="AV11">
        <f t="shared" si="63"/>
        <v>6</v>
      </c>
      <c r="AW11" s="2">
        <f t="shared" si="64"/>
        <v>4.2426406871192848</v>
      </c>
      <c r="AX11" s="2">
        <f t="shared" si="65"/>
        <v>4.2426406871192848</v>
      </c>
      <c r="AY11" s="2">
        <f t="shared" si="66"/>
        <v>1</v>
      </c>
      <c r="AZ11" s="2">
        <f t="shared" si="67"/>
        <v>-1</v>
      </c>
      <c r="BA11" s="18">
        <f t="shared" si="68"/>
        <v>-4.2426406871192848</v>
      </c>
      <c r="BB11" s="2">
        <f t="shared" si="69"/>
        <v>0</v>
      </c>
      <c r="BC11" s="2">
        <f t="shared" si="70"/>
        <v>0</v>
      </c>
      <c r="BD11" s="2">
        <f t="shared" si="71"/>
        <v>1</v>
      </c>
      <c r="BE11" s="2">
        <f t="shared" si="72"/>
        <v>-1</v>
      </c>
      <c r="BF11" s="18">
        <f t="shared" si="73"/>
        <v>0</v>
      </c>
      <c r="BG11">
        <f t="shared" si="74"/>
        <v>0</v>
      </c>
      <c r="BH11" s="2">
        <f t="shared" si="75"/>
        <v>1</v>
      </c>
      <c r="BI11" s="17">
        <f t="shared" si="76"/>
        <v>0</v>
      </c>
      <c r="BJ11" s="2">
        <f t="shared" si="77"/>
        <v>1</v>
      </c>
      <c r="BK11" s="17">
        <f t="shared" si="78"/>
        <v>0</v>
      </c>
      <c r="BM11" t="str">
        <f t="shared" si="79"/>
        <v/>
      </c>
      <c r="BN11" t="str">
        <f t="shared" si="80"/>
        <v/>
      </c>
      <c r="BO11">
        <f t="shared" si="81"/>
        <v>1</v>
      </c>
      <c r="BP11">
        <f t="shared" si="82"/>
        <v>1</v>
      </c>
      <c r="BQ11">
        <f t="shared" si="83"/>
        <v>1</v>
      </c>
      <c r="BR11">
        <f t="shared" si="84"/>
        <v>0</v>
      </c>
      <c r="BS11">
        <f t="shared" si="85"/>
        <v>0</v>
      </c>
      <c r="BT11" s="17">
        <f t="shared" si="86"/>
        <v>0</v>
      </c>
      <c r="BU11" s="17">
        <f t="shared" si="87"/>
        <v>0</v>
      </c>
      <c r="BV11" s="2"/>
      <c r="BW11">
        <f t="shared" si="88"/>
        <v>20</v>
      </c>
      <c r="BX11">
        <f t="shared" si="7"/>
        <v>20</v>
      </c>
      <c r="BY11" s="7">
        <f t="shared" si="8"/>
        <v>14.141999999999999</v>
      </c>
      <c r="BZ11">
        <f t="shared" si="9"/>
        <v>0</v>
      </c>
      <c r="CA11" s="7">
        <f t="shared" si="10"/>
        <v>0</v>
      </c>
      <c r="CB11">
        <f t="shared" si="89"/>
        <v>10</v>
      </c>
      <c r="CC11">
        <f t="shared" si="90"/>
        <v>0</v>
      </c>
      <c r="CD11">
        <f t="shared" si="91"/>
        <v>0</v>
      </c>
      <c r="CE11" s="7">
        <f t="shared" si="92"/>
        <v>10</v>
      </c>
      <c r="CF11" s="7">
        <f t="shared" si="93"/>
        <v>10</v>
      </c>
      <c r="CG11">
        <f t="shared" si="94"/>
        <v>20</v>
      </c>
      <c r="CH11">
        <f t="shared" si="95"/>
        <v>20</v>
      </c>
      <c r="CI11">
        <f t="shared" si="96"/>
        <v>20</v>
      </c>
      <c r="CJ11">
        <f t="shared" si="11"/>
        <v>10</v>
      </c>
      <c r="CK11">
        <f t="shared" si="12"/>
        <v>0</v>
      </c>
      <c r="CL11">
        <f t="shared" si="13"/>
        <v>7.5</v>
      </c>
      <c r="CM11">
        <f t="shared" si="14"/>
        <v>7.5</v>
      </c>
      <c r="CN11">
        <f t="shared" si="97"/>
        <v>10</v>
      </c>
      <c r="CO11">
        <f t="shared" si="98"/>
        <v>5</v>
      </c>
      <c r="CP11">
        <f t="shared" si="15"/>
        <v>7.0710678118654746</v>
      </c>
      <c r="CQ11">
        <f t="shared" si="16"/>
        <v>3.5355339059327373</v>
      </c>
      <c r="CR11">
        <f t="shared" si="17"/>
        <v>0.25</v>
      </c>
      <c r="CS11" s="7">
        <f t="shared" si="99"/>
        <v>-4.4194173824159213</v>
      </c>
      <c r="CT11">
        <f t="shared" si="18"/>
        <v>0</v>
      </c>
      <c r="CU11">
        <f t="shared" si="19"/>
        <v>0</v>
      </c>
      <c r="CV11">
        <f t="shared" si="20"/>
        <v>0</v>
      </c>
      <c r="CW11" s="7">
        <f t="shared" si="100"/>
        <v>0</v>
      </c>
      <c r="CX11">
        <f t="shared" si="101"/>
        <v>0</v>
      </c>
      <c r="CY11">
        <f t="shared" si="102"/>
        <v>0</v>
      </c>
      <c r="CZ11">
        <f t="shared" si="103"/>
        <v>-5</v>
      </c>
      <c r="DA11">
        <f t="shared" si="104"/>
        <v>-20</v>
      </c>
      <c r="DB11">
        <f t="shared" si="105"/>
        <v>20</v>
      </c>
      <c r="DC11">
        <f t="shared" si="106"/>
        <v>-1.9194173824159213</v>
      </c>
      <c r="DD11">
        <f t="shared" si="107"/>
        <v>-23.838834764831844</v>
      </c>
      <c r="DE11" s="5">
        <f t="shared" si="108"/>
        <v>-1.9194173824159213</v>
      </c>
      <c r="DG11">
        <f t="shared" si="109"/>
        <v>-7.5</v>
      </c>
      <c r="DH11">
        <f t="shared" si="110"/>
        <v>5</v>
      </c>
      <c r="DI11" s="5">
        <f t="shared" si="111"/>
        <v>-7.5</v>
      </c>
      <c r="DK11">
        <f t="shared" si="112"/>
        <v>0</v>
      </c>
      <c r="DL11">
        <f t="shared" si="113"/>
        <v>0</v>
      </c>
      <c r="DM11">
        <f t="shared" si="114"/>
        <v>0</v>
      </c>
      <c r="DN11">
        <f t="shared" si="115"/>
        <v>0</v>
      </c>
      <c r="DO11">
        <f t="shared" si="21"/>
        <v>0</v>
      </c>
      <c r="DP11">
        <f t="shared" si="116"/>
        <v>0</v>
      </c>
      <c r="DQ11">
        <f t="shared" si="117"/>
        <v>5</v>
      </c>
      <c r="DR11">
        <f t="shared" si="118"/>
        <v>0</v>
      </c>
      <c r="DS11">
        <f t="shared" si="22"/>
        <v>5</v>
      </c>
      <c r="DT11">
        <f t="shared" si="119"/>
        <v>5</v>
      </c>
      <c r="DU11">
        <f t="shared" si="120"/>
        <v>0</v>
      </c>
      <c r="DV11">
        <f t="shared" si="23"/>
        <v>0</v>
      </c>
      <c r="DW11">
        <f t="shared" si="121"/>
        <v>0</v>
      </c>
      <c r="DX11">
        <f t="shared" si="122"/>
        <v>0</v>
      </c>
      <c r="DY11">
        <f t="shared" si="122"/>
        <v>1</v>
      </c>
      <c r="DZ11">
        <f t="shared" si="123"/>
        <v>1</v>
      </c>
      <c r="EA11">
        <f t="shared" si="124"/>
        <v>1</v>
      </c>
      <c r="EB11">
        <f t="shared" si="125"/>
        <v>0</v>
      </c>
      <c r="EC11">
        <f t="shared" si="126"/>
        <v>24.141999999999999</v>
      </c>
      <c r="ED11">
        <f t="shared" si="127"/>
        <v>-23.838999999999999</v>
      </c>
      <c r="EE11">
        <f t="shared" si="128"/>
        <v>1</v>
      </c>
      <c r="EF11">
        <f t="shared" si="128"/>
        <v>1</v>
      </c>
      <c r="EG11">
        <f t="shared" si="128"/>
        <v>1</v>
      </c>
      <c r="EH11">
        <f t="shared" si="129"/>
        <v>0</v>
      </c>
      <c r="EI11">
        <f t="shared" si="130"/>
        <v>10</v>
      </c>
      <c r="EJ11">
        <f t="shared" si="131"/>
        <v>5</v>
      </c>
      <c r="EK11" s="16">
        <f t="shared" si="26"/>
        <v>-14.141999999999999</v>
      </c>
      <c r="EL11" s="16">
        <f t="shared" si="132"/>
        <v>24.141999999999999</v>
      </c>
      <c r="EM11" s="16">
        <f t="shared" si="133"/>
        <v>-18.838999999999999</v>
      </c>
      <c r="EN11" s="16">
        <f t="shared" si="27"/>
        <v>-14.141999999999999</v>
      </c>
      <c r="EO11" s="16">
        <f t="shared" si="134"/>
        <v>10</v>
      </c>
      <c r="EP11" s="16">
        <f t="shared" si="135"/>
        <v>10</v>
      </c>
      <c r="EQ11">
        <f t="shared" si="136"/>
        <v>0</v>
      </c>
      <c r="ER11" s="49">
        <f t="shared" si="28"/>
        <v>0</v>
      </c>
      <c r="ES11" s="49">
        <f t="shared" si="137"/>
        <v>0</v>
      </c>
      <c r="ET11" s="49">
        <f t="shared" si="138"/>
        <v>0</v>
      </c>
      <c r="EV11" t="s">
        <v>12</v>
      </c>
      <c r="EW11">
        <f t="shared" si="29"/>
        <v>1</v>
      </c>
      <c r="EX11" t="str">
        <f t="shared" si="139"/>
        <v>I2</v>
      </c>
      <c r="EY11">
        <f t="shared" si="140"/>
        <v>-14.141999999999999</v>
      </c>
      <c r="EZ11">
        <f t="shared" si="141"/>
        <v>24.141999999999999</v>
      </c>
      <c r="FA11">
        <f t="shared" si="142"/>
        <v>-18.838999999999999</v>
      </c>
      <c r="FB11" t="str">
        <f t="shared" si="143"/>
        <v>I3</v>
      </c>
      <c r="FC11">
        <f t="shared" si="144"/>
        <v>-14.141999999999999</v>
      </c>
      <c r="FD11">
        <f t="shared" si="145"/>
        <v>10</v>
      </c>
      <c r="FE11">
        <f t="shared" si="146"/>
        <v>10</v>
      </c>
      <c r="FF11" t="str">
        <f t="shared" si="147"/>
        <v>S</v>
      </c>
      <c r="FG11">
        <f t="shared" si="148"/>
        <v>100</v>
      </c>
      <c r="FH11" t="str">
        <f t="shared" si="149"/>
        <v>D</v>
      </c>
      <c r="FI11">
        <f t="shared" si="150"/>
        <v>0</v>
      </c>
      <c r="FJ11" t="str">
        <f t="shared" si="151"/>
        <v>P18</v>
      </c>
      <c r="FK11">
        <f t="shared" si="152"/>
        <v>-4.2426406871192848</v>
      </c>
      <c r="FL11" t="str">
        <f t="shared" si="153"/>
        <v>P17</v>
      </c>
      <c r="FM11">
        <f t="shared" si="154"/>
        <v>0</v>
      </c>
      <c r="FN11" t="str">
        <f t="shared" si="155"/>
        <v>P9</v>
      </c>
      <c r="FO11">
        <f t="shared" si="156"/>
        <v>0</v>
      </c>
      <c r="FP11" t="str">
        <f t="shared" si="157"/>
        <v>P10</v>
      </c>
      <c r="FQ11">
        <f t="shared" si="158"/>
        <v>0</v>
      </c>
      <c r="FR11" t="str">
        <f t="shared" si="159"/>
        <v>T1</v>
      </c>
      <c r="FS11">
        <f t="shared" si="160"/>
        <v>0</v>
      </c>
      <c r="FT11" t="str">
        <f t="shared" si="161"/>
        <v>T2</v>
      </c>
      <c r="FU11">
        <f t="shared" si="162"/>
        <v>0</v>
      </c>
      <c r="FV11" t="str">
        <f t="shared" si="163"/>
        <v>T3</v>
      </c>
      <c r="FW11">
        <f t="shared" si="164"/>
        <v>10</v>
      </c>
      <c r="FX11" t="str">
        <f t="shared" si="165"/>
        <v>T4</v>
      </c>
      <c r="FY11">
        <f t="shared" si="166"/>
        <v>10</v>
      </c>
      <c r="FZ11" t="str">
        <f t="shared" si="167"/>
        <v>P13</v>
      </c>
      <c r="GA11">
        <f t="shared" si="30"/>
        <v>0</v>
      </c>
      <c r="GB11" t="str">
        <f t="shared" si="168"/>
        <v>P14</v>
      </c>
      <c r="GC11">
        <f t="shared" si="31"/>
        <v>0</v>
      </c>
      <c r="GD11" t="str">
        <f t="shared" si="169"/>
        <v>P11</v>
      </c>
      <c r="GE11">
        <f t="shared" si="170"/>
        <v>-15</v>
      </c>
      <c r="GF11" t="str">
        <f t="shared" si="171"/>
        <v>P12</v>
      </c>
      <c r="GG11">
        <f t="shared" si="172"/>
        <v>-15</v>
      </c>
      <c r="GJ11" t="str">
        <f t="shared" si="173"/>
        <v/>
      </c>
      <c r="GK11" t="str">
        <f t="shared" si="174"/>
        <v/>
      </c>
      <c r="GL11" t="str">
        <f t="shared" si="175"/>
        <v/>
      </c>
      <c r="GM11" t="str">
        <f t="shared" si="176"/>
        <v/>
      </c>
    </row>
    <row r="12" spans="1:195" ht="18.600000000000001" thickTop="1" thickBot="1" x14ac:dyDescent="0.45">
      <c r="A12" s="3" t="s">
        <v>35</v>
      </c>
      <c r="B12" s="42">
        <f>IF(Walking!E17="","",Walking!E17)</f>
        <v>20</v>
      </c>
      <c r="D12" t="s">
        <v>136</v>
      </c>
      <c r="E12" t="s">
        <v>137</v>
      </c>
      <c r="F12" t="s">
        <v>138</v>
      </c>
      <c r="K12">
        <f t="shared" si="33"/>
        <v>1</v>
      </c>
      <c r="L12">
        <f t="shared" si="34"/>
        <v>4</v>
      </c>
      <c r="M12">
        <f t="shared" si="35"/>
        <v>4</v>
      </c>
      <c r="N12" s="17">
        <f t="shared" si="36"/>
        <v>2</v>
      </c>
      <c r="O12">
        <f t="shared" si="37"/>
        <v>1</v>
      </c>
      <c r="P12">
        <f t="shared" si="38"/>
        <v>-20</v>
      </c>
      <c r="Q12">
        <f t="shared" si="38"/>
        <v>-10</v>
      </c>
      <c r="R12">
        <f t="shared" si="39"/>
        <v>-20</v>
      </c>
      <c r="S12">
        <f t="shared" si="40"/>
        <v>0</v>
      </c>
      <c r="T12">
        <f t="shared" si="41"/>
        <v>0</v>
      </c>
      <c r="U12">
        <f t="shared" si="42"/>
        <v>-14.141999999999999</v>
      </c>
      <c r="V12">
        <f t="shared" si="43"/>
        <v>3</v>
      </c>
      <c r="W12">
        <f t="shared" si="44"/>
        <v>-2</v>
      </c>
      <c r="X12">
        <f t="shared" si="45"/>
        <v>4</v>
      </c>
      <c r="Y12">
        <f t="shared" si="46"/>
        <v>4</v>
      </c>
      <c r="Z12">
        <f t="shared" si="47"/>
        <v>8</v>
      </c>
      <c r="AA12">
        <f t="shared" si="47"/>
        <v>0</v>
      </c>
      <c r="AB12">
        <f t="shared" si="47"/>
        <v>0</v>
      </c>
      <c r="AC12" s="2">
        <f t="shared" si="48"/>
        <v>4</v>
      </c>
      <c r="AD12" s="2">
        <f t="shared" si="49"/>
        <v>4</v>
      </c>
      <c r="AE12" s="2">
        <f t="shared" si="50"/>
        <v>2</v>
      </c>
      <c r="AF12" s="2">
        <f t="shared" si="51"/>
        <v>0</v>
      </c>
      <c r="AG12" s="2">
        <f t="shared" si="52"/>
        <v>1</v>
      </c>
      <c r="AH12" s="2">
        <f t="shared" si="53"/>
        <v>1</v>
      </c>
      <c r="AI12" s="2">
        <f t="shared" si="54"/>
        <v>1</v>
      </c>
      <c r="AJ12" s="2">
        <f t="shared" si="55"/>
        <v>1</v>
      </c>
      <c r="AK12" s="6">
        <f t="shared" si="1"/>
        <v>4</v>
      </c>
      <c r="AL12" s="6">
        <f t="shared" si="2"/>
        <v>2</v>
      </c>
      <c r="AM12" s="6">
        <f t="shared" si="56"/>
        <v>2</v>
      </c>
      <c r="AN12" s="2">
        <f t="shared" si="3"/>
        <v>0</v>
      </c>
      <c r="AO12" s="6">
        <f t="shared" si="57"/>
        <v>0</v>
      </c>
      <c r="AP12" s="6">
        <f t="shared" si="4"/>
        <v>0</v>
      </c>
      <c r="AQ12" s="6">
        <f t="shared" si="58"/>
        <v>0</v>
      </c>
      <c r="AR12" s="18">
        <f t="shared" si="59"/>
        <v>1</v>
      </c>
      <c r="AS12" s="18">
        <f t="shared" si="60"/>
        <v>0</v>
      </c>
      <c r="AT12">
        <f t="shared" si="61"/>
        <v>6</v>
      </c>
      <c r="AU12">
        <f t="shared" si="62"/>
        <v>3</v>
      </c>
      <c r="AV12">
        <f t="shared" si="63"/>
        <v>6</v>
      </c>
      <c r="AW12" s="2">
        <f t="shared" si="64"/>
        <v>4.2426406871192848</v>
      </c>
      <c r="AX12" s="2">
        <f t="shared" si="65"/>
        <v>6</v>
      </c>
      <c r="AY12" s="2">
        <f t="shared" si="66"/>
        <v>1</v>
      </c>
      <c r="AZ12" s="2">
        <f t="shared" si="67"/>
        <v>-1</v>
      </c>
      <c r="BA12" s="18">
        <f t="shared" si="68"/>
        <v>-4.2426406871192848</v>
      </c>
      <c r="BB12" s="2">
        <f t="shared" si="69"/>
        <v>0</v>
      </c>
      <c r="BC12" s="2">
        <f t="shared" si="70"/>
        <v>0</v>
      </c>
      <c r="BD12" s="2">
        <f t="shared" si="71"/>
        <v>1</v>
      </c>
      <c r="BE12" s="2">
        <f t="shared" si="72"/>
        <v>-1</v>
      </c>
      <c r="BF12" s="18">
        <f t="shared" si="73"/>
        <v>0</v>
      </c>
      <c r="BG12">
        <f t="shared" si="74"/>
        <v>0</v>
      </c>
      <c r="BH12" s="2">
        <f t="shared" si="75"/>
        <v>1</v>
      </c>
      <c r="BI12" s="17">
        <f t="shared" si="76"/>
        <v>0</v>
      </c>
      <c r="BJ12" s="2">
        <f t="shared" si="77"/>
        <v>1</v>
      </c>
      <c r="BK12" s="17">
        <f t="shared" si="78"/>
        <v>0</v>
      </c>
      <c r="BM12" t="str">
        <f t="shared" si="79"/>
        <v/>
      </c>
      <c r="BN12" t="str">
        <f t="shared" si="80"/>
        <v/>
      </c>
      <c r="BO12">
        <f t="shared" si="81"/>
        <v>1</v>
      </c>
      <c r="BP12">
        <f t="shared" si="82"/>
        <v>2</v>
      </c>
      <c r="BQ12">
        <f t="shared" si="83"/>
        <v>2</v>
      </c>
      <c r="BR12">
        <f t="shared" si="84"/>
        <v>0</v>
      </c>
      <c r="BS12">
        <f t="shared" si="85"/>
        <v>0</v>
      </c>
      <c r="BT12" s="17">
        <f t="shared" si="86"/>
        <v>0</v>
      </c>
      <c r="BU12" s="17">
        <f t="shared" si="87"/>
        <v>0</v>
      </c>
      <c r="BV12" s="2"/>
      <c r="BW12">
        <f t="shared" si="88"/>
        <v>20</v>
      </c>
      <c r="BX12">
        <f t="shared" si="7"/>
        <v>20</v>
      </c>
      <c r="BY12" s="7">
        <f t="shared" si="8"/>
        <v>20</v>
      </c>
      <c r="BZ12">
        <f t="shared" si="9"/>
        <v>0</v>
      </c>
      <c r="CA12" s="7">
        <f t="shared" si="10"/>
        <v>0</v>
      </c>
      <c r="CB12">
        <f t="shared" si="89"/>
        <v>10</v>
      </c>
      <c r="CC12">
        <f t="shared" si="90"/>
        <v>0</v>
      </c>
      <c r="CD12">
        <f t="shared" si="91"/>
        <v>0</v>
      </c>
      <c r="CE12" s="7">
        <f t="shared" si="92"/>
        <v>10</v>
      </c>
      <c r="CF12" s="7">
        <f t="shared" si="93"/>
        <v>10</v>
      </c>
      <c r="CG12">
        <f t="shared" si="94"/>
        <v>20</v>
      </c>
      <c r="CH12">
        <f t="shared" si="95"/>
        <v>20</v>
      </c>
      <c r="CI12">
        <f t="shared" si="96"/>
        <v>20</v>
      </c>
      <c r="CJ12">
        <f t="shared" si="11"/>
        <v>20</v>
      </c>
      <c r="CK12">
        <f t="shared" si="12"/>
        <v>0</v>
      </c>
      <c r="CL12">
        <f t="shared" si="13"/>
        <v>10</v>
      </c>
      <c r="CM12">
        <f t="shared" si="14"/>
        <v>10</v>
      </c>
      <c r="CN12">
        <f t="shared" si="97"/>
        <v>10</v>
      </c>
      <c r="CO12">
        <f t="shared" si="98"/>
        <v>5</v>
      </c>
      <c r="CP12">
        <f t="shared" si="15"/>
        <v>10</v>
      </c>
      <c r="CQ12">
        <f t="shared" si="16"/>
        <v>5</v>
      </c>
      <c r="CR12">
        <f t="shared" si="17"/>
        <v>0.5</v>
      </c>
      <c r="CS12" s="7">
        <f t="shared" si="99"/>
        <v>-2.5</v>
      </c>
      <c r="CT12">
        <f t="shared" si="18"/>
        <v>0</v>
      </c>
      <c r="CU12">
        <f t="shared" si="19"/>
        <v>0</v>
      </c>
      <c r="CV12">
        <f t="shared" si="20"/>
        <v>0</v>
      </c>
      <c r="CW12" s="7">
        <f t="shared" si="100"/>
        <v>0</v>
      </c>
      <c r="CX12">
        <f t="shared" si="101"/>
        <v>0</v>
      </c>
      <c r="CY12">
        <f t="shared" si="102"/>
        <v>0</v>
      </c>
      <c r="CZ12">
        <f t="shared" si="103"/>
        <v>-5</v>
      </c>
      <c r="DA12">
        <f t="shared" si="104"/>
        <v>-20</v>
      </c>
      <c r="DB12">
        <f t="shared" si="105"/>
        <v>20</v>
      </c>
      <c r="DC12">
        <f t="shared" si="106"/>
        <v>7.5</v>
      </c>
      <c r="DD12">
        <f t="shared" si="107"/>
        <v>-5</v>
      </c>
      <c r="DE12" s="5">
        <f t="shared" si="108"/>
        <v>7.5</v>
      </c>
      <c r="DG12">
        <f t="shared" si="109"/>
        <v>-10</v>
      </c>
      <c r="DH12">
        <f t="shared" si="110"/>
        <v>0</v>
      </c>
      <c r="DI12" s="5">
        <f t="shared" si="111"/>
        <v>-10</v>
      </c>
      <c r="DK12">
        <f t="shared" si="112"/>
        <v>0</v>
      </c>
      <c r="DL12">
        <f t="shared" si="113"/>
        <v>0</v>
      </c>
      <c r="DM12">
        <f t="shared" si="114"/>
        <v>0</v>
      </c>
      <c r="DN12">
        <f t="shared" si="115"/>
        <v>0</v>
      </c>
      <c r="DO12">
        <f t="shared" si="21"/>
        <v>0</v>
      </c>
      <c r="DP12">
        <f t="shared" si="116"/>
        <v>0</v>
      </c>
      <c r="DQ12">
        <f t="shared" si="117"/>
        <v>5</v>
      </c>
      <c r="DR12">
        <f t="shared" si="118"/>
        <v>0</v>
      </c>
      <c r="DS12">
        <f t="shared" si="22"/>
        <v>5</v>
      </c>
      <c r="DT12">
        <f t="shared" si="119"/>
        <v>5</v>
      </c>
      <c r="DU12">
        <f t="shared" si="120"/>
        <v>0</v>
      </c>
      <c r="DV12">
        <f t="shared" si="23"/>
        <v>0</v>
      </c>
      <c r="DW12">
        <f t="shared" si="121"/>
        <v>0</v>
      </c>
      <c r="DX12">
        <f t="shared" si="122"/>
        <v>0</v>
      </c>
      <c r="DY12">
        <f t="shared" si="122"/>
        <v>1</v>
      </c>
      <c r="DZ12">
        <f t="shared" si="123"/>
        <v>1</v>
      </c>
      <c r="EA12">
        <f t="shared" si="124"/>
        <v>1</v>
      </c>
      <c r="EB12">
        <f t="shared" si="125"/>
        <v>0</v>
      </c>
      <c r="EC12">
        <f t="shared" si="126"/>
        <v>30</v>
      </c>
      <c r="ED12">
        <f t="shared" si="127"/>
        <v>-5</v>
      </c>
      <c r="EE12">
        <f t="shared" si="128"/>
        <v>1</v>
      </c>
      <c r="EF12">
        <f t="shared" si="128"/>
        <v>1</v>
      </c>
      <c r="EG12">
        <f t="shared" si="128"/>
        <v>1</v>
      </c>
      <c r="EH12">
        <f t="shared" si="129"/>
        <v>0</v>
      </c>
      <c r="EI12">
        <f t="shared" si="130"/>
        <v>10</v>
      </c>
      <c r="EJ12">
        <f t="shared" si="131"/>
        <v>0</v>
      </c>
      <c r="EK12" s="16">
        <f t="shared" si="26"/>
        <v>-14.141999999999999</v>
      </c>
      <c r="EL12" s="16">
        <f t="shared" si="132"/>
        <v>30</v>
      </c>
      <c r="EM12" s="16">
        <f t="shared" si="133"/>
        <v>0</v>
      </c>
      <c r="EN12" s="16">
        <f t="shared" si="27"/>
        <v>-14.141999999999999</v>
      </c>
      <c r="EO12" s="16">
        <f t="shared" si="134"/>
        <v>10</v>
      </c>
      <c r="EP12" s="16">
        <f t="shared" si="135"/>
        <v>5</v>
      </c>
      <c r="EQ12">
        <f t="shared" si="136"/>
        <v>0</v>
      </c>
      <c r="ER12" s="49">
        <f t="shared" si="28"/>
        <v>0</v>
      </c>
      <c r="ES12" s="49">
        <f t="shared" si="137"/>
        <v>0</v>
      </c>
      <c r="ET12" s="49">
        <f t="shared" si="138"/>
        <v>0</v>
      </c>
      <c r="EV12" t="s">
        <v>12</v>
      </c>
      <c r="EW12">
        <f t="shared" si="29"/>
        <v>1</v>
      </c>
      <c r="EX12" t="str">
        <f t="shared" si="139"/>
        <v>I2</v>
      </c>
      <c r="EY12">
        <f t="shared" si="140"/>
        <v>-14.141999999999999</v>
      </c>
      <c r="EZ12">
        <f t="shared" si="141"/>
        <v>30</v>
      </c>
      <c r="FA12">
        <f t="shared" si="142"/>
        <v>0</v>
      </c>
      <c r="FB12" t="str">
        <f t="shared" si="143"/>
        <v>I3</v>
      </c>
      <c r="FC12">
        <f t="shared" si="144"/>
        <v>-14.141999999999999</v>
      </c>
      <c r="FD12">
        <f t="shared" si="145"/>
        <v>10</v>
      </c>
      <c r="FE12">
        <f t="shared" si="146"/>
        <v>5</v>
      </c>
      <c r="FF12" t="str">
        <f t="shared" si="147"/>
        <v>S</v>
      </c>
      <c r="FG12">
        <f t="shared" si="148"/>
        <v>100</v>
      </c>
      <c r="FH12" t="str">
        <f t="shared" si="149"/>
        <v>D</v>
      </c>
      <c r="FI12">
        <f t="shared" si="150"/>
        <v>0</v>
      </c>
      <c r="FJ12" t="str">
        <f t="shared" si="151"/>
        <v>P18</v>
      </c>
      <c r="FK12">
        <f t="shared" si="152"/>
        <v>-4.2426406871192848</v>
      </c>
      <c r="FL12" t="str">
        <f t="shared" si="153"/>
        <v>P17</v>
      </c>
      <c r="FM12">
        <f t="shared" si="154"/>
        <v>0</v>
      </c>
      <c r="FN12" t="str">
        <f t="shared" si="155"/>
        <v>P9</v>
      </c>
      <c r="FO12">
        <f t="shared" si="156"/>
        <v>0</v>
      </c>
      <c r="FP12" t="str">
        <f t="shared" si="157"/>
        <v>P10</v>
      </c>
      <c r="FQ12">
        <f t="shared" si="158"/>
        <v>0</v>
      </c>
      <c r="FR12" t="str">
        <f t="shared" si="159"/>
        <v>T1</v>
      </c>
      <c r="FS12">
        <f t="shared" si="160"/>
        <v>0</v>
      </c>
      <c r="FT12" t="str">
        <f t="shared" si="161"/>
        <v>T2</v>
      </c>
      <c r="FU12">
        <f t="shared" si="162"/>
        <v>0</v>
      </c>
      <c r="FV12" t="str">
        <f t="shared" si="163"/>
        <v>T3</v>
      </c>
      <c r="FW12">
        <f t="shared" si="164"/>
        <v>10</v>
      </c>
      <c r="FX12" t="str">
        <f t="shared" si="165"/>
        <v>T4</v>
      </c>
      <c r="FY12">
        <f t="shared" si="166"/>
        <v>10</v>
      </c>
      <c r="FZ12" t="str">
        <f t="shared" si="167"/>
        <v>P13</v>
      </c>
      <c r="GA12">
        <f t="shared" si="30"/>
        <v>0</v>
      </c>
      <c r="GB12" t="str">
        <f t="shared" si="168"/>
        <v>P14</v>
      </c>
      <c r="GC12">
        <f t="shared" si="31"/>
        <v>0</v>
      </c>
      <c r="GD12" t="str">
        <f t="shared" si="169"/>
        <v>P11</v>
      </c>
      <c r="GE12">
        <f t="shared" si="170"/>
        <v>-15</v>
      </c>
      <c r="GF12" t="str">
        <f t="shared" si="171"/>
        <v>P12</v>
      </c>
      <c r="GG12">
        <f t="shared" si="172"/>
        <v>-15</v>
      </c>
      <c r="GJ12" t="str">
        <f t="shared" si="173"/>
        <v/>
      </c>
      <c r="GK12" t="str">
        <f t="shared" si="174"/>
        <v/>
      </c>
      <c r="GL12" t="str">
        <f t="shared" si="175"/>
        <v/>
      </c>
      <c r="GM12" t="str">
        <f t="shared" si="176"/>
        <v/>
      </c>
    </row>
    <row r="13" spans="1:195" ht="18.600000000000001" thickTop="1" thickBot="1" x14ac:dyDescent="0.45">
      <c r="A13" s="18" t="s">
        <v>134</v>
      </c>
      <c r="B13" s="42">
        <f>IF(Walking!E18="","",Walking!E18)</f>
        <v>2</v>
      </c>
      <c r="C13" t="s">
        <v>9</v>
      </c>
      <c r="D13" s="7">
        <f>Walking!G18</f>
        <v>1</v>
      </c>
      <c r="E13" s="7">
        <f>Walking!H18</f>
        <v>1</v>
      </c>
      <c r="F13" s="7">
        <f>Walking!I18</f>
        <v>1</v>
      </c>
      <c r="G13" t="s">
        <v>142</v>
      </c>
      <c r="K13">
        <f t="shared" si="33"/>
        <v>1</v>
      </c>
      <c r="L13">
        <f t="shared" si="34"/>
        <v>5</v>
      </c>
      <c r="M13">
        <f t="shared" si="35"/>
        <v>5</v>
      </c>
      <c r="N13" s="17">
        <f t="shared" si="36"/>
        <v>2</v>
      </c>
      <c r="O13">
        <f t="shared" si="37"/>
        <v>1</v>
      </c>
      <c r="P13">
        <f t="shared" si="38"/>
        <v>-20</v>
      </c>
      <c r="Q13">
        <f t="shared" si="38"/>
        <v>-10</v>
      </c>
      <c r="R13">
        <f t="shared" si="39"/>
        <v>-20</v>
      </c>
      <c r="S13">
        <f t="shared" si="40"/>
        <v>0</v>
      </c>
      <c r="T13">
        <f t="shared" si="41"/>
        <v>0</v>
      </c>
      <c r="U13">
        <f t="shared" si="42"/>
        <v>-14.141999999999999</v>
      </c>
      <c r="V13">
        <f t="shared" si="43"/>
        <v>4</v>
      </c>
      <c r="W13">
        <f t="shared" si="44"/>
        <v>-2</v>
      </c>
      <c r="X13">
        <f t="shared" si="45"/>
        <v>4</v>
      </c>
      <c r="Y13">
        <f t="shared" si="46"/>
        <v>4</v>
      </c>
      <c r="Z13">
        <f t="shared" si="47"/>
        <v>8</v>
      </c>
      <c r="AA13">
        <f t="shared" si="47"/>
        <v>0</v>
      </c>
      <c r="AB13">
        <f t="shared" si="47"/>
        <v>0</v>
      </c>
      <c r="AC13" s="2">
        <f t="shared" si="48"/>
        <v>5</v>
      </c>
      <c r="AD13" s="2">
        <f t="shared" si="49"/>
        <v>5</v>
      </c>
      <c r="AE13" s="2">
        <f t="shared" si="50"/>
        <v>3</v>
      </c>
      <c r="AF13" s="2">
        <f t="shared" si="51"/>
        <v>0</v>
      </c>
      <c r="AG13" s="2">
        <f t="shared" si="52"/>
        <v>1</v>
      </c>
      <c r="AH13" s="2">
        <f t="shared" si="53"/>
        <v>1</v>
      </c>
      <c r="AI13" s="2">
        <f t="shared" si="54"/>
        <v>1</v>
      </c>
      <c r="AJ13" s="2">
        <f t="shared" si="55"/>
        <v>1</v>
      </c>
      <c r="AK13" s="6">
        <f t="shared" si="1"/>
        <v>5</v>
      </c>
      <c r="AL13" s="6">
        <f t="shared" si="2"/>
        <v>3</v>
      </c>
      <c r="AM13" s="6">
        <f t="shared" si="56"/>
        <v>3</v>
      </c>
      <c r="AN13" s="2">
        <f t="shared" si="3"/>
        <v>0</v>
      </c>
      <c r="AO13" s="6">
        <f t="shared" si="57"/>
        <v>0</v>
      </c>
      <c r="AP13" s="6">
        <f t="shared" si="4"/>
        <v>0</v>
      </c>
      <c r="AQ13" s="6">
        <f t="shared" si="58"/>
        <v>0</v>
      </c>
      <c r="AR13" s="18">
        <f t="shared" si="59"/>
        <v>1</v>
      </c>
      <c r="AS13" s="18">
        <f t="shared" si="60"/>
        <v>0</v>
      </c>
      <c r="AT13">
        <f t="shared" si="61"/>
        <v>6</v>
      </c>
      <c r="AU13">
        <f t="shared" si="62"/>
        <v>3</v>
      </c>
      <c r="AV13">
        <f t="shared" si="63"/>
        <v>6</v>
      </c>
      <c r="AW13" s="2">
        <f t="shared" si="64"/>
        <v>4.2426406871192848</v>
      </c>
      <c r="AX13" s="2">
        <f t="shared" si="65"/>
        <v>4.2426406871192857</v>
      </c>
      <c r="AY13" s="2">
        <f t="shared" si="66"/>
        <v>1</v>
      </c>
      <c r="AZ13" s="2">
        <f t="shared" si="67"/>
        <v>-1</v>
      </c>
      <c r="BA13" s="18">
        <f t="shared" si="68"/>
        <v>-4.2426406871192848</v>
      </c>
      <c r="BB13" s="2">
        <f t="shared" si="69"/>
        <v>0</v>
      </c>
      <c r="BC13" s="2">
        <f t="shared" si="70"/>
        <v>0</v>
      </c>
      <c r="BD13" s="2">
        <f t="shared" si="71"/>
        <v>1</v>
      </c>
      <c r="BE13" s="2">
        <f t="shared" si="72"/>
        <v>-1</v>
      </c>
      <c r="BF13" s="18">
        <f t="shared" si="73"/>
        <v>0</v>
      </c>
      <c r="BG13">
        <f t="shared" si="74"/>
        <v>0</v>
      </c>
      <c r="BH13" s="2">
        <f t="shared" si="75"/>
        <v>1</v>
      </c>
      <c r="BI13" s="17">
        <f t="shared" si="76"/>
        <v>0</v>
      </c>
      <c r="BJ13" s="2">
        <f t="shared" si="77"/>
        <v>1</v>
      </c>
      <c r="BK13" s="17">
        <f t="shared" si="78"/>
        <v>0</v>
      </c>
      <c r="BM13" t="str">
        <f t="shared" si="79"/>
        <v/>
      </c>
      <c r="BN13" t="str">
        <f t="shared" si="80"/>
        <v/>
      </c>
      <c r="BO13">
        <f t="shared" si="81"/>
        <v>1</v>
      </c>
      <c r="BP13">
        <f t="shared" si="82"/>
        <v>3</v>
      </c>
      <c r="BQ13">
        <f t="shared" si="83"/>
        <v>3</v>
      </c>
      <c r="BR13">
        <f t="shared" si="84"/>
        <v>0</v>
      </c>
      <c r="BS13">
        <f t="shared" si="85"/>
        <v>0</v>
      </c>
      <c r="BT13" s="17">
        <f t="shared" si="86"/>
        <v>0</v>
      </c>
      <c r="BU13" s="17">
        <f t="shared" si="87"/>
        <v>0</v>
      </c>
      <c r="BV13" s="2"/>
      <c r="BW13">
        <f t="shared" si="88"/>
        <v>20</v>
      </c>
      <c r="BX13">
        <f t="shared" si="7"/>
        <v>20</v>
      </c>
      <c r="BY13" s="7">
        <f t="shared" si="8"/>
        <v>14.141999999999999</v>
      </c>
      <c r="BZ13">
        <f t="shared" si="9"/>
        <v>0</v>
      </c>
      <c r="CA13" s="7">
        <f t="shared" si="10"/>
        <v>0</v>
      </c>
      <c r="CB13">
        <f t="shared" si="89"/>
        <v>10</v>
      </c>
      <c r="CC13">
        <f t="shared" si="90"/>
        <v>0</v>
      </c>
      <c r="CD13">
        <f t="shared" si="91"/>
        <v>0</v>
      </c>
      <c r="CE13" s="7">
        <f t="shared" si="92"/>
        <v>10</v>
      </c>
      <c r="CF13" s="7">
        <f t="shared" si="93"/>
        <v>10</v>
      </c>
      <c r="CG13">
        <f t="shared" si="94"/>
        <v>20</v>
      </c>
      <c r="CH13">
        <f t="shared" si="95"/>
        <v>20</v>
      </c>
      <c r="CI13">
        <f t="shared" si="96"/>
        <v>20</v>
      </c>
      <c r="CJ13">
        <f t="shared" si="11"/>
        <v>30</v>
      </c>
      <c r="CK13">
        <f t="shared" si="12"/>
        <v>0</v>
      </c>
      <c r="CL13">
        <f t="shared" si="13"/>
        <v>12.5</v>
      </c>
      <c r="CM13">
        <f t="shared" si="14"/>
        <v>12.5</v>
      </c>
      <c r="CN13">
        <f t="shared" si="97"/>
        <v>10</v>
      </c>
      <c r="CO13">
        <f t="shared" si="98"/>
        <v>5</v>
      </c>
      <c r="CP13">
        <f t="shared" si="15"/>
        <v>7.0710678118654755</v>
      </c>
      <c r="CQ13">
        <f t="shared" si="16"/>
        <v>3.5355339059327378</v>
      </c>
      <c r="CR13">
        <f t="shared" si="17"/>
        <v>0.75</v>
      </c>
      <c r="CS13" s="7">
        <f t="shared" si="99"/>
        <v>0.88388347648318444</v>
      </c>
      <c r="CT13">
        <f t="shared" si="18"/>
        <v>0</v>
      </c>
      <c r="CU13">
        <f t="shared" si="19"/>
        <v>0</v>
      </c>
      <c r="CV13">
        <f t="shared" si="20"/>
        <v>0</v>
      </c>
      <c r="CW13" s="7">
        <f t="shared" si="100"/>
        <v>0</v>
      </c>
      <c r="CX13">
        <f t="shared" si="101"/>
        <v>0</v>
      </c>
      <c r="CY13">
        <f t="shared" si="102"/>
        <v>0</v>
      </c>
      <c r="CZ13">
        <f t="shared" si="103"/>
        <v>-5</v>
      </c>
      <c r="DA13">
        <f t="shared" si="104"/>
        <v>-20</v>
      </c>
      <c r="DB13">
        <f t="shared" si="105"/>
        <v>20</v>
      </c>
      <c r="DC13">
        <f t="shared" si="106"/>
        <v>18.383883476483184</v>
      </c>
      <c r="DD13">
        <f t="shared" si="107"/>
        <v>16.767766952966369</v>
      </c>
      <c r="DE13" s="5">
        <f t="shared" si="108"/>
        <v>18.383883476483184</v>
      </c>
      <c r="DG13">
        <f t="shared" si="109"/>
        <v>-12.5</v>
      </c>
      <c r="DH13">
        <f t="shared" si="110"/>
        <v>-5</v>
      </c>
      <c r="DI13" s="5">
        <f t="shared" si="111"/>
        <v>-12.5</v>
      </c>
      <c r="DK13">
        <f t="shared" si="112"/>
        <v>0</v>
      </c>
      <c r="DL13">
        <f t="shared" si="113"/>
        <v>0</v>
      </c>
      <c r="DM13">
        <f t="shared" si="114"/>
        <v>0</v>
      </c>
      <c r="DN13">
        <f t="shared" si="115"/>
        <v>0</v>
      </c>
      <c r="DO13">
        <f t="shared" si="21"/>
        <v>0</v>
      </c>
      <c r="DP13">
        <f t="shared" si="116"/>
        <v>0</v>
      </c>
      <c r="DQ13">
        <f t="shared" si="117"/>
        <v>5</v>
      </c>
      <c r="DR13">
        <f t="shared" si="118"/>
        <v>0</v>
      </c>
      <c r="DS13">
        <f t="shared" si="22"/>
        <v>5</v>
      </c>
      <c r="DT13">
        <f t="shared" si="119"/>
        <v>5</v>
      </c>
      <c r="DU13">
        <f t="shared" si="120"/>
        <v>0</v>
      </c>
      <c r="DV13">
        <f t="shared" si="23"/>
        <v>0</v>
      </c>
      <c r="DW13">
        <f t="shared" si="121"/>
        <v>0</v>
      </c>
      <c r="DX13">
        <f t="shared" si="122"/>
        <v>0</v>
      </c>
      <c r="DY13">
        <f t="shared" si="122"/>
        <v>1</v>
      </c>
      <c r="DZ13">
        <f t="shared" si="123"/>
        <v>1</v>
      </c>
      <c r="EA13">
        <f t="shared" si="124"/>
        <v>1</v>
      </c>
      <c r="EB13">
        <f t="shared" si="125"/>
        <v>0</v>
      </c>
      <c r="EC13">
        <f t="shared" si="126"/>
        <v>24.141999999999999</v>
      </c>
      <c r="ED13">
        <f t="shared" si="127"/>
        <v>16.768000000000001</v>
      </c>
      <c r="EE13">
        <f t="shared" si="128"/>
        <v>1</v>
      </c>
      <c r="EF13">
        <f t="shared" si="128"/>
        <v>1</v>
      </c>
      <c r="EG13">
        <f t="shared" si="128"/>
        <v>1</v>
      </c>
      <c r="EH13">
        <f t="shared" si="129"/>
        <v>0</v>
      </c>
      <c r="EI13">
        <f t="shared" si="130"/>
        <v>10</v>
      </c>
      <c r="EJ13">
        <f t="shared" si="131"/>
        <v>-5</v>
      </c>
      <c r="EK13" s="16">
        <f t="shared" si="26"/>
        <v>-14.141999999999999</v>
      </c>
      <c r="EL13" s="16">
        <f t="shared" si="132"/>
        <v>24.141999999999999</v>
      </c>
      <c r="EM13" s="16">
        <f t="shared" si="133"/>
        <v>21.768000000000001</v>
      </c>
      <c r="EN13" s="16">
        <f t="shared" si="27"/>
        <v>-14.141999999999999</v>
      </c>
      <c r="EO13" s="16">
        <f t="shared" si="134"/>
        <v>10</v>
      </c>
      <c r="EP13" s="16">
        <f t="shared" si="135"/>
        <v>0</v>
      </c>
      <c r="EQ13">
        <f t="shared" si="136"/>
        <v>0</v>
      </c>
      <c r="ER13" s="49">
        <f t="shared" si="28"/>
        <v>0</v>
      </c>
      <c r="ES13" s="49">
        <f t="shared" si="137"/>
        <v>0</v>
      </c>
      <c r="ET13" s="49">
        <f t="shared" si="138"/>
        <v>0</v>
      </c>
      <c r="EV13" t="s">
        <v>12</v>
      </c>
      <c r="EW13">
        <f t="shared" si="29"/>
        <v>1</v>
      </c>
      <c r="EX13" t="str">
        <f t="shared" si="139"/>
        <v>I2</v>
      </c>
      <c r="EY13">
        <f t="shared" si="140"/>
        <v>-14.141999999999999</v>
      </c>
      <c r="EZ13">
        <f t="shared" si="141"/>
        <v>24.141999999999999</v>
      </c>
      <c r="FA13">
        <f t="shared" si="142"/>
        <v>21.768000000000001</v>
      </c>
      <c r="FB13" t="str">
        <f t="shared" si="143"/>
        <v>I3</v>
      </c>
      <c r="FC13">
        <f t="shared" si="144"/>
        <v>-14.141999999999999</v>
      </c>
      <c r="FD13">
        <f t="shared" si="145"/>
        <v>10</v>
      </c>
      <c r="FE13">
        <f t="shared" si="146"/>
        <v>0</v>
      </c>
      <c r="FF13" t="str">
        <f t="shared" si="147"/>
        <v>S</v>
      </c>
      <c r="FG13">
        <f t="shared" si="148"/>
        <v>100</v>
      </c>
      <c r="FH13" t="str">
        <f t="shared" si="149"/>
        <v>D</v>
      </c>
      <c r="FI13">
        <f t="shared" si="150"/>
        <v>0</v>
      </c>
      <c r="FJ13" t="str">
        <f t="shared" si="151"/>
        <v>P18</v>
      </c>
      <c r="FK13">
        <f t="shared" si="152"/>
        <v>-4.2426406871192848</v>
      </c>
      <c r="FL13" t="str">
        <f t="shared" si="153"/>
        <v>P17</v>
      </c>
      <c r="FM13">
        <f t="shared" si="154"/>
        <v>0</v>
      </c>
      <c r="FN13" t="str">
        <f t="shared" si="155"/>
        <v>P9</v>
      </c>
      <c r="FO13">
        <f t="shared" si="156"/>
        <v>0</v>
      </c>
      <c r="FP13" t="str">
        <f t="shared" si="157"/>
        <v>P10</v>
      </c>
      <c r="FQ13">
        <f t="shared" si="158"/>
        <v>0</v>
      </c>
      <c r="FR13" t="str">
        <f t="shared" si="159"/>
        <v>T1</v>
      </c>
      <c r="FS13">
        <f t="shared" si="160"/>
        <v>0</v>
      </c>
      <c r="FT13" t="str">
        <f t="shared" si="161"/>
        <v>T2</v>
      </c>
      <c r="FU13">
        <f t="shared" si="162"/>
        <v>0</v>
      </c>
      <c r="FV13" t="str">
        <f t="shared" si="163"/>
        <v>T3</v>
      </c>
      <c r="FW13">
        <f t="shared" si="164"/>
        <v>10</v>
      </c>
      <c r="FX13" t="str">
        <f t="shared" si="165"/>
        <v>T4</v>
      </c>
      <c r="FY13">
        <f t="shared" si="166"/>
        <v>10</v>
      </c>
      <c r="FZ13" t="str">
        <f t="shared" si="167"/>
        <v>P13</v>
      </c>
      <c r="GA13">
        <f t="shared" si="30"/>
        <v>0</v>
      </c>
      <c r="GB13" t="str">
        <f t="shared" si="168"/>
        <v>P14</v>
      </c>
      <c r="GC13">
        <f t="shared" si="31"/>
        <v>0</v>
      </c>
      <c r="GD13" t="str">
        <f t="shared" si="169"/>
        <v>P11</v>
      </c>
      <c r="GE13">
        <f t="shared" si="170"/>
        <v>-15</v>
      </c>
      <c r="GF13" t="str">
        <f t="shared" si="171"/>
        <v>P12</v>
      </c>
      <c r="GG13">
        <f t="shared" si="172"/>
        <v>-15</v>
      </c>
      <c r="GJ13" t="str">
        <f t="shared" si="173"/>
        <v/>
      </c>
      <c r="GK13" t="str">
        <f t="shared" si="174"/>
        <v/>
      </c>
      <c r="GL13" t="str">
        <f t="shared" si="175"/>
        <v/>
      </c>
      <c r="GM13" t="str">
        <f t="shared" si="176"/>
        <v/>
      </c>
    </row>
    <row r="14" spans="1:195" ht="18.600000000000001" thickTop="1" thickBot="1" x14ac:dyDescent="0.45">
      <c r="A14" s="18" t="s">
        <v>135</v>
      </c>
      <c r="B14" s="42">
        <f>IF(Walking!E19="","",Walking!E19)</f>
        <v>3</v>
      </c>
      <c r="C14" t="s">
        <v>9</v>
      </c>
      <c r="D14" s="7">
        <f>Walking!G19</f>
        <v>1</v>
      </c>
      <c r="E14" s="7">
        <f>Walking!H19</f>
        <v>1</v>
      </c>
      <c r="F14" s="7">
        <f>Walking!I19</f>
        <v>1</v>
      </c>
      <c r="G14" t="s">
        <v>143</v>
      </c>
      <c r="K14">
        <f t="shared" si="33"/>
        <v>1</v>
      </c>
      <c r="L14">
        <f t="shared" si="34"/>
        <v>6</v>
      </c>
      <c r="M14">
        <f t="shared" si="35"/>
        <v>6</v>
      </c>
      <c r="N14" s="17">
        <f t="shared" si="36"/>
        <v>2</v>
      </c>
      <c r="O14">
        <f t="shared" si="37"/>
        <v>1</v>
      </c>
      <c r="P14">
        <f t="shared" si="38"/>
        <v>-20</v>
      </c>
      <c r="Q14">
        <f t="shared" si="38"/>
        <v>-10</v>
      </c>
      <c r="R14">
        <f t="shared" si="39"/>
        <v>-20</v>
      </c>
      <c r="S14">
        <f t="shared" si="40"/>
        <v>0</v>
      </c>
      <c r="T14">
        <f t="shared" si="41"/>
        <v>0</v>
      </c>
      <c r="U14">
        <f t="shared" si="42"/>
        <v>-14.141999999999999</v>
      </c>
      <c r="V14">
        <f t="shared" si="43"/>
        <v>5</v>
      </c>
      <c r="W14">
        <f t="shared" si="44"/>
        <v>-2</v>
      </c>
      <c r="X14">
        <f t="shared" si="45"/>
        <v>4</v>
      </c>
      <c r="Y14">
        <f t="shared" si="46"/>
        <v>4</v>
      </c>
      <c r="Z14">
        <f t="shared" si="47"/>
        <v>8</v>
      </c>
      <c r="AA14">
        <f t="shared" si="47"/>
        <v>0</v>
      </c>
      <c r="AB14">
        <f t="shared" si="47"/>
        <v>0</v>
      </c>
      <c r="AC14" s="2">
        <f t="shared" si="48"/>
        <v>6</v>
      </c>
      <c r="AD14" s="2">
        <f t="shared" si="49"/>
        <v>6</v>
      </c>
      <c r="AE14" s="2">
        <f t="shared" si="50"/>
        <v>4</v>
      </c>
      <c r="AF14" s="2">
        <f t="shared" si="51"/>
        <v>0</v>
      </c>
      <c r="AG14" s="2">
        <f t="shared" si="52"/>
        <v>1</v>
      </c>
      <c r="AH14" s="2">
        <f t="shared" si="53"/>
        <v>1</v>
      </c>
      <c r="AI14" s="2">
        <f t="shared" si="54"/>
        <v>1</v>
      </c>
      <c r="AJ14" s="2">
        <f t="shared" si="55"/>
        <v>1</v>
      </c>
      <c r="AK14" s="6">
        <f t="shared" si="1"/>
        <v>6</v>
      </c>
      <c r="AL14" s="6">
        <f t="shared" si="2"/>
        <v>4</v>
      </c>
      <c r="AM14" s="6">
        <f t="shared" si="56"/>
        <v>4</v>
      </c>
      <c r="AN14" s="2">
        <f t="shared" si="3"/>
        <v>0</v>
      </c>
      <c r="AO14" s="6">
        <f t="shared" si="57"/>
        <v>0</v>
      </c>
      <c r="AP14" s="6">
        <f t="shared" si="4"/>
        <v>0</v>
      </c>
      <c r="AQ14" s="6">
        <f t="shared" si="58"/>
        <v>0</v>
      </c>
      <c r="AR14" s="18">
        <f t="shared" si="59"/>
        <v>1</v>
      </c>
      <c r="AS14" s="18">
        <f t="shared" si="60"/>
        <v>0</v>
      </c>
      <c r="AT14">
        <f t="shared" si="61"/>
        <v>6</v>
      </c>
      <c r="AU14">
        <f t="shared" si="62"/>
        <v>3</v>
      </c>
      <c r="AV14">
        <f t="shared" si="63"/>
        <v>6</v>
      </c>
      <c r="AW14" s="2">
        <f t="shared" si="64"/>
        <v>4.2426406871192848</v>
      </c>
      <c r="AX14" s="2">
        <f t="shared" si="65"/>
        <v>7.3508907294517201E-16</v>
      </c>
      <c r="AY14" s="2">
        <f t="shared" si="66"/>
        <v>1</v>
      </c>
      <c r="AZ14" s="2">
        <f t="shared" si="67"/>
        <v>-1</v>
      </c>
      <c r="BA14" s="18">
        <f t="shared" si="68"/>
        <v>-4.2426406871192848</v>
      </c>
      <c r="BB14" s="2">
        <f t="shared" si="69"/>
        <v>0</v>
      </c>
      <c r="BC14" s="2">
        <f t="shared" si="70"/>
        <v>0</v>
      </c>
      <c r="BD14" s="2">
        <f t="shared" si="71"/>
        <v>1</v>
      </c>
      <c r="BE14" s="2">
        <f t="shared" si="72"/>
        <v>-1</v>
      </c>
      <c r="BF14" s="18">
        <f t="shared" si="73"/>
        <v>0</v>
      </c>
      <c r="BG14">
        <f t="shared" si="74"/>
        <v>0</v>
      </c>
      <c r="BH14" s="2">
        <f t="shared" si="75"/>
        <v>1</v>
      </c>
      <c r="BI14" s="17">
        <f t="shared" si="76"/>
        <v>0</v>
      </c>
      <c r="BJ14" s="2">
        <f t="shared" si="77"/>
        <v>1</v>
      </c>
      <c r="BK14" s="17">
        <f t="shared" si="78"/>
        <v>0</v>
      </c>
      <c r="BM14" t="str">
        <f t="shared" si="79"/>
        <v/>
      </c>
      <c r="BN14" t="str">
        <f t="shared" si="80"/>
        <v/>
      </c>
      <c r="BO14">
        <f t="shared" si="81"/>
        <v>1</v>
      </c>
      <c r="BP14">
        <f t="shared" si="82"/>
        <v>4</v>
      </c>
      <c r="BQ14">
        <f t="shared" si="83"/>
        <v>4</v>
      </c>
      <c r="BR14">
        <f t="shared" si="84"/>
        <v>0</v>
      </c>
      <c r="BS14">
        <f t="shared" si="85"/>
        <v>0</v>
      </c>
      <c r="BT14" s="17">
        <f t="shared" si="86"/>
        <v>0</v>
      </c>
      <c r="BU14" s="17">
        <f t="shared" si="87"/>
        <v>0</v>
      </c>
      <c r="BV14" s="2"/>
      <c r="BW14">
        <f t="shared" si="88"/>
        <v>20</v>
      </c>
      <c r="BX14">
        <f t="shared" si="7"/>
        <v>20</v>
      </c>
      <c r="BY14" s="7">
        <f t="shared" si="8"/>
        <v>0</v>
      </c>
      <c r="BZ14">
        <f t="shared" si="9"/>
        <v>0</v>
      </c>
      <c r="CA14" s="7">
        <f t="shared" si="10"/>
        <v>0</v>
      </c>
      <c r="CB14">
        <f t="shared" si="89"/>
        <v>10</v>
      </c>
      <c r="CC14">
        <f t="shared" si="90"/>
        <v>0</v>
      </c>
      <c r="CD14">
        <f t="shared" si="91"/>
        <v>0</v>
      </c>
      <c r="CE14" s="7">
        <f t="shared" si="92"/>
        <v>10</v>
      </c>
      <c r="CF14" s="7">
        <f t="shared" si="93"/>
        <v>10</v>
      </c>
      <c r="CG14">
        <f t="shared" si="94"/>
        <v>20</v>
      </c>
      <c r="CH14">
        <f t="shared" si="95"/>
        <v>20</v>
      </c>
      <c r="CI14">
        <f t="shared" si="96"/>
        <v>20</v>
      </c>
      <c r="CJ14">
        <f t="shared" si="11"/>
        <v>40</v>
      </c>
      <c r="CK14">
        <f t="shared" si="12"/>
        <v>0</v>
      </c>
      <c r="CL14">
        <f t="shared" si="13"/>
        <v>15</v>
      </c>
      <c r="CM14">
        <f t="shared" si="14"/>
        <v>15</v>
      </c>
      <c r="CN14">
        <f t="shared" si="97"/>
        <v>10</v>
      </c>
      <c r="CO14">
        <f t="shared" si="98"/>
        <v>5</v>
      </c>
      <c r="CP14">
        <f t="shared" si="15"/>
        <v>1.22514845490862E-15</v>
      </c>
      <c r="CQ14">
        <f t="shared" si="16"/>
        <v>6.1257422745431001E-16</v>
      </c>
      <c r="CR14">
        <f t="shared" si="17"/>
        <v>1</v>
      </c>
      <c r="CS14" s="7">
        <f t="shared" si="99"/>
        <v>6.1257422745431001E-16</v>
      </c>
      <c r="CT14">
        <f t="shared" si="18"/>
        <v>0</v>
      </c>
      <c r="CU14">
        <f t="shared" si="19"/>
        <v>0</v>
      </c>
      <c r="CV14">
        <f t="shared" si="20"/>
        <v>0</v>
      </c>
      <c r="CW14" s="7">
        <f t="shared" si="100"/>
        <v>0</v>
      </c>
      <c r="CX14">
        <f t="shared" si="101"/>
        <v>0</v>
      </c>
      <c r="CY14">
        <f t="shared" si="102"/>
        <v>0</v>
      </c>
      <c r="CZ14">
        <f t="shared" si="103"/>
        <v>-5</v>
      </c>
      <c r="DA14">
        <f t="shared" si="104"/>
        <v>-20</v>
      </c>
      <c r="DB14">
        <f t="shared" si="105"/>
        <v>20</v>
      </c>
      <c r="DC14">
        <f t="shared" si="106"/>
        <v>25</v>
      </c>
      <c r="DD14">
        <f t="shared" si="107"/>
        <v>30</v>
      </c>
      <c r="DE14" s="5">
        <f t="shared" si="108"/>
        <v>25</v>
      </c>
      <c r="DG14">
        <f t="shared" si="109"/>
        <v>-15</v>
      </c>
      <c r="DH14">
        <f t="shared" si="110"/>
        <v>-10</v>
      </c>
      <c r="DI14" s="5">
        <f t="shared" si="111"/>
        <v>-15</v>
      </c>
      <c r="DK14">
        <f t="shared" si="112"/>
        <v>0</v>
      </c>
      <c r="DL14">
        <f t="shared" si="113"/>
        <v>0</v>
      </c>
      <c r="DM14">
        <f t="shared" si="114"/>
        <v>0</v>
      </c>
      <c r="DN14">
        <f t="shared" si="115"/>
        <v>0</v>
      </c>
      <c r="DO14">
        <f t="shared" si="21"/>
        <v>0</v>
      </c>
      <c r="DP14">
        <f t="shared" si="116"/>
        <v>0</v>
      </c>
      <c r="DQ14">
        <f t="shared" si="117"/>
        <v>5</v>
      </c>
      <c r="DR14">
        <f t="shared" si="118"/>
        <v>0</v>
      </c>
      <c r="DS14">
        <f t="shared" si="22"/>
        <v>5</v>
      </c>
      <c r="DT14">
        <f t="shared" si="119"/>
        <v>5</v>
      </c>
      <c r="DU14">
        <f t="shared" si="120"/>
        <v>0</v>
      </c>
      <c r="DV14">
        <f t="shared" si="23"/>
        <v>0</v>
      </c>
      <c r="DW14">
        <f t="shared" si="121"/>
        <v>0</v>
      </c>
      <c r="DX14">
        <f t="shared" si="122"/>
        <v>0</v>
      </c>
      <c r="DY14">
        <f t="shared" si="122"/>
        <v>1</v>
      </c>
      <c r="DZ14">
        <f t="shared" si="123"/>
        <v>1</v>
      </c>
      <c r="EA14">
        <f t="shared" si="124"/>
        <v>1</v>
      </c>
      <c r="EB14">
        <f t="shared" si="125"/>
        <v>0</v>
      </c>
      <c r="EC14">
        <f t="shared" si="126"/>
        <v>10</v>
      </c>
      <c r="ED14">
        <f t="shared" si="127"/>
        <v>30</v>
      </c>
      <c r="EE14">
        <f t="shared" si="128"/>
        <v>1</v>
      </c>
      <c r="EF14">
        <f t="shared" si="128"/>
        <v>1</v>
      </c>
      <c r="EG14">
        <f t="shared" si="128"/>
        <v>1</v>
      </c>
      <c r="EH14">
        <f t="shared" si="129"/>
        <v>0</v>
      </c>
      <c r="EI14">
        <f t="shared" si="130"/>
        <v>10</v>
      </c>
      <c r="EJ14">
        <f t="shared" si="131"/>
        <v>-10</v>
      </c>
      <c r="EK14" s="16">
        <f t="shared" si="26"/>
        <v>-14.141999999999999</v>
      </c>
      <c r="EL14" s="16">
        <f t="shared" si="132"/>
        <v>10</v>
      </c>
      <c r="EM14" s="16">
        <f t="shared" si="133"/>
        <v>35</v>
      </c>
      <c r="EN14" s="16">
        <f t="shared" si="27"/>
        <v>-14.141999999999999</v>
      </c>
      <c r="EO14" s="16">
        <f t="shared" si="134"/>
        <v>10</v>
      </c>
      <c r="EP14" s="16">
        <f t="shared" si="135"/>
        <v>-5</v>
      </c>
      <c r="EQ14">
        <f t="shared" si="136"/>
        <v>0</v>
      </c>
      <c r="ER14" s="49">
        <f t="shared" si="28"/>
        <v>0</v>
      </c>
      <c r="ES14" s="49">
        <f t="shared" si="137"/>
        <v>0</v>
      </c>
      <c r="ET14" s="49">
        <f t="shared" si="138"/>
        <v>0</v>
      </c>
      <c r="EV14" t="s">
        <v>12</v>
      </c>
      <c r="EW14">
        <f t="shared" si="29"/>
        <v>1</v>
      </c>
      <c r="EX14" t="str">
        <f t="shared" si="139"/>
        <v>I2</v>
      </c>
      <c r="EY14">
        <f t="shared" si="140"/>
        <v>-14.141999999999999</v>
      </c>
      <c r="EZ14">
        <f t="shared" si="141"/>
        <v>10</v>
      </c>
      <c r="FA14">
        <f t="shared" si="142"/>
        <v>35</v>
      </c>
      <c r="FB14" t="str">
        <f t="shared" si="143"/>
        <v>I3</v>
      </c>
      <c r="FC14">
        <f t="shared" si="144"/>
        <v>-14.141999999999999</v>
      </c>
      <c r="FD14">
        <f t="shared" si="145"/>
        <v>10</v>
      </c>
      <c r="FE14">
        <f t="shared" si="146"/>
        <v>-5</v>
      </c>
      <c r="FF14" t="str">
        <f t="shared" si="147"/>
        <v>S</v>
      </c>
      <c r="FG14">
        <f t="shared" si="148"/>
        <v>100</v>
      </c>
      <c r="FH14" t="str">
        <f t="shared" si="149"/>
        <v>D</v>
      </c>
      <c r="FI14">
        <f t="shared" si="150"/>
        <v>0</v>
      </c>
      <c r="FJ14" t="str">
        <f t="shared" si="151"/>
        <v>P18</v>
      </c>
      <c r="FK14">
        <f t="shared" si="152"/>
        <v>-4.2426406871192848</v>
      </c>
      <c r="FL14" t="str">
        <f t="shared" si="153"/>
        <v>P17</v>
      </c>
      <c r="FM14">
        <f t="shared" si="154"/>
        <v>0</v>
      </c>
      <c r="FN14" t="str">
        <f t="shared" si="155"/>
        <v>P9</v>
      </c>
      <c r="FO14">
        <f t="shared" si="156"/>
        <v>0</v>
      </c>
      <c r="FP14" t="str">
        <f t="shared" si="157"/>
        <v>P10</v>
      </c>
      <c r="FQ14">
        <f t="shared" si="158"/>
        <v>0</v>
      </c>
      <c r="FR14" t="str">
        <f t="shared" si="159"/>
        <v>T1</v>
      </c>
      <c r="FS14">
        <f t="shared" si="160"/>
        <v>0</v>
      </c>
      <c r="FT14" t="str">
        <f t="shared" si="161"/>
        <v>T2</v>
      </c>
      <c r="FU14">
        <f t="shared" si="162"/>
        <v>0</v>
      </c>
      <c r="FV14" t="str">
        <f t="shared" si="163"/>
        <v>T3</v>
      </c>
      <c r="FW14">
        <f t="shared" si="164"/>
        <v>10</v>
      </c>
      <c r="FX14" t="str">
        <f t="shared" si="165"/>
        <v>T4</v>
      </c>
      <c r="FY14">
        <f t="shared" si="166"/>
        <v>10</v>
      </c>
      <c r="FZ14" t="str">
        <f t="shared" si="167"/>
        <v>P13</v>
      </c>
      <c r="GA14">
        <f t="shared" si="30"/>
        <v>0</v>
      </c>
      <c r="GB14" t="str">
        <f t="shared" si="168"/>
        <v>P14</v>
      </c>
      <c r="GC14">
        <f t="shared" si="31"/>
        <v>0</v>
      </c>
      <c r="GD14" t="str">
        <f t="shared" si="169"/>
        <v>P11</v>
      </c>
      <c r="GE14">
        <f t="shared" si="170"/>
        <v>-15</v>
      </c>
      <c r="GF14" t="str">
        <f t="shared" si="171"/>
        <v>P12</v>
      </c>
      <c r="GG14">
        <f t="shared" si="172"/>
        <v>-15</v>
      </c>
      <c r="GJ14" t="str">
        <f t="shared" si="173"/>
        <v/>
      </c>
      <c r="GK14" t="str">
        <f t="shared" si="174"/>
        <v/>
      </c>
      <c r="GL14" t="str">
        <f t="shared" si="175"/>
        <v/>
      </c>
      <c r="GM14" t="str">
        <f t="shared" si="176"/>
        <v/>
      </c>
    </row>
    <row r="15" spans="1:195" ht="18.600000000000001" thickTop="1" thickBot="1" x14ac:dyDescent="0.45">
      <c r="A15" s="3" t="s">
        <v>41</v>
      </c>
      <c r="B15" s="42">
        <f>IF(Walking!E20="","",Walking!E20)</f>
        <v>10</v>
      </c>
      <c r="K15">
        <f t="shared" si="33"/>
        <v>1</v>
      </c>
      <c r="L15">
        <f t="shared" si="34"/>
        <v>7</v>
      </c>
      <c r="M15">
        <f t="shared" si="35"/>
        <v>7</v>
      </c>
      <c r="N15" s="17">
        <f t="shared" si="36"/>
        <v>7</v>
      </c>
      <c r="O15">
        <f t="shared" si="37"/>
        <v>1</v>
      </c>
      <c r="P15">
        <f t="shared" si="38"/>
        <v>-20</v>
      </c>
      <c r="Q15">
        <f t="shared" si="38"/>
        <v>-10</v>
      </c>
      <c r="R15">
        <f t="shared" si="39"/>
        <v>-20</v>
      </c>
      <c r="S15">
        <f t="shared" si="40"/>
        <v>0</v>
      </c>
      <c r="T15">
        <f t="shared" si="41"/>
        <v>0</v>
      </c>
      <c r="U15">
        <f t="shared" si="42"/>
        <v>-7.6539999999999999</v>
      </c>
      <c r="V15">
        <f t="shared" si="43"/>
        <v>6</v>
      </c>
      <c r="W15">
        <f t="shared" si="44"/>
        <v>-2</v>
      </c>
      <c r="X15">
        <f t="shared" si="45"/>
        <v>4</v>
      </c>
      <c r="Y15">
        <f t="shared" si="46"/>
        <v>4</v>
      </c>
      <c r="Z15">
        <f t="shared" si="47"/>
        <v>8</v>
      </c>
      <c r="AA15">
        <f t="shared" si="47"/>
        <v>0</v>
      </c>
      <c r="AB15">
        <f t="shared" si="47"/>
        <v>0</v>
      </c>
      <c r="AC15" s="2">
        <f t="shared" si="48"/>
        <v>7</v>
      </c>
      <c r="AD15" s="2">
        <f t="shared" si="49"/>
        <v>7</v>
      </c>
      <c r="AE15" s="2">
        <f t="shared" si="50"/>
        <v>0</v>
      </c>
      <c r="AF15" s="2">
        <f t="shared" si="51"/>
        <v>0</v>
      </c>
      <c r="AG15" s="2">
        <f t="shared" si="52"/>
        <v>1</v>
      </c>
      <c r="AH15" s="2">
        <f t="shared" si="53"/>
        <v>0</v>
      </c>
      <c r="AI15" s="2">
        <f t="shared" si="54"/>
        <v>0</v>
      </c>
      <c r="AJ15" s="2">
        <f t="shared" si="55"/>
        <v>0</v>
      </c>
      <c r="AK15" s="6">
        <f t="shared" si="1"/>
        <v>7</v>
      </c>
      <c r="AL15" s="6">
        <f t="shared" si="2"/>
        <v>0</v>
      </c>
      <c r="AM15" s="6">
        <f t="shared" si="56"/>
        <v>0</v>
      </c>
      <c r="AN15" s="2">
        <f t="shared" si="3"/>
        <v>0</v>
      </c>
      <c r="AO15" s="6">
        <f t="shared" si="57"/>
        <v>0</v>
      </c>
      <c r="AP15" s="6">
        <f t="shared" si="4"/>
        <v>0</v>
      </c>
      <c r="AQ15" s="6">
        <f t="shared" si="58"/>
        <v>0</v>
      </c>
      <c r="AR15" s="18">
        <f t="shared" si="59"/>
        <v>1</v>
      </c>
      <c r="AS15" s="18">
        <f t="shared" si="60"/>
        <v>0</v>
      </c>
      <c r="AT15">
        <f t="shared" si="61"/>
        <v>6</v>
      </c>
      <c r="AU15">
        <f t="shared" si="62"/>
        <v>3</v>
      </c>
      <c r="AV15">
        <f t="shared" si="63"/>
        <v>6</v>
      </c>
      <c r="AW15" s="2">
        <f t="shared" si="64"/>
        <v>2.2961005941905395</v>
      </c>
      <c r="AX15" s="2">
        <f t="shared" si="65"/>
        <v>0</v>
      </c>
      <c r="AY15" s="2">
        <f t="shared" si="66"/>
        <v>1</v>
      </c>
      <c r="AZ15" s="2">
        <f t="shared" si="67"/>
        <v>-1</v>
      </c>
      <c r="BA15" s="18">
        <f t="shared" si="68"/>
        <v>-2.2961005941905395</v>
      </c>
      <c r="BB15" s="2">
        <f t="shared" si="69"/>
        <v>0</v>
      </c>
      <c r="BC15" s="2">
        <f t="shared" si="70"/>
        <v>0</v>
      </c>
      <c r="BD15" s="2">
        <f t="shared" si="71"/>
        <v>1</v>
      </c>
      <c r="BE15" s="2">
        <f t="shared" si="72"/>
        <v>-1</v>
      </c>
      <c r="BF15" s="18">
        <f t="shared" si="73"/>
        <v>0</v>
      </c>
      <c r="BG15">
        <f t="shared" si="74"/>
        <v>0</v>
      </c>
      <c r="BH15" s="2">
        <f t="shared" si="75"/>
        <v>1</v>
      </c>
      <c r="BI15" s="17">
        <f t="shared" si="76"/>
        <v>0</v>
      </c>
      <c r="BJ15" s="2">
        <f t="shared" si="77"/>
        <v>1</v>
      </c>
      <c r="BK15" s="17">
        <f t="shared" si="78"/>
        <v>0</v>
      </c>
      <c r="BM15" t="str">
        <f t="shared" si="79"/>
        <v/>
      </c>
      <c r="BN15" t="str">
        <f t="shared" si="80"/>
        <v/>
      </c>
      <c r="BO15">
        <f t="shared" si="81"/>
        <v>0</v>
      </c>
      <c r="BP15">
        <f t="shared" si="82"/>
        <v>4</v>
      </c>
      <c r="BQ15">
        <f t="shared" si="83"/>
        <v>4</v>
      </c>
      <c r="BR15">
        <f t="shared" si="84"/>
        <v>0</v>
      </c>
      <c r="BS15">
        <f t="shared" si="85"/>
        <v>0</v>
      </c>
      <c r="BT15" s="17">
        <f t="shared" si="86"/>
        <v>0</v>
      </c>
      <c r="BU15" s="17">
        <f t="shared" si="87"/>
        <v>0</v>
      </c>
      <c r="BV15" s="2"/>
      <c r="BW15">
        <f t="shared" si="88"/>
        <v>20</v>
      </c>
      <c r="BX15">
        <f t="shared" si="7"/>
        <v>0</v>
      </c>
      <c r="BY15" s="7">
        <f t="shared" si="8"/>
        <v>0</v>
      </c>
      <c r="BZ15">
        <f t="shared" si="9"/>
        <v>0</v>
      </c>
      <c r="CA15" s="7">
        <f t="shared" si="10"/>
        <v>0</v>
      </c>
      <c r="CB15">
        <f t="shared" si="89"/>
        <v>10</v>
      </c>
      <c r="CC15">
        <f t="shared" si="90"/>
        <v>0</v>
      </c>
      <c r="CD15">
        <f t="shared" si="91"/>
        <v>0</v>
      </c>
      <c r="CE15" s="7">
        <f t="shared" si="92"/>
        <v>10</v>
      </c>
      <c r="CF15" s="7">
        <f t="shared" si="93"/>
        <v>10</v>
      </c>
      <c r="CG15">
        <f t="shared" si="94"/>
        <v>20</v>
      </c>
      <c r="CH15">
        <f t="shared" si="95"/>
        <v>20</v>
      </c>
      <c r="CI15">
        <f t="shared" si="96"/>
        <v>20</v>
      </c>
      <c r="CJ15">
        <f t="shared" si="11"/>
        <v>40</v>
      </c>
      <c r="CK15">
        <f t="shared" si="12"/>
        <v>0</v>
      </c>
      <c r="CL15">
        <f t="shared" si="13"/>
        <v>17.5</v>
      </c>
      <c r="CM15">
        <f t="shared" si="14"/>
        <v>17.5</v>
      </c>
      <c r="CN15">
        <f t="shared" si="97"/>
        <v>10</v>
      </c>
      <c r="CO15">
        <f t="shared" si="98"/>
        <v>5</v>
      </c>
      <c r="CP15">
        <f t="shared" si="15"/>
        <v>0</v>
      </c>
      <c r="CQ15">
        <f t="shared" si="16"/>
        <v>0</v>
      </c>
      <c r="CR15">
        <f t="shared" si="17"/>
        <v>0</v>
      </c>
      <c r="CS15" s="7">
        <f t="shared" si="99"/>
        <v>0</v>
      </c>
      <c r="CT15">
        <f t="shared" si="18"/>
        <v>0</v>
      </c>
      <c r="CU15">
        <f t="shared" si="19"/>
        <v>0</v>
      </c>
      <c r="CV15">
        <f t="shared" si="20"/>
        <v>0</v>
      </c>
      <c r="CW15" s="7">
        <f t="shared" si="100"/>
        <v>0</v>
      </c>
      <c r="CX15">
        <f t="shared" si="101"/>
        <v>0</v>
      </c>
      <c r="CY15">
        <f t="shared" si="102"/>
        <v>0</v>
      </c>
      <c r="CZ15">
        <f t="shared" si="103"/>
        <v>-5</v>
      </c>
      <c r="DA15">
        <f t="shared" si="104"/>
        <v>-20</v>
      </c>
      <c r="DB15">
        <f t="shared" si="105"/>
        <v>20</v>
      </c>
      <c r="DC15">
        <f t="shared" si="106"/>
        <v>22.5</v>
      </c>
      <c r="DD15">
        <f t="shared" si="107"/>
        <v>25</v>
      </c>
      <c r="DE15" s="5">
        <f t="shared" si="108"/>
        <v>22.5</v>
      </c>
      <c r="DG15">
        <f t="shared" si="109"/>
        <v>-17.5</v>
      </c>
      <c r="DH15">
        <f t="shared" si="110"/>
        <v>-15</v>
      </c>
      <c r="DI15" s="5">
        <f t="shared" si="111"/>
        <v>-17.5</v>
      </c>
      <c r="DK15">
        <f t="shared" si="112"/>
        <v>0</v>
      </c>
      <c r="DL15">
        <f t="shared" si="113"/>
        <v>0</v>
      </c>
      <c r="DM15">
        <f t="shared" si="114"/>
        <v>0</v>
      </c>
      <c r="DN15">
        <f t="shared" si="115"/>
        <v>0</v>
      </c>
      <c r="DO15">
        <f t="shared" si="21"/>
        <v>0</v>
      </c>
      <c r="DP15">
        <f t="shared" si="116"/>
        <v>0</v>
      </c>
      <c r="DQ15">
        <f t="shared" si="117"/>
        <v>5</v>
      </c>
      <c r="DR15">
        <f t="shared" si="118"/>
        <v>0</v>
      </c>
      <c r="DS15">
        <f t="shared" si="22"/>
        <v>5</v>
      </c>
      <c r="DT15">
        <f t="shared" si="119"/>
        <v>5</v>
      </c>
      <c r="DU15">
        <f t="shared" si="120"/>
        <v>0</v>
      </c>
      <c r="DV15">
        <f t="shared" si="23"/>
        <v>0</v>
      </c>
      <c r="DW15">
        <f t="shared" si="121"/>
        <v>0</v>
      </c>
      <c r="DX15">
        <f t="shared" si="122"/>
        <v>0</v>
      </c>
      <c r="DY15">
        <f t="shared" si="122"/>
        <v>1</v>
      </c>
      <c r="DZ15">
        <f t="shared" si="123"/>
        <v>1</v>
      </c>
      <c r="EA15">
        <f t="shared" si="124"/>
        <v>1</v>
      </c>
      <c r="EB15">
        <f t="shared" si="125"/>
        <v>0</v>
      </c>
      <c r="EC15">
        <f t="shared" si="126"/>
        <v>10</v>
      </c>
      <c r="ED15">
        <f t="shared" si="127"/>
        <v>25</v>
      </c>
      <c r="EE15">
        <f t="shared" si="128"/>
        <v>1</v>
      </c>
      <c r="EF15">
        <f t="shared" si="128"/>
        <v>1</v>
      </c>
      <c r="EG15">
        <f t="shared" si="128"/>
        <v>1</v>
      </c>
      <c r="EH15">
        <f t="shared" si="129"/>
        <v>0</v>
      </c>
      <c r="EI15">
        <f t="shared" si="130"/>
        <v>10</v>
      </c>
      <c r="EJ15">
        <f t="shared" si="131"/>
        <v>-15</v>
      </c>
      <c r="EK15" s="16">
        <f t="shared" si="26"/>
        <v>-7.6539999999999999</v>
      </c>
      <c r="EL15" s="16">
        <f t="shared" si="132"/>
        <v>10</v>
      </c>
      <c r="EM15" s="16">
        <f t="shared" si="133"/>
        <v>30</v>
      </c>
      <c r="EN15" s="16">
        <f t="shared" si="27"/>
        <v>-7.6539999999999999</v>
      </c>
      <c r="EO15" s="16">
        <f t="shared" si="134"/>
        <v>10</v>
      </c>
      <c r="EP15" s="16">
        <f t="shared" si="135"/>
        <v>-10</v>
      </c>
      <c r="EQ15">
        <f t="shared" si="136"/>
        <v>0</v>
      </c>
      <c r="ER15" s="49">
        <f t="shared" si="28"/>
        <v>0</v>
      </c>
      <c r="ES15" s="49">
        <f t="shared" si="137"/>
        <v>0</v>
      </c>
      <c r="ET15" s="49">
        <f t="shared" si="138"/>
        <v>0</v>
      </c>
      <c r="EV15" t="s">
        <v>12</v>
      </c>
      <c r="EW15">
        <f t="shared" si="29"/>
        <v>1</v>
      </c>
      <c r="EX15" t="str">
        <f t="shared" si="139"/>
        <v>I2</v>
      </c>
      <c r="EY15">
        <f t="shared" si="140"/>
        <v>-7.6539999999999999</v>
      </c>
      <c r="EZ15">
        <f t="shared" si="141"/>
        <v>10</v>
      </c>
      <c r="FA15">
        <f t="shared" si="142"/>
        <v>30</v>
      </c>
      <c r="FB15" t="str">
        <f t="shared" si="143"/>
        <v>I3</v>
      </c>
      <c r="FC15">
        <f t="shared" si="144"/>
        <v>-7.6539999999999999</v>
      </c>
      <c r="FD15">
        <f t="shared" si="145"/>
        <v>10</v>
      </c>
      <c r="FE15">
        <f t="shared" si="146"/>
        <v>-10</v>
      </c>
      <c r="FF15" t="str">
        <f t="shared" si="147"/>
        <v>S</v>
      </c>
      <c r="FG15">
        <f t="shared" si="148"/>
        <v>100</v>
      </c>
      <c r="FH15" t="str">
        <f t="shared" si="149"/>
        <v>D</v>
      </c>
      <c r="FI15">
        <f t="shared" si="150"/>
        <v>0</v>
      </c>
      <c r="FJ15" t="str">
        <f t="shared" si="151"/>
        <v>P18</v>
      </c>
      <c r="FK15">
        <f t="shared" si="152"/>
        <v>-2.2961005941905395</v>
      </c>
      <c r="FL15" t="str">
        <f t="shared" si="153"/>
        <v>P17</v>
      </c>
      <c r="FM15">
        <f t="shared" si="154"/>
        <v>0</v>
      </c>
      <c r="FN15" t="str">
        <f t="shared" si="155"/>
        <v>P9</v>
      </c>
      <c r="FO15">
        <f t="shared" si="156"/>
        <v>0</v>
      </c>
      <c r="FP15" t="str">
        <f t="shared" si="157"/>
        <v>P10</v>
      </c>
      <c r="FQ15">
        <f t="shared" si="158"/>
        <v>0</v>
      </c>
      <c r="FR15" t="str">
        <f t="shared" si="159"/>
        <v>T1</v>
      </c>
      <c r="FS15">
        <f t="shared" si="160"/>
        <v>0</v>
      </c>
      <c r="FT15" t="str">
        <f t="shared" si="161"/>
        <v>T2</v>
      </c>
      <c r="FU15">
        <f t="shared" si="162"/>
        <v>0</v>
      </c>
      <c r="FV15" t="str">
        <f t="shared" si="163"/>
        <v>T3</v>
      </c>
      <c r="FW15">
        <f t="shared" si="164"/>
        <v>10</v>
      </c>
      <c r="FX15" t="str">
        <f t="shared" si="165"/>
        <v>T4</v>
      </c>
      <c r="FY15">
        <f t="shared" si="166"/>
        <v>10</v>
      </c>
      <c r="FZ15" t="str">
        <f t="shared" si="167"/>
        <v>P13</v>
      </c>
      <c r="GA15">
        <f t="shared" si="30"/>
        <v>0</v>
      </c>
      <c r="GB15" t="str">
        <f t="shared" si="168"/>
        <v>P14</v>
      </c>
      <c r="GC15">
        <f t="shared" si="31"/>
        <v>0</v>
      </c>
      <c r="GD15" t="str">
        <f t="shared" si="169"/>
        <v>P11</v>
      </c>
      <c r="GE15">
        <f t="shared" si="170"/>
        <v>-15</v>
      </c>
      <c r="GF15" t="str">
        <f t="shared" si="171"/>
        <v>P12</v>
      </c>
      <c r="GG15">
        <f t="shared" si="172"/>
        <v>-15</v>
      </c>
      <c r="GJ15" t="str">
        <f t="shared" si="173"/>
        <v/>
      </c>
      <c r="GK15" t="str">
        <f t="shared" si="174"/>
        <v/>
      </c>
      <c r="GL15" t="str">
        <f t="shared" si="175"/>
        <v/>
      </c>
      <c r="GM15" t="str">
        <f t="shared" si="176"/>
        <v/>
      </c>
    </row>
    <row r="16" spans="1:195" ht="18.600000000000001" thickTop="1" thickBot="1" x14ac:dyDescent="0.45">
      <c r="A16" s="3" t="s">
        <v>42</v>
      </c>
      <c r="B16" s="42">
        <f>IF(Walking!E21="","",Walking!E21)</f>
        <v>5</v>
      </c>
      <c r="K16">
        <f t="shared" si="33"/>
        <v>1</v>
      </c>
      <c r="L16">
        <f t="shared" si="34"/>
        <v>8</v>
      </c>
      <c r="M16">
        <f t="shared" si="35"/>
        <v>8</v>
      </c>
      <c r="N16" s="17">
        <f t="shared" si="36"/>
        <v>8</v>
      </c>
      <c r="O16">
        <f t="shared" si="37"/>
        <v>1</v>
      </c>
      <c r="P16">
        <f t="shared" si="38"/>
        <v>-20</v>
      </c>
      <c r="Q16">
        <f t="shared" si="38"/>
        <v>-10</v>
      </c>
      <c r="R16">
        <f t="shared" si="39"/>
        <v>-20</v>
      </c>
      <c r="S16">
        <f t="shared" si="40"/>
        <v>0</v>
      </c>
      <c r="T16">
        <f t="shared" si="41"/>
        <v>0</v>
      </c>
      <c r="U16">
        <f t="shared" si="42"/>
        <v>0</v>
      </c>
      <c r="V16">
        <f t="shared" si="43"/>
        <v>7</v>
      </c>
      <c r="W16">
        <f t="shared" si="44"/>
        <v>-2</v>
      </c>
      <c r="X16">
        <f t="shared" si="45"/>
        <v>4</v>
      </c>
      <c r="Y16">
        <f t="shared" si="46"/>
        <v>4</v>
      </c>
      <c r="Z16">
        <f t="shared" si="47"/>
        <v>8</v>
      </c>
      <c r="AA16">
        <f t="shared" si="47"/>
        <v>0</v>
      </c>
      <c r="AB16">
        <f t="shared" si="47"/>
        <v>0</v>
      </c>
      <c r="AC16" s="2">
        <f t="shared" si="48"/>
        <v>8</v>
      </c>
      <c r="AD16" s="2">
        <f t="shared" si="49"/>
        <v>8</v>
      </c>
      <c r="AE16" s="2">
        <f t="shared" si="50"/>
        <v>0</v>
      </c>
      <c r="AF16" s="2">
        <f t="shared" si="51"/>
        <v>0</v>
      </c>
      <c r="AG16" s="2">
        <f t="shared" si="52"/>
        <v>1</v>
      </c>
      <c r="AH16" s="2">
        <f t="shared" si="53"/>
        <v>0</v>
      </c>
      <c r="AI16" s="2">
        <f t="shared" si="54"/>
        <v>0</v>
      </c>
      <c r="AJ16" s="2">
        <f t="shared" si="55"/>
        <v>0</v>
      </c>
      <c r="AK16" s="6">
        <f t="shared" si="1"/>
        <v>8</v>
      </c>
      <c r="AL16" s="6">
        <f t="shared" si="2"/>
        <v>0</v>
      </c>
      <c r="AM16" s="6">
        <f t="shared" si="56"/>
        <v>0</v>
      </c>
      <c r="AN16" s="2">
        <f t="shared" si="3"/>
        <v>0</v>
      </c>
      <c r="AO16" s="6">
        <f t="shared" si="57"/>
        <v>0</v>
      </c>
      <c r="AP16" s="6">
        <f t="shared" si="4"/>
        <v>0</v>
      </c>
      <c r="AQ16" s="6">
        <f t="shared" si="58"/>
        <v>0</v>
      </c>
      <c r="AR16" s="18">
        <f t="shared" si="59"/>
        <v>1</v>
      </c>
      <c r="AS16" s="18">
        <f t="shared" si="60"/>
        <v>0</v>
      </c>
      <c r="AT16">
        <f t="shared" si="61"/>
        <v>6</v>
      </c>
      <c r="AU16">
        <f t="shared" si="62"/>
        <v>3</v>
      </c>
      <c r="AV16">
        <f t="shared" si="63"/>
        <v>6</v>
      </c>
      <c r="AW16" s="2">
        <f t="shared" si="64"/>
        <v>7.3508907294517201E-16</v>
      </c>
      <c r="AX16" s="2">
        <f t="shared" si="65"/>
        <v>0</v>
      </c>
      <c r="AY16" s="2">
        <f t="shared" si="66"/>
        <v>1</v>
      </c>
      <c r="AZ16" s="2">
        <f t="shared" si="67"/>
        <v>-1</v>
      </c>
      <c r="BA16" s="18">
        <f t="shared" si="68"/>
        <v>-7.3508907294517201E-16</v>
      </c>
      <c r="BB16" s="2">
        <f t="shared" si="69"/>
        <v>0</v>
      </c>
      <c r="BC16" s="2">
        <f t="shared" si="70"/>
        <v>0</v>
      </c>
      <c r="BD16" s="2">
        <f t="shared" si="71"/>
        <v>1</v>
      </c>
      <c r="BE16" s="2">
        <f t="shared" si="72"/>
        <v>-1</v>
      </c>
      <c r="BF16" s="18">
        <f t="shared" si="73"/>
        <v>0</v>
      </c>
      <c r="BG16">
        <f t="shared" si="74"/>
        <v>0</v>
      </c>
      <c r="BH16" s="2">
        <f t="shared" si="75"/>
        <v>1</v>
      </c>
      <c r="BI16" s="17">
        <f t="shared" si="76"/>
        <v>0</v>
      </c>
      <c r="BJ16" s="2">
        <f t="shared" si="77"/>
        <v>1</v>
      </c>
      <c r="BK16" s="17">
        <f t="shared" si="78"/>
        <v>0</v>
      </c>
      <c r="BM16" t="str">
        <f t="shared" si="79"/>
        <v/>
      </c>
      <c r="BN16" t="str">
        <f t="shared" si="80"/>
        <v/>
      </c>
      <c r="BO16">
        <f t="shared" si="81"/>
        <v>0</v>
      </c>
      <c r="BP16">
        <f t="shared" si="82"/>
        <v>4</v>
      </c>
      <c r="BQ16">
        <f t="shared" si="83"/>
        <v>4</v>
      </c>
      <c r="BR16">
        <f t="shared" si="84"/>
        <v>0</v>
      </c>
      <c r="BS16">
        <f t="shared" si="85"/>
        <v>0</v>
      </c>
      <c r="BT16" s="17">
        <f t="shared" si="86"/>
        <v>0</v>
      </c>
      <c r="BU16" s="17">
        <f t="shared" si="87"/>
        <v>0</v>
      </c>
      <c r="BV16" s="2"/>
      <c r="BW16">
        <f t="shared" si="88"/>
        <v>20</v>
      </c>
      <c r="BX16">
        <f t="shared" si="7"/>
        <v>0</v>
      </c>
      <c r="BY16" s="7">
        <f t="shared" si="8"/>
        <v>0</v>
      </c>
      <c r="BZ16">
        <f t="shared" si="9"/>
        <v>0</v>
      </c>
      <c r="CA16" s="7">
        <f t="shared" si="10"/>
        <v>0</v>
      </c>
      <c r="CB16">
        <f t="shared" si="89"/>
        <v>10</v>
      </c>
      <c r="CC16">
        <f t="shared" si="90"/>
        <v>0</v>
      </c>
      <c r="CD16">
        <f t="shared" si="91"/>
        <v>0</v>
      </c>
      <c r="CE16" s="7">
        <f t="shared" si="92"/>
        <v>10</v>
      </c>
      <c r="CF16" s="7">
        <f t="shared" si="93"/>
        <v>10</v>
      </c>
      <c r="CG16">
        <f t="shared" si="94"/>
        <v>20</v>
      </c>
      <c r="CH16">
        <f t="shared" si="95"/>
        <v>20</v>
      </c>
      <c r="CI16">
        <f t="shared" si="96"/>
        <v>20</v>
      </c>
      <c r="CJ16">
        <f t="shared" si="11"/>
        <v>40</v>
      </c>
      <c r="CK16">
        <f t="shared" si="12"/>
        <v>0</v>
      </c>
      <c r="CL16">
        <f t="shared" si="13"/>
        <v>20</v>
      </c>
      <c r="CM16">
        <f t="shared" si="14"/>
        <v>20</v>
      </c>
      <c r="CN16">
        <f t="shared" si="97"/>
        <v>10</v>
      </c>
      <c r="CO16">
        <f t="shared" si="98"/>
        <v>5</v>
      </c>
      <c r="CP16">
        <f t="shared" si="15"/>
        <v>0</v>
      </c>
      <c r="CQ16">
        <f t="shared" si="16"/>
        <v>0</v>
      </c>
      <c r="CR16">
        <f t="shared" si="17"/>
        <v>0</v>
      </c>
      <c r="CS16" s="7">
        <f t="shared" si="99"/>
        <v>0</v>
      </c>
      <c r="CT16">
        <f t="shared" si="18"/>
        <v>0</v>
      </c>
      <c r="CU16">
        <f t="shared" si="19"/>
        <v>0</v>
      </c>
      <c r="CV16">
        <f t="shared" si="20"/>
        <v>0</v>
      </c>
      <c r="CW16" s="7">
        <f t="shared" si="100"/>
        <v>0</v>
      </c>
      <c r="CX16">
        <f t="shared" si="101"/>
        <v>0</v>
      </c>
      <c r="CY16">
        <f t="shared" si="102"/>
        <v>0</v>
      </c>
      <c r="CZ16">
        <f t="shared" si="103"/>
        <v>-5</v>
      </c>
      <c r="DA16">
        <f t="shared" si="104"/>
        <v>-20</v>
      </c>
      <c r="DB16">
        <f t="shared" si="105"/>
        <v>20</v>
      </c>
      <c r="DC16">
        <f t="shared" si="106"/>
        <v>20</v>
      </c>
      <c r="DD16">
        <f t="shared" si="107"/>
        <v>20</v>
      </c>
      <c r="DE16" s="5">
        <f t="shared" si="108"/>
        <v>20</v>
      </c>
      <c r="DG16">
        <f t="shared" si="109"/>
        <v>-20</v>
      </c>
      <c r="DH16">
        <f t="shared" si="110"/>
        <v>-20</v>
      </c>
      <c r="DI16" s="5">
        <f t="shared" si="111"/>
        <v>-20</v>
      </c>
      <c r="DK16">
        <f t="shared" si="112"/>
        <v>0</v>
      </c>
      <c r="DL16">
        <f t="shared" si="113"/>
        <v>0</v>
      </c>
      <c r="DM16">
        <f t="shared" si="114"/>
        <v>0</v>
      </c>
      <c r="DN16">
        <f t="shared" si="115"/>
        <v>0</v>
      </c>
      <c r="DO16">
        <f t="shared" si="21"/>
        <v>0</v>
      </c>
      <c r="DP16">
        <f t="shared" si="116"/>
        <v>0</v>
      </c>
      <c r="DQ16">
        <f t="shared" si="117"/>
        <v>5</v>
      </c>
      <c r="DR16">
        <f t="shared" si="118"/>
        <v>0</v>
      </c>
      <c r="DS16">
        <f t="shared" si="22"/>
        <v>5</v>
      </c>
      <c r="DT16">
        <f t="shared" si="119"/>
        <v>5</v>
      </c>
      <c r="DU16">
        <f t="shared" si="120"/>
        <v>0</v>
      </c>
      <c r="DV16">
        <f t="shared" si="23"/>
        <v>0</v>
      </c>
      <c r="DW16">
        <f t="shared" si="121"/>
        <v>0</v>
      </c>
      <c r="DX16">
        <f t="shared" si="122"/>
        <v>0</v>
      </c>
      <c r="DY16">
        <f t="shared" si="122"/>
        <v>1</v>
      </c>
      <c r="DZ16">
        <f t="shared" si="123"/>
        <v>1</v>
      </c>
      <c r="EA16">
        <f t="shared" si="124"/>
        <v>1</v>
      </c>
      <c r="EB16">
        <f t="shared" si="125"/>
        <v>0</v>
      </c>
      <c r="EC16">
        <f t="shared" si="126"/>
        <v>10</v>
      </c>
      <c r="ED16">
        <f t="shared" si="127"/>
        <v>20</v>
      </c>
      <c r="EE16">
        <f t="shared" si="128"/>
        <v>1</v>
      </c>
      <c r="EF16">
        <f t="shared" si="128"/>
        <v>1</v>
      </c>
      <c r="EG16">
        <f t="shared" si="128"/>
        <v>1</v>
      </c>
      <c r="EH16">
        <f t="shared" si="129"/>
        <v>0</v>
      </c>
      <c r="EI16">
        <f t="shared" si="130"/>
        <v>10</v>
      </c>
      <c r="EJ16">
        <f t="shared" si="131"/>
        <v>-20</v>
      </c>
      <c r="EK16" s="16">
        <f t="shared" si="26"/>
        <v>0</v>
      </c>
      <c r="EL16" s="16">
        <f t="shared" si="132"/>
        <v>10</v>
      </c>
      <c r="EM16" s="16">
        <f t="shared" si="133"/>
        <v>25</v>
      </c>
      <c r="EN16" s="16">
        <f t="shared" si="27"/>
        <v>0</v>
      </c>
      <c r="EO16" s="16">
        <f t="shared" si="134"/>
        <v>10</v>
      </c>
      <c r="EP16" s="16">
        <f t="shared" si="135"/>
        <v>-15</v>
      </c>
      <c r="EQ16">
        <f t="shared" si="136"/>
        <v>0</v>
      </c>
      <c r="ER16" s="49">
        <f t="shared" si="28"/>
        <v>0</v>
      </c>
      <c r="ES16" s="49">
        <f t="shared" si="137"/>
        <v>0</v>
      </c>
      <c r="ET16" s="49">
        <f t="shared" si="138"/>
        <v>0</v>
      </c>
      <c r="EV16" t="s">
        <v>12</v>
      </c>
      <c r="EW16">
        <f t="shared" si="29"/>
        <v>1</v>
      </c>
      <c r="EX16" t="str">
        <f t="shared" si="139"/>
        <v>I2</v>
      </c>
      <c r="EY16">
        <f t="shared" si="140"/>
        <v>0</v>
      </c>
      <c r="EZ16">
        <f t="shared" si="141"/>
        <v>10</v>
      </c>
      <c r="FA16">
        <f t="shared" si="142"/>
        <v>25</v>
      </c>
      <c r="FB16" t="str">
        <f t="shared" si="143"/>
        <v>I3</v>
      </c>
      <c r="FC16">
        <f t="shared" si="144"/>
        <v>0</v>
      </c>
      <c r="FD16">
        <f t="shared" si="145"/>
        <v>10</v>
      </c>
      <c r="FE16">
        <f t="shared" si="146"/>
        <v>-15</v>
      </c>
      <c r="FF16" t="str">
        <f t="shared" si="147"/>
        <v>S</v>
      </c>
      <c r="FG16">
        <f t="shared" si="148"/>
        <v>100</v>
      </c>
      <c r="FH16" t="str">
        <f t="shared" si="149"/>
        <v>D</v>
      </c>
      <c r="FI16">
        <f t="shared" si="150"/>
        <v>0</v>
      </c>
      <c r="FJ16" t="str">
        <f t="shared" si="151"/>
        <v>P18</v>
      </c>
      <c r="FK16">
        <f t="shared" si="152"/>
        <v>-7.3508907294517201E-16</v>
      </c>
      <c r="FL16" t="str">
        <f t="shared" si="153"/>
        <v>P17</v>
      </c>
      <c r="FM16">
        <f t="shared" si="154"/>
        <v>0</v>
      </c>
      <c r="FN16" t="str">
        <f t="shared" si="155"/>
        <v>P9</v>
      </c>
      <c r="FO16">
        <f t="shared" si="156"/>
        <v>0</v>
      </c>
      <c r="FP16" t="str">
        <f t="shared" si="157"/>
        <v>P10</v>
      </c>
      <c r="FQ16">
        <f t="shared" si="158"/>
        <v>0</v>
      </c>
      <c r="FR16" t="str">
        <f t="shared" si="159"/>
        <v>T1</v>
      </c>
      <c r="FS16">
        <f t="shared" si="160"/>
        <v>0</v>
      </c>
      <c r="FT16" t="str">
        <f t="shared" si="161"/>
        <v>T2</v>
      </c>
      <c r="FU16">
        <f t="shared" si="162"/>
        <v>0</v>
      </c>
      <c r="FV16" t="str">
        <f t="shared" si="163"/>
        <v>T3</v>
      </c>
      <c r="FW16">
        <f t="shared" si="164"/>
        <v>10</v>
      </c>
      <c r="FX16" t="str">
        <f t="shared" si="165"/>
        <v>T4</v>
      </c>
      <c r="FY16">
        <f t="shared" si="166"/>
        <v>10</v>
      </c>
      <c r="FZ16" t="str">
        <f t="shared" si="167"/>
        <v>P13</v>
      </c>
      <c r="GA16">
        <f t="shared" si="30"/>
        <v>0</v>
      </c>
      <c r="GB16" t="str">
        <f t="shared" si="168"/>
        <v>P14</v>
      </c>
      <c r="GC16">
        <f t="shared" si="31"/>
        <v>0</v>
      </c>
      <c r="GD16" t="str">
        <f t="shared" si="169"/>
        <v>P11</v>
      </c>
      <c r="GE16">
        <f t="shared" si="170"/>
        <v>-15</v>
      </c>
      <c r="GF16" t="str">
        <f t="shared" si="171"/>
        <v>P12</v>
      </c>
      <c r="GG16">
        <f t="shared" si="172"/>
        <v>-15</v>
      </c>
      <c r="GJ16" t="str">
        <f t="shared" si="173"/>
        <v/>
      </c>
      <c r="GK16" t="str">
        <f t="shared" si="174"/>
        <v/>
      </c>
      <c r="GL16" t="str">
        <f t="shared" si="175"/>
        <v/>
      </c>
      <c r="GM16" t="str">
        <f t="shared" si="176"/>
        <v/>
      </c>
    </row>
    <row r="17" spans="1:195" ht="18.600000000000001" thickTop="1" thickBot="1" x14ac:dyDescent="0.45">
      <c r="A17" s="3" t="s">
        <v>107</v>
      </c>
      <c r="B17" s="42">
        <f>IF(Walking!E22="","",Walking!E22)</f>
        <v>0</v>
      </c>
      <c r="D17" s="34" t="s">
        <v>47</v>
      </c>
      <c r="E17" s="14">
        <f>-B17</f>
        <v>0</v>
      </c>
      <c r="F17" s="14" t="s">
        <v>48</v>
      </c>
      <c r="K17">
        <f t="shared" si="33"/>
        <v>1</v>
      </c>
      <c r="L17">
        <f t="shared" si="34"/>
        <v>9</v>
      </c>
      <c r="M17">
        <f t="shared" si="35"/>
        <v>9</v>
      </c>
      <c r="N17" s="17">
        <f t="shared" si="36"/>
        <v>9</v>
      </c>
      <c r="O17">
        <f t="shared" si="37"/>
        <v>1</v>
      </c>
      <c r="P17">
        <f t="shared" si="38"/>
        <v>-20</v>
      </c>
      <c r="Q17">
        <f t="shared" si="38"/>
        <v>-10</v>
      </c>
      <c r="R17">
        <f t="shared" si="39"/>
        <v>-20</v>
      </c>
      <c r="S17">
        <f t="shared" si="40"/>
        <v>0</v>
      </c>
      <c r="T17">
        <f t="shared" si="41"/>
        <v>0</v>
      </c>
      <c r="U17">
        <f t="shared" si="42"/>
        <v>7.6539999999999999</v>
      </c>
      <c r="V17">
        <f t="shared" si="43"/>
        <v>8</v>
      </c>
      <c r="W17">
        <f t="shared" si="44"/>
        <v>-2</v>
      </c>
      <c r="X17">
        <f t="shared" si="45"/>
        <v>4</v>
      </c>
      <c r="Y17">
        <f t="shared" si="46"/>
        <v>4</v>
      </c>
      <c r="Z17">
        <f t="shared" si="47"/>
        <v>8</v>
      </c>
      <c r="AA17">
        <f t="shared" si="47"/>
        <v>0</v>
      </c>
      <c r="AB17">
        <f t="shared" si="47"/>
        <v>0</v>
      </c>
      <c r="AC17" s="2">
        <f t="shared" si="48"/>
        <v>1</v>
      </c>
      <c r="AD17" s="2">
        <f t="shared" si="49"/>
        <v>8</v>
      </c>
      <c r="AE17" s="2">
        <f t="shared" si="50"/>
        <v>0</v>
      </c>
      <c r="AF17" s="2">
        <f t="shared" si="51"/>
        <v>1</v>
      </c>
      <c r="AG17" s="2">
        <f t="shared" si="52"/>
        <v>-1</v>
      </c>
      <c r="AH17" s="2">
        <f t="shared" si="53"/>
        <v>0</v>
      </c>
      <c r="AI17" s="2">
        <f t="shared" si="54"/>
        <v>0</v>
      </c>
      <c r="AJ17" s="2">
        <f t="shared" si="55"/>
        <v>0</v>
      </c>
      <c r="AK17" s="6">
        <f t="shared" si="1"/>
        <v>0</v>
      </c>
      <c r="AL17" s="6">
        <f t="shared" si="2"/>
        <v>0</v>
      </c>
      <c r="AM17" s="6">
        <f t="shared" si="56"/>
        <v>0</v>
      </c>
      <c r="AN17" s="2">
        <f t="shared" si="3"/>
        <v>0</v>
      </c>
      <c r="AO17" s="6">
        <f t="shared" si="57"/>
        <v>1</v>
      </c>
      <c r="AP17" s="6">
        <f t="shared" si="4"/>
        <v>0</v>
      </c>
      <c r="AQ17" s="6">
        <f t="shared" si="58"/>
        <v>0</v>
      </c>
      <c r="AR17" s="18">
        <f t="shared" si="59"/>
        <v>0</v>
      </c>
      <c r="AS17" s="18">
        <f t="shared" si="60"/>
        <v>1</v>
      </c>
      <c r="AT17">
        <f t="shared" si="61"/>
        <v>6</v>
      </c>
      <c r="AU17">
        <f t="shared" si="62"/>
        <v>3</v>
      </c>
      <c r="AV17">
        <f t="shared" si="63"/>
        <v>6</v>
      </c>
      <c r="AW17" s="2">
        <f t="shared" si="64"/>
        <v>-2.2961005941905381</v>
      </c>
      <c r="AX17" s="2">
        <f t="shared" si="65"/>
        <v>0</v>
      </c>
      <c r="AY17" s="2">
        <f t="shared" si="66"/>
        <v>1</v>
      </c>
      <c r="AZ17" s="2">
        <f t="shared" si="67"/>
        <v>-1</v>
      </c>
      <c r="BA17" s="18">
        <f t="shared" si="68"/>
        <v>2.2961005941905381</v>
      </c>
      <c r="BB17" s="2">
        <f t="shared" si="69"/>
        <v>2.2961005941905386</v>
      </c>
      <c r="BC17" s="2">
        <f t="shared" si="70"/>
        <v>0</v>
      </c>
      <c r="BD17" s="2">
        <f t="shared" si="71"/>
        <v>1</v>
      </c>
      <c r="BE17" s="2">
        <f t="shared" si="72"/>
        <v>-1</v>
      </c>
      <c r="BF17" s="18">
        <f t="shared" si="73"/>
        <v>-2.2961005941905386</v>
      </c>
      <c r="BG17">
        <f t="shared" si="74"/>
        <v>0</v>
      </c>
      <c r="BH17" s="2">
        <f t="shared" si="75"/>
        <v>1</v>
      </c>
      <c r="BI17" s="17">
        <f t="shared" si="76"/>
        <v>0</v>
      </c>
      <c r="BJ17" s="2">
        <f t="shared" si="77"/>
        <v>1</v>
      </c>
      <c r="BK17" s="17">
        <f t="shared" si="78"/>
        <v>0</v>
      </c>
      <c r="BM17" t="str">
        <f t="shared" si="79"/>
        <v/>
      </c>
      <c r="BN17" t="str">
        <f t="shared" si="80"/>
        <v/>
      </c>
      <c r="BO17">
        <f t="shared" si="81"/>
        <v>0</v>
      </c>
      <c r="BP17">
        <f t="shared" si="82"/>
        <v>4</v>
      </c>
      <c r="BQ17">
        <f t="shared" si="83"/>
        <v>4</v>
      </c>
      <c r="BR17">
        <f t="shared" si="84"/>
        <v>0</v>
      </c>
      <c r="BS17">
        <f t="shared" si="85"/>
        <v>0</v>
      </c>
      <c r="BT17" s="17">
        <f t="shared" si="86"/>
        <v>0</v>
      </c>
      <c r="BU17" s="17">
        <f t="shared" si="87"/>
        <v>0</v>
      </c>
      <c r="BV17" s="2"/>
      <c r="BW17">
        <f t="shared" si="88"/>
        <v>20</v>
      </c>
      <c r="BX17">
        <f t="shared" si="7"/>
        <v>0</v>
      </c>
      <c r="BY17" s="7">
        <f t="shared" si="8"/>
        <v>0</v>
      </c>
      <c r="BZ17">
        <f t="shared" si="9"/>
        <v>0</v>
      </c>
      <c r="CA17" s="7">
        <f t="shared" si="10"/>
        <v>0</v>
      </c>
      <c r="CB17">
        <f t="shared" si="89"/>
        <v>10</v>
      </c>
      <c r="CC17">
        <f t="shared" si="90"/>
        <v>0</v>
      </c>
      <c r="CD17">
        <f t="shared" si="91"/>
        <v>0</v>
      </c>
      <c r="CE17" s="7">
        <f t="shared" si="92"/>
        <v>10</v>
      </c>
      <c r="CF17" s="7">
        <f t="shared" si="93"/>
        <v>10</v>
      </c>
      <c r="CG17">
        <f t="shared" si="94"/>
        <v>20</v>
      </c>
      <c r="CH17">
        <f t="shared" si="95"/>
        <v>20</v>
      </c>
      <c r="CI17">
        <f t="shared" si="96"/>
        <v>20</v>
      </c>
      <c r="CJ17">
        <f t="shared" si="11"/>
        <v>40</v>
      </c>
      <c r="CK17">
        <f t="shared" si="12"/>
        <v>0</v>
      </c>
      <c r="CL17">
        <f t="shared" si="13"/>
        <v>22.5</v>
      </c>
      <c r="CM17">
        <f t="shared" si="14"/>
        <v>22.5</v>
      </c>
      <c r="CN17">
        <f t="shared" si="97"/>
        <v>10</v>
      </c>
      <c r="CO17">
        <f t="shared" si="98"/>
        <v>5</v>
      </c>
      <c r="CP17">
        <f t="shared" si="15"/>
        <v>0</v>
      </c>
      <c r="CQ17">
        <f t="shared" si="16"/>
        <v>0</v>
      </c>
      <c r="CR17">
        <f t="shared" si="17"/>
        <v>0</v>
      </c>
      <c r="CS17" s="7">
        <f t="shared" si="99"/>
        <v>0</v>
      </c>
      <c r="CT17">
        <f t="shared" si="18"/>
        <v>0</v>
      </c>
      <c r="CU17">
        <f t="shared" si="19"/>
        <v>0</v>
      </c>
      <c r="CV17">
        <f t="shared" si="20"/>
        <v>0</v>
      </c>
      <c r="CW17" s="7">
        <f t="shared" si="100"/>
        <v>0</v>
      </c>
      <c r="CX17">
        <f t="shared" si="101"/>
        <v>0</v>
      </c>
      <c r="CY17">
        <f t="shared" si="102"/>
        <v>0</v>
      </c>
      <c r="CZ17">
        <f t="shared" si="103"/>
        <v>-5</v>
      </c>
      <c r="DA17">
        <f t="shared" si="104"/>
        <v>-20</v>
      </c>
      <c r="DB17">
        <f t="shared" si="105"/>
        <v>20</v>
      </c>
      <c r="DC17">
        <f t="shared" si="106"/>
        <v>17.5</v>
      </c>
      <c r="DD17">
        <f t="shared" si="107"/>
        <v>15</v>
      </c>
      <c r="DE17" s="5">
        <f t="shared" si="108"/>
        <v>17.5</v>
      </c>
      <c r="DG17">
        <f t="shared" si="109"/>
        <v>-22.5</v>
      </c>
      <c r="DH17">
        <f t="shared" si="110"/>
        <v>-25</v>
      </c>
      <c r="DI17" s="5">
        <f t="shared" si="111"/>
        <v>-22.5</v>
      </c>
      <c r="DK17">
        <f t="shared" si="112"/>
        <v>0</v>
      </c>
      <c r="DL17">
        <f t="shared" si="113"/>
        <v>0</v>
      </c>
      <c r="DM17">
        <f t="shared" si="114"/>
        <v>0</v>
      </c>
      <c r="DN17">
        <f t="shared" si="115"/>
        <v>0</v>
      </c>
      <c r="DO17">
        <f t="shared" si="21"/>
        <v>0</v>
      </c>
      <c r="DP17">
        <f t="shared" si="116"/>
        <v>0</v>
      </c>
      <c r="DQ17">
        <f t="shared" si="117"/>
        <v>5</v>
      </c>
      <c r="DR17">
        <f t="shared" si="118"/>
        <v>0</v>
      </c>
      <c r="DS17">
        <f t="shared" si="22"/>
        <v>5</v>
      </c>
      <c r="DT17">
        <f t="shared" si="119"/>
        <v>5</v>
      </c>
      <c r="DU17">
        <f t="shared" si="120"/>
        <v>0</v>
      </c>
      <c r="DV17">
        <f t="shared" si="23"/>
        <v>0</v>
      </c>
      <c r="DW17">
        <f t="shared" si="121"/>
        <v>0</v>
      </c>
      <c r="DX17">
        <f t="shared" si="122"/>
        <v>0</v>
      </c>
      <c r="DY17">
        <f t="shared" si="122"/>
        <v>1</v>
      </c>
      <c r="DZ17">
        <f t="shared" si="123"/>
        <v>1</v>
      </c>
      <c r="EA17">
        <f t="shared" si="124"/>
        <v>1</v>
      </c>
      <c r="EB17">
        <f t="shared" si="125"/>
        <v>0</v>
      </c>
      <c r="EC17">
        <f t="shared" si="126"/>
        <v>10</v>
      </c>
      <c r="ED17">
        <f t="shared" si="127"/>
        <v>15</v>
      </c>
      <c r="EE17">
        <f t="shared" si="128"/>
        <v>1</v>
      </c>
      <c r="EF17">
        <f t="shared" si="128"/>
        <v>1</v>
      </c>
      <c r="EG17">
        <f t="shared" si="128"/>
        <v>1</v>
      </c>
      <c r="EH17">
        <f t="shared" si="129"/>
        <v>0</v>
      </c>
      <c r="EI17">
        <f t="shared" si="130"/>
        <v>10</v>
      </c>
      <c r="EJ17">
        <f t="shared" si="131"/>
        <v>-25</v>
      </c>
      <c r="EK17" s="16">
        <f t="shared" si="26"/>
        <v>7.6539999999999999</v>
      </c>
      <c r="EL17" s="16">
        <f t="shared" si="132"/>
        <v>10</v>
      </c>
      <c r="EM17" s="16">
        <f t="shared" si="133"/>
        <v>20</v>
      </c>
      <c r="EN17" s="16">
        <f t="shared" si="27"/>
        <v>7.6539999999999999</v>
      </c>
      <c r="EO17" s="16">
        <f t="shared" si="134"/>
        <v>10</v>
      </c>
      <c r="EP17" s="16">
        <f t="shared" si="135"/>
        <v>-20</v>
      </c>
      <c r="EQ17">
        <f t="shared" si="136"/>
        <v>0</v>
      </c>
      <c r="ER17" s="49">
        <f t="shared" si="28"/>
        <v>0</v>
      </c>
      <c r="ES17" s="49">
        <f t="shared" si="137"/>
        <v>0</v>
      </c>
      <c r="ET17" s="49">
        <f t="shared" si="138"/>
        <v>0</v>
      </c>
      <c r="EV17" t="s">
        <v>12</v>
      </c>
      <c r="EW17">
        <f t="shared" si="29"/>
        <v>1</v>
      </c>
      <c r="EX17" t="str">
        <f t="shared" si="139"/>
        <v>I2</v>
      </c>
      <c r="EY17">
        <f t="shared" si="140"/>
        <v>7.6539999999999999</v>
      </c>
      <c r="EZ17">
        <f t="shared" si="141"/>
        <v>10</v>
      </c>
      <c r="FA17">
        <f t="shared" si="142"/>
        <v>20</v>
      </c>
      <c r="FB17" t="str">
        <f t="shared" si="143"/>
        <v>I3</v>
      </c>
      <c r="FC17">
        <f t="shared" si="144"/>
        <v>7.6539999999999999</v>
      </c>
      <c r="FD17">
        <f t="shared" si="145"/>
        <v>10</v>
      </c>
      <c r="FE17">
        <f t="shared" si="146"/>
        <v>-20</v>
      </c>
      <c r="FF17" t="str">
        <f t="shared" si="147"/>
        <v>S</v>
      </c>
      <c r="FG17">
        <f t="shared" si="148"/>
        <v>100</v>
      </c>
      <c r="FH17" t="str">
        <f t="shared" si="149"/>
        <v>D</v>
      </c>
      <c r="FI17">
        <f t="shared" si="150"/>
        <v>0</v>
      </c>
      <c r="FJ17" t="str">
        <f t="shared" si="151"/>
        <v>P18</v>
      </c>
      <c r="FK17">
        <f t="shared" si="152"/>
        <v>2.2961005941905381</v>
      </c>
      <c r="FL17" t="str">
        <f t="shared" si="153"/>
        <v>P17</v>
      </c>
      <c r="FM17">
        <f t="shared" si="154"/>
        <v>-2.2961005941905386</v>
      </c>
      <c r="FN17" t="str">
        <f t="shared" si="155"/>
        <v>P9</v>
      </c>
      <c r="FO17">
        <f t="shared" si="156"/>
        <v>0</v>
      </c>
      <c r="FP17" t="str">
        <f t="shared" si="157"/>
        <v>P10</v>
      </c>
      <c r="FQ17">
        <f t="shared" si="158"/>
        <v>0</v>
      </c>
      <c r="FR17" t="str">
        <f t="shared" si="159"/>
        <v>T1</v>
      </c>
      <c r="FS17">
        <f t="shared" si="160"/>
        <v>0</v>
      </c>
      <c r="FT17" t="str">
        <f t="shared" si="161"/>
        <v>T2</v>
      </c>
      <c r="FU17">
        <f t="shared" si="162"/>
        <v>0</v>
      </c>
      <c r="FV17" t="str">
        <f t="shared" si="163"/>
        <v>T3</v>
      </c>
      <c r="FW17">
        <f t="shared" si="164"/>
        <v>10</v>
      </c>
      <c r="FX17" t="str">
        <f t="shared" si="165"/>
        <v>T4</v>
      </c>
      <c r="FY17">
        <f t="shared" si="166"/>
        <v>10</v>
      </c>
      <c r="FZ17" t="str">
        <f t="shared" si="167"/>
        <v>P13</v>
      </c>
      <c r="GA17">
        <f t="shared" si="30"/>
        <v>0</v>
      </c>
      <c r="GB17" t="str">
        <f t="shared" si="168"/>
        <v>P14</v>
      </c>
      <c r="GC17">
        <f t="shared" si="31"/>
        <v>0</v>
      </c>
      <c r="GD17" t="str">
        <f t="shared" si="169"/>
        <v>P11</v>
      </c>
      <c r="GE17">
        <f t="shared" si="170"/>
        <v>-15</v>
      </c>
      <c r="GF17" t="str">
        <f t="shared" si="171"/>
        <v>P12</v>
      </c>
      <c r="GG17">
        <f t="shared" si="172"/>
        <v>-15</v>
      </c>
      <c r="GJ17" t="str">
        <f t="shared" si="173"/>
        <v/>
      </c>
      <c r="GK17" t="str">
        <f t="shared" si="174"/>
        <v/>
      </c>
      <c r="GL17" t="str">
        <f t="shared" si="175"/>
        <v/>
      </c>
      <c r="GM17" t="str">
        <f t="shared" si="176"/>
        <v/>
      </c>
    </row>
    <row r="18" spans="1:195" ht="18.600000000000001" thickTop="1" thickBot="1" x14ac:dyDescent="0.45">
      <c r="A18" s="3"/>
      <c r="B18" s="42" t="str">
        <f>IF(Walking!E23="","",Walking!E23)</f>
        <v/>
      </c>
      <c r="D18" s="34" t="s">
        <v>49</v>
      </c>
      <c r="E18" s="14">
        <f>B17</f>
        <v>0</v>
      </c>
      <c r="F18" s="14"/>
      <c r="K18">
        <f t="shared" si="33"/>
        <v>1</v>
      </c>
      <c r="L18">
        <f t="shared" si="34"/>
        <v>10</v>
      </c>
      <c r="M18">
        <f t="shared" si="35"/>
        <v>10</v>
      </c>
      <c r="N18" s="17">
        <f t="shared" si="36"/>
        <v>10</v>
      </c>
      <c r="O18">
        <f t="shared" si="37"/>
        <v>1</v>
      </c>
      <c r="P18">
        <f t="shared" si="38"/>
        <v>-20</v>
      </c>
      <c r="Q18">
        <f t="shared" si="38"/>
        <v>-10</v>
      </c>
      <c r="R18">
        <f t="shared" si="39"/>
        <v>-20</v>
      </c>
      <c r="S18">
        <f t="shared" si="40"/>
        <v>0</v>
      </c>
      <c r="T18">
        <f t="shared" si="41"/>
        <v>0</v>
      </c>
      <c r="U18">
        <f t="shared" si="42"/>
        <v>14.141999999999999</v>
      </c>
      <c r="V18">
        <f t="shared" si="43"/>
        <v>9</v>
      </c>
      <c r="W18">
        <f t="shared" si="44"/>
        <v>-2</v>
      </c>
      <c r="X18">
        <f t="shared" si="45"/>
        <v>4</v>
      </c>
      <c r="Y18">
        <f t="shared" si="46"/>
        <v>4</v>
      </c>
      <c r="Z18">
        <f t="shared" si="47"/>
        <v>8</v>
      </c>
      <c r="AA18">
        <f t="shared" si="47"/>
        <v>0</v>
      </c>
      <c r="AB18">
        <f t="shared" si="47"/>
        <v>0</v>
      </c>
      <c r="AC18" s="2">
        <f t="shared" si="48"/>
        <v>2</v>
      </c>
      <c r="AD18" s="2">
        <f t="shared" si="49"/>
        <v>7</v>
      </c>
      <c r="AE18" s="2">
        <f t="shared" si="50"/>
        <v>0</v>
      </c>
      <c r="AF18" s="2">
        <f t="shared" si="51"/>
        <v>1</v>
      </c>
      <c r="AG18" s="2">
        <f t="shared" si="52"/>
        <v>-1</v>
      </c>
      <c r="AH18" s="2">
        <f t="shared" si="53"/>
        <v>0</v>
      </c>
      <c r="AI18" s="2">
        <f t="shared" si="54"/>
        <v>0</v>
      </c>
      <c r="AJ18" s="2">
        <f t="shared" si="55"/>
        <v>0</v>
      </c>
      <c r="AK18" s="6">
        <f t="shared" si="1"/>
        <v>0</v>
      </c>
      <c r="AL18" s="6">
        <f t="shared" si="2"/>
        <v>0</v>
      </c>
      <c r="AM18" s="6">
        <f t="shared" si="56"/>
        <v>0</v>
      </c>
      <c r="AN18" s="2">
        <f t="shared" si="3"/>
        <v>0</v>
      </c>
      <c r="AO18" s="6">
        <f t="shared" si="57"/>
        <v>2</v>
      </c>
      <c r="AP18" s="6">
        <f t="shared" si="4"/>
        <v>0</v>
      </c>
      <c r="AQ18" s="6">
        <f t="shared" si="58"/>
        <v>0</v>
      </c>
      <c r="AR18" s="18">
        <f t="shared" si="59"/>
        <v>0</v>
      </c>
      <c r="AS18" s="18">
        <f t="shared" si="60"/>
        <v>1</v>
      </c>
      <c r="AT18">
        <f t="shared" si="61"/>
        <v>6</v>
      </c>
      <c r="AU18">
        <f t="shared" si="62"/>
        <v>3</v>
      </c>
      <c r="AV18">
        <f t="shared" si="63"/>
        <v>6</v>
      </c>
      <c r="AW18" s="2">
        <f t="shared" si="64"/>
        <v>-4.2426406871192848</v>
      </c>
      <c r="AX18" s="2">
        <f t="shared" si="65"/>
        <v>0</v>
      </c>
      <c r="AY18" s="2">
        <f t="shared" si="66"/>
        <v>1</v>
      </c>
      <c r="AZ18" s="2">
        <f t="shared" si="67"/>
        <v>-1</v>
      </c>
      <c r="BA18" s="18">
        <f t="shared" si="68"/>
        <v>4.2426406871192848</v>
      </c>
      <c r="BB18" s="2">
        <f t="shared" si="69"/>
        <v>4.2426406871192848</v>
      </c>
      <c r="BC18" s="2">
        <f t="shared" si="70"/>
        <v>0</v>
      </c>
      <c r="BD18" s="2">
        <f t="shared" si="71"/>
        <v>1</v>
      </c>
      <c r="BE18" s="2">
        <f t="shared" si="72"/>
        <v>-1</v>
      </c>
      <c r="BF18" s="18">
        <f t="shared" si="73"/>
        <v>-4.2426406871192848</v>
      </c>
      <c r="BG18">
        <f t="shared" si="74"/>
        <v>0</v>
      </c>
      <c r="BH18" s="2">
        <f t="shared" si="75"/>
        <v>1</v>
      </c>
      <c r="BI18" s="17">
        <f t="shared" si="76"/>
        <v>0</v>
      </c>
      <c r="BJ18" s="2">
        <f t="shared" si="77"/>
        <v>1</v>
      </c>
      <c r="BK18" s="17">
        <f t="shared" si="78"/>
        <v>0</v>
      </c>
      <c r="BM18" t="str">
        <f t="shared" si="79"/>
        <v/>
      </c>
      <c r="BN18" t="str">
        <f t="shared" si="80"/>
        <v/>
      </c>
      <c r="BO18">
        <f t="shared" si="81"/>
        <v>0</v>
      </c>
      <c r="BP18">
        <f t="shared" si="82"/>
        <v>4</v>
      </c>
      <c r="BQ18">
        <f t="shared" si="83"/>
        <v>4</v>
      </c>
      <c r="BR18">
        <f t="shared" si="84"/>
        <v>0</v>
      </c>
      <c r="BS18">
        <f t="shared" si="85"/>
        <v>0</v>
      </c>
      <c r="BT18" s="17">
        <f t="shared" si="86"/>
        <v>0</v>
      </c>
      <c r="BU18" s="17">
        <f t="shared" si="87"/>
        <v>0</v>
      </c>
      <c r="BV18" s="2"/>
      <c r="BW18">
        <f t="shared" si="88"/>
        <v>20</v>
      </c>
      <c r="BX18">
        <f t="shared" si="7"/>
        <v>0</v>
      </c>
      <c r="BY18" s="7">
        <f t="shared" si="8"/>
        <v>0</v>
      </c>
      <c r="BZ18">
        <f t="shared" si="9"/>
        <v>0</v>
      </c>
      <c r="CA18" s="7">
        <f t="shared" si="10"/>
        <v>0</v>
      </c>
      <c r="CB18">
        <f t="shared" si="89"/>
        <v>10</v>
      </c>
      <c r="CC18">
        <f t="shared" si="90"/>
        <v>0</v>
      </c>
      <c r="CD18">
        <f t="shared" si="91"/>
        <v>0</v>
      </c>
      <c r="CE18" s="7">
        <f t="shared" si="92"/>
        <v>10</v>
      </c>
      <c r="CF18" s="7">
        <f t="shared" si="93"/>
        <v>10</v>
      </c>
      <c r="CG18">
        <f t="shared" si="94"/>
        <v>20</v>
      </c>
      <c r="CH18">
        <f t="shared" si="95"/>
        <v>20</v>
      </c>
      <c r="CI18">
        <f t="shared" si="96"/>
        <v>20</v>
      </c>
      <c r="CJ18">
        <f t="shared" si="11"/>
        <v>40</v>
      </c>
      <c r="CK18">
        <f t="shared" si="12"/>
        <v>0</v>
      </c>
      <c r="CL18">
        <f t="shared" si="13"/>
        <v>25</v>
      </c>
      <c r="CM18">
        <f t="shared" si="14"/>
        <v>25</v>
      </c>
      <c r="CN18">
        <f t="shared" si="97"/>
        <v>10</v>
      </c>
      <c r="CO18">
        <f t="shared" si="98"/>
        <v>5</v>
      </c>
      <c r="CP18">
        <f t="shared" si="15"/>
        <v>0</v>
      </c>
      <c r="CQ18">
        <f t="shared" si="16"/>
        <v>0</v>
      </c>
      <c r="CR18">
        <f t="shared" si="17"/>
        <v>0</v>
      </c>
      <c r="CS18" s="7">
        <f t="shared" si="99"/>
        <v>0</v>
      </c>
      <c r="CT18">
        <f t="shared" si="18"/>
        <v>0</v>
      </c>
      <c r="CU18">
        <f t="shared" si="19"/>
        <v>0</v>
      </c>
      <c r="CV18">
        <f t="shared" si="20"/>
        <v>0</v>
      </c>
      <c r="CW18" s="7">
        <f t="shared" si="100"/>
        <v>0</v>
      </c>
      <c r="CX18">
        <f t="shared" si="101"/>
        <v>0</v>
      </c>
      <c r="CY18">
        <f t="shared" si="102"/>
        <v>0</v>
      </c>
      <c r="CZ18">
        <f t="shared" si="103"/>
        <v>-5</v>
      </c>
      <c r="DA18">
        <f t="shared" si="104"/>
        <v>-20</v>
      </c>
      <c r="DB18">
        <f t="shared" si="105"/>
        <v>20</v>
      </c>
      <c r="DC18">
        <f t="shared" si="106"/>
        <v>15</v>
      </c>
      <c r="DD18">
        <f t="shared" si="107"/>
        <v>10</v>
      </c>
      <c r="DE18" s="5">
        <f t="shared" si="108"/>
        <v>15</v>
      </c>
      <c r="DG18">
        <f t="shared" si="109"/>
        <v>-25</v>
      </c>
      <c r="DH18">
        <f t="shared" si="110"/>
        <v>-30</v>
      </c>
      <c r="DI18" s="5">
        <f t="shared" si="111"/>
        <v>-25</v>
      </c>
      <c r="DK18">
        <f t="shared" si="112"/>
        <v>0</v>
      </c>
      <c r="DL18">
        <f t="shared" si="113"/>
        <v>0</v>
      </c>
      <c r="DM18">
        <f t="shared" si="114"/>
        <v>0</v>
      </c>
      <c r="DN18">
        <f t="shared" si="115"/>
        <v>0</v>
      </c>
      <c r="DO18">
        <f t="shared" si="21"/>
        <v>0</v>
      </c>
      <c r="DP18">
        <f t="shared" si="116"/>
        <v>0</v>
      </c>
      <c r="DQ18">
        <f t="shared" si="117"/>
        <v>5</v>
      </c>
      <c r="DR18">
        <f t="shared" si="118"/>
        <v>0</v>
      </c>
      <c r="DS18">
        <f t="shared" si="22"/>
        <v>5</v>
      </c>
      <c r="DT18">
        <f t="shared" si="119"/>
        <v>5</v>
      </c>
      <c r="DU18">
        <f t="shared" si="120"/>
        <v>0</v>
      </c>
      <c r="DV18">
        <f t="shared" si="23"/>
        <v>0</v>
      </c>
      <c r="DW18">
        <f t="shared" si="121"/>
        <v>0</v>
      </c>
      <c r="DX18">
        <f t="shared" si="122"/>
        <v>0</v>
      </c>
      <c r="DY18">
        <f t="shared" si="122"/>
        <v>1</v>
      </c>
      <c r="DZ18">
        <f t="shared" si="123"/>
        <v>1</v>
      </c>
      <c r="EA18">
        <f t="shared" si="124"/>
        <v>1</v>
      </c>
      <c r="EB18">
        <f t="shared" si="125"/>
        <v>0</v>
      </c>
      <c r="EC18">
        <f t="shared" si="126"/>
        <v>10</v>
      </c>
      <c r="ED18">
        <f t="shared" si="127"/>
        <v>10</v>
      </c>
      <c r="EE18">
        <f t="shared" si="128"/>
        <v>1</v>
      </c>
      <c r="EF18">
        <f t="shared" si="128"/>
        <v>1</v>
      </c>
      <c r="EG18">
        <f t="shared" si="128"/>
        <v>1</v>
      </c>
      <c r="EH18">
        <f t="shared" si="129"/>
        <v>0</v>
      </c>
      <c r="EI18">
        <f t="shared" si="130"/>
        <v>10</v>
      </c>
      <c r="EJ18">
        <f t="shared" si="131"/>
        <v>-30</v>
      </c>
      <c r="EK18" s="16">
        <f t="shared" si="26"/>
        <v>14.141999999999999</v>
      </c>
      <c r="EL18" s="16">
        <f t="shared" si="132"/>
        <v>10</v>
      </c>
      <c r="EM18" s="16">
        <f t="shared" si="133"/>
        <v>15</v>
      </c>
      <c r="EN18" s="16">
        <f t="shared" si="27"/>
        <v>14.141999999999999</v>
      </c>
      <c r="EO18" s="16">
        <f t="shared" si="134"/>
        <v>10</v>
      </c>
      <c r="EP18" s="16">
        <f t="shared" si="135"/>
        <v>-25</v>
      </c>
      <c r="EQ18">
        <f t="shared" si="136"/>
        <v>0</v>
      </c>
      <c r="ER18" s="49">
        <f t="shared" si="28"/>
        <v>0</v>
      </c>
      <c r="ES18" s="49">
        <f t="shared" si="137"/>
        <v>0</v>
      </c>
      <c r="ET18" s="49">
        <f t="shared" si="138"/>
        <v>0</v>
      </c>
      <c r="EV18" t="s">
        <v>12</v>
      </c>
      <c r="EW18">
        <f t="shared" si="29"/>
        <v>1</v>
      </c>
      <c r="EX18" t="str">
        <f t="shared" si="139"/>
        <v>I2</v>
      </c>
      <c r="EY18">
        <f t="shared" si="140"/>
        <v>14.141999999999999</v>
      </c>
      <c r="EZ18">
        <f t="shared" si="141"/>
        <v>10</v>
      </c>
      <c r="FA18">
        <f t="shared" si="142"/>
        <v>15</v>
      </c>
      <c r="FB18" t="str">
        <f t="shared" si="143"/>
        <v>I3</v>
      </c>
      <c r="FC18">
        <f t="shared" si="144"/>
        <v>14.141999999999999</v>
      </c>
      <c r="FD18">
        <f t="shared" si="145"/>
        <v>10</v>
      </c>
      <c r="FE18">
        <f t="shared" si="146"/>
        <v>-25</v>
      </c>
      <c r="FF18" t="str">
        <f t="shared" si="147"/>
        <v>S</v>
      </c>
      <c r="FG18">
        <f t="shared" si="148"/>
        <v>100</v>
      </c>
      <c r="FH18" t="str">
        <f t="shared" si="149"/>
        <v>D</v>
      </c>
      <c r="FI18">
        <f t="shared" si="150"/>
        <v>0</v>
      </c>
      <c r="FJ18" t="str">
        <f t="shared" si="151"/>
        <v>P18</v>
      </c>
      <c r="FK18">
        <f t="shared" si="152"/>
        <v>4.2426406871192848</v>
      </c>
      <c r="FL18" t="str">
        <f t="shared" si="153"/>
        <v>P17</v>
      </c>
      <c r="FM18">
        <f t="shared" si="154"/>
        <v>-4.2426406871192848</v>
      </c>
      <c r="FN18" t="str">
        <f t="shared" si="155"/>
        <v>P9</v>
      </c>
      <c r="FO18">
        <f t="shared" si="156"/>
        <v>0</v>
      </c>
      <c r="FP18" t="str">
        <f t="shared" si="157"/>
        <v>P10</v>
      </c>
      <c r="FQ18">
        <f t="shared" si="158"/>
        <v>0</v>
      </c>
      <c r="FR18" t="str">
        <f t="shared" si="159"/>
        <v>T1</v>
      </c>
      <c r="FS18">
        <f t="shared" si="160"/>
        <v>0</v>
      </c>
      <c r="FT18" t="str">
        <f t="shared" si="161"/>
        <v>T2</v>
      </c>
      <c r="FU18">
        <f t="shared" si="162"/>
        <v>0</v>
      </c>
      <c r="FV18" t="str">
        <f t="shared" si="163"/>
        <v>T3</v>
      </c>
      <c r="FW18">
        <f t="shared" si="164"/>
        <v>10</v>
      </c>
      <c r="FX18" t="str">
        <f t="shared" si="165"/>
        <v>T4</v>
      </c>
      <c r="FY18">
        <f t="shared" si="166"/>
        <v>10</v>
      </c>
      <c r="FZ18" t="str">
        <f t="shared" si="167"/>
        <v>P13</v>
      </c>
      <c r="GA18">
        <f t="shared" si="30"/>
        <v>0</v>
      </c>
      <c r="GB18" t="str">
        <f t="shared" si="168"/>
        <v>P14</v>
      </c>
      <c r="GC18">
        <f t="shared" si="31"/>
        <v>0</v>
      </c>
      <c r="GD18" t="str">
        <f t="shared" si="169"/>
        <v>P11</v>
      </c>
      <c r="GE18">
        <f t="shared" si="170"/>
        <v>-15</v>
      </c>
      <c r="GF18" t="str">
        <f t="shared" si="171"/>
        <v>P12</v>
      </c>
      <c r="GG18">
        <f t="shared" si="172"/>
        <v>-15</v>
      </c>
      <c r="GJ18" t="str">
        <f t="shared" si="173"/>
        <v/>
      </c>
      <c r="GK18" t="str">
        <f t="shared" si="174"/>
        <v/>
      </c>
      <c r="GL18" t="str">
        <f t="shared" si="175"/>
        <v/>
      </c>
      <c r="GM18" t="str">
        <f t="shared" si="176"/>
        <v/>
      </c>
    </row>
    <row r="19" spans="1:195" ht="18.600000000000001" thickTop="1" thickBot="1" x14ac:dyDescent="0.45">
      <c r="A19" s="15" t="s">
        <v>55</v>
      </c>
      <c r="B19" s="42">
        <f>IF(Walking!E24="","",Walking!E24)</f>
        <v>-5</v>
      </c>
      <c r="D19" s="34" t="s">
        <v>76</v>
      </c>
      <c r="E19" s="7">
        <f>Walking!H24</f>
        <v>72</v>
      </c>
      <c r="F19">
        <f>B21+E19</f>
        <v>72</v>
      </c>
      <c r="H19" s="7" t="s">
        <v>77</v>
      </c>
      <c r="I19">
        <f>F19/2*TAN((B17)/180*PI())</f>
        <v>0</v>
      </c>
      <c r="K19">
        <f t="shared" si="33"/>
        <v>1</v>
      </c>
      <c r="L19">
        <f t="shared" si="34"/>
        <v>11</v>
      </c>
      <c r="M19">
        <f t="shared" si="35"/>
        <v>11</v>
      </c>
      <c r="N19" s="17">
        <f t="shared" si="36"/>
        <v>10</v>
      </c>
      <c r="O19">
        <f t="shared" si="37"/>
        <v>1</v>
      </c>
      <c r="P19">
        <f t="shared" si="38"/>
        <v>-20</v>
      </c>
      <c r="Q19">
        <f t="shared" si="38"/>
        <v>-10</v>
      </c>
      <c r="R19">
        <f t="shared" si="39"/>
        <v>-20</v>
      </c>
      <c r="S19">
        <f t="shared" si="40"/>
        <v>0</v>
      </c>
      <c r="T19">
        <f t="shared" si="41"/>
        <v>0</v>
      </c>
      <c r="U19">
        <f t="shared" si="42"/>
        <v>14.141999999999999</v>
      </c>
      <c r="V19">
        <f t="shared" si="43"/>
        <v>10</v>
      </c>
      <c r="W19">
        <f t="shared" si="44"/>
        <v>-2</v>
      </c>
      <c r="X19">
        <f t="shared" si="45"/>
        <v>4</v>
      </c>
      <c r="Y19">
        <f t="shared" si="46"/>
        <v>4</v>
      </c>
      <c r="Z19">
        <f t="shared" si="47"/>
        <v>8</v>
      </c>
      <c r="AA19">
        <f t="shared" si="47"/>
        <v>0</v>
      </c>
      <c r="AB19">
        <f t="shared" si="47"/>
        <v>0</v>
      </c>
      <c r="AC19" s="2">
        <f t="shared" si="48"/>
        <v>3</v>
      </c>
      <c r="AD19" s="2">
        <f t="shared" si="49"/>
        <v>6</v>
      </c>
      <c r="AE19" s="2">
        <f t="shared" si="50"/>
        <v>1</v>
      </c>
      <c r="AF19" s="2">
        <f t="shared" si="51"/>
        <v>1</v>
      </c>
      <c r="AG19" s="2">
        <f t="shared" si="52"/>
        <v>-1</v>
      </c>
      <c r="AH19" s="2">
        <f t="shared" si="53"/>
        <v>1</v>
      </c>
      <c r="AI19" s="2">
        <f t="shared" si="54"/>
        <v>-1</v>
      </c>
      <c r="AJ19" s="2">
        <f t="shared" si="55"/>
        <v>0</v>
      </c>
      <c r="AK19" s="6">
        <f t="shared" si="1"/>
        <v>0</v>
      </c>
      <c r="AL19" s="6">
        <f t="shared" si="2"/>
        <v>0</v>
      </c>
      <c r="AM19" s="6">
        <f t="shared" si="56"/>
        <v>0</v>
      </c>
      <c r="AN19" s="2">
        <f t="shared" si="3"/>
        <v>1</v>
      </c>
      <c r="AO19" s="6">
        <f t="shared" si="57"/>
        <v>3</v>
      </c>
      <c r="AP19" s="6">
        <f t="shared" si="4"/>
        <v>1</v>
      </c>
      <c r="AQ19" s="6">
        <f t="shared" si="58"/>
        <v>1</v>
      </c>
      <c r="AR19" s="18">
        <f t="shared" si="59"/>
        <v>0</v>
      </c>
      <c r="AS19" s="18">
        <f t="shared" si="60"/>
        <v>1</v>
      </c>
      <c r="AT19">
        <f t="shared" si="61"/>
        <v>6</v>
      </c>
      <c r="AU19">
        <f t="shared" si="62"/>
        <v>3</v>
      </c>
      <c r="AV19">
        <f t="shared" si="63"/>
        <v>6</v>
      </c>
      <c r="AW19" s="2">
        <f t="shared" si="64"/>
        <v>-4.2426406871192848</v>
      </c>
      <c r="AX19" s="2">
        <f t="shared" si="65"/>
        <v>0</v>
      </c>
      <c r="AY19" s="2">
        <f t="shared" si="66"/>
        <v>1</v>
      </c>
      <c r="AZ19" s="2">
        <f t="shared" si="67"/>
        <v>-1</v>
      </c>
      <c r="BA19" s="18">
        <f t="shared" si="68"/>
        <v>4.2426406871192848</v>
      </c>
      <c r="BB19" s="2">
        <f t="shared" si="69"/>
        <v>5.54327719506772</v>
      </c>
      <c r="BC19" s="2">
        <f t="shared" si="70"/>
        <v>4.2426406871192848</v>
      </c>
      <c r="BD19" s="2">
        <f t="shared" si="71"/>
        <v>1</v>
      </c>
      <c r="BE19" s="2">
        <f t="shared" si="72"/>
        <v>-1</v>
      </c>
      <c r="BF19" s="18">
        <f t="shared" si="73"/>
        <v>-5.54327719506772</v>
      </c>
      <c r="BG19">
        <f t="shared" si="74"/>
        <v>0</v>
      </c>
      <c r="BH19" s="2">
        <f t="shared" si="75"/>
        <v>1</v>
      </c>
      <c r="BI19" s="17">
        <f t="shared" si="76"/>
        <v>0</v>
      </c>
      <c r="BJ19" s="2">
        <f t="shared" si="77"/>
        <v>1</v>
      </c>
      <c r="BK19" s="17">
        <f t="shared" si="78"/>
        <v>0</v>
      </c>
      <c r="BM19" t="str">
        <f t="shared" si="79"/>
        <v/>
      </c>
      <c r="BN19" t="str">
        <f t="shared" si="80"/>
        <v/>
      </c>
      <c r="BO19">
        <f t="shared" si="81"/>
        <v>-1</v>
      </c>
      <c r="BP19">
        <f t="shared" si="82"/>
        <v>3</v>
      </c>
      <c r="BQ19">
        <f t="shared" si="83"/>
        <v>4</v>
      </c>
      <c r="BR19">
        <f t="shared" si="84"/>
        <v>0</v>
      </c>
      <c r="BS19">
        <f t="shared" si="85"/>
        <v>0</v>
      </c>
      <c r="BT19" s="17">
        <f t="shared" si="86"/>
        <v>0</v>
      </c>
      <c r="BU19" s="17">
        <f t="shared" si="87"/>
        <v>0</v>
      </c>
      <c r="BV19" s="2"/>
      <c r="BW19">
        <f t="shared" si="88"/>
        <v>20</v>
      </c>
      <c r="BX19">
        <f t="shared" si="7"/>
        <v>0</v>
      </c>
      <c r="BY19" s="7">
        <f t="shared" si="8"/>
        <v>0</v>
      </c>
      <c r="BZ19">
        <f t="shared" si="9"/>
        <v>20</v>
      </c>
      <c r="CA19" s="7">
        <f t="shared" si="10"/>
        <v>14.141999999999999</v>
      </c>
      <c r="CB19">
        <f t="shared" si="89"/>
        <v>10</v>
      </c>
      <c r="CC19">
        <f t="shared" si="90"/>
        <v>0</v>
      </c>
      <c r="CD19">
        <f t="shared" si="91"/>
        <v>0</v>
      </c>
      <c r="CE19" s="7">
        <f t="shared" si="92"/>
        <v>10</v>
      </c>
      <c r="CF19" s="7">
        <f t="shared" si="93"/>
        <v>10</v>
      </c>
      <c r="CG19">
        <f t="shared" si="94"/>
        <v>20</v>
      </c>
      <c r="CH19">
        <f t="shared" si="95"/>
        <v>20</v>
      </c>
      <c r="CI19">
        <f t="shared" si="96"/>
        <v>20</v>
      </c>
      <c r="CJ19">
        <f t="shared" si="11"/>
        <v>40</v>
      </c>
      <c r="CK19">
        <f t="shared" si="12"/>
        <v>10</v>
      </c>
      <c r="CL19">
        <f t="shared" si="13"/>
        <v>27.5</v>
      </c>
      <c r="CM19">
        <f t="shared" si="14"/>
        <v>27.5</v>
      </c>
      <c r="CN19">
        <f t="shared" si="97"/>
        <v>10</v>
      </c>
      <c r="CO19">
        <f t="shared" si="98"/>
        <v>5</v>
      </c>
      <c r="CP19">
        <f t="shared" si="15"/>
        <v>0</v>
      </c>
      <c r="CQ19">
        <f t="shared" si="16"/>
        <v>0</v>
      </c>
      <c r="CR19">
        <f t="shared" si="17"/>
        <v>0</v>
      </c>
      <c r="CS19" s="7">
        <f t="shared" si="99"/>
        <v>0</v>
      </c>
      <c r="CT19">
        <f t="shared" si="18"/>
        <v>7.0710678118654746</v>
      </c>
      <c r="CU19">
        <f t="shared" si="19"/>
        <v>3.5355339059327373</v>
      </c>
      <c r="CV19">
        <f t="shared" si="20"/>
        <v>0.25</v>
      </c>
      <c r="CW19" s="7">
        <f t="shared" si="100"/>
        <v>-4.4194173824159213</v>
      </c>
      <c r="CX19">
        <f t="shared" si="101"/>
        <v>0</v>
      </c>
      <c r="CY19">
        <f t="shared" si="102"/>
        <v>0</v>
      </c>
      <c r="CZ19">
        <f t="shared" si="103"/>
        <v>-5</v>
      </c>
      <c r="DA19">
        <f t="shared" si="104"/>
        <v>-20</v>
      </c>
      <c r="DB19">
        <f t="shared" si="105"/>
        <v>20</v>
      </c>
      <c r="DC19">
        <f t="shared" si="106"/>
        <v>12.5</v>
      </c>
      <c r="DD19">
        <f t="shared" si="107"/>
        <v>5</v>
      </c>
      <c r="DE19" s="5">
        <f t="shared" si="108"/>
        <v>12.5</v>
      </c>
      <c r="DG19">
        <f t="shared" si="109"/>
        <v>-21.919417382415922</v>
      </c>
      <c r="DH19">
        <f t="shared" si="110"/>
        <v>-23.838834764831844</v>
      </c>
      <c r="DI19" s="5">
        <f t="shared" si="111"/>
        <v>-21.919417382415922</v>
      </c>
      <c r="DK19">
        <f t="shared" si="112"/>
        <v>0</v>
      </c>
      <c r="DL19">
        <f t="shared" si="113"/>
        <v>0</v>
      </c>
      <c r="DM19">
        <f t="shared" si="114"/>
        <v>0</v>
      </c>
      <c r="DN19">
        <f t="shared" si="115"/>
        <v>0</v>
      </c>
      <c r="DO19">
        <f t="shared" si="21"/>
        <v>0</v>
      </c>
      <c r="DP19">
        <f t="shared" si="116"/>
        <v>0</v>
      </c>
      <c r="DQ19">
        <f t="shared" si="117"/>
        <v>5</v>
      </c>
      <c r="DR19">
        <f t="shared" si="118"/>
        <v>0</v>
      </c>
      <c r="DS19">
        <f t="shared" si="22"/>
        <v>5</v>
      </c>
      <c r="DT19">
        <f t="shared" si="119"/>
        <v>5</v>
      </c>
      <c r="DU19">
        <f t="shared" si="120"/>
        <v>0</v>
      </c>
      <c r="DV19">
        <f t="shared" si="23"/>
        <v>0</v>
      </c>
      <c r="DW19">
        <f t="shared" si="121"/>
        <v>0</v>
      </c>
      <c r="DX19">
        <f t="shared" si="122"/>
        <v>0</v>
      </c>
      <c r="DY19">
        <f t="shared" si="122"/>
        <v>1</v>
      </c>
      <c r="DZ19">
        <f t="shared" si="123"/>
        <v>1</v>
      </c>
      <c r="EA19">
        <f t="shared" si="124"/>
        <v>1</v>
      </c>
      <c r="EB19">
        <f t="shared" si="125"/>
        <v>0</v>
      </c>
      <c r="EC19">
        <f t="shared" si="126"/>
        <v>10</v>
      </c>
      <c r="ED19">
        <f t="shared" si="127"/>
        <v>5</v>
      </c>
      <c r="EE19">
        <f t="shared" si="128"/>
        <v>1</v>
      </c>
      <c r="EF19">
        <f t="shared" si="128"/>
        <v>1</v>
      </c>
      <c r="EG19">
        <f t="shared" si="128"/>
        <v>1</v>
      </c>
      <c r="EH19">
        <f t="shared" si="129"/>
        <v>0</v>
      </c>
      <c r="EI19">
        <f t="shared" si="130"/>
        <v>24.141999999999999</v>
      </c>
      <c r="EJ19">
        <f t="shared" si="131"/>
        <v>-23.838999999999999</v>
      </c>
      <c r="EK19" s="16">
        <f t="shared" si="26"/>
        <v>14.141999999999999</v>
      </c>
      <c r="EL19" s="16">
        <f t="shared" si="132"/>
        <v>10</v>
      </c>
      <c r="EM19" s="16">
        <f t="shared" si="133"/>
        <v>10</v>
      </c>
      <c r="EN19" s="16">
        <f t="shared" si="27"/>
        <v>14.141999999999999</v>
      </c>
      <c r="EO19" s="16">
        <f t="shared" si="134"/>
        <v>24.141999999999999</v>
      </c>
      <c r="EP19" s="16">
        <f t="shared" si="135"/>
        <v>-18.838999999999999</v>
      </c>
      <c r="EQ19">
        <f t="shared" si="136"/>
        <v>0</v>
      </c>
      <c r="ER19" s="49">
        <f t="shared" si="28"/>
        <v>0</v>
      </c>
      <c r="ES19" s="49">
        <f t="shared" si="137"/>
        <v>0</v>
      </c>
      <c r="ET19" s="49">
        <f t="shared" si="138"/>
        <v>0</v>
      </c>
      <c r="EV19" t="s">
        <v>12</v>
      </c>
      <c r="EW19">
        <f t="shared" si="29"/>
        <v>1</v>
      </c>
      <c r="EX19" t="str">
        <f t="shared" si="139"/>
        <v>I2</v>
      </c>
      <c r="EY19">
        <f t="shared" si="140"/>
        <v>14.141999999999999</v>
      </c>
      <c r="EZ19">
        <f t="shared" si="141"/>
        <v>10</v>
      </c>
      <c r="FA19">
        <f t="shared" si="142"/>
        <v>10</v>
      </c>
      <c r="FB19" t="str">
        <f t="shared" si="143"/>
        <v>I3</v>
      </c>
      <c r="FC19">
        <f t="shared" si="144"/>
        <v>14.141999999999999</v>
      </c>
      <c r="FD19">
        <f t="shared" si="145"/>
        <v>24.141999999999999</v>
      </c>
      <c r="FE19">
        <f t="shared" si="146"/>
        <v>-18.838999999999999</v>
      </c>
      <c r="FF19" t="str">
        <f t="shared" si="147"/>
        <v>S</v>
      </c>
      <c r="FG19">
        <f t="shared" si="148"/>
        <v>100</v>
      </c>
      <c r="FH19" t="str">
        <f t="shared" si="149"/>
        <v>D</v>
      </c>
      <c r="FI19">
        <f t="shared" si="150"/>
        <v>0</v>
      </c>
      <c r="FJ19" t="str">
        <f t="shared" si="151"/>
        <v>P18</v>
      </c>
      <c r="FK19">
        <f t="shared" si="152"/>
        <v>4.2426406871192848</v>
      </c>
      <c r="FL19" t="str">
        <f t="shared" si="153"/>
        <v>P17</v>
      </c>
      <c r="FM19">
        <f t="shared" si="154"/>
        <v>-5.54327719506772</v>
      </c>
      <c r="FN19" t="str">
        <f t="shared" si="155"/>
        <v>P9</v>
      </c>
      <c r="FO19">
        <f t="shared" si="156"/>
        <v>0</v>
      </c>
      <c r="FP19" t="str">
        <f t="shared" si="157"/>
        <v>P10</v>
      </c>
      <c r="FQ19">
        <f t="shared" si="158"/>
        <v>0</v>
      </c>
      <c r="FR19" t="str">
        <f t="shared" si="159"/>
        <v>T1</v>
      </c>
      <c r="FS19">
        <f t="shared" si="160"/>
        <v>0</v>
      </c>
      <c r="FT19" t="str">
        <f t="shared" si="161"/>
        <v>T2</v>
      </c>
      <c r="FU19">
        <f t="shared" si="162"/>
        <v>0</v>
      </c>
      <c r="FV19" t="str">
        <f t="shared" si="163"/>
        <v>T3</v>
      </c>
      <c r="FW19">
        <f t="shared" si="164"/>
        <v>10</v>
      </c>
      <c r="FX19" t="str">
        <f t="shared" si="165"/>
        <v>T4</v>
      </c>
      <c r="FY19">
        <f t="shared" si="166"/>
        <v>10</v>
      </c>
      <c r="FZ19" t="str">
        <f t="shared" si="167"/>
        <v>P13</v>
      </c>
      <c r="GA19">
        <f t="shared" si="30"/>
        <v>0</v>
      </c>
      <c r="GB19" t="str">
        <f t="shared" si="168"/>
        <v>P14</v>
      </c>
      <c r="GC19">
        <f t="shared" si="31"/>
        <v>0</v>
      </c>
      <c r="GD19" t="str">
        <f t="shared" si="169"/>
        <v>P11</v>
      </c>
      <c r="GE19">
        <f t="shared" si="170"/>
        <v>-15</v>
      </c>
      <c r="GF19" t="str">
        <f t="shared" si="171"/>
        <v>P12</v>
      </c>
      <c r="GG19">
        <f t="shared" si="172"/>
        <v>-15</v>
      </c>
      <c r="GJ19" t="str">
        <f t="shared" si="173"/>
        <v/>
      </c>
      <c r="GK19" t="str">
        <f t="shared" si="174"/>
        <v/>
      </c>
      <c r="GL19" t="str">
        <f t="shared" si="175"/>
        <v/>
      </c>
      <c r="GM19" t="str">
        <f t="shared" si="176"/>
        <v/>
      </c>
    </row>
    <row r="20" spans="1:195" ht="18.600000000000001" thickTop="1" thickBot="1" x14ac:dyDescent="0.45">
      <c r="A20" s="15" t="s">
        <v>58</v>
      </c>
      <c r="B20" s="42">
        <f>IF(Walking!E25="","",Walking!E25)</f>
        <v>10</v>
      </c>
      <c r="H20" s="7" t="s">
        <v>78</v>
      </c>
      <c r="I20">
        <f>-I19</f>
        <v>0</v>
      </c>
      <c r="K20">
        <f t="shared" si="33"/>
        <v>1</v>
      </c>
      <c r="L20">
        <f t="shared" si="34"/>
        <v>12</v>
      </c>
      <c r="M20">
        <f t="shared" si="35"/>
        <v>12</v>
      </c>
      <c r="N20" s="17">
        <f t="shared" si="36"/>
        <v>10</v>
      </c>
      <c r="O20">
        <f t="shared" si="37"/>
        <v>1</v>
      </c>
      <c r="P20">
        <f t="shared" si="38"/>
        <v>-20</v>
      </c>
      <c r="Q20">
        <f t="shared" si="38"/>
        <v>-10</v>
      </c>
      <c r="R20">
        <f t="shared" si="39"/>
        <v>-20</v>
      </c>
      <c r="S20">
        <f t="shared" si="40"/>
        <v>0</v>
      </c>
      <c r="T20">
        <f t="shared" si="41"/>
        <v>0</v>
      </c>
      <c r="U20">
        <f t="shared" si="42"/>
        <v>14.141999999999999</v>
      </c>
      <c r="V20">
        <f t="shared" si="43"/>
        <v>11</v>
      </c>
      <c r="W20">
        <f t="shared" si="44"/>
        <v>-2</v>
      </c>
      <c r="X20">
        <f t="shared" si="45"/>
        <v>4</v>
      </c>
      <c r="Y20">
        <f t="shared" si="46"/>
        <v>4</v>
      </c>
      <c r="Z20">
        <f t="shared" si="47"/>
        <v>8</v>
      </c>
      <c r="AA20">
        <f t="shared" si="47"/>
        <v>0</v>
      </c>
      <c r="AB20">
        <f t="shared" si="47"/>
        <v>0</v>
      </c>
      <c r="AC20" s="2">
        <f t="shared" si="48"/>
        <v>4</v>
      </c>
      <c r="AD20" s="2">
        <f t="shared" si="49"/>
        <v>5</v>
      </c>
      <c r="AE20" s="2">
        <f t="shared" si="50"/>
        <v>2</v>
      </c>
      <c r="AF20" s="2">
        <f t="shared" si="51"/>
        <v>1</v>
      </c>
      <c r="AG20" s="2">
        <f t="shared" si="52"/>
        <v>-1</v>
      </c>
      <c r="AH20" s="2">
        <f t="shared" si="53"/>
        <v>1</v>
      </c>
      <c r="AI20" s="2">
        <f t="shared" si="54"/>
        <v>-1</v>
      </c>
      <c r="AJ20" s="2">
        <f t="shared" si="55"/>
        <v>0</v>
      </c>
      <c r="AK20" s="6">
        <f t="shared" si="1"/>
        <v>0</v>
      </c>
      <c r="AL20" s="6">
        <f t="shared" si="2"/>
        <v>0</v>
      </c>
      <c r="AM20" s="6">
        <f t="shared" si="56"/>
        <v>0</v>
      </c>
      <c r="AN20" s="2">
        <f t="shared" si="3"/>
        <v>1</v>
      </c>
      <c r="AO20" s="6">
        <f t="shared" si="57"/>
        <v>4</v>
      </c>
      <c r="AP20" s="6">
        <f t="shared" si="4"/>
        <v>2</v>
      </c>
      <c r="AQ20" s="6">
        <f t="shared" si="58"/>
        <v>2</v>
      </c>
      <c r="AR20" s="18">
        <f t="shared" si="59"/>
        <v>0</v>
      </c>
      <c r="AS20" s="18">
        <f t="shared" si="60"/>
        <v>1</v>
      </c>
      <c r="AT20">
        <f t="shared" si="61"/>
        <v>6</v>
      </c>
      <c r="AU20">
        <f t="shared" si="62"/>
        <v>3</v>
      </c>
      <c r="AV20">
        <f t="shared" si="63"/>
        <v>6</v>
      </c>
      <c r="AW20" s="2">
        <f t="shared" si="64"/>
        <v>-4.2426406871192848</v>
      </c>
      <c r="AX20" s="2">
        <f t="shared" si="65"/>
        <v>0</v>
      </c>
      <c r="AY20" s="2">
        <f t="shared" si="66"/>
        <v>1</v>
      </c>
      <c r="AZ20" s="2">
        <f t="shared" si="67"/>
        <v>-1</v>
      </c>
      <c r="BA20" s="18">
        <f t="shared" si="68"/>
        <v>4.2426406871192848</v>
      </c>
      <c r="BB20" s="2">
        <f t="shared" si="69"/>
        <v>6</v>
      </c>
      <c r="BC20" s="2">
        <f t="shared" si="70"/>
        <v>6</v>
      </c>
      <c r="BD20" s="2">
        <f t="shared" si="71"/>
        <v>1</v>
      </c>
      <c r="BE20" s="2">
        <f t="shared" si="72"/>
        <v>-1</v>
      </c>
      <c r="BF20" s="18">
        <f t="shared" si="73"/>
        <v>-6</v>
      </c>
      <c r="BG20">
        <f t="shared" si="74"/>
        <v>0</v>
      </c>
      <c r="BH20" s="2">
        <f t="shared" si="75"/>
        <v>1</v>
      </c>
      <c r="BI20" s="17">
        <f t="shared" si="76"/>
        <v>0</v>
      </c>
      <c r="BJ20" s="2">
        <f t="shared" si="77"/>
        <v>1</v>
      </c>
      <c r="BK20" s="17">
        <f t="shared" si="78"/>
        <v>0</v>
      </c>
      <c r="BM20" t="str">
        <f t="shared" si="79"/>
        <v/>
      </c>
      <c r="BN20" t="str">
        <f t="shared" si="80"/>
        <v/>
      </c>
      <c r="BO20">
        <f t="shared" si="81"/>
        <v>-1</v>
      </c>
      <c r="BP20">
        <f t="shared" si="82"/>
        <v>2</v>
      </c>
      <c r="BQ20">
        <f t="shared" si="83"/>
        <v>3</v>
      </c>
      <c r="BR20">
        <f t="shared" si="84"/>
        <v>0</v>
      </c>
      <c r="BS20">
        <f t="shared" si="85"/>
        <v>0</v>
      </c>
      <c r="BT20" s="17">
        <f t="shared" si="86"/>
        <v>0</v>
      </c>
      <c r="BU20" s="17">
        <f t="shared" si="87"/>
        <v>0</v>
      </c>
      <c r="BV20" s="2"/>
      <c r="BW20">
        <f t="shared" si="88"/>
        <v>20</v>
      </c>
      <c r="BX20">
        <f t="shared" si="7"/>
        <v>0</v>
      </c>
      <c r="BY20" s="7">
        <f t="shared" si="8"/>
        <v>0</v>
      </c>
      <c r="BZ20">
        <f t="shared" si="9"/>
        <v>20</v>
      </c>
      <c r="CA20" s="7">
        <f t="shared" si="10"/>
        <v>20</v>
      </c>
      <c r="CB20">
        <f t="shared" si="89"/>
        <v>10</v>
      </c>
      <c r="CC20">
        <f t="shared" si="90"/>
        <v>0</v>
      </c>
      <c r="CD20">
        <f t="shared" si="91"/>
        <v>0</v>
      </c>
      <c r="CE20" s="7">
        <f t="shared" si="92"/>
        <v>10</v>
      </c>
      <c r="CF20" s="7">
        <f t="shared" si="93"/>
        <v>10</v>
      </c>
      <c r="CG20">
        <f t="shared" si="94"/>
        <v>20</v>
      </c>
      <c r="CH20">
        <f t="shared" si="95"/>
        <v>20</v>
      </c>
      <c r="CI20">
        <f t="shared" si="96"/>
        <v>20</v>
      </c>
      <c r="CJ20">
        <f t="shared" si="11"/>
        <v>40</v>
      </c>
      <c r="CK20">
        <f t="shared" si="12"/>
        <v>20</v>
      </c>
      <c r="CL20">
        <f t="shared" si="13"/>
        <v>30</v>
      </c>
      <c r="CM20">
        <f t="shared" si="14"/>
        <v>30</v>
      </c>
      <c r="CN20">
        <f t="shared" si="97"/>
        <v>10</v>
      </c>
      <c r="CO20">
        <f t="shared" si="98"/>
        <v>5</v>
      </c>
      <c r="CP20">
        <f t="shared" si="15"/>
        <v>0</v>
      </c>
      <c r="CQ20">
        <f t="shared" si="16"/>
        <v>0</v>
      </c>
      <c r="CR20">
        <f t="shared" si="17"/>
        <v>0</v>
      </c>
      <c r="CS20" s="7">
        <f t="shared" si="99"/>
        <v>0</v>
      </c>
      <c r="CT20">
        <f t="shared" si="18"/>
        <v>10</v>
      </c>
      <c r="CU20">
        <f t="shared" si="19"/>
        <v>5</v>
      </c>
      <c r="CV20">
        <f t="shared" si="20"/>
        <v>0.5</v>
      </c>
      <c r="CW20" s="7">
        <f t="shared" si="100"/>
        <v>-2.5</v>
      </c>
      <c r="CX20">
        <f t="shared" si="101"/>
        <v>0</v>
      </c>
      <c r="CY20">
        <f t="shared" si="102"/>
        <v>0</v>
      </c>
      <c r="CZ20">
        <f t="shared" si="103"/>
        <v>-5</v>
      </c>
      <c r="DA20">
        <f t="shared" si="104"/>
        <v>-20</v>
      </c>
      <c r="DB20">
        <f t="shared" si="105"/>
        <v>20</v>
      </c>
      <c r="DC20">
        <f t="shared" si="106"/>
        <v>10</v>
      </c>
      <c r="DD20">
        <f t="shared" si="107"/>
        <v>0</v>
      </c>
      <c r="DE20" s="5">
        <f t="shared" si="108"/>
        <v>10</v>
      </c>
      <c r="DG20">
        <f t="shared" si="109"/>
        <v>-12.5</v>
      </c>
      <c r="DH20">
        <f t="shared" si="110"/>
        <v>-5</v>
      </c>
      <c r="DI20" s="5">
        <f t="shared" si="111"/>
        <v>-12.5</v>
      </c>
      <c r="DK20">
        <f t="shared" si="112"/>
        <v>0</v>
      </c>
      <c r="DL20">
        <f t="shared" si="113"/>
        <v>0</v>
      </c>
      <c r="DM20">
        <f t="shared" si="114"/>
        <v>0</v>
      </c>
      <c r="DN20">
        <f t="shared" si="115"/>
        <v>0</v>
      </c>
      <c r="DO20">
        <f t="shared" si="21"/>
        <v>0</v>
      </c>
      <c r="DP20">
        <f t="shared" si="116"/>
        <v>0</v>
      </c>
      <c r="DQ20">
        <f t="shared" si="117"/>
        <v>5</v>
      </c>
      <c r="DR20">
        <f t="shared" si="118"/>
        <v>0</v>
      </c>
      <c r="DS20">
        <f t="shared" si="22"/>
        <v>5</v>
      </c>
      <c r="DT20">
        <f t="shared" si="119"/>
        <v>5</v>
      </c>
      <c r="DU20">
        <f t="shared" si="120"/>
        <v>0</v>
      </c>
      <c r="DV20">
        <f t="shared" si="23"/>
        <v>0</v>
      </c>
      <c r="DW20">
        <f t="shared" si="121"/>
        <v>0</v>
      </c>
      <c r="DX20">
        <f t="shared" si="122"/>
        <v>0</v>
      </c>
      <c r="DY20">
        <f t="shared" si="122"/>
        <v>1</v>
      </c>
      <c r="DZ20">
        <f t="shared" si="123"/>
        <v>1</v>
      </c>
      <c r="EA20">
        <f t="shared" si="124"/>
        <v>1</v>
      </c>
      <c r="EB20">
        <f t="shared" si="125"/>
        <v>0</v>
      </c>
      <c r="EC20">
        <f t="shared" si="126"/>
        <v>10</v>
      </c>
      <c r="ED20">
        <f t="shared" si="127"/>
        <v>0</v>
      </c>
      <c r="EE20">
        <f t="shared" si="128"/>
        <v>1</v>
      </c>
      <c r="EF20">
        <f t="shared" si="128"/>
        <v>1</v>
      </c>
      <c r="EG20">
        <f t="shared" si="128"/>
        <v>1</v>
      </c>
      <c r="EH20">
        <f t="shared" si="129"/>
        <v>0</v>
      </c>
      <c r="EI20">
        <f t="shared" si="130"/>
        <v>30</v>
      </c>
      <c r="EJ20">
        <f t="shared" si="131"/>
        <v>-5</v>
      </c>
      <c r="EK20" s="16">
        <f t="shared" si="26"/>
        <v>14.141999999999999</v>
      </c>
      <c r="EL20" s="16">
        <f t="shared" si="132"/>
        <v>10</v>
      </c>
      <c r="EM20" s="16">
        <f t="shared" si="133"/>
        <v>5</v>
      </c>
      <c r="EN20" s="16">
        <f t="shared" si="27"/>
        <v>14.141999999999999</v>
      </c>
      <c r="EO20" s="16">
        <f t="shared" si="134"/>
        <v>30</v>
      </c>
      <c r="EP20" s="16">
        <f t="shared" si="135"/>
        <v>0</v>
      </c>
      <c r="EQ20">
        <f t="shared" si="136"/>
        <v>0</v>
      </c>
      <c r="ER20" s="49">
        <f t="shared" si="28"/>
        <v>0</v>
      </c>
      <c r="ES20" s="49">
        <f t="shared" si="137"/>
        <v>0</v>
      </c>
      <c r="ET20" s="49">
        <f t="shared" si="138"/>
        <v>0</v>
      </c>
      <c r="EV20" t="s">
        <v>12</v>
      </c>
      <c r="EW20">
        <f t="shared" si="29"/>
        <v>1</v>
      </c>
      <c r="EX20" t="str">
        <f t="shared" si="139"/>
        <v>I2</v>
      </c>
      <c r="EY20">
        <f t="shared" si="140"/>
        <v>14.141999999999999</v>
      </c>
      <c r="EZ20">
        <f t="shared" si="141"/>
        <v>10</v>
      </c>
      <c r="FA20">
        <f t="shared" si="142"/>
        <v>5</v>
      </c>
      <c r="FB20" t="str">
        <f t="shared" si="143"/>
        <v>I3</v>
      </c>
      <c r="FC20">
        <f t="shared" si="144"/>
        <v>14.141999999999999</v>
      </c>
      <c r="FD20">
        <f t="shared" si="145"/>
        <v>30</v>
      </c>
      <c r="FE20">
        <f t="shared" si="146"/>
        <v>0</v>
      </c>
      <c r="FF20" t="str">
        <f t="shared" si="147"/>
        <v>S</v>
      </c>
      <c r="FG20">
        <f t="shared" si="148"/>
        <v>100</v>
      </c>
      <c r="FH20" t="str">
        <f t="shared" si="149"/>
        <v>D</v>
      </c>
      <c r="FI20">
        <f t="shared" si="150"/>
        <v>0</v>
      </c>
      <c r="FJ20" t="str">
        <f t="shared" si="151"/>
        <v>P18</v>
      </c>
      <c r="FK20">
        <f t="shared" si="152"/>
        <v>4.2426406871192848</v>
      </c>
      <c r="FL20" t="str">
        <f t="shared" si="153"/>
        <v>P17</v>
      </c>
      <c r="FM20">
        <f t="shared" si="154"/>
        <v>-6</v>
      </c>
      <c r="FN20" t="str">
        <f t="shared" si="155"/>
        <v>P9</v>
      </c>
      <c r="FO20">
        <f t="shared" si="156"/>
        <v>0</v>
      </c>
      <c r="FP20" t="str">
        <f t="shared" si="157"/>
        <v>P10</v>
      </c>
      <c r="FQ20">
        <f t="shared" si="158"/>
        <v>0</v>
      </c>
      <c r="FR20" t="str">
        <f t="shared" si="159"/>
        <v>T1</v>
      </c>
      <c r="FS20">
        <f t="shared" si="160"/>
        <v>0</v>
      </c>
      <c r="FT20" t="str">
        <f t="shared" si="161"/>
        <v>T2</v>
      </c>
      <c r="FU20">
        <f t="shared" si="162"/>
        <v>0</v>
      </c>
      <c r="FV20" t="str">
        <f t="shared" si="163"/>
        <v>T3</v>
      </c>
      <c r="FW20">
        <f t="shared" si="164"/>
        <v>10</v>
      </c>
      <c r="FX20" t="str">
        <f t="shared" si="165"/>
        <v>T4</v>
      </c>
      <c r="FY20">
        <f t="shared" si="166"/>
        <v>10</v>
      </c>
      <c r="FZ20" t="str">
        <f t="shared" si="167"/>
        <v>P13</v>
      </c>
      <c r="GA20">
        <f t="shared" si="30"/>
        <v>0</v>
      </c>
      <c r="GB20" t="str">
        <f t="shared" si="168"/>
        <v>P14</v>
      </c>
      <c r="GC20">
        <f t="shared" si="31"/>
        <v>0</v>
      </c>
      <c r="GD20" t="str">
        <f t="shared" si="169"/>
        <v>P11</v>
      </c>
      <c r="GE20">
        <f t="shared" si="170"/>
        <v>-15</v>
      </c>
      <c r="GF20" t="str">
        <f t="shared" si="171"/>
        <v>P12</v>
      </c>
      <c r="GG20">
        <f t="shared" si="172"/>
        <v>-15</v>
      </c>
      <c r="GJ20" t="str">
        <f t="shared" si="173"/>
        <v/>
      </c>
      <c r="GK20" t="str">
        <f t="shared" si="174"/>
        <v/>
      </c>
      <c r="GL20" t="str">
        <f t="shared" si="175"/>
        <v/>
      </c>
      <c r="GM20" t="str">
        <f t="shared" si="176"/>
        <v/>
      </c>
    </row>
    <row r="21" spans="1:195" ht="18.600000000000001" thickTop="1" thickBot="1" x14ac:dyDescent="0.45">
      <c r="A21" s="15" t="s">
        <v>70</v>
      </c>
      <c r="B21" s="42">
        <f>IF(Walking!E26="","",Walking!E26)</f>
        <v>0</v>
      </c>
      <c r="H21" s="7"/>
      <c r="K21">
        <f t="shared" si="33"/>
        <v>1</v>
      </c>
      <c r="L21">
        <f t="shared" si="34"/>
        <v>13</v>
      </c>
      <c r="M21">
        <f t="shared" si="35"/>
        <v>13</v>
      </c>
      <c r="N21" s="17">
        <f t="shared" si="36"/>
        <v>10</v>
      </c>
      <c r="O21">
        <f t="shared" si="37"/>
        <v>1</v>
      </c>
      <c r="P21">
        <f t="shared" si="38"/>
        <v>-20</v>
      </c>
      <c r="Q21">
        <f t="shared" si="38"/>
        <v>-10</v>
      </c>
      <c r="R21">
        <f t="shared" si="39"/>
        <v>-20</v>
      </c>
      <c r="S21">
        <f t="shared" si="40"/>
        <v>0</v>
      </c>
      <c r="T21">
        <f t="shared" si="41"/>
        <v>0</v>
      </c>
      <c r="U21">
        <f t="shared" si="42"/>
        <v>14.141999999999999</v>
      </c>
      <c r="V21">
        <f t="shared" si="43"/>
        <v>12</v>
      </c>
      <c r="W21">
        <f t="shared" si="44"/>
        <v>-2</v>
      </c>
      <c r="X21">
        <f t="shared" si="45"/>
        <v>4</v>
      </c>
      <c r="Y21">
        <f t="shared" si="46"/>
        <v>4</v>
      </c>
      <c r="Z21">
        <f t="shared" si="47"/>
        <v>8</v>
      </c>
      <c r="AA21">
        <f t="shared" si="47"/>
        <v>0</v>
      </c>
      <c r="AB21">
        <f t="shared" si="47"/>
        <v>0</v>
      </c>
      <c r="AC21" s="2">
        <f t="shared" si="48"/>
        <v>5</v>
      </c>
      <c r="AD21" s="2">
        <f t="shared" si="49"/>
        <v>4</v>
      </c>
      <c r="AE21" s="2">
        <f t="shared" si="50"/>
        <v>3</v>
      </c>
      <c r="AF21" s="2">
        <f t="shared" si="51"/>
        <v>1</v>
      </c>
      <c r="AG21" s="2">
        <f t="shared" si="52"/>
        <v>-1</v>
      </c>
      <c r="AH21" s="2">
        <f t="shared" si="53"/>
        <v>1</v>
      </c>
      <c r="AI21" s="2">
        <f t="shared" si="54"/>
        <v>-1</v>
      </c>
      <c r="AJ21" s="2">
        <f t="shared" si="55"/>
        <v>0</v>
      </c>
      <c r="AK21" s="6">
        <f t="shared" si="1"/>
        <v>0</v>
      </c>
      <c r="AL21" s="6">
        <f t="shared" si="2"/>
        <v>0</v>
      </c>
      <c r="AM21" s="6">
        <f t="shared" si="56"/>
        <v>0</v>
      </c>
      <c r="AN21" s="2">
        <f t="shared" si="3"/>
        <v>1</v>
      </c>
      <c r="AO21" s="6">
        <f t="shared" si="57"/>
        <v>5</v>
      </c>
      <c r="AP21" s="6">
        <f t="shared" si="4"/>
        <v>3</v>
      </c>
      <c r="AQ21" s="6">
        <f t="shared" si="58"/>
        <v>3</v>
      </c>
      <c r="AR21" s="18">
        <f t="shared" si="59"/>
        <v>0</v>
      </c>
      <c r="AS21" s="18">
        <f t="shared" si="60"/>
        <v>1</v>
      </c>
      <c r="AT21">
        <f t="shared" si="61"/>
        <v>6</v>
      </c>
      <c r="AU21">
        <f t="shared" si="62"/>
        <v>3</v>
      </c>
      <c r="AV21">
        <f t="shared" si="63"/>
        <v>6</v>
      </c>
      <c r="AW21" s="2">
        <f t="shared" si="64"/>
        <v>-4.2426406871192848</v>
      </c>
      <c r="AX21" s="2">
        <f t="shared" si="65"/>
        <v>0</v>
      </c>
      <c r="AY21" s="2">
        <f t="shared" si="66"/>
        <v>1</v>
      </c>
      <c r="AZ21" s="2">
        <f t="shared" si="67"/>
        <v>-1</v>
      </c>
      <c r="BA21" s="18">
        <f t="shared" si="68"/>
        <v>4.2426406871192848</v>
      </c>
      <c r="BB21" s="2">
        <f t="shared" si="69"/>
        <v>5.54327719506772</v>
      </c>
      <c r="BC21" s="2">
        <f t="shared" si="70"/>
        <v>4.2426406871192857</v>
      </c>
      <c r="BD21" s="2">
        <f t="shared" si="71"/>
        <v>1</v>
      </c>
      <c r="BE21" s="2">
        <f t="shared" si="72"/>
        <v>-1</v>
      </c>
      <c r="BF21" s="18">
        <f t="shared" si="73"/>
        <v>-5.54327719506772</v>
      </c>
      <c r="BG21">
        <f t="shared" si="74"/>
        <v>0</v>
      </c>
      <c r="BH21" s="2">
        <f t="shared" si="75"/>
        <v>1</v>
      </c>
      <c r="BI21" s="17">
        <f t="shared" si="76"/>
        <v>0</v>
      </c>
      <c r="BJ21" s="2">
        <f t="shared" si="77"/>
        <v>1</v>
      </c>
      <c r="BK21" s="17">
        <f t="shared" si="78"/>
        <v>0</v>
      </c>
      <c r="BM21" t="str">
        <f t="shared" si="79"/>
        <v/>
      </c>
      <c r="BN21" t="str">
        <f t="shared" si="80"/>
        <v/>
      </c>
      <c r="BO21">
        <f t="shared" si="81"/>
        <v>-1</v>
      </c>
      <c r="BP21">
        <f t="shared" si="82"/>
        <v>1</v>
      </c>
      <c r="BQ21">
        <f t="shared" si="83"/>
        <v>2</v>
      </c>
      <c r="BR21">
        <f t="shared" si="84"/>
        <v>0</v>
      </c>
      <c r="BS21">
        <f t="shared" si="85"/>
        <v>0</v>
      </c>
      <c r="BT21" s="17">
        <f t="shared" si="86"/>
        <v>0</v>
      </c>
      <c r="BU21" s="17">
        <f t="shared" si="87"/>
        <v>0</v>
      </c>
      <c r="BV21" s="2"/>
      <c r="BW21">
        <f t="shared" si="88"/>
        <v>20</v>
      </c>
      <c r="BX21">
        <f t="shared" si="7"/>
        <v>0</v>
      </c>
      <c r="BY21" s="7">
        <f t="shared" si="8"/>
        <v>0</v>
      </c>
      <c r="BZ21">
        <f t="shared" si="9"/>
        <v>20</v>
      </c>
      <c r="CA21" s="7">
        <f t="shared" si="10"/>
        <v>14.141999999999999</v>
      </c>
      <c r="CB21">
        <f t="shared" si="89"/>
        <v>10</v>
      </c>
      <c r="CC21">
        <f t="shared" si="90"/>
        <v>0</v>
      </c>
      <c r="CD21">
        <f t="shared" si="91"/>
        <v>0</v>
      </c>
      <c r="CE21" s="7">
        <f t="shared" si="92"/>
        <v>10</v>
      </c>
      <c r="CF21" s="7">
        <f t="shared" si="93"/>
        <v>10</v>
      </c>
      <c r="CG21">
        <f t="shared" si="94"/>
        <v>20</v>
      </c>
      <c r="CH21">
        <f t="shared" si="95"/>
        <v>20</v>
      </c>
      <c r="CI21">
        <f t="shared" si="96"/>
        <v>20</v>
      </c>
      <c r="CJ21">
        <f t="shared" si="11"/>
        <v>40</v>
      </c>
      <c r="CK21">
        <f t="shared" si="12"/>
        <v>30</v>
      </c>
      <c r="CL21">
        <f t="shared" si="13"/>
        <v>32.5</v>
      </c>
      <c r="CM21">
        <f t="shared" si="14"/>
        <v>32.5</v>
      </c>
      <c r="CN21">
        <f t="shared" si="97"/>
        <v>10</v>
      </c>
      <c r="CO21">
        <f t="shared" si="98"/>
        <v>5</v>
      </c>
      <c r="CP21">
        <f t="shared" si="15"/>
        <v>0</v>
      </c>
      <c r="CQ21">
        <f t="shared" si="16"/>
        <v>0</v>
      </c>
      <c r="CR21">
        <f t="shared" si="17"/>
        <v>0</v>
      </c>
      <c r="CS21" s="7">
        <f t="shared" si="99"/>
        <v>0</v>
      </c>
      <c r="CT21">
        <f t="shared" si="18"/>
        <v>7.0710678118654755</v>
      </c>
      <c r="CU21">
        <f t="shared" si="19"/>
        <v>3.5355339059327378</v>
      </c>
      <c r="CV21">
        <f t="shared" si="20"/>
        <v>0.75</v>
      </c>
      <c r="CW21" s="7">
        <f t="shared" si="100"/>
        <v>0.88388347648318444</v>
      </c>
      <c r="CX21">
        <f t="shared" si="101"/>
        <v>0</v>
      </c>
      <c r="CY21">
        <f t="shared" si="102"/>
        <v>0</v>
      </c>
      <c r="CZ21">
        <f t="shared" si="103"/>
        <v>-5</v>
      </c>
      <c r="DA21">
        <f t="shared" si="104"/>
        <v>-20</v>
      </c>
      <c r="DB21">
        <f t="shared" si="105"/>
        <v>20</v>
      </c>
      <c r="DC21">
        <f t="shared" si="106"/>
        <v>7.5</v>
      </c>
      <c r="DD21">
        <f t="shared" si="107"/>
        <v>-5</v>
      </c>
      <c r="DE21" s="5">
        <f t="shared" si="108"/>
        <v>7.5</v>
      </c>
      <c r="DG21">
        <f t="shared" si="109"/>
        <v>-1.6161165235168156</v>
      </c>
      <c r="DH21">
        <f t="shared" si="110"/>
        <v>16.767766952966369</v>
      </c>
      <c r="DI21" s="5">
        <f t="shared" si="111"/>
        <v>-1.6161165235168156</v>
      </c>
      <c r="DK21">
        <f t="shared" si="112"/>
        <v>0</v>
      </c>
      <c r="DL21">
        <f t="shared" si="113"/>
        <v>0</v>
      </c>
      <c r="DM21">
        <f t="shared" si="114"/>
        <v>0</v>
      </c>
      <c r="DN21">
        <f t="shared" si="115"/>
        <v>0</v>
      </c>
      <c r="DO21">
        <f t="shared" si="21"/>
        <v>0</v>
      </c>
      <c r="DP21">
        <f t="shared" si="116"/>
        <v>0</v>
      </c>
      <c r="DQ21">
        <f t="shared" si="117"/>
        <v>5</v>
      </c>
      <c r="DR21">
        <f t="shared" si="118"/>
        <v>0</v>
      </c>
      <c r="DS21">
        <f t="shared" si="22"/>
        <v>5</v>
      </c>
      <c r="DT21">
        <f t="shared" si="119"/>
        <v>5</v>
      </c>
      <c r="DU21">
        <f t="shared" si="120"/>
        <v>0</v>
      </c>
      <c r="DV21">
        <f t="shared" si="23"/>
        <v>0</v>
      </c>
      <c r="DW21">
        <f t="shared" si="121"/>
        <v>0</v>
      </c>
      <c r="DX21">
        <f t="shared" si="122"/>
        <v>0</v>
      </c>
      <c r="DY21">
        <f t="shared" si="122"/>
        <v>1</v>
      </c>
      <c r="DZ21">
        <f t="shared" si="123"/>
        <v>1</v>
      </c>
      <c r="EA21">
        <f t="shared" si="124"/>
        <v>1</v>
      </c>
      <c r="EB21">
        <f t="shared" si="125"/>
        <v>0</v>
      </c>
      <c r="EC21">
        <f t="shared" si="126"/>
        <v>10</v>
      </c>
      <c r="ED21">
        <f t="shared" si="127"/>
        <v>-5</v>
      </c>
      <c r="EE21">
        <f t="shared" si="128"/>
        <v>1</v>
      </c>
      <c r="EF21">
        <f t="shared" si="128"/>
        <v>1</v>
      </c>
      <c r="EG21">
        <f t="shared" si="128"/>
        <v>1</v>
      </c>
      <c r="EH21">
        <f t="shared" si="129"/>
        <v>0</v>
      </c>
      <c r="EI21">
        <f t="shared" si="130"/>
        <v>24.141999999999999</v>
      </c>
      <c r="EJ21">
        <f t="shared" si="131"/>
        <v>16.768000000000001</v>
      </c>
      <c r="EK21" s="16">
        <f t="shared" si="26"/>
        <v>14.141999999999999</v>
      </c>
      <c r="EL21" s="16">
        <f t="shared" si="132"/>
        <v>10</v>
      </c>
      <c r="EM21" s="16">
        <f t="shared" si="133"/>
        <v>0</v>
      </c>
      <c r="EN21" s="16">
        <f t="shared" si="27"/>
        <v>14.141999999999999</v>
      </c>
      <c r="EO21" s="16">
        <f t="shared" si="134"/>
        <v>24.141999999999999</v>
      </c>
      <c r="EP21" s="16">
        <f t="shared" si="135"/>
        <v>21.768000000000001</v>
      </c>
      <c r="EQ21">
        <f t="shared" si="136"/>
        <v>0</v>
      </c>
      <c r="ER21" s="49">
        <f t="shared" si="28"/>
        <v>0</v>
      </c>
      <c r="ES21" s="49">
        <f t="shared" si="137"/>
        <v>0</v>
      </c>
      <c r="ET21" s="49">
        <f t="shared" si="138"/>
        <v>0</v>
      </c>
      <c r="EV21" t="s">
        <v>12</v>
      </c>
      <c r="EW21">
        <f t="shared" si="29"/>
        <v>1</v>
      </c>
      <c r="EX21" t="str">
        <f t="shared" si="139"/>
        <v>I2</v>
      </c>
      <c r="EY21">
        <f t="shared" si="140"/>
        <v>14.141999999999999</v>
      </c>
      <c r="EZ21">
        <f t="shared" si="141"/>
        <v>10</v>
      </c>
      <c r="FA21">
        <f t="shared" si="142"/>
        <v>0</v>
      </c>
      <c r="FB21" t="str">
        <f t="shared" si="143"/>
        <v>I3</v>
      </c>
      <c r="FC21">
        <f t="shared" si="144"/>
        <v>14.141999999999999</v>
      </c>
      <c r="FD21">
        <f t="shared" si="145"/>
        <v>24.141999999999999</v>
      </c>
      <c r="FE21">
        <f t="shared" si="146"/>
        <v>21.768000000000001</v>
      </c>
      <c r="FF21" t="str">
        <f t="shared" si="147"/>
        <v>S</v>
      </c>
      <c r="FG21">
        <f t="shared" si="148"/>
        <v>100</v>
      </c>
      <c r="FH21" t="str">
        <f t="shared" si="149"/>
        <v>D</v>
      </c>
      <c r="FI21">
        <f t="shared" si="150"/>
        <v>0</v>
      </c>
      <c r="FJ21" t="str">
        <f t="shared" si="151"/>
        <v>P18</v>
      </c>
      <c r="FK21">
        <f t="shared" si="152"/>
        <v>4.2426406871192848</v>
      </c>
      <c r="FL21" t="str">
        <f t="shared" si="153"/>
        <v>P17</v>
      </c>
      <c r="FM21">
        <f t="shared" si="154"/>
        <v>-5.54327719506772</v>
      </c>
      <c r="FN21" t="str">
        <f t="shared" si="155"/>
        <v>P9</v>
      </c>
      <c r="FO21">
        <f t="shared" si="156"/>
        <v>0</v>
      </c>
      <c r="FP21" t="str">
        <f t="shared" si="157"/>
        <v>P10</v>
      </c>
      <c r="FQ21">
        <f t="shared" si="158"/>
        <v>0</v>
      </c>
      <c r="FR21" t="str">
        <f t="shared" si="159"/>
        <v>T1</v>
      </c>
      <c r="FS21">
        <f t="shared" si="160"/>
        <v>0</v>
      </c>
      <c r="FT21" t="str">
        <f t="shared" si="161"/>
        <v>T2</v>
      </c>
      <c r="FU21">
        <f t="shared" si="162"/>
        <v>0</v>
      </c>
      <c r="FV21" t="str">
        <f t="shared" si="163"/>
        <v>T3</v>
      </c>
      <c r="FW21">
        <f t="shared" si="164"/>
        <v>10</v>
      </c>
      <c r="FX21" t="str">
        <f t="shared" si="165"/>
        <v>T4</v>
      </c>
      <c r="FY21">
        <f t="shared" si="166"/>
        <v>10</v>
      </c>
      <c r="FZ21" t="str">
        <f t="shared" si="167"/>
        <v>P13</v>
      </c>
      <c r="GA21">
        <f t="shared" si="30"/>
        <v>0</v>
      </c>
      <c r="GB21" t="str">
        <f t="shared" si="168"/>
        <v>P14</v>
      </c>
      <c r="GC21">
        <f t="shared" si="31"/>
        <v>0</v>
      </c>
      <c r="GD21" t="str">
        <f t="shared" si="169"/>
        <v>P11</v>
      </c>
      <c r="GE21">
        <f t="shared" si="170"/>
        <v>-15</v>
      </c>
      <c r="GF21" t="str">
        <f t="shared" si="171"/>
        <v>P12</v>
      </c>
      <c r="GG21">
        <f t="shared" si="172"/>
        <v>-15</v>
      </c>
      <c r="GJ21" t="str">
        <f t="shared" si="173"/>
        <v/>
      </c>
      <c r="GK21" t="str">
        <f t="shared" si="174"/>
        <v/>
      </c>
      <c r="GL21" t="str">
        <f t="shared" si="175"/>
        <v/>
      </c>
      <c r="GM21" t="str">
        <f t="shared" si="176"/>
        <v/>
      </c>
    </row>
    <row r="22" spans="1:195" ht="18.600000000000001" thickTop="1" thickBot="1" x14ac:dyDescent="0.45">
      <c r="A22" s="15" t="s">
        <v>72</v>
      </c>
      <c r="B22" s="42">
        <f>IF(Walking!E27="","",Walking!E27)</f>
        <v>0</v>
      </c>
      <c r="K22">
        <f t="shared" si="33"/>
        <v>1</v>
      </c>
      <c r="L22">
        <f t="shared" si="34"/>
        <v>14</v>
      </c>
      <c r="M22">
        <f t="shared" si="35"/>
        <v>14</v>
      </c>
      <c r="N22" s="17">
        <f t="shared" si="36"/>
        <v>10</v>
      </c>
      <c r="O22">
        <f t="shared" si="37"/>
        <v>1</v>
      </c>
      <c r="P22">
        <f t="shared" si="38"/>
        <v>-20</v>
      </c>
      <c r="Q22">
        <f t="shared" si="38"/>
        <v>-10</v>
      </c>
      <c r="R22">
        <f t="shared" si="39"/>
        <v>-20</v>
      </c>
      <c r="S22">
        <f t="shared" si="40"/>
        <v>0</v>
      </c>
      <c r="T22">
        <f t="shared" si="41"/>
        <v>0</v>
      </c>
      <c r="U22">
        <f t="shared" si="42"/>
        <v>14.141999999999999</v>
      </c>
      <c r="V22">
        <f t="shared" si="43"/>
        <v>13</v>
      </c>
      <c r="W22">
        <f t="shared" si="44"/>
        <v>-2</v>
      </c>
      <c r="X22">
        <f t="shared" si="45"/>
        <v>4</v>
      </c>
      <c r="Y22">
        <f t="shared" si="46"/>
        <v>4</v>
      </c>
      <c r="Z22">
        <f t="shared" si="47"/>
        <v>8</v>
      </c>
      <c r="AA22">
        <f t="shared" si="47"/>
        <v>0</v>
      </c>
      <c r="AB22">
        <f t="shared" si="47"/>
        <v>0</v>
      </c>
      <c r="AC22" s="2">
        <f t="shared" si="48"/>
        <v>6</v>
      </c>
      <c r="AD22" s="2">
        <f t="shared" si="49"/>
        <v>3</v>
      </c>
      <c r="AE22" s="2">
        <f t="shared" si="50"/>
        <v>4</v>
      </c>
      <c r="AF22" s="2">
        <f t="shared" si="51"/>
        <v>1</v>
      </c>
      <c r="AG22" s="2">
        <f t="shared" si="52"/>
        <v>-1</v>
      </c>
      <c r="AH22" s="2">
        <f t="shared" si="53"/>
        <v>1</v>
      </c>
      <c r="AI22" s="2">
        <f t="shared" si="54"/>
        <v>-1</v>
      </c>
      <c r="AJ22" s="2">
        <f t="shared" si="55"/>
        <v>0</v>
      </c>
      <c r="AK22" s="6">
        <f t="shared" si="1"/>
        <v>0</v>
      </c>
      <c r="AL22" s="6">
        <f t="shared" si="2"/>
        <v>0</v>
      </c>
      <c r="AM22" s="6">
        <f t="shared" si="56"/>
        <v>0</v>
      </c>
      <c r="AN22" s="2">
        <f t="shared" si="3"/>
        <v>1</v>
      </c>
      <c r="AO22" s="6">
        <f t="shared" si="57"/>
        <v>6</v>
      </c>
      <c r="AP22" s="6">
        <f t="shared" si="4"/>
        <v>4</v>
      </c>
      <c r="AQ22" s="6">
        <f t="shared" si="58"/>
        <v>4</v>
      </c>
      <c r="AR22" s="18">
        <f t="shared" si="59"/>
        <v>0</v>
      </c>
      <c r="AS22" s="18">
        <f t="shared" si="60"/>
        <v>1</v>
      </c>
      <c r="AT22">
        <f t="shared" si="61"/>
        <v>6</v>
      </c>
      <c r="AU22">
        <f t="shared" si="62"/>
        <v>3</v>
      </c>
      <c r="AV22">
        <f t="shared" si="63"/>
        <v>6</v>
      </c>
      <c r="AW22" s="2">
        <f t="shared" si="64"/>
        <v>-4.2426406871192848</v>
      </c>
      <c r="AX22" s="2">
        <f t="shared" si="65"/>
        <v>0</v>
      </c>
      <c r="AY22" s="2">
        <f t="shared" si="66"/>
        <v>1</v>
      </c>
      <c r="AZ22" s="2">
        <f t="shared" si="67"/>
        <v>-1</v>
      </c>
      <c r="BA22" s="18">
        <f t="shared" si="68"/>
        <v>4.2426406871192848</v>
      </c>
      <c r="BB22" s="2">
        <f t="shared" si="69"/>
        <v>4.2426406871192857</v>
      </c>
      <c r="BC22" s="2">
        <f t="shared" si="70"/>
        <v>7.3508907294517201E-16</v>
      </c>
      <c r="BD22" s="2">
        <f t="shared" si="71"/>
        <v>1</v>
      </c>
      <c r="BE22" s="2">
        <f t="shared" si="72"/>
        <v>-1</v>
      </c>
      <c r="BF22" s="18">
        <f t="shared" si="73"/>
        <v>-4.2426406871192857</v>
      </c>
      <c r="BG22">
        <f t="shared" si="74"/>
        <v>0</v>
      </c>
      <c r="BH22" s="2">
        <f t="shared" si="75"/>
        <v>1</v>
      </c>
      <c r="BI22" s="17">
        <f t="shared" si="76"/>
        <v>0</v>
      </c>
      <c r="BJ22" s="2">
        <f t="shared" si="77"/>
        <v>1</v>
      </c>
      <c r="BK22" s="17">
        <f t="shared" si="78"/>
        <v>0</v>
      </c>
      <c r="BM22" t="str">
        <f t="shared" si="79"/>
        <v/>
      </c>
      <c r="BN22" t="str">
        <f t="shared" si="80"/>
        <v/>
      </c>
      <c r="BO22">
        <f t="shared" si="81"/>
        <v>-1</v>
      </c>
      <c r="BP22">
        <f t="shared" si="82"/>
        <v>0</v>
      </c>
      <c r="BQ22">
        <f t="shared" si="83"/>
        <v>1</v>
      </c>
      <c r="BR22">
        <f t="shared" si="84"/>
        <v>0</v>
      </c>
      <c r="BS22">
        <f t="shared" si="85"/>
        <v>0</v>
      </c>
      <c r="BT22" s="17">
        <f t="shared" si="86"/>
        <v>0</v>
      </c>
      <c r="BU22" s="17">
        <f t="shared" si="87"/>
        <v>0</v>
      </c>
      <c r="BV22" s="2"/>
      <c r="BW22">
        <f t="shared" si="88"/>
        <v>20</v>
      </c>
      <c r="BX22">
        <f t="shared" si="7"/>
        <v>0</v>
      </c>
      <c r="BY22" s="7">
        <f t="shared" si="8"/>
        <v>0</v>
      </c>
      <c r="BZ22">
        <f t="shared" si="9"/>
        <v>20</v>
      </c>
      <c r="CA22" s="7">
        <f t="shared" si="10"/>
        <v>0</v>
      </c>
      <c r="CB22">
        <f t="shared" si="89"/>
        <v>10</v>
      </c>
      <c r="CC22">
        <f t="shared" si="90"/>
        <v>0</v>
      </c>
      <c r="CD22">
        <f t="shared" si="91"/>
        <v>0</v>
      </c>
      <c r="CE22" s="7">
        <f t="shared" si="92"/>
        <v>10</v>
      </c>
      <c r="CF22" s="7">
        <f t="shared" si="93"/>
        <v>10</v>
      </c>
      <c r="CG22">
        <f t="shared" si="94"/>
        <v>20</v>
      </c>
      <c r="CH22">
        <f t="shared" si="95"/>
        <v>20</v>
      </c>
      <c r="CI22">
        <f t="shared" si="96"/>
        <v>20</v>
      </c>
      <c r="CJ22">
        <f t="shared" si="11"/>
        <v>40</v>
      </c>
      <c r="CK22">
        <f t="shared" si="12"/>
        <v>40</v>
      </c>
      <c r="CL22">
        <f t="shared" si="13"/>
        <v>35</v>
      </c>
      <c r="CM22">
        <f t="shared" si="14"/>
        <v>35</v>
      </c>
      <c r="CN22">
        <f t="shared" si="97"/>
        <v>10</v>
      </c>
      <c r="CO22">
        <f t="shared" si="98"/>
        <v>5</v>
      </c>
      <c r="CP22">
        <f t="shared" si="15"/>
        <v>0</v>
      </c>
      <c r="CQ22">
        <f t="shared" si="16"/>
        <v>0</v>
      </c>
      <c r="CR22">
        <f t="shared" si="17"/>
        <v>0</v>
      </c>
      <c r="CS22" s="7">
        <f t="shared" si="99"/>
        <v>0</v>
      </c>
      <c r="CT22">
        <f t="shared" si="18"/>
        <v>1.22514845490862E-15</v>
      </c>
      <c r="CU22">
        <f t="shared" si="19"/>
        <v>6.1257422745431001E-16</v>
      </c>
      <c r="CV22">
        <f t="shared" si="20"/>
        <v>1</v>
      </c>
      <c r="CW22" s="7">
        <f t="shared" si="100"/>
        <v>6.1257422745431001E-16</v>
      </c>
      <c r="CX22">
        <f t="shared" si="101"/>
        <v>0</v>
      </c>
      <c r="CY22">
        <f t="shared" si="102"/>
        <v>0</v>
      </c>
      <c r="CZ22">
        <f t="shared" si="103"/>
        <v>-5</v>
      </c>
      <c r="DA22">
        <f t="shared" si="104"/>
        <v>-20</v>
      </c>
      <c r="DB22">
        <f t="shared" si="105"/>
        <v>20</v>
      </c>
      <c r="DC22">
        <f t="shared" si="106"/>
        <v>5</v>
      </c>
      <c r="DD22">
        <f t="shared" si="107"/>
        <v>-10</v>
      </c>
      <c r="DE22" s="5">
        <f t="shared" si="108"/>
        <v>5</v>
      </c>
      <c r="DG22">
        <f t="shared" si="109"/>
        <v>5.0000000000000009</v>
      </c>
      <c r="DH22">
        <f t="shared" si="110"/>
        <v>30</v>
      </c>
      <c r="DI22" s="5">
        <f t="shared" si="111"/>
        <v>5.0000000000000009</v>
      </c>
      <c r="DK22">
        <f t="shared" si="112"/>
        <v>0</v>
      </c>
      <c r="DL22">
        <f t="shared" si="113"/>
        <v>0</v>
      </c>
      <c r="DM22">
        <f t="shared" si="114"/>
        <v>0</v>
      </c>
      <c r="DN22">
        <f t="shared" si="115"/>
        <v>0</v>
      </c>
      <c r="DO22">
        <f t="shared" si="21"/>
        <v>0</v>
      </c>
      <c r="DP22">
        <f t="shared" si="116"/>
        <v>0</v>
      </c>
      <c r="DQ22">
        <f t="shared" si="117"/>
        <v>5</v>
      </c>
      <c r="DR22">
        <f t="shared" si="118"/>
        <v>0</v>
      </c>
      <c r="DS22">
        <f t="shared" si="22"/>
        <v>5</v>
      </c>
      <c r="DT22">
        <f t="shared" si="119"/>
        <v>5</v>
      </c>
      <c r="DU22">
        <f t="shared" si="120"/>
        <v>0</v>
      </c>
      <c r="DV22">
        <f t="shared" si="23"/>
        <v>0</v>
      </c>
      <c r="DW22">
        <f t="shared" si="121"/>
        <v>0</v>
      </c>
      <c r="DX22">
        <f t="shared" si="122"/>
        <v>0</v>
      </c>
      <c r="DY22">
        <f t="shared" si="122"/>
        <v>1</v>
      </c>
      <c r="DZ22">
        <f t="shared" si="123"/>
        <v>1</v>
      </c>
      <c r="EA22">
        <f t="shared" si="124"/>
        <v>1</v>
      </c>
      <c r="EB22">
        <f t="shared" si="125"/>
        <v>0</v>
      </c>
      <c r="EC22">
        <f t="shared" si="126"/>
        <v>10</v>
      </c>
      <c r="ED22">
        <f t="shared" si="127"/>
        <v>-10</v>
      </c>
      <c r="EE22">
        <f t="shared" si="128"/>
        <v>1</v>
      </c>
      <c r="EF22">
        <f t="shared" si="128"/>
        <v>1</v>
      </c>
      <c r="EG22">
        <f t="shared" si="128"/>
        <v>1</v>
      </c>
      <c r="EH22">
        <f t="shared" si="129"/>
        <v>0</v>
      </c>
      <c r="EI22">
        <f t="shared" si="130"/>
        <v>10</v>
      </c>
      <c r="EJ22">
        <f t="shared" si="131"/>
        <v>30</v>
      </c>
      <c r="EK22" s="16">
        <f t="shared" si="26"/>
        <v>14.141999999999999</v>
      </c>
      <c r="EL22" s="16">
        <f t="shared" si="132"/>
        <v>10</v>
      </c>
      <c r="EM22" s="16">
        <f t="shared" si="133"/>
        <v>-5</v>
      </c>
      <c r="EN22" s="16">
        <f t="shared" si="27"/>
        <v>14.141999999999999</v>
      </c>
      <c r="EO22" s="16">
        <f t="shared" si="134"/>
        <v>10</v>
      </c>
      <c r="EP22" s="16">
        <f t="shared" si="135"/>
        <v>35</v>
      </c>
      <c r="EQ22">
        <f t="shared" si="136"/>
        <v>0</v>
      </c>
      <c r="ER22" s="49">
        <f t="shared" si="28"/>
        <v>0</v>
      </c>
      <c r="ES22" s="49">
        <f t="shared" si="137"/>
        <v>0</v>
      </c>
      <c r="ET22" s="49">
        <f t="shared" si="138"/>
        <v>0</v>
      </c>
      <c r="EV22" t="s">
        <v>12</v>
      </c>
      <c r="EW22">
        <f t="shared" si="29"/>
        <v>1</v>
      </c>
      <c r="EX22" t="str">
        <f t="shared" si="139"/>
        <v>I2</v>
      </c>
      <c r="EY22">
        <f t="shared" si="140"/>
        <v>14.141999999999999</v>
      </c>
      <c r="EZ22">
        <f t="shared" si="141"/>
        <v>10</v>
      </c>
      <c r="FA22">
        <f t="shared" si="142"/>
        <v>-5</v>
      </c>
      <c r="FB22" t="str">
        <f t="shared" si="143"/>
        <v>I3</v>
      </c>
      <c r="FC22">
        <f t="shared" si="144"/>
        <v>14.141999999999999</v>
      </c>
      <c r="FD22">
        <f t="shared" si="145"/>
        <v>10</v>
      </c>
      <c r="FE22">
        <f t="shared" si="146"/>
        <v>35</v>
      </c>
      <c r="FF22" t="str">
        <f t="shared" si="147"/>
        <v>S</v>
      </c>
      <c r="FG22">
        <f t="shared" si="148"/>
        <v>100</v>
      </c>
      <c r="FH22" t="str">
        <f t="shared" si="149"/>
        <v>D</v>
      </c>
      <c r="FI22">
        <f t="shared" si="150"/>
        <v>0</v>
      </c>
      <c r="FJ22" t="str">
        <f t="shared" si="151"/>
        <v>P18</v>
      </c>
      <c r="FK22">
        <f t="shared" si="152"/>
        <v>4.2426406871192848</v>
      </c>
      <c r="FL22" t="str">
        <f t="shared" si="153"/>
        <v>P17</v>
      </c>
      <c r="FM22">
        <f t="shared" si="154"/>
        <v>-4.2426406871192857</v>
      </c>
      <c r="FN22" t="str">
        <f t="shared" si="155"/>
        <v>P9</v>
      </c>
      <c r="FO22">
        <f t="shared" si="156"/>
        <v>0</v>
      </c>
      <c r="FP22" t="str">
        <f t="shared" si="157"/>
        <v>P10</v>
      </c>
      <c r="FQ22">
        <f t="shared" si="158"/>
        <v>0</v>
      </c>
      <c r="FR22" t="str">
        <f t="shared" si="159"/>
        <v>T1</v>
      </c>
      <c r="FS22">
        <f t="shared" si="160"/>
        <v>0</v>
      </c>
      <c r="FT22" t="str">
        <f t="shared" si="161"/>
        <v>T2</v>
      </c>
      <c r="FU22">
        <f t="shared" si="162"/>
        <v>0</v>
      </c>
      <c r="FV22" t="str">
        <f t="shared" si="163"/>
        <v>T3</v>
      </c>
      <c r="FW22">
        <f t="shared" si="164"/>
        <v>10</v>
      </c>
      <c r="FX22" t="str">
        <f t="shared" si="165"/>
        <v>T4</v>
      </c>
      <c r="FY22">
        <f t="shared" si="166"/>
        <v>10</v>
      </c>
      <c r="FZ22" t="str">
        <f t="shared" si="167"/>
        <v>P13</v>
      </c>
      <c r="GA22">
        <f t="shared" si="30"/>
        <v>0</v>
      </c>
      <c r="GB22" t="str">
        <f t="shared" si="168"/>
        <v>P14</v>
      </c>
      <c r="GC22">
        <f t="shared" si="31"/>
        <v>0</v>
      </c>
      <c r="GD22" t="str">
        <f t="shared" si="169"/>
        <v>P11</v>
      </c>
      <c r="GE22">
        <f t="shared" si="170"/>
        <v>-15</v>
      </c>
      <c r="GF22" t="str">
        <f t="shared" si="171"/>
        <v>P12</v>
      </c>
      <c r="GG22">
        <f t="shared" si="172"/>
        <v>-15</v>
      </c>
      <c r="GJ22" t="str">
        <f t="shared" si="173"/>
        <v/>
      </c>
      <c r="GK22" t="str">
        <f t="shared" si="174"/>
        <v/>
      </c>
      <c r="GL22" t="str">
        <f t="shared" si="175"/>
        <v/>
      </c>
      <c r="GM22" t="str">
        <f t="shared" si="176"/>
        <v/>
      </c>
    </row>
    <row r="23" spans="1:195" ht="18.600000000000001" thickTop="1" thickBot="1" x14ac:dyDescent="0.45">
      <c r="A23" s="22" t="s">
        <v>101</v>
      </c>
      <c r="B23" s="42">
        <f>IF(Walking!E28="","",Walking!E28)</f>
        <v>9</v>
      </c>
      <c r="D23" s="7">
        <f>Walking!G28</f>
        <v>1</v>
      </c>
      <c r="E23" s="4" t="s">
        <v>61</v>
      </c>
      <c r="K23">
        <f t="shared" si="33"/>
        <v>1</v>
      </c>
      <c r="L23">
        <f t="shared" si="34"/>
        <v>15</v>
      </c>
      <c r="M23">
        <f t="shared" si="35"/>
        <v>15</v>
      </c>
      <c r="N23" s="17">
        <f t="shared" si="36"/>
        <v>15</v>
      </c>
      <c r="O23">
        <f t="shared" si="37"/>
        <v>1</v>
      </c>
      <c r="P23">
        <f t="shared" si="38"/>
        <v>-20</v>
      </c>
      <c r="Q23">
        <f t="shared" si="38"/>
        <v>-10</v>
      </c>
      <c r="R23">
        <f t="shared" si="39"/>
        <v>-20</v>
      </c>
      <c r="S23">
        <f t="shared" si="40"/>
        <v>0</v>
      </c>
      <c r="T23">
        <f t="shared" si="41"/>
        <v>0</v>
      </c>
      <c r="U23">
        <f t="shared" si="42"/>
        <v>7.6539999999999999</v>
      </c>
      <c r="V23">
        <f t="shared" si="43"/>
        <v>14</v>
      </c>
      <c r="W23">
        <f t="shared" si="44"/>
        <v>-2</v>
      </c>
      <c r="X23">
        <f t="shared" si="45"/>
        <v>4</v>
      </c>
      <c r="Y23">
        <f t="shared" si="46"/>
        <v>4</v>
      </c>
      <c r="Z23">
        <f t="shared" si="47"/>
        <v>8</v>
      </c>
      <c r="AA23">
        <f t="shared" si="47"/>
        <v>0</v>
      </c>
      <c r="AB23">
        <f t="shared" si="47"/>
        <v>0</v>
      </c>
      <c r="AC23" s="2">
        <f t="shared" si="48"/>
        <v>7</v>
      </c>
      <c r="AD23" s="2">
        <f t="shared" si="49"/>
        <v>2</v>
      </c>
      <c r="AE23" s="2">
        <f t="shared" si="50"/>
        <v>0</v>
      </c>
      <c r="AF23" s="2">
        <f t="shared" si="51"/>
        <v>1</v>
      </c>
      <c r="AG23" s="2">
        <f t="shared" si="52"/>
        <v>-1</v>
      </c>
      <c r="AH23" s="2">
        <f t="shared" si="53"/>
        <v>0</v>
      </c>
      <c r="AI23" s="2">
        <f t="shared" si="54"/>
        <v>0</v>
      </c>
      <c r="AJ23" s="2">
        <f t="shared" si="55"/>
        <v>0</v>
      </c>
      <c r="AK23" s="6">
        <f t="shared" si="1"/>
        <v>0</v>
      </c>
      <c r="AL23" s="6">
        <f t="shared" si="2"/>
        <v>0</v>
      </c>
      <c r="AM23" s="6">
        <f t="shared" si="56"/>
        <v>0</v>
      </c>
      <c r="AN23" s="2">
        <f t="shared" si="3"/>
        <v>0</v>
      </c>
      <c r="AO23" s="6">
        <f t="shared" si="57"/>
        <v>7</v>
      </c>
      <c r="AP23" s="6">
        <f t="shared" si="4"/>
        <v>0</v>
      </c>
      <c r="AQ23" s="6">
        <f t="shared" si="58"/>
        <v>0</v>
      </c>
      <c r="AR23" s="18">
        <f t="shared" si="59"/>
        <v>0</v>
      </c>
      <c r="AS23" s="18">
        <f t="shared" si="60"/>
        <v>1</v>
      </c>
      <c r="AT23">
        <f t="shared" si="61"/>
        <v>6</v>
      </c>
      <c r="AU23">
        <f t="shared" si="62"/>
        <v>3</v>
      </c>
      <c r="AV23">
        <f t="shared" si="63"/>
        <v>6</v>
      </c>
      <c r="AW23" s="2">
        <f t="shared" si="64"/>
        <v>-2.2961005941905421</v>
      </c>
      <c r="AX23" s="2">
        <f t="shared" si="65"/>
        <v>0</v>
      </c>
      <c r="AY23" s="2">
        <f t="shared" si="66"/>
        <v>1</v>
      </c>
      <c r="AZ23" s="2">
        <f t="shared" si="67"/>
        <v>-1</v>
      </c>
      <c r="BA23" s="18">
        <f t="shared" si="68"/>
        <v>2.2961005941905421</v>
      </c>
      <c r="BB23" s="2">
        <f t="shared" si="69"/>
        <v>2.2961005941905395</v>
      </c>
      <c r="BC23" s="2">
        <f t="shared" si="70"/>
        <v>0</v>
      </c>
      <c r="BD23" s="2">
        <f t="shared" si="71"/>
        <v>1</v>
      </c>
      <c r="BE23" s="2">
        <f t="shared" si="72"/>
        <v>-1</v>
      </c>
      <c r="BF23" s="18">
        <f t="shared" si="73"/>
        <v>-2.2961005941905395</v>
      </c>
      <c r="BG23">
        <f t="shared" si="74"/>
        <v>0</v>
      </c>
      <c r="BH23" s="2">
        <f t="shared" si="75"/>
        <v>1</v>
      </c>
      <c r="BI23" s="17">
        <f t="shared" si="76"/>
        <v>0</v>
      </c>
      <c r="BJ23" s="2">
        <f t="shared" si="77"/>
        <v>1</v>
      </c>
      <c r="BK23" s="17">
        <f t="shared" si="78"/>
        <v>0</v>
      </c>
      <c r="BM23" t="str">
        <f t="shared" si="79"/>
        <v/>
      </c>
      <c r="BN23" t="str">
        <f t="shared" si="80"/>
        <v/>
      </c>
      <c r="BO23">
        <f t="shared" si="81"/>
        <v>0</v>
      </c>
      <c r="BP23">
        <f t="shared" si="82"/>
        <v>0</v>
      </c>
      <c r="BQ23">
        <f t="shared" si="83"/>
        <v>0</v>
      </c>
      <c r="BR23">
        <f t="shared" si="84"/>
        <v>0</v>
      </c>
      <c r="BS23">
        <f t="shared" si="85"/>
        <v>0</v>
      </c>
      <c r="BT23" s="17">
        <f t="shared" si="86"/>
        <v>0</v>
      </c>
      <c r="BU23" s="17">
        <f t="shared" si="87"/>
        <v>0</v>
      </c>
      <c r="BV23" s="2"/>
      <c r="BW23">
        <f t="shared" si="88"/>
        <v>20</v>
      </c>
      <c r="BX23">
        <f t="shared" si="7"/>
        <v>0</v>
      </c>
      <c r="BY23" s="7">
        <f t="shared" si="8"/>
        <v>0</v>
      </c>
      <c r="BZ23">
        <f t="shared" si="9"/>
        <v>0</v>
      </c>
      <c r="CA23" s="7">
        <f t="shared" si="10"/>
        <v>0</v>
      </c>
      <c r="CB23">
        <f t="shared" si="89"/>
        <v>10</v>
      </c>
      <c r="CC23">
        <f t="shared" si="90"/>
        <v>0</v>
      </c>
      <c r="CD23">
        <f t="shared" si="91"/>
        <v>0</v>
      </c>
      <c r="CE23" s="7">
        <f t="shared" si="92"/>
        <v>10</v>
      </c>
      <c r="CF23" s="7">
        <f t="shared" si="93"/>
        <v>10</v>
      </c>
      <c r="CG23">
        <f t="shared" si="94"/>
        <v>20</v>
      </c>
      <c r="CH23">
        <f t="shared" si="95"/>
        <v>20</v>
      </c>
      <c r="CI23">
        <f t="shared" si="96"/>
        <v>20</v>
      </c>
      <c r="CJ23">
        <f t="shared" si="11"/>
        <v>40</v>
      </c>
      <c r="CK23">
        <f t="shared" si="12"/>
        <v>40</v>
      </c>
      <c r="CL23">
        <f t="shared" si="13"/>
        <v>37.5</v>
      </c>
      <c r="CM23">
        <f t="shared" si="14"/>
        <v>37.5</v>
      </c>
      <c r="CN23">
        <f t="shared" si="97"/>
        <v>10</v>
      </c>
      <c r="CO23">
        <f t="shared" si="98"/>
        <v>5</v>
      </c>
      <c r="CP23">
        <f t="shared" si="15"/>
        <v>0</v>
      </c>
      <c r="CQ23">
        <f t="shared" si="16"/>
        <v>0</v>
      </c>
      <c r="CR23">
        <f t="shared" si="17"/>
        <v>0</v>
      </c>
      <c r="CS23" s="7">
        <f t="shared" si="99"/>
        <v>0</v>
      </c>
      <c r="CT23">
        <f t="shared" si="18"/>
        <v>0</v>
      </c>
      <c r="CU23">
        <f t="shared" si="19"/>
        <v>0</v>
      </c>
      <c r="CV23">
        <f t="shared" si="20"/>
        <v>0</v>
      </c>
      <c r="CW23" s="7">
        <f t="shared" si="100"/>
        <v>0</v>
      </c>
      <c r="CX23">
        <f t="shared" si="101"/>
        <v>0</v>
      </c>
      <c r="CY23">
        <f t="shared" si="102"/>
        <v>0</v>
      </c>
      <c r="CZ23">
        <f t="shared" si="103"/>
        <v>-5</v>
      </c>
      <c r="DA23">
        <f t="shared" si="104"/>
        <v>-20</v>
      </c>
      <c r="DB23">
        <f t="shared" si="105"/>
        <v>20</v>
      </c>
      <c r="DC23">
        <f t="shared" si="106"/>
        <v>2.5</v>
      </c>
      <c r="DD23">
        <f t="shared" si="107"/>
        <v>-15</v>
      </c>
      <c r="DE23" s="5">
        <f t="shared" si="108"/>
        <v>2.5</v>
      </c>
      <c r="DG23">
        <f t="shared" si="109"/>
        <v>2.5</v>
      </c>
      <c r="DH23">
        <f t="shared" si="110"/>
        <v>25</v>
      </c>
      <c r="DI23" s="5">
        <f t="shared" si="111"/>
        <v>2.5</v>
      </c>
      <c r="DK23">
        <f t="shared" si="112"/>
        <v>0</v>
      </c>
      <c r="DL23">
        <f t="shared" si="113"/>
        <v>0</v>
      </c>
      <c r="DM23">
        <f t="shared" si="114"/>
        <v>0</v>
      </c>
      <c r="DN23">
        <f t="shared" si="115"/>
        <v>0</v>
      </c>
      <c r="DO23">
        <f t="shared" si="21"/>
        <v>0</v>
      </c>
      <c r="DP23">
        <f t="shared" si="116"/>
        <v>0</v>
      </c>
      <c r="DQ23">
        <f t="shared" si="117"/>
        <v>5</v>
      </c>
      <c r="DR23">
        <f t="shared" si="118"/>
        <v>0</v>
      </c>
      <c r="DS23">
        <f t="shared" si="22"/>
        <v>5</v>
      </c>
      <c r="DT23">
        <f t="shared" si="119"/>
        <v>5</v>
      </c>
      <c r="DU23">
        <f t="shared" si="120"/>
        <v>0</v>
      </c>
      <c r="DV23">
        <f t="shared" si="23"/>
        <v>0</v>
      </c>
      <c r="DW23">
        <f t="shared" si="121"/>
        <v>0</v>
      </c>
      <c r="DX23">
        <f t="shared" si="122"/>
        <v>0</v>
      </c>
      <c r="DY23">
        <f t="shared" si="122"/>
        <v>1</v>
      </c>
      <c r="DZ23">
        <f t="shared" si="123"/>
        <v>1</v>
      </c>
      <c r="EA23">
        <f t="shared" si="124"/>
        <v>1</v>
      </c>
      <c r="EB23">
        <f t="shared" si="125"/>
        <v>0</v>
      </c>
      <c r="EC23">
        <f t="shared" si="126"/>
        <v>10</v>
      </c>
      <c r="ED23">
        <f t="shared" si="127"/>
        <v>-15</v>
      </c>
      <c r="EE23">
        <f t="shared" si="128"/>
        <v>1</v>
      </c>
      <c r="EF23">
        <f t="shared" si="128"/>
        <v>1</v>
      </c>
      <c r="EG23">
        <f t="shared" si="128"/>
        <v>1</v>
      </c>
      <c r="EH23">
        <f t="shared" si="129"/>
        <v>0</v>
      </c>
      <c r="EI23">
        <f t="shared" si="130"/>
        <v>10</v>
      </c>
      <c r="EJ23">
        <f t="shared" si="131"/>
        <v>25</v>
      </c>
      <c r="EK23" s="16">
        <f t="shared" si="26"/>
        <v>7.6539999999999999</v>
      </c>
      <c r="EL23" s="16">
        <f t="shared" si="132"/>
        <v>10</v>
      </c>
      <c r="EM23" s="16">
        <f t="shared" si="133"/>
        <v>-10</v>
      </c>
      <c r="EN23" s="16">
        <f t="shared" si="27"/>
        <v>7.6539999999999999</v>
      </c>
      <c r="EO23" s="16">
        <f t="shared" si="134"/>
        <v>10</v>
      </c>
      <c r="EP23" s="16">
        <f t="shared" si="135"/>
        <v>30</v>
      </c>
      <c r="EQ23">
        <f t="shared" si="136"/>
        <v>0</v>
      </c>
      <c r="ER23" s="49">
        <f t="shared" si="28"/>
        <v>0</v>
      </c>
      <c r="ES23" s="49">
        <f t="shared" si="137"/>
        <v>0</v>
      </c>
      <c r="ET23" s="49">
        <f t="shared" si="138"/>
        <v>0</v>
      </c>
      <c r="EV23" t="s">
        <v>12</v>
      </c>
      <c r="EW23">
        <f t="shared" si="29"/>
        <v>1</v>
      </c>
      <c r="EX23" t="str">
        <f t="shared" si="139"/>
        <v>I2</v>
      </c>
      <c r="EY23">
        <f t="shared" si="140"/>
        <v>7.6539999999999999</v>
      </c>
      <c r="EZ23">
        <f t="shared" si="141"/>
        <v>10</v>
      </c>
      <c r="FA23">
        <f t="shared" si="142"/>
        <v>-10</v>
      </c>
      <c r="FB23" t="str">
        <f t="shared" si="143"/>
        <v>I3</v>
      </c>
      <c r="FC23">
        <f t="shared" si="144"/>
        <v>7.6539999999999999</v>
      </c>
      <c r="FD23">
        <f t="shared" si="145"/>
        <v>10</v>
      </c>
      <c r="FE23">
        <f t="shared" si="146"/>
        <v>30</v>
      </c>
      <c r="FF23" t="str">
        <f t="shared" si="147"/>
        <v>S</v>
      </c>
      <c r="FG23">
        <f t="shared" si="148"/>
        <v>100</v>
      </c>
      <c r="FH23" t="str">
        <f t="shared" si="149"/>
        <v>D</v>
      </c>
      <c r="FI23">
        <f t="shared" si="150"/>
        <v>0</v>
      </c>
      <c r="FJ23" t="str">
        <f t="shared" si="151"/>
        <v>P18</v>
      </c>
      <c r="FK23">
        <f t="shared" si="152"/>
        <v>2.2961005941905421</v>
      </c>
      <c r="FL23" t="str">
        <f t="shared" si="153"/>
        <v>P17</v>
      </c>
      <c r="FM23">
        <f t="shared" si="154"/>
        <v>-2.2961005941905395</v>
      </c>
      <c r="FN23" t="str">
        <f t="shared" si="155"/>
        <v>P9</v>
      </c>
      <c r="FO23">
        <f t="shared" si="156"/>
        <v>0</v>
      </c>
      <c r="FP23" t="str">
        <f t="shared" si="157"/>
        <v>P10</v>
      </c>
      <c r="FQ23">
        <f t="shared" si="158"/>
        <v>0</v>
      </c>
      <c r="FR23" t="str">
        <f t="shared" si="159"/>
        <v>T1</v>
      </c>
      <c r="FS23">
        <f t="shared" si="160"/>
        <v>0</v>
      </c>
      <c r="FT23" t="str">
        <f t="shared" si="161"/>
        <v>T2</v>
      </c>
      <c r="FU23">
        <f t="shared" si="162"/>
        <v>0</v>
      </c>
      <c r="FV23" t="str">
        <f t="shared" si="163"/>
        <v>T3</v>
      </c>
      <c r="FW23">
        <f t="shared" si="164"/>
        <v>10</v>
      </c>
      <c r="FX23" t="str">
        <f t="shared" si="165"/>
        <v>T4</v>
      </c>
      <c r="FY23">
        <f t="shared" si="166"/>
        <v>10</v>
      </c>
      <c r="FZ23" t="str">
        <f t="shared" si="167"/>
        <v>P13</v>
      </c>
      <c r="GA23">
        <f t="shared" si="30"/>
        <v>0</v>
      </c>
      <c r="GB23" t="str">
        <f t="shared" si="168"/>
        <v>P14</v>
      </c>
      <c r="GC23">
        <f t="shared" si="31"/>
        <v>0</v>
      </c>
      <c r="GD23" t="str">
        <f t="shared" si="169"/>
        <v>P11</v>
      </c>
      <c r="GE23">
        <f t="shared" si="170"/>
        <v>-15</v>
      </c>
      <c r="GF23" t="str">
        <f t="shared" si="171"/>
        <v>P12</v>
      </c>
      <c r="GG23">
        <f t="shared" si="172"/>
        <v>-15</v>
      </c>
      <c r="GJ23" t="str">
        <f t="shared" si="173"/>
        <v/>
      </c>
      <c r="GK23" t="str">
        <f t="shared" si="174"/>
        <v/>
      </c>
      <c r="GL23" t="str">
        <f t="shared" si="175"/>
        <v/>
      </c>
      <c r="GM23" t="str">
        <f t="shared" si="176"/>
        <v/>
      </c>
    </row>
    <row r="24" spans="1:195" ht="18.600000000000001" thickTop="1" thickBot="1" x14ac:dyDescent="0.45">
      <c r="A24" s="22" t="s">
        <v>102</v>
      </c>
      <c r="B24" s="42">
        <f>IF(Walking!E29="","",Walking!E29)</f>
        <v>10</v>
      </c>
      <c r="D24" s="7">
        <f>Walking!G29</f>
        <v>1</v>
      </c>
      <c r="E24" s="4" t="s">
        <v>61</v>
      </c>
      <c r="K24">
        <f t="shared" si="33"/>
        <v>1</v>
      </c>
      <c r="L24">
        <f t="shared" si="34"/>
        <v>16</v>
      </c>
      <c r="M24">
        <f t="shared" si="35"/>
        <v>16</v>
      </c>
      <c r="N24" s="17">
        <f t="shared" si="36"/>
        <v>16</v>
      </c>
      <c r="O24">
        <f t="shared" si="37"/>
        <v>1</v>
      </c>
      <c r="P24">
        <f t="shared" si="38"/>
        <v>-20</v>
      </c>
      <c r="Q24">
        <f t="shared" si="38"/>
        <v>-10</v>
      </c>
      <c r="R24">
        <f t="shared" si="39"/>
        <v>-20</v>
      </c>
      <c r="S24">
        <f t="shared" si="40"/>
        <v>0</v>
      </c>
      <c r="T24">
        <f t="shared" si="41"/>
        <v>0</v>
      </c>
      <c r="U24">
        <f t="shared" si="42"/>
        <v>0</v>
      </c>
      <c r="V24">
        <f t="shared" si="43"/>
        <v>15</v>
      </c>
      <c r="W24">
        <f t="shared" si="44"/>
        <v>-2</v>
      </c>
      <c r="X24">
        <f t="shared" si="45"/>
        <v>4</v>
      </c>
      <c r="Y24">
        <f t="shared" si="46"/>
        <v>4</v>
      </c>
      <c r="Z24">
        <f t="shared" si="47"/>
        <v>8</v>
      </c>
      <c r="AA24">
        <f t="shared" si="47"/>
        <v>0</v>
      </c>
      <c r="AB24">
        <f t="shared" si="47"/>
        <v>0</v>
      </c>
      <c r="AC24" s="2">
        <f t="shared" si="48"/>
        <v>8</v>
      </c>
      <c r="AD24" s="2">
        <f t="shared" si="49"/>
        <v>1</v>
      </c>
      <c r="AE24" s="2">
        <f t="shared" si="50"/>
        <v>0</v>
      </c>
      <c r="AF24" s="2">
        <f t="shared" si="51"/>
        <v>1</v>
      </c>
      <c r="AG24" s="2">
        <f t="shared" si="52"/>
        <v>-1</v>
      </c>
      <c r="AH24" s="2">
        <f t="shared" si="53"/>
        <v>0</v>
      </c>
      <c r="AI24" s="2">
        <f t="shared" si="54"/>
        <v>0</v>
      </c>
      <c r="AJ24" s="2">
        <f t="shared" si="55"/>
        <v>0</v>
      </c>
      <c r="AK24" s="6">
        <f t="shared" si="1"/>
        <v>0</v>
      </c>
      <c r="AL24" s="6">
        <f t="shared" si="2"/>
        <v>0</v>
      </c>
      <c r="AM24" s="6">
        <f t="shared" si="56"/>
        <v>0</v>
      </c>
      <c r="AN24" s="2">
        <f t="shared" si="3"/>
        <v>0</v>
      </c>
      <c r="AO24" s="6">
        <f t="shared" si="57"/>
        <v>8</v>
      </c>
      <c r="AP24" s="6">
        <f t="shared" si="4"/>
        <v>0</v>
      </c>
      <c r="AQ24" s="6">
        <f t="shared" si="58"/>
        <v>0</v>
      </c>
      <c r="AR24" s="18">
        <f t="shared" si="59"/>
        <v>0</v>
      </c>
      <c r="AS24" s="18">
        <f t="shared" si="60"/>
        <v>1</v>
      </c>
      <c r="AT24">
        <f t="shared" si="61"/>
        <v>6</v>
      </c>
      <c r="AU24">
        <f t="shared" si="62"/>
        <v>3</v>
      </c>
      <c r="AV24">
        <f t="shared" si="63"/>
        <v>6</v>
      </c>
      <c r="AW24" s="2">
        <f t="shared" si="64"/>
        <v>-1.470178145890344E-15</v>
      </c>
      <c r="AX24" s="2">
        <f t="shared" si="65"/>
        <v>0</v>
      </c>
      <c r="AY24" s="2">
        <f t="shared" si="66"/>
        <v>1</v>
      </c>
      <c r="AZ24" s="2">
        <f t="shared" si="67"/>
        <v>-1</v>
      </c>
      <c r="BA24" s="18">
        <f t="shared" si="68"/>
        <v>1.470178145890344E-15</v>
      </c>
      <c r="BB24" s="2">
        <f t="shared" si="69"/>
        <v>7.3508907294517201E-16</v>
      </c>
      <c r="BC24" s="2">
        <f t="shared" si="70"/>
        <v>0</v>
      </c>
      <c r="BD24" s="2">
        <f t="shared" si="71"/>
        <v>1</v>
      </c>
      <c r="BE24" s="2">
        <f t="shared" si="72"/>
        <v>-1</v>
      </c>
      <c r="BF24" s="18">
        <f t="shared" si="73"/>
        <v>-7.3508907294517201E-16</v>
      </c>
      <c r="BG24">
        <f t="shared" si="74"/>
        <v>0</v>
      </c>
      <c r="BH24" s="2">
        <f t="shared" si="75"/>
        <v>1</v>
      </c>
      <c r="BI24" s="17">
        <f t="shared" si="76"/>
        <v>0</v>
      </c>
      <c r="BJ24" s="2">
        <f t="shared" si="77"/>
        <v>1</v>
      </c>
      <c r="BK24" s="17">
        <f t="shared" si="78"/>
        <v>0</v>
      </c>
      <c r="BM24" t="str">
        <f t="shared" si="79"/>
        <v/>
      </c>
      <c r="BN24" t="str">
        <f t="shared" si="80"/>
        <v/>
      </c>
      <c r="BO24">
        <f t="shared" si="81"/>
        <v>0</v>
      </c>
      <c r="BP24">
        <f t="shared" si="82"/>
        <v>0</v>
      </c>
      <c r="BQ24">
        <f t="shared" si="83"/>
        <v>0</v>
      </c>
      <c r="BR24">
        <f t="shared" si="84"/>
        <v>0</v>
      </c>
      <c r="BS24">
        <f t="shared" si="85"/>
        <v>0</v>
      </c>
      <c r="BT24" s="17">
        <f t="shared" si="86"/>
        <v>0</v>
      </c>
      <c r="BU24" s="17">
        <f t="shared" si="87"/>
        <v>0</v>
      </c>
      <c r="BV24" s="2"/>
      <c r="BW24">
        <f t="shared" si="88"/>
        <v>20</v>
      </c>
      <c r="BX24">
        <f t="shared" si="7"/>
        <v>0</v>
      </c>
      <c r="BY24" s="7">
        <f t="shared" si="8"/>
        <v>0</v>
      </c>
      <c r="BZ24">
        <f t="shared" si="9"/>
        <v>0</v>
      </c>
      <c r="CA24" s="7">
        <f t="shared" si="10"/>
        <v>0</v>
      </c>
      <c r="CB24">
        <f t="shared" si="89"/>
        <v>10</v>
      </c>
      <c r="CC24">
        <f t="shared" si="90"/>
        <v>0</v>
      </c>
      <c r="CD24">
        <f t="shared" si="91"/>
        <v>0</v>
      </c>
      <c r="CE24" s="7">
        <f t="shared" si="92"/>
        <v>10</v>
      </c>
      <c r="CF24" s="7">
        <f t="shared" si="93"/>
        <v>10</v>
      </c>
      <c r="CG24">
        <f t="shared" si="94"/>
        <v>20</v>
      </c>
      <c r="CH24">
        <f t="shared" si="95"/>
        <v>20</v>
      </c>
      <c r="CI24">
        <f t="shared" si="96"/>
        <v>20</v>
      </c>
      <c r="CJ24">
        <f t="shared" si="11"/>
        <v>40</v>
      </c>
      <c r="CK24">
        <f t="shared" si="12"/>
        <v>40</v>
      </c>
      <c r="CL24">
        <f t="shared" si="13"/>
        <v>40</v>
      </c>
      <c r="CM24">
        <f t="shared" si="14"/>
        <v>40</v>
      </c>
      <c r="CN24">
        <f t="shared" si="97"/>
        <v>10</v>
      </c>
      <c r="CO24">
        <f t="shared" si="98"/>
        <v>5</v>
      </c>
      <c r="CP24">
        <f t="shared" si="15"/>
        <v>0</v>
      </c>
      <c r="CQ24">
        <f t="shared" si="16"/>
        <v>0</v>
      </c>
      <c r="CR24">
        <f t="shared" si="17"/>
        <v>0</v>
      </c>
      <c r="CS24" s="7">
        <f t="shared" si="99"/>
        <v>0</v>
      </c>
      <c r="CT24">
        <f t="shared" si="18"/>
        <v>0</v>
      </c>
      <c r="CU24">
        <f t="shared" si="19"/>
        <v>0</v>
      </c>
      <c r="CV24">
        <f t="shared" si="20"/>
        <v>0</v>
      </c>
      <c r="CW24" s="7">
        <f t="shared" si="100"/>
        <v>0</v>
      </c>
      <c r="CX24">
        <f t="shared" si="101"/>
        <v>0</v>
      </c>
      <c r="CY24">
        <f t="shared" si="102"/>
        <v>0</v>
      </c>
      <c r="CZ24">
        <f t="shared" si="103"/>
        <v>-5</v>
      </c>
      <c r="DA24">
        <f t="shared" si="104"/>
        <v>-20</v>
      </c>
      <c r="DB24">
        <f t="shared" si="105"/>
        <v>20</v>
      </c>
      <c r="DC24">
        <f t="shared" si="106"/>
        <v>0</v>
      </c>
      <c r="DD24">
        <f t="shared" si="107"/>
        <v>-20</v>
      </c>
      <c r="DE24" s="5">
        <f t="shared" si="108"/>
        <v>0</v>
      </c>
      <c r="DG24">
        <f t="shared" si="109"/>
        <v>0</v>
      </c>
      <c r="DH24">
        <f t="shared" si="110"/>
        <v>20</v>
      </c>
      <c r="DI24" s="5">
        <f t="shared" si="111"/>
        <v>0</v>
      </c>
      <c r="DK24">
        <f t="shared" si="112"/>
        <v>0</v>
      </c>
      <c r="DL24">
        <f t="shared" si="113"/>
        <v>0</v>
      </c>
      <c r="DM24">
        <f t="shared" si="114"/>
        <v>0</v>
      </c>
      <c r="DN24">
        <f t="shared" si="115"/>
        <v>0</v>
      </c>
      <c r="DO24">
        <f t="shared" si="21"/>
        <v>0</v>
      </c>
      <c r="DP24">
        <f t="shared" si="116"/>
        <v>0</v>
      </c>
      <c r="DQ24">
        <f t="shared" si="117"/>
        <v>5</v>
      </c>
      <c r="DR24">
        <f t="shared" si="118"/>
        <v>0</v>
      </c>
      <c r="DS24">
        <f t="shared" si="22"/>
        <v>5</v>
      </c>
      <c r="DT24">
        <f t="shared" si="119"/>
        <v>5</v>
      </c>
      <c r="DU24">
        <f t="shared" si="120"/>
        <v>0</v>
      </c>
      <c r="DV24">
        <f t="shared" si="23"/>
        <v>0</v>
      </c>
      <c r="DW24">
        <f t="shared" si="121"/>
        <v>0</v>
      </c>
      <c r="DX24">
        <f t="shared" si="122"/>
        <v>0</v>
      </c>
      <c r="DY24">
        <f t="shared" si="122"/>
        <v>1</v>
      </c>
      <c r="DZ24">
        <f t="shared" si="123"/>
        <v>1</v>
      </c>
      <c r="EA24">
        <f t="shared" si="124"/>
        <v>1</v>
      </c>
      <c r="EB24">
        <f t="shared" si="125"/>
        <v>0</v>
      </c>
      <c r="EC24">
        <f t="shared" si="126"/>
        <v>10</v>
      </c>
      <c r="ED24">
        <f t="shared" si="127"/>
        <v>-20</v>
      </c>
      <c r="EE24">
        <f t="shared" si="128"/>
        <v>1</v>
      </c>
      <c r="EF24">
        <f t="shared" si="128"/>
        <v>1</v>
      </c>
      <c r="EG24">
        <f t="shared" si="128"/>
        <v>1</v>
      </c>
      <c r="EH24">
        <f t="shared" si="129"/>
        <v>0</v>
      </c>
      <c r="EI24">
        <f t="shared" si="130"/>
        <v>10</v>
      </c>
      <c r="EJ24">
        <f t="shared" si="131"/>
        <v>20</v>
      </c>
      <c r="EK24" s="16">
        <f t="shared" si="26"/>
        <v>0</v>
      </c>
      <c r="EL24" s="16">
        <f t="shared" si="132"/>
        <v>10</v>
      </c>
      <c r="EM24" s="16">
        <f t="shared" si="133"/>
        <v>-15</v>
      </c>
      <c r="EN24" s="16">
        <f t="shared" si="27"/>
        <v>0</v>
      </c>
      <c r="EO24" s="16">
        <f t="shared" si="134"/>
        <v>10</v>
      </c>
      <c r="EP24" s="16">
        <f t="shared" si="135"/>
        <v>25</v>
      </c>
      <c r="EQ24">
        <f t="shared" si="136"/>
        <v>0</v>
      </c>
      <c r="ER24" s="49">
        <f t="shared" si="28"/>
        <v>0</v>
      </c>
      <c r="ES24" s="49">
        <f t="shared" si="137"/>
        <v>0</v>
      </c>
      <c r="ET24" s="49">
        <f t="shared" si="138"/>
        <v>0</v>
      </c>
      <c r="EV24" t="s">
        <v>12</v>
      </c>
      <c r="EW24">
        <f t="shared" si="29"/>
        <v>1</v>
      </c>
      <c r="EX24" t="str">
        <f t="shared" si="139"/>
        <v>I2</v>
      </c>
      <c r="EY24">
        <f t="shared" si="140"/>
        <v>0</v>
      </c>
      <c r="EZ24">
        <f t="shared" si="141"/>
        <v>10</v>
      </c>
      <c r="FA24">
        <f t="shared" si="142"/>
        <v>-15</v>
      </c>
      <c r="FB24" t="str">
        <f t="shared" si="143"/>
        <v>I3</v>
      </c>
      <c r="FC24">
        <f t="shared" si="144"/>
        <v>0</v>
      </c>
      <c r="FD24">
        <f t="shared" si="145"/>
        <v>10</v>
      </c>
      <c r="FE24">
        <f t="shared" si="146"/>
        <v>25</v>
      </c>
      <c r="FF24" t="str">
        <f t="shared" si="147"/>
        <v>S</v>
      </c>
      <c r="FG24">
        <f t="shared" si="148"/>
        <v>100</v>
      </c>
      <c r="FH24" t="str">
        <f t="shared" si="149"/>
        <v>D</v>
      </c>
      <c r="FI24">
        <f t="shared" si="150"/>
        <v>0</v>
      </c>
      <c r="FJ24" t="str">
        <f t="shared" si="151"/>
        <v>P18</v>
      </c>
      <c r="FK24">
        <f t="shared" si="152"/>
        <v>1.470178145890344E-15</v>
      </c>
      <c r="FL24" t="str">
        <f t="shared" si="153"/>
        <v>P17</v>
      </c>
      <c r="FM24">
        <f t="shared" si="154"/>
        <v>-7.3508907294517201E-16</v>
      </c>
      <c r="FN24" t="str">
        <f t="shared" si="155"/>
        <v>P9</v>
      </c>
      <c r="FO24">
        <f t="shared" si="156"/>
        <v>0</v>
      </c>
      <c r="FP24" t="str">
        <f t="shared" si="157"/>
        <v>P10</v>
      </c>
      <c r="FQ24">
        <f t="shared" si="158"/>
        <v>0</v>
      </c>
      <c r="FR24" t="str">
        <f t="shared" si="159"/>
        <v>T1</v>
      </c>
      <c r="FS24">
        <f t="shared" si="160"/>
        <v>0</v>
      </c>
      <c r="FT24" t="str">
        <f t="shared" si="161"/>
        <v>T2</v>
      </c>
      <c r="FU24">
        <f t="shared" si="162"/>
        <v>0</v>
      </c>
      <c r="FV24" t="str">
        <f t="shared" si="163"/>
        <v>T3</v>
      </c>
      <c r="FW24">
        <f t="shared" si="164"/>
        <v>10</v>
      </c>
      <c r="FX24" t="str">
        <f t="shared" si="165"/>
        <v>T4</v>
      </c>
      <c r="FY24">
        <f t="shared" si="166"/>
        <v>10</v>
      </c>
      <c r="FZ24" t="str">
        <f t="shared" si="167"/>
        <v>P13</v>
      </c>
      <c r="GA24">
        <f t="shared" si="30"/>
        <v>0</v>
      </c>
      <c r="GB24" t="str">
        <f t="shared" si="168"/>
        <v>P14</v>
      </c>
      <c r="GC24">
        <f t="shared" si="31"/>
        <v>0</v>
      </c>
      <c r="GD24" t="str">
        <f t="shared" si="169"/>
        <v>P11</v>
      </c>
      <c r="GE24">
        <f t="shared" si="170"/>
        <v>-15</v>
      </c>
      <c r="GF24" t="str">
        <f t="shared" si="171"/>
        <v>P12</v>
      </c>
      <c r="GG24">
        <f t="shared" si="172"/>
        <v>-15</v>
      </c>
      <c r="GJ24" t="str">
        <f t="shared" si="173"/>
        <v/>
      </c>
      <c r="GK24" t="str">
        <f t="shared" si="174"/>
        <v/>
      </c>
      <c r="GL24" t="str">
        <f t="shared" si="175"/>
        <v/>
      </c>
      <c r="GM24" t="str">
        <f t="shared" si="176"/>
        <v/>
      </c>
    </row>
    <row r="25" spans="1:195" ht="18.600000000000001" thickTop="1" thickBot="1" x14ac:dyDescent="0.45">
      <c r="A25" s="22" t="s">
        <v>103</v>
      </c>
      <c r="B25" s="42">
        <f>IF(Walking!E30="","",Walking!E30)</f>
        <v>17</v>
      </c>
      <c r="C25" t="s">
        <v>60</v>
      </c>
      <c r="D25" s="7">
        <f>Walking!G30</f>
        <v>-1</v>
      </c>
      <c r="E25" s="4" t="s">
        <v>61</v>
      </c>
      <c r="F25" s="7">
        <f>Walking!I30</f>
        <v>1</v>
      </c>
      <c r="G25" t="s">
        <v>67</v>
      </c>
      <c r="K25">
        <f t="shared" si="33"/>
        <v>0</v>
      </c>
      <c r="L25">
        <f t="shared" si="34"/>
        <v>17</v>
      </c>
      <c r="M25">
        <f t="shared" si="35"/>
        <v>0</v>
      </c>
      <c r="N25" s="17">
        <f t="shared" si="36"/>
        <v>0</v>
      </c>
      <c r="O25">
        <f t="shared" si="37"/>
        <v>1</v>
      </c>
      <c r="P25">
        <f t="shared" si="38"/>
        <v>-20</v>
      </c>
      <c r="Q25">
        <f t="shared" si="38"/>
        <v>-10</v>
      </c>
      <c r="R25">
        <f t="shared" si="39"/>
        <v>0</v>
      </c>
      <c r="S25">
        <f t="shared" si="40"/>
        <v>0</v>
      </c>
      <c r="T25">
        <f t="shared" si="41"/>
        <v>0</v>
      </c>
      <c r="U25">
        <f t="shared" si="42"/>
        <v>0</v>
      </c>
      <c r="V25">
        <f t="shared" si="43"/>
        <v>-1</v>
      </c>
      <c r="W25">
        <f t="shared" si="44"/>
        <v>-2</v>
      </c>
      <c r="X25">
        <f t="shared" si="45"/>
        <v>4</v>
      </c>
      <c r="Y25">
        <f t="shared" si="46"/>
        <v>4</v>
      </c>
      <c r="Z25">
        <f t="shared" si="47"/>
        <v>8</v>
      </c>
      <c r="AA25">
        <f t="shared" si="47"/>
        <v>0</v>
      </c>
      <c r="AB25">
        <f t="shared" si="47"/>
        <v>0</v>
      </c>
      <c r="AC25" s="2">
        <f t="shared" si="48"/>
        <v>0</v>
      </c>
      <c r="AD25" s="2">
        <f t="shared" si="49"/>
        <v>-9</v>
      </c>
      <c r="AE25" s="2">
        <f t="shared" ref="AE25:AE59" si="177">(AC25-(Y25+W25))*AH25</f>
        <v>0</v>
      </c>
      <c r="AF25" s="2">
        <f t="shared" ref="AF25:AF59" si="178">ROUND((V25 + 0.001)/Z25 - 0.5, 0)</f>
        <v>-1</v>
      </c>
      <c r="AG25" s="2">
        <f t="shared" ref="AG25:AG59" si="179">POWER(-1,AF25)*K25</f>
        <v>0</v>
      </c>
      <c r="AH25" s="2">
        <f t="shared" ref="AH25:AH59" si="180">IF(AND((AC25-(Y25+W25))&lt;=X25, AC25&gt;(Y25+W25)), 1, 0)</f>
        <v>0</v>
      </c>
      <c r="AI25" s="2">
        <f t="shared" si="54"/>
        <v>0</v>
      </c>
      <c r="AJ25" s="2">
        <f t="shared" si="55"/>
        <v>0</v>
      </c>
      <c r="AK25" s="6">
        <f t="shared" si="1"/>
        <v>0</v>
      </c>
      <c r="AL25" s="6">
        <f t="shared" si="2"/>
        <v>0</v>
      </c>
      <c r="AM25" s="6">
        <f t="shared" si="56"/>
        <v>0</v>
      </c>
      <c r="AN25" s="2">
        <f t="shared" si="3"/>
        <v>0</v>
      </c>
      <c r="AO25" s="6">
        <f t="shared" si="57"/>
        <v>0</v>
      </c>
      <c r="AP25" s="6">
        <f t="shared" si="4"/>
        <v>0</v>
      </c>
      <c r="AQ25" s="6">
        <f t="shared" si="58"/>
        <v>0</v>
      </c>
      <c r="AR25" s="18">
        <f t="shared" si="59"/>
        <v>0</v>
      </c>
      <c r="AS25" s="18">
        <f t="shared" si="60"/>
        <v>0</v>
      </c>
      <c r="AT25">
        <f t="shared" si="61"/>
        <v>6</v>
      </c>
      <c r="AU25">
        <f t="shared" si="62"/>
        <v>3</v>
      </c>
      <c r="AV25">
        <f t="shared" si="63"/>
        <v>0</v>
      </c>
      <c r="AW25" s="2">
        <f t="shared" si="64"/>
        <v>0</v>
      </c>
      <c r="AX25" s="2">
        <f t="shared" si="65"/>
        <v>0</v>
      </c>
      <c r="AY25" s="2">
        <f t="shared" si="66"/>
        <v>1</v>
      </c>
      <c r="AZ25" s="2">
        <f t="shared" si="67"/>
        <v>-1</v>
      </c>
      <c r="BA25" s="18">
        <f t="shared" si="68"/>
        <v>0</v>
      </c>
      <c r="BB25" s="2">
        <f t="shared" si="69"/>
        <v>0</v>
      </c>
      <c r="BC25" s="2">
        <f t="shared" si="70"/>
        <v>0</v>
      </c>
      <c r="BD25" s="2">
        <f t="shared" si="71"/>
        <v>1</v>
      </c>
      <c r="BE25" s="2">
        <f t="shared" si="72"/>
        <v>-1</v>
      </c>
      <c r="BF25" s="18">
        <f t="shared" si="73"/>
        <v>0</v>
      </c>
      <c r="BG25">
        <f t="shared" si="74"/>
        <v>0</v>
      </c>
      <c r="BH25" s="2">
        <f t="shared" si="75"/>
        <v>1</v>
      </c>
      <c r="BI25" s="17">
        <f t="shared" si="76"/>
        <v>0</v>
      </c>
      <c r="BJ25" s="2">
        <f t="shared" si="77"/>
        <v>1</v>
      </c>
      <c r="BK25" s="17">
        <f t="shared" si="78"/>
        <v>0</v>
      </c>
      <c r="BM25" t="str">
        <f t="shared" si="79"/>
        <v/>
      </c>
      <c r="BN25" t="str">
        <f t="shared" si="80"/>
        <v/>
      </c>
      <c r="BO25">
        <f t="shared" si="81"/>
        <v>0</v>
      </c>
      <c r="BP25">
        <f t="shared" si="82"/>
        <v>0</v>
      </c>
      <c r="BQ25">
        <f t="shared" si="83"/>
        <v>0</v>
      </c>
      <c r="BR25">
        <f t="shared" si="84"/>
        <v>0</v>
      </c>
      <c r="BS25">
        <f t="shared" si="85"/>
        <v>0</v>
      </c>
      <c r="BT25" s="17">
        <f t="shared" si="86"/>
        <v>0</v>
      </c>
      <c r="BU25" s="17">
        <f t="shared" si="87"/>
        <v>0</v>
      </c>
      <c r="BV25" s="2"/>
      <c r="BW25">
        <f t="shared" si="88"/>
        <v>20</v>
      </c>
      <c r="BX25">
        <f t="shared" si="7"/>
        <v>0</v>
      </c>
      <c r="BY25" s="7">
        <f t="shared" si="8"/>
        <v>0</v>
      </c>
      <c r="BZ25">
        <f t="shared" si="9"/>
        <v>0</v>
      </c>
      <c r="CA25" s="7">
        <f t="shared" si="10"/>
        <v>0</v>
      </c>
      <c r="CB25">
        <f t="shared" si="89"/>
        <v>10</v>
      </c>
      <c r="CC25">
        <f t="shared" si="90"/>
        <v>0</v>
      </c>
      <c r="CD25">
        <f t="shared" si="91"/>
        <v>0</v>
      </c>
      <c r="CE25" s="7">
        <f t="shared" si="92"/>
        <v>10</v>
      </c>
      <c r="CF25" s="7">
        <f t="shared" si="93"/>
        <v>10</v>
      </c>
      <c r="CG25">
        <f t="shared" si="94"/>
        <v>20</v>
      </c>
      <c r="CH25">
        <f t="shared" si="95"/>
        <v>20</v>
      </c>
      <c r="CI25">
        <f t="shared" si="96"/>
        <v>20</v>
      </c>
      <c r="CJ25">
        <f t="shared" si="11"/>
        <v>40</v>
      </c>
      <c r="CK25">
        <f t="shared" si="12"/>
        <v>40</v>
      </c>
      <c r="CL25">
        <f t="shared" si="13"/>
        <v>0</v>
      </c>
      <c r="CM25">
        <f t="shared" si="14"/>
        <v>0</v>
      </c>
      <c r="CN25">
        <f t="shared" si="97"/>
        <v>10</v>
      </c>
      <c r="CO25">
        <f t="shared" si="98"/>
        <v>5</v>
      </c>
      <c r="CP25">
        <f t="shared" si="15"/>
        <v>0</v>
      </c>
      <c r="CQ25">
        <f t="shared" si="16"/>
        <v>0</v>
      </c>
      <c r="CR25">
        <f t="shared" si="17"/>
        <v>0</v>
      </c>
      <c r="CS25" s="7">
        <f t="shared" si="99"/>
        <v>0</v>
      </c>
      <c r="CT25">
        <f t="shared" si="18"/>
        <v>0</v>
      </c>
      <c r="CU25">
        <f t="shared" si="19"/>
        <v>0</v>
      </c>
      <c r="CV25">
        <f t="shared" si="20"/>
        <v>0</v>
      </c>
      <c r="CW25" s="7">
        <f t="shared" si="100"/>
        <v>0</v>
      </c>
      <c r="CX25">
        <f t="shared" si="101"/>
        <v>0</v>
      </c>
      <c r="CY25">
        <f t="shared" si="102"/>
        <v>0</v>
      </c>
      <c r="CZ25">
        <f t="shared" si="103"/>
        <v>-5</v>
      </c>
      <c r="DA25">
        <f t="shared" si="104"/>
        <v>-20</v>
      </c>
      <c r="DB25">
        <f t="shared" si="105"/>
        <v>20</v>
      </c>
      <c r="DC25">
        <f t="shared" si="106"/>
        <v>40</v>
      </c>
      <c r="DD25">
        <f t="shared" si="107"/>
        <v>60</v>
      </c>
      <c r="DE25" s="5">
        <f t="shared" si="108"/>
        <v>40</v>
      </c>
      <c r="DG25">
        <f t="shared" si="109"/>
        <v>40</v>
      </c>
      <c r="DH25">
        <f t="shared" si="110"/>
        <v>100</v>
      </c>
      <c r="DI25" s="5">
        <f t="shared" si="111"/>
        <v>40</v>
      </c>
      <c r="DK25">
        <f t="shared" si="112"/>
        <v>0</v>
      </c>
      <c r="DL25">
        <f t="shared" si="113"/>
        <v>0</v>
      </c>
      <c r="DM25">
        <f t="shared" si="114"/>
        <v>0</v>
      </c>
      <c r="DN25">
        <f t="shared" si="115"/>
        <v>0</v>
      </c>
      <c r="DO25">
        <f t="shared" si="21"/>
        <v>0</v>
      </c>
      <c r="DP25">
        <f t="shared" si="116"/>
        <v>0</v>
      </c>
      <c r="DQ25">
        <f t="shared" si="117"/>
        <v>5</v>
      </c>
      <c r="DR25">
        <f t="shared" si="118"/>
        <v>0</v>
      </c>
      <c r="DS25">
        <f t="shared" si="22"/>
        <v>5</v>
      </c>
      <c r="DT25">
        <f t="shared" si="119"/>
        <v>5</v>
      </c>
      <c r="DU25">
        <f t="shared" si="120"/>
        <v>0</v>
      </c>
      <c r="DV25">
        <f t="shared" si="23"/>
        <v>0</v>
      </c>
      <c r="DW25">
        <f t="shared" si="121"/>
        <v>0</v>
      </c>
      <c r="DX25">
        <f t="shared" si="122"/>
        <v>0</v>
      </c>
      <c r="DY25">
        <f t="shared" si="122"/>
        <v>1</v>
      </c>
      <c r="DZ25">
        <f t="shared" si="123"/>
        <v>1</v>
      </c>
      <c r="EA25">
        <f t="shared" si="124"/>
        <v>1</v>
      </c>
      <c r="EB25">
        <f t="shared" si="125"/>
        <v>0</v>
      </c>
      <c r="EC25">
        <f t="shared" si="126"/>
        <v>10</v>
      </c>
      <c r="ED25">
        <f t="shared" si="127"/>
        <v>60</v>
      </c>
      <c r="EE25">
        <f t="shared" si="128"/>
        <v>1</v>
      </c>
      <c r="EF25">
        <f t="shared" si="128"/>
        <v>1</v>
      </c>
      <c r="EG25">
        <f t="shared" si="128"/>
        <v>1</v>
      </c>
      <c r="EH25">
        <f t="shared" si="129"/>
        <v>0</v>
      </c>
      <c r="EI25">
        <f t="shared" si="130"/>
        <v>10</v>
      </c>
      <c r="EJ25">
        <f t="shared" si="131"/>
        <v>100</v>
      </c>
      <c r="EK25" s="16">
        <f t="shared" si="26"/>
        <v>0</v>
      </c>
      <c r="EL25" s="16">
        <f t="shared" si="132"/>
        <v>10</v>
      </c>
      <c r="EM25" s="16">
        <f t="shared" si="133"/>
        <v>65</v>
      </c>
      <c r="EN25" s="16">
        <f t="shared" si="27"/>
        <v>0</v>
      </c>
      <c r="EO25" s="16">
        <f t="shared" si="134"/>
        <v>10</v>
      </c>
      <c r="EP25" s="16">
        <f t="shared" si="135"/>
        <v>105</v>
      </c>
      <c r="EQ25">
        <f t="shared" si="136"/>
        <v>0</v>
      </c>
      <c r="ER25" s="49">
        <f t="shared" si="28"/>
        <v>0</v>
      </c>
      <c r="ES25" s="49">
        <f t="shared" si="137"/>
        <v>0</v>
      </c>
      <c r="ET25" s="49">
        <f t="shared" si="138"/>
        <v>0</v>
      </c>
      <c r="EV25" t="s">
        <v>12</v>
      </c>
      <c r="EW25">
        <f t="shared" si="29"/>
        <v>0</v>
      </c>
      <c r="EX25" t="str">
        <f t="shared" si="139"/>
        <v>I2</v>
      </c>
      <c r="EY25">
        <f t="shared" si="140"/>
        <v>0</v>
      </c>
      <c r="EZ25">
        <f t="shared" si="141"/>
        <v>10</v>
      </c>
      <c r="FA25">
        <f t="shared" si="142"/>
        <v>65</v>
      </c>
      <c r="FB25" t="str">
        <f t="shared" si="143"/>
        <v>I3</v>
      </c>
      <c r="FC25">
        <f t="shared" si="144"/>
        <v>0</v>
      </c>
      <c r="FD25">
        <f t="shared" si="145"/>
        <v>10</v>
      </c>
      <c r="FE25">
        <f t="shared" si="146"/>
        <v>105</v>
      </c>
      <c r="FF25" t="str">
        <f t="shared" si="147"/>
        <v>S</v>
      </c>
      <c r="FG25">
        <f t="shared" si="148"/>
        <v>100</v>
      </c>
      <c r="FH25" t="str">
        <f t="shared" si="149"/>
        <v>D</v>
      </c>
      <c r="FI25">
        <f t="shared" si="150"/>
        <v>0</v>
      </c>
      <c r="FJ25" t="str">
        <f t="shared" si="151"/>
        <v>P18</v>
      </c>
      <c r="FK25">
        <f t="shared" si="152"/>
        <v>0</v>
      </c>
      <c r="FL25" t="str">
        <f t="shared" si="153"/>
        <v>P17</v>
      </c>
      <c r="FM25">
        <f t="shared" si="154"/>
        <v>0</v>
      </c>
      <c r="FN25" t="str">
        <f t="shared" si="155"/>
        <v>P9</v>
      </c>
      <c r="FO25">
        <f t="shared" si="156"/>
        <v>0</v>
      </c>
      <c r="FP25" t="str">
        <f t="shared" si="157"/>
        <v>P10</v>
      </c>
      <c r="FQ25">
        <f t="shared" si="158"/>
        <v>0</v>
      </c>
      <c r="FR25" t="str">
        <f t="shared" si="159"/>
        <v>T1</v>
      </c>
      <c r="FS25">
        <f t="shared" si="160"/>
        <v>0</v>
      </c>
      <c r="FT25" t="str">
        <f t="shared" si="161"/>
        <v>T2</v>
      </c>
      <c r="FU25">
        <f t="shared" si="162"/>
        <v>0</v>
      </c>
      <c r="FV25" t="str">
        <f t="shared" si="163"/>
        <v>T3</v>
      </c>
      <c r="FW25">
        <f t="shared" si="164"/>
        <v>10</v>
      </c>
      <c r="FX25" t="str">
        <f t="shared" si="165"/>
        <v>T4</v>
      </c>
      <c r="FY25">
        <f t="shared" si="166"/>
        <v>10</v>
      </c>
      <c r="FZ25" t="str">
        <f t="shared" si="167"/>
        <v>P13</v>
      </c>
      <c r="GA25">
        <f t="shared" si="30"/>
        <v>0</v>
      </c>
      <c r="GB25" t="str">
        <f t="shared" si="168"/>
        <v>P14</v>
      </c>
      <c r="GC25">
        <f t="shared" si="31"/>
        <v>0</v>
      </c>
      <c r="GD25" t="str">
        <f t="shared" si="169"/>
        <v>P11</v>
      </c>
      <c r="GE25">
        <f t="shared" si="170"/>
        <v>-15</v>
      </c>
      <c r="GF25" t="str">
        <f t="shared" si="171"/>
        <v>P12</v>
      </c>
      <c r="GG25">
        <f t="shared" si="172"/>
        <v>-15</v>
      </c>
      <c r="GJ25" t="str">
        <f t="shared" si="173"/>
        <v/>
      </c>
      <c r="GK25" t="str">
        <f t="shared" si="174"/>
        <v/>
      </c>
      <c r="GL25" t="str">
        <f t="shared" si="175"/>
        <v/>
      </c>
      <c r="GM25" t="str">
        <f t="shared" si="176"/>
        <v/>
      </c>
    </row>
    <row r="26" spans="1:195" ht="18.600000000000001" thickTop="1" thickBot="1" x14ac:dyDescent="0.45">
      <c r="A26" s="22" t="s">
        <v>104</v>
      </c>
      <c r="B26" s="42">
        <f>IF(Walking!E31="","",Walking!E31)</f>
        <v>18</v>
      </c>
      <c r="C26" t="s">
        <v>60</v>
      </c>
      <c r="D26" s="7">
        <f>Walking!G31</f>
        <v>-1</v>
      </c>
      <c r="E26" s="4" t="s">
        <v>61</v>
      </c>
      <c r="F26" s="7">
        <f>Walking!I31</f>
        <v>1</v>
      </c>
      <c r="G26" t="s">
        <v>67</v>
      </c>
      <c r="K26">
        <f t="shared" si="33"/>
        <v>0</v>
      </c>
      <c r="L26">
        <f t="shared" si="34"/>
        <v>18</v>
      </c>
      <c r="M26">
        <f t="shared" si="35"/>
        <v>0</v>
      </c>
      <c r="N26" s="17">
        <f t="shared" si="36"/>
        <v>0</v>
      </c>
      <c r="O26">
        <f t="shared" si="37"/>
        <v>1</v>
      </c>
      <c r="P26">
        <f t="shared" si="38"/>
        <v>-20</v>
      </c>
      <c r="Q26">
        <f t="shared" si="38"/>
        <v>-10</v>
      </c>
      <c r="R26">
        <f t="shared" si="39"/>
        <v>0</v>
      </c>
      <c r="S26">
        <f t="shared" si="40"/>
        <v>0</v>
      </c>
      <c r="T26">
        <f t="shared" si="41"/>
        <v>0</v>
      </c>
      <c r="U26">
        <f t="shared" si="42"/>
        <v>0</v>
      </c>
      <c r="V26">
        <f t="shared" si="43"/>
        <v>-1</v>
      </c>
      <c r="W26">
        <f t="shared" si="44"/>
        <v>-2</v>
      </c>
      <c r="X26">
        <f t="shared" si="45"/>
        <v>4</v>
      </c>
      <c r="Y26">
        <f t="shared" si="46"/>
        <v>4</v>
      </c>
      <c r="Z26">
        <f t="shared" si="47"/>
        <v>8</v>
      </c>
      <c r="AA26">
        <f t="shared" si="47"/>
        <v>0</v>
      </c>
      <c r="AB26">
        <f t="shared" si="47"/>
        <v>0</v>
      </c>
      <c r="AC26" s="2">
        <f t="shared" si="48"/>
        <v>0</v>
      </c>
      <c r="AD26" s="2">
        <f t="shared" si="49"/>
        <v>-9</v>
      </c>
      <c r="AE26" s="2">
        <f t="shared" si="177"/>
        <v>0</v>
      </c>
      <c r="AF26" s="2">
        <f t="shared" si="178"/>
        <v>-1</v>
      </c>
      <c r="AG26" s="2">
        <f t="shared" si="179"/>
        <v>0</v>
      </c>
      <c r="AH26" s="2">
        <f t="shared" si="180"/>
        <v>0</v>
      </c>
      <c r="AI26" s="2">
        <f t="shared" si="54"/>
        <v>0</v>
      </c>
      <c r="AJ26" s="2">
        <f t="shared" si="55"/>
        <v>0</v>
      </c>
      <c r="AK26" s="6">
        <f t="shared" si="1"/>
        <v>0</v>
      </c>
      <c r="AL26" s="6">
        <f t="shared" si="2"/>
        <v>0</v>
      </c>
      <c r="AM26" s="6">
        <f t="shared" si="56"/>
        <v>0</v>
      </c>
      <c r="AN26" s="2">
        <f t="shared" si="3"/>
        <v>0</v>
      </c>
      <c r="AO26" s="6">
        <f t="shared" si="57"/>
        <v>0</v>
      </c>
      <c r="AP26" s="6">
        <f t="shared" si="4"/>
        <v>0</v>
      </c>
      <c r="AQ26" s="6">
        <f t="shared" si="58"/>
        <v>0</v>
      </c>
      <c r="AR26" s="18">
        <f t="shared" si="59"/>
        <v>0</v>
      </c>
      <c r="AS26" s="18">
        <f t="shared" si="60"/>
        <v>0</v>
      </c>
      <c r="AT26">
        <f t="shared" si="61"/>
        <v>6</v>
      </c>
      <c r="AU26">
        <f t="shared" si="62"/>
        <v>3</v>
      </c>
      <c r="AV26">
        <f t="shared" si="63"/>
        <v>0</v>
      </c>
      <c r="AW26" s="2">
        <f t="shared" si="64"/>
        <v>0</v>
      </c>
      <c r="AX26" s="2">
        <f t="shared" si="65"/>
        <v>0</v>
      </c>
      <c r="AY26" s="2">
        <f t="shared" si="66"/>
        <v>1</v>
      </c>
      <c r="AZ26" s="2">
        <f t="shared" si="67"/>
        <v>-1</v>
      </c>
      <c r="BA26" s="18">
        <f t="shared" si="68"/>
        <v>0</v>
      </c>
      <c r="BB26" s="2">
        <f t="shared" si="69"/>
        <v>0</v>
      </c>
      <c r="BC26" s="2">
        <f t="shared" si="70"/>
        <v>0</v>
      </c>
      <c r="BD26" s="2">
        <f t="shared" si="71"/>
        <v>1</v>
      </c>
      <c r="BE26" s="2">
        <f t="shared" si="72"/>
        <v>-1</v>
      </c>
      <c r="BF26" s="18">
        <f t="shared" si="73"/>
        <v>0</v>
      </c>
      <c r="BG26">
        <f t="shared" si="74"/>
        <v>0</v>
      </c>
      <c r="BH26" s="2">
        <f t="shared" si="75"/>
        <v>1</v>
      </c>
      <c r="BI26" s="17">
        <f t="shared" si="76"/>
        <v>0</v>
      </c>
      <c r="BJ26" s="2">
        <f t="shared" si="77"/>
        <v>1</v>
      </c>
      <c r="BK26" s="17">
        <f t="shared" si="78"/>
        <v>0</v>
      </c>
      <c r="BM26" t="str">
        <f t="shared" si="79"/>
        <v/>
      </c>
      <c r="BN26" t="str">
        <f t="shared" si="80"/>
        <v/>
      </c>
      <c r="BO26">
        <f t="shared" si="81"/>
        <v>0</v>
      </c>
      <c r="BP26">
        <f t="shared" si="82"/>
        <v>0</v>
      </c>
      <c r="BQ26">
        <f t="shared" si="83"/>
        <v>0</v>
      </c>
      <c r="BR26">
        <f t="shared" si="84"/>
        <v>0</v>
      </c>
      <c r="BS26">
        <f t="shared" si="85"/>
        <v>0</v>
      </c>
      <c r="BT26" s="17">
        <f t="shared" si="86"/>
        <v>0</v>
      </c>
      <c r="BU26" s="17">
        <f t="shared" si="87"/>
        <v>0</v>
      </c>
      <c r="BV26" s="2"/>
      <c r="BW26">
        <f t="shared" si="88"/>
        <v>20</v>
      </c>
      <c r="BX26">
        <f t="shared" si="7"/>
        <v>0</v>
      </c>
      <c r="BY26" s="7">
        <f t="shared" si="8"/>
        <v>0</v>
      </c>
      <c r="BZ26">
        <f t="shared" si="9"/>
        <v>0</v>
      </c>
      <c r="CA26" s="7">
        <f t="shared" si="10"/>
        <v>0</v>
      </c>
      <c r="CB26">
        <f t="shared" si="89"/>
        <v>10</v>
      </c>
      <c r="CC26">
        <f t="shared" si="90"/>
        <v>0</v>
      </c>
      <c r="CD26">
        <f t="shared" si="91"/>
        <v>0</v>
      </c>
      <c r="CE26" s="7">
        <f t="shared" si="92"/>
        <v>10</v>
      </c>
      <c r="CF26" s="7">
        <f t="shared" si="93"/>
        <v>10</v>
      </c>
      <c r="CG26">
        <f t="shared" si="94"/>
        <v>20</v>
      </c>
      <c r="CH26">
        <f t="shared" si="95"/>
        <v>20</v>
      </c>
      <c r="CI26">
        <f t="shared" si="96"/>
        <v>20</v>
      </c>
      <c r="CJ26">
        <f t="shared" si="11"/>
        <v>40</v>
      </c>
      <c r="CK26">
        <f t="shared" si="12"/>
        <v>40</v>
      </c>
      <c r="CL26">
        <f t="shared" si="13"/>
        <v>0</v>
      </c>
      <c r="CM26">
        <f t="shared" si="14"/>
        <v>0</v>
      </c>
      <c r="CN26">
        <f t="shared" si="97"/>
        <v>10</v>
      </c>
      <c r="CO26">
        <f t="shared" si="98"/>
        <v>5</v>
      </c>
      <c r="CP26">
        <f t="shared" si="15"/>
        <v>0</v>
      </c>
      <c r="CQ26">
        <f t="shared" si="16"/>
        <v>0</v>
      </c>
      <c r="CR26">
        <f t="shared" si="17"/>
        <v>0</v>
      </c>
      <c r="CS26" s="7">
        <f t="shared" si="99"/>
        <v>0</v>
      </c>
      <c r="CT26">
        <f t="shared" si="18"/>
        <v>0</v>
      </c>
      <c r="CU26">
        <f t="shared" si="19"/>
        <v>0</v>
      </c>
      <c r="CV26">
        <f t="shared" si="20"/>
        <v>0</v>
      </c>
      <c r="CW26" s="7">
        <f t="shared" si="100"/>
        <v>0</v>
      </c>
      <c r="CX26">
        <f t="shared" si="101"/>
        <v>0</v>
      </c>
      <c r="CY26">
        <f t="shared" si="102"/>
        <v>0</v>
      </c>
      <c r="CZ26">
        <f t="shared" si="103"/>
        <v>-5</v>
      </c>
      <c r="DA26">
        <f t="shared" si="104"/>
        <v>-20</v>
      </c>
      <c r="DB26">
        <f t="shared" si="105"/>
        <v>20</v>
      </c>
      <c r="DC26">
        <f t="shared" si="106"/>
        <v>40</v>
      </c>
      <c r="DD26">
        <f t="shared" si="107"/>
        <v>60</v>
      </c>
      <c r="DE26" s="5">
        <f t="shared" si="108"/>
        <v>40</v>
      </c>
      <c r="DG26">
        <f t="shared" si="109"/>
        <v>40</v>
      </c>
      <c r="DH26">
        <f t="shared" si="110"/>
        <v>100</v>
      </c>
      <c r="DI26" s="5">
        <f t="shared" si="111"/>
        <v>40</v>
      </c>
      <c r="DK26">
        <f t="shared" si="112"/>
        <v>0</v>
      </c>
      <c r="DL26">
        <f t="shared" si="113"/>
        <v>0</v>
      </c>
      <c r="DM26">
        <f t="shared" si="114"/>
        <v>0</v>
      </c>
      <c r="DN26">
        <f t="shared" si="115"/>
        <v>0</v>
      </c>
      <c r="DO26">
        <f t="shared" si="21"/>
        <v>0</v>
      </c>
      <c r="DP26">
        <f t="shared" si="116"/>
        <v>0</v>
      </c>
      <c r="DQ26">
        <f t="shared" si="117"/>
        <v>5</v>
      </c>
      <c r="DR26">
        <f t="shared" si="118"/>
        <v>0</v>
      </c>
      <c r="DS26">
        <f t="shared" si="22"/>
        <v>5</v>
      </c>
      <c r="DT26">
        <f t="shared" si="119"/>
        <v>5</v>
      </c>
      <c r="DU26">
        <f t="shared" si="120"/>
        <v>0</v>
      </c>
      <c r="DV26">
        <f t="shared" si="23"/>
        <v>0</v>
      </c>
      <c r="DW26">
        <f t="shared" si="121"/>
        <v>0</v>
      </c>
      <c r="DX26">
        <f t="shared" si="122"/>
        <v>0</v>
      </c>
      <c r="DY26">
        <f t="shared" si="122"/>
        <v>1</v>
      </c>
      <c r="DZ26">
        <f t="shared" si="123"/>
        <v>1</v>
      </c>
      <c r="EA26">
        <f t="shared" si="124"/>
        <v>1</v>
      </c>
      <c r="EB26">
        <f t="shared" si="125"/>
        <v>0</v>
      </c>
      <c r="EC26">
        <f t="shared" si="126"/>
        <v>10</v>
      </c>
      <c r="ED26">
        <f t="shared" si="127"/>
        <v>60</v>
      </c>
      <c r="EE26">
        <f t="shared" si="128"/>
        <v>1</v>
      </c>
      <c r="EF26">
        <f t="shared" si="128"/>
        <v>1</v>
      </c>
      <c r="EG26">
        <f t="shared" si="128"/>
        <v>1</v>
      </c>
      <c r="EH26">
        <f t="shared" si="129"/>
        <v>0</v>
      </c>
      <c r="EI26">
        <f t="shared" si="130"/>
        <v>10</v>
      </c>
      <c r="EJ26">
        <f t="shared" si="131"/>
        <v>100</v>
      </c>
      <c r="EK26" s="16">
        <f t="shared" si="26"/>
        <v>0</v>
      </c>
      <c r="EL26" s="16">
        <f t="shared" si="132"/>
        <v>10</v>
      </c>
      <c r="EM26" s="16">
        <f t="shared" si="133"/>
        <v>65</v>
      </c>
      <c r="EN26" s="16">
        <f t="shared" si="27"/>
        <v>0</v>
      </c>
      <c r="EO26" s="16">
        <f t="shared" si="134"/>
        <v>10</v>
      </c>
      <c r="EP26" s="16">
        <f t="shared" si="135"/>
        <v>105</v>
      </c>
      <c r="EQ26">
        <f t="shared" si="136"/>
        <v>0</v>
      </c>
      <c r="ER26" s="49">
        <f t="shared" si="28"/>
        <v>0</v>
      </c>
      <c r="ES26" s="49">
        <f t="shared" si="137"/>
        <v>0</v>
      </c>
      <c r="ET26" s="49">
        <f t="shared" si="138"/>
        <v>0</v>
      </c>
      <c r="EV26" t="s">
        <v>12</v>
      </c>
      <c r="EW26">
        <f t="shared" si="29"/>
        <v>0</v>
      </c>
      <c r="EX26" t="str">
        <f t="shared" si="139"/>
        <v>I2</v>
      </c>
      <c r="EY26">
        <f t="shared" si="140"/>
        <v>0</v>
      </c>
      <c r="EZ26">
        <f t="shared" si="141"/>
        <v>10</v>
      </c>
      <c r="FA26">
        <f t="shared" si="142"/>
        <v>65</v>
      </c>
      <c r="FB26" t="str">
        <f t="shared" si="143"/>
        <v>I3</v>
      </c>
      <c r="FC26">
        <f t="shared" si="144"/>
        <v>0</v>
      </c>
      <c r="FD26">
        <f t="shared" si="145"/>
        <v>10</v>
      </c>
      <c r="FE26">
        <f t="shared" si="146"/>
        <v>105</v>
      </c>
      <c r="FF26" t="str">
        <f t="shared" si="147"/>
        <v>S</v>
      </c>
      <c r="FG26">
        <f t="shared" si="148"/>
        <v>100</v>
      </c>
      <c r="FH26" t="str">
        <f t="shared" si="149"/>
        <v>D</v>
      </c>
      <c r="FI26">
        <f t="shared" si="150"/>
        <v>0</v>
      </c>
      <c r="FJ26" t="str">
        <f t="shared" si="151"/>
        <v>P18</v>
      </c>
      <c r="FK26">
        <f t="shared" si="152"/>
        <v>0</v>
      </c>
      <c r="FL26" t="str">
        <f t="shared" si="153"/>
        <v>P17</v>
      </c>
      <c r="FM26">
        <f t="shared" si="154"/>
        <v>0</v>
      </c>
      <c r="FN26" t="str">
        <f t="shared" si="155"/>
        <v>P9</v>
      </c>
      <c r="FO26">
        <f t="shared" si="156"/>
        <v>0</v>
      </c>
      <c r="FP26" t="str">
        <f t="shared" si="157"/>
        <v>P10</v>
      </c>
      <c r="FQ26">
        <f t="shared" si="158"/>
        <v>0</v>
      </c>
      <c r="FR26" t="str">
        <f t="shared" si="159"/>
        <v>T1</v>
      </c>
      <c r="FS26">
        <f t="shared" si="160"/>
        <v>0</v>
      </c>
      <c r="FT26" t="str">
        <f t="shared" si="161"/>
        <v>T2</v>
      </c>
      <c r="FU26">
        <f t="shared" si="162"/>
        <v>0</v>
      </c>
      <c r="FV26" t="str">
        <f t="shared" si="163"/>
        <v>T3</v>
      </c>
      <c r="FW26">
        <f t="shared" si="164"/>
        <v>10</v>
      </c>
      <c r="FX26" t="str">
        <f t="shared" si="165"/>
        <v>T4</v>
      </c>
      <c r="FY26">
        <f t="shared" si="166"/>
        <v>10</v>
      </c>
      <c r="FZ26" t="str">
        <f t="shared" si="167"/>
        <v>P13</v>
      </c>
      <c r="GA26">
        <f t="shared" si="30"/>
        <v>0</v>
      </c>
      <c r="GB26" t="str">
        <f t="shared" si="168"/>
        <v>P14</v>
      </c>
      <c r="GC26">
        <f t="shared" si="31"/>
        <v>0</v>
      </c>
      <c r="GD26" t="str">
        <f t="shared" si="169"/>
        <v>P11</v>
      </c>
      <c r="GE26">
        <f t="shared" si="170"/>
        <v>-15</v>
      </c>
      <c r="GF26" t="str">
        <f t="shared" si="171"/>
        <v>P12</v>
      </c>
      <c r="GG26">
        <f t="shared" si="172"/>
        <v>-15</v>
      </c>
      <c r="GJ26" t="str">
        <f t="shared" si="173"/>
        <v/>
      </c>
      <c r="GK26" t="str">
        <f t="shared" si="174"/>
        <v/>
      </c>
      <c r="GL26" t="str">
        <f t="shared" si="175"/>
        <v/>
      </c>
      <c r="GM26" t="str">
        <f t="shared" si="176"/>
        <v/>
      </c>
    </row>
    <row r="27" spans="1:195" ht="18.600000000000001" thickTop="1" thickBot="1" x14ac:dyDescent="0.45">
      <c r="A27" s="23" t="s">
        <v>183</v>
      </c>
      <c r="B27" s="42">
        <f>IF(Walking!E32="","",Walking!E32)</f>
        <v>6</v>
      </c>
      <c r="K27">
        <f t="shared" si="33"/>
        <v>0</v>
      </c>
      <c r="L27">
        <f t="shared" si="34"/>
        <v>19</v>
      </c>
      <c r="M27">
        <f t="shared" si="35"/>
        <v>0</v>
      </c>
      <c r="N27" s="17">
        <f t="shared" si="36"/>
        <v>0</v>
      </c>
      <c r="O27">
        <f t="shared" si="37"/>
        <v>1</v>
      </c>
      <c r="P27">
        <f t="shared" si="38"/>
        <v>-20</v>
      </c>
      <c r="Q27">
        <f t="shared" si="38"/>
        <v>-10</v>
      </c>
      <c r="R27">
        <f t="shared" si="39"/>
        <v>0</v>
      </c>
      <c r="S27">
        <f t="shared" si="40"/>
        <v>0</v>
      </c>
      <c r="T27">
        <f t="shared" si="41"/>
        <v>0</v>
      </c>
      <c r="U27">
        <f t="shared" si="42"/>
        <v>0</v>
      </c>
      <c r="V27">
        <f t="shared" si="43"/>
        <v>-1</v>
      </c>
      <c r="W27">
        <f t="shared" si="44"/>
        <v>-2</v>
      </c>
      <c r="X27">
        <f t="shared" si="45"/>
        <v>4</v>
      </c>
      <c r="Y27">
        <f t="shared" si="46"/>
        <v>4</v>
      </c>
      <c r="Z27">
        <f t="shared" si="47"/>
        <v>8</v>
      </c>
      <c r="AA27">
        <f t="shared" si="47"/>
        <v>0</v>
      </c>
      <c r="AB27">
        <f t="shared" si="47"/>
        <v>0</v>
      </c>
      <c r="AC27" s="2">
        <f t="shared" si="48"/>
        <v>0</v>
      </c>
      <c r="AD27" s="2">
        <f t="shared" si="49"/>
        <v>-9</v>
      </c>
      <c r="AE27" s="2">
        <f t="shared" si="177"/>
        <v>0</v>
      </c>
      <c r="AF27" s="2">
        <f t="shared" si="178"/>
        <v>-1</v>
      </c>
      <c r="AG27" s="2">
        <f t="shared" si="179"/>
        <v>0</v>
      </c>
      <c r="AH27" s="2">
        <f t="shared" si="180"/>
        <v>0</v>
      </c>
      <c r="AI27" s="2">
        <f t="shared" si="54"/>
        <v>0</v>
      </c>
      <c r="AJ27" s="2">
        <f t="shared" si="55"/>
        <v>0</v>
      </c>
      <c r="AK27" s="6">
        <f t="shared" si="1"/>
        <v>0</v>
      </c>
      <c r="AL27" s="6">
        <f t="shared" si="2"/>
        <v>0</v>
      </c>
      <c r="AM27" s="6">
        <f t="shared" si="56"/>
        <v>0</v>
      </c>
      <c r="AN27" s="2">
        <f t="shared" si="3"/>
        <v>0</v>
      </c>
      <c r="AO27" s="6">
        <f t="shared" si="57"/>
        <v>0</v>
      </c>
      <c r="AP27" s="6">
        <f t="shared" si="4"/>
        <v>0</v>
      </c>
      <c r="AQ27" s="6">
        <f t="shared" si="58"/>
        <v>0</v>
      </c>
      <c r="AR27" s="18">
        <f t="shared" si="59"/>
        <v>0</v>
      </c>
      <c r="AS27" s="18">
        <f t="shared" si="60"/>
        <v>0</v>
      </c>
      <c r="AT27">
        <f t="shared" si="61"/>
        <v>6</v>
      </c>
      <c r="AU27">
        <f t="shared" si="62"/>
        <v>3</v>
      </c>
      <c r="AV27">
        <f t="shared" si="63"/>
        <v>0</v>
      </c>
      <c r="AW27" s="2">
        <f t="shared" si="64"/>
        <v>0</v>
      </c>
      <c r="AX27" s="2">
        <f t="shared" si="65"/>
        <v>0</v>
      </c>
      <c r="AY27" s="2">
        <f t="shared" si="66"/>
        <v>1</v>
      </c>
      <c r="AZ27" s="2">
        <f t="shared" si="67"/>
        <v>-1</v>
      </c>
      <c r="BA27" s="18">
        <f t="shared" si="68"/>
        <v>0</v>
      </c>
      <c r="BB27" s="2">
        <f t="shared" si="69"/>
        <v>0</v>
      </c>
      <c r="BC27" s="2">
        <f t="shared" si="70"/>
        <v>0</v>
      </c>
      <c r="BD27" s="2">
        <f t="shared" si="71"/>
        <v>1</v>
      </c>
      <c r="BE27" s="2">
        <f t="shared" si="72"/>
        <v>-1</v>
      </c>
      <c r="BF27" s="18">
        <f t="shared" si="73"/>
        <v>0</v>
      </c>
      <c r="BG27">
        <f t="shared" si="74"/>
        <v>0</v>
      </c>
      <c r="BH27" s="2">
        <f t="shared" si="75"/>
        <v>1</v>
      </c>
      <c r="BI27" s="17">
        <f t="shared" si="76"/>
        <v>0</v>
      </c>
      <c r="BJ27" s="2">
        <f t="shared" si="77"/>
        <v>1</v>
      </c>
      <c r="BK27" s="17">
        <f t="shared" si="78"/>
        <v>0</v>
      </c>
      <c r="BM27" t="str">
        <f t="shared" si="79"/>
        <v/>
      </c>
      <c r="BN27" t="str">
        <f t="shared" si="80"/>
        <v/>
      </c>
      <c r="BO27">
        <f t="shared" si="81"/>
        <v>0</v>
      </c>
      <c r="BP27">
        <f t="shared" si="82"/>
        <v>0</v>
      </c>
      <c r="BQ27">
        <f t="shared" si="83"/>
        <v>0</v>
      </c>
      <c r="BR27">
        <f t="shared" si="84"/>
        <v>0</v>
      </c>
      <c r="BS27">
        <f t="shared" si="85"/>
        <v>0</v>
      </c>
      <c r="BT27" s="17">
        <f t="shared" si="86"/>
        <v>0</v>
      </c>
      <c r="BU27" s="17">
        <f t="shared" si="87"/>
        <v>0</v>
      </c>
      <c r="BV27" s="2"/>
      <c r="BW27">
        <f t="shared" si="88"/>
        <v>20</v>
      </c>
      <c r="BX27">
        <f t="shared" si="7"/>
        <v>0</v>
      </c>
      <c r="BY27" s="7">
        <f t="shared" si="8"/>
        <v>0</v>
      </c>
      <c r="BZ27">
        <f t="shared" si="9"/>
        <v>0</v>
      </c>
      <c r="CA27" s="7">
        <f t="shared" si="10"/>
        <v>0</v>
      </c>
      <c r="CB27">
        <f t="shared" si="89"/>
        <v>10</v>
      </c>
      <c r="CC27">
        <f t="shared" si="90"/>
        <v>0</v>
      </c>
      <c r="CD27">
        <f t="shared" si="91"/>
        <v>0</v>
      </c>
      <c r="CE27" s="7">
        <f t="shared" si="92"/>
        <v>10</v>
      </c>
      <c r="CF27" s="7">
        <f t="shared" si="93"/>
        <v>10</v>
      </c>
      <c r="CG27">
        <f t="shared" si="94"/>
        <v>20</v>
      </c>
      <c r="CH27">
        <f t="shared" si="95"/>
        <v>20</v>
      </c>
      <c r="CI27">
        <f t="shared" si="96"/>
        <v>20</v>
      </c>
      <c r="CJ27">
        <f t="shared" si="11"/>
        <v>40</v>
      </c>
      <c r="CK27">
        <f t="shared" si="12"/>
        <v>40</v>
      </c>
      <c r="CL27">
        <f t="shared" si="13"/>
        <v>0</v>
      </c>
      <c r="CM27">
        <f t="shared" si="14"/>
        <v>0</v>
      </c>
      <c r="CN27">
        <f t="shared" si="97"/>
        <v>10</v>
      </c>
      <c r="CO27">
        <f t="shared" si="98"/>
        <v>5</v>
      </c>
      <c r="CP27">
        <f t="shared" si="15"/>
        <v>0</v>
      </c>
      <c r="CQ27">
        <f t="shared" si="16"/>
        <v>0</v>
      </c>
      <c r="CR27">
        <f t="shared" si="17"/>
        <v>0</v>
      </c>
      <c r="CS27" s="7">
        <f t="shared" si="99"/>
        <v>0</v>
      </c>
      <c r="CT27">
        <f t="shared" si="18"/>
        <v>0</v>
      </c>
      <c r="CU27">
        <f t="shared" si="19"/>
        <v>0</v>
      </c>
      <c r="CV27">
        <f t="shared" si="20"/>
        <v>0</v>
      </c>
      <c r="CW27" s="7">
        <f t="shared" si="100"/>
        <v>0</v>
      </c>
      <c r="CX27">
        <f t="shared" si="101"/>
        <v>0</v>
      </c>
      <c r="CY27">
        <f t="shared" si="102"/>
        <v>0</v>
      </c>
      <c r="CZ27">
        <f t="shared" si="103"/>
        <v>-5</v>
      </c>
      <c r="DA27">
        <f t="shared" si="104"/>
        <v>-20</v>
      </c>
      <c r="DB27">
        <f t="shared" si="105"/>
        <v>20</v>
      </c>
      <c r="DC27">
        <f t="shared" si="106"/>
        <v>40</v>
      </c>
      <c r="DD27">
        <f t="shared" si="107"/>
        <v>60</v>
      </c>
      <c r="DE27" s="5">
        <f t="shared" si="108"/>
        <v>40</v>
      </c>
      <c r="DG27">
        <f t="shared" si="109"/>
        <v>40</v>
      </c>
      <c r="DH27">
        <f t="shared" si="110"/>
        <v>100</v>
      </c>
      <c r="DI27" s="5">
        <f t="shared" si="111"/>
        <v>40</v>
      </c>
      <c r="DK27">
        <f t="shared" si="112"/>
        <v>0</v>
      </c>
      <c r="DL27">
        <f t="shared" si="113"/>
        <v>0</v>
      </c>
      <c r="DM27">
        <f t="shared" si="114"/>
        <v>0</v>
      </c>
      <c r="DN27">
        <f t="shared" si="115"/>
        <v>0</v>
      </c>
      <c r="DO27">
        <f t="shared" si="21"/>
        <v>0</v>
      </c>
      <c r="DP27">
        <f t="shared" si="116"/>
        <v>0</v>
      </c>
      <c r="DQ27">
        <f t="shared" si="117"/>
        <v>5</v>
      </c>
      <c r="DR27">
        <f t="shared" si="118"/>
        <v>0</v>
      </c>
      <c r="DS27">
        <f t="shared" si="22"/>
        <v>5</v>
      </c>
      <c r="DT27">
        <f t="shared" si="119"/>
        <v>5</v>
      </c>
      <c r="DU27">
        <f t="shared" si="120"/>
        <v>0</v>
      </c>
      <c r="DV27">
        <f t="shared" si="23"/>
        <v>0</v>
      </c>
      <c r="DW27">
        <f t="shared" si="121"/>
        <v>0</v>
      </c>
      <c r="DX27">
        <f t="shared" si="122"/>
        <v>0</v>
      </c>
      <c r="DY27">
        <f t="shared" si="122"/>
        <v>1</v>
      </c>
      <c r="DZ27">
        <f t="shared" si="123"/>
        <v>1</v>
      </c>
      <c r="EA27">
        <f t="shared" si="124"/>
        <v>1</v>
      </c>
      <c r="EB27">
        <f t="shared" si="125"/>
        <v>0</v>
      </c>
      <c r="EC27">
        <f t="shared" si="126"/>
        <v>10</v>
      </c>
      <c r="ED27">
        <f t="shared" si="127"/>
        <v>60</v>
      </c>
      <c r="EE27">
        <f t="shared" si="128"/>
        <v>1</v>
      </c>
      <c r="EF27">
        <f t="shared" si="128"/>
        <v>1</v>
      </c>
      <c r="EG27">
        <f t="shared" si="128"/>
        <v>1</v>
      </c>
      <c r="EH27">
        <f t="shared" si="129"/>
        <v>0</v>
      </c>
      <c r="EI27">
        <f t="shared" si="130"/>
        <v>10</v>
      </c>
      <c r="EJ27">
        <f t="shared" si="131"/>
        <v>100</v>
      </c>
      <c r="EK27" s="16">
        <f t="shared" si="26"/>
        <v>0</v>
      </c>
      <c r="EL27" s="16">
        <f t="shared" si="132"/>
        <v>10</v>
      </c>
      <c r="EM27" s="16">
        <f t="shared" si="133"/>
        <v>65</v>
      </c>
      <c r="EN27" s="16">
        <f t="shared" si="27"/>
        <v>0</v>
      </c>
      <c r="EO27" s="16">
        <f t="shared" si="134"/>
        <v>10</v>
      </c>
      <c r="EP27" s="16">
        <f t="shared" si="135"/>
        <v>105</v>
      </c>
      <c r="EQ27">
        <f t="shared" si="136"/>
        <v>0</v>
      </c>
      <c r="ER27" s="49">
        <f t="shared" si="28"/>
        <v>0</v>
      </c>
      <c r="ES27" s="49">
        <f t="shared" si="137"/>
        <v>0</v>
      </c>
      <c r="ET27" s="49">
        <f t="shared" si="138"/>
        <v>0</v>
      </c>
      <c r="EV27" t="s">
        <v>12</v>
      </c>
      <c r="EW27">
        <f t="shared" si="29"/>
        <v>0</v>
      </c>
      <c r="EX27" t="str">
        <f t="shared" si="139"/>
        <v>I2</v>
      </c>
      <c r="EY27">
        <f t="shared" si="140"/>
        <v>0</v>
      </c>
      <c r="EZ27">
        <f t="shared" si="141"/>
        <v>10</v>
      </c>
      <c r="FA27">
        <f t="shared" si="142"/>
        <v>65</v>
      </c>
      <c r="FB27" t="str">
        <f t="shared" si="143"/>
        <v>I3</v>
      </c>
      <c r="FC27">
        <f t="shared" si="144"/>
        <v>0</v>
      </c>
      <c r="FD27">
        <f t="shared" si="145"/>
        <v>10</v>
      </c>
      <c r="FE27">
        <f t="shared" si="146"/>
        <v>105</v>
      </c>
      <c r="FF27" t="str">
        <f t="shared" si="147"/>
        <v>S</v>
      </c>
      <c r="FG27">
        <f t="shared" si="148"/>
        <v>100</v>
      </c>
      <c r="FH27" t="str">
        <f t="shared" si="149"/>
        <v>D</v>
      </c>
      <c r="FI27">
        <f t="shared" si="150"/>
        <v>0</v>
      </c>
      <c r="FJ27" t="str">
        <f t="shared" si="151"/>
        <v>P18</v>
      </c>
      <c r="FK27">
        <f t="shared" si="152"/>
        <v>0</v>
      </c>
      <c r="FL27" t="str">
        <f t="shared" si="153"/>
        <v>P17</v>
      </c>
      <c r="FM27">
        <f t="shared" si="154"/>
        <v>0</v>
      </c>
      <c r="FN27" t="str">
        <f t="shared" si="155"/>
        <v>P9</v>
      </c>
      <c r="FO27">
        <f t="shared" si="156"/>
        <v>0</v>
      </c>
      <c r="FP27" t="str">
        <f t="shared" si="157"/>
        <v>P10</v>
      </c>
      <c r="FQ27">
        <f t="shared" si="158"/>
        <v>0</v>
      </c>
      <c r="FR27" t="str">
        <f t="shared" si="159"/>
        <v>T1</v>
      </c>
      <c r="FS27">
        <f t="shared" si="160"/>
        <v>0</v>
      </c>
      <c r="FT27" t="str">
        <f t="shared" si="161"/>
        <v>T2</v>
      </c>
      <c r="FU27">
        <f t="shared" si="162"/>
        <v>0</v>
      </c>
      <c r="FV27" t="str">
        <f t="shared" si="163"/>
        <v>T3</v>
      </c>
      <c r="FW27">
        <f t="shared" si="164"/>
        <v>10</v>
      </c>
      <c r="FX27" t="str">
        <f t="shared" si="165"/>
        <v>T4</v>
      </c>
      <c r="FY27">
        <f t="shared" si="166"/>
        <v>10</v>
      </c>
      <c r="FZ27" t="str">
        <f t="shared" si="167"/>
        <v>P13</v>
      </c>
      <c r="GA27">
        <f t="shared" si="30"/>
        <v>0</v>
      </c>
      <c r="GB27" t="str">
        <f t="shared" si="168"/>
        <v>P14</v>
      </c>
      <c r="GC27">
        <f t="shared" si="31"/>
        <v>0</v>
      </c>
      <c r="GD27" t="str">
        <f t="shared" si="169"/>
        <v>P11</v>
      </c>
      <c r="GE27">
        <f t="shared" si="170"/>
        <v>-15</v>
      </c>
      <c r="GF27" t="str">
        <f t="shared" si="171"/>
        <v>P12</v>
      </c>
      <c r="GG27">
        <f t="shared" si="172"/>
        <v>-15</v>
      </c>
      <c r="GJ27" t="str">
        <f t="shared" si="173"/>
        <v/>
      </c>
      <c r="GK27" t="str">
        <f t="shared" si="174"/>
        <v/>
      </c>
      <c r="GL27" t="str">
        <f t="shared" si="175"/>
        <v/>
      </c>
      <c r="GM27" t="str">
        <f t="shared" si="176"/>
        <v/>
      </c>
    </row>
    <row r="28" spans="1:195" ht="18.600000000000001" thickTop="1" thickBot="1" x14ac:dyDescent="0.45">
      <c r="A28" s="15" t="s">
        <v>74</v>
      </c>
      <c r="B28" s="42">
        <f>IF(Walking!E33="","",Walking!E33)</f>
        <v>100</v>
      </c>
      <c r="C28" s="6" t="s">
        <v>131</v>
      </c>
      <c r="K28">
        <f t="shared" si="33"/>
        <v>0</v>
      </c>
      <c r="L28">
        <f t="shared" si="34"/>
        <v>20</v>
      </c>
      <c r="M28">
        <f t="shared" si="35"/>
        <v>0</v>
      </c>
      <c r="N28" s="17">
        <f t="shared" si="36"/>
        <v>0</v>
      </c>
      <c r="O28">
        <f t="shared" si="37"/>
        <v>1</v>
      </c>
      <c r="P28">
        <f t="shared" si="38"/>
        <v>-20</v>
      </c>
      <c r="Q28">
        <f t="shared" si="38"/>
        <v>-10</v>
      </c>
      <c r="R28">
        <f t="shared" si="39"/>
        <v>0</v>
      </c>
      <c r="S28">
        <f t="shared" si="40"/>
        <v>0</v>
      </c>
      <c r="T28">
        <f t="shared" si="41"/>
        <v>0</v>
      </c>
      <c r="U28">
        <f t="shared" si="42"/>
        <v>0</v>
      </c>
      <c r="V28">
        <f t="shared" si="43"/>
        <v>-1</v>
      </c>
      <c r="W28">
        <f t="shared" si="44"/>
        <v>-2</v>
      </c>
      <c r="X28">
        <f t="shared" si="45"/>
        <v>4</v>
      </c>
      <c r="Y28">
        <f t="shared" si="46"/>
        <v>4</v>
      </c>
      <c r="Z28">
        <f t="shared" si="47"/>
        <v>8</v>
      </c>
      <c r="AA28">
        <f t="shared" si="47"/>
        <v>0</v>
      </c>
      <c r="AB28">
        <f t="shared" si="47"/>
        <v>0</v>
      </c>
      <c r="AC28" s="2">
        <f t="shared" si="48"/>
        <v>0</v>
      </c>
      <c r="AD28" s="2">
        <f t="shared" si="49"/>
        <v>-9</v>
      </c>
      <c r="AE28" s="2">
        <f t="shared" si="177"/>
        <v>0</v>
      </c>
      <c r="AF28" s="2">
        <f t="shared" si="178"/>
        <v>-1</v>
      </c>
      <c r="AG28" s="2">
        <f t="shared" si="179"/>
        <v>0</v>
      </c>
      <c r="AH28" s="2">
        <f t="shared" si="180"/>
        <v>0</v>
      </c>
      <c r="AI28" s="2">
        <f t="shared" si="54"/>
        <v>0</v>
      </c>
      <c r="AJ28" s="2">
        <f t="shared" si="55"/>
        <v>0</v>
      </c>
      <c r="AK28" s="6">
        <f t="shared" si="1"/>
        <v>0</v>
      </c>
      <c r="AL28" s="6">
        <f t="shared" si="2"/>
        <v>0</v>
      </c>
      <c r="AM28" s="6">
        <f t="shared" si="56"/>
        <v>0</v>
      </c>
      <c r="AN28" s="2">
        <f t="shared" si="3"/>
        <v>0</v>
      </c>
      <c r="AO28" s="6">
        <f t="shared" si="57"/>
        <v>0</v>
      </c>
      <c r="AP28" s="6">
        <f t="shared" si="4"/>
        <v>0</v>
      </c>
      <c r="AQ28" s="6">
        <f t="shared" si="58"/>
        <v>0</v>
      </c>
      <c r="AR28" s="18">
        <f t="shared" si="59"/>
        <v>0</v>
      </c>
      <c r="AS28" s="18">
        <f t="shared" si="60"/>
        <v>0</v>
      </c>
      <c r="AT28">
        <f t="shared" si="61"/>
        <v>6</v>
      </c>
      <c r="AU28">
        <f t="shared" si="62"/>
        <v>3</v>
      </c>
      <c r="AV28">
        <f t="shared" si="63"/>
        <v>0</v>
      </c>
      <c r="AW28" s="2">
        <f t="shared" si="64"/>
        <v>0</v>
      </c>
      <c r="AX28" s="2">
        <f t="shared" si="65"/>
        <v>0</v>
      </c>
      <c r="AY28" s="2">
        <f t="shared" si="66"/>
        <v>1</v>
      </c>
      <c r="AZ28" s="2">
        <f t="shared" si="67"/>
        <v>-1</v>
      </c>
      <c r="BA28" s="18">
        <f t="shared" si="68"/>
        <v>0</v>
      </c>
      <c r="BB28" s="2">
        <f t="shared" si="69"/>
        <v>0</v>
      </c>
      <c r="BC28" s="2">
        <f t="shared" si="70"/>
        <v>0</v>
      </c>
      <c r="BD28" s="2">
        <f t="shared" si="71"/>
        <v>1</v>
      </c>
      <c r="BE28" s="2">
        <f t="shared" si="72"/>
        <v>-1</v>
      </c>
      <c r="BF28" s="18">
        <f t="shared" si="73"/>
        <v>0</v>
      </c>
      <c r="BG28">
        <f t="shared" si="74"/>
        <v>0</v>
      </c>
      <c r="BH28" s="2">
        <f t="shared" si="75"/>
        <v>1</v>
      </c>
      <c r="BI28" s="17">
        <f t="shared" si="76"/>
        <v>0</v>
      </c>
      <c r="BJ28" s="2">
        <f t="shared" si="77"/>
        <v>1</v>
      </c>
      <c r="BK28" s="17">
        <f t="shared" si="78"/>
        <v>0</v>
      </c>
      <c r="BM28" t="str">
        <f t="shared" si="79"/>
        <v/>
      </c>
      <c r="BN28" t="str">
        <f t="shared" si="80"/>
        <v/>
      </c>
      <c r="BO28">
        <f t="shared" si="81"/>
        <v>0</v>
      </c>
      <c r="BP28">
        <f t="shared" si="82"/>
        <v>0</v>
      </c>
      <c r="BQ28">
        <f t="shared" si="83"/>
        <v>0</v>
      </c>
      <c r="BR28">
        <f t="shared" si="84"/>
        <v>0</v>
      </c>
      <c r="BS28">
        <f t="shared" si="85"/>
        <v>0</v>
      </c>
      <c r="BT28" s="17">
        <f t="shared" si="86"/>
        <v>0</v>
      </c>
      <c r="BU28" s="17">
        <f t="shared" si="87"/>
        <v>0</v>
      </c>
      <c r="BV28" s="2"/>
      <c r="BW28">
        <f t="shared" si="88"/>
        <v>20</v>
      </c>
      <c r="BX28">
        <f t="shared" si="7"/>
        <v>0</v>
      </c>
      <c r="BY28" s="7">
        <f t="shared" si="8"/>
        <v>0</v>
      </c>
      <c r="BZ28">
        <f t="shared" si="9"/>
        <v>0</v>
      </c>
      <c r="CA28" s="7">
        <f t="shared" si="10"/>
        <v>0</v>
      </c>
      <c r="CB28">
        <f t="shared" si="89"/>
        <v>10</v>
      </c>
      <c r="CC28">
        <f t="shared" si="90"/>
        <v>0</v>
      </c>
      <c r="CD28">
        <f t="shared" si="91"/>
        <v>0</v>
      </c>
      <c r="CE28" s="7">
        <f t="shared" si="92"/>
        <v>10</v>
      </c>
      <c r="CF28" s="7">
        <f t="shared" si="93"/>
        <v>10</v>
      </c>
      <c r="CG28">
        <f t="shared" si="94"/>
        <v>20</v>
      </c>
      <c r="CH28">
        <f t="shared" si="95"/>
        <v>20</v>
      </c>
      <c r="CI28">
        <f t="shared" si="96"/>
        <v>20</v>
      </c>
      <c r="CJ28">
        <f t="shared" si="11"/>
        <v>40</v>
      </c>
      <c r="CK28">
        <f t="shared" si="12"/>
        <v>40</v>
      </c>
      <c r="CL28">
        <f t="shared" si="13"/>
        <v>0</v>
      </c>
      <c r="CM28">
        <f t="shared" si="14"/>
        <v>0</v>
      </c>
      <c r="CN28">
        <f t="shared" si="97"/>
        <v>10</v>
      </c>
      <c r="CO28">
        <f t="shared" si="98"/>
        <v>5</v>
      </c>
      <c r="CP28">
        <f t="shared" si="15"/>
        <v>0</v>
      </c>
      <c r="CQ28">
        <f t="shared" si="16"/>
        <v>0</v>
      </c>
      <c r="CR28">
        <f t="shared" si="17"/>
        <v>0</v>
      </c>
      <c r="CS28" s="7">
        <f t="shared" si="99"/>
        <v>0</v>
      </c>
      <c r="CT28">
        <f t="shared" si="18"/>
        <v>0</v>
      </c>
      <c r="CU28">
        <f t="shared" si="19"/>
        <v>0</v>
      </c>
      <c r="CV28">
        <f t="shared" si="20"/>
        <v>0</v>
      </c>
      <c r="CW28" s="7">
        <f t="shared" si="100"/>
        <v>0</v>
      </c>
      <c r="CX28">
        <f t="shared" si="101"/>
        <v>0</v>
      </c>
      <c r="CY28">
        <f t="shared" si="102"/>
        <v>0</v>
      </c>
      <c r="CZ28">
        <f t="shared" si="103"/>
        <v>-5</v>
      </c>
      <c r="DA28">
        <f t="shared" si="104"/>
        <v>-20</v>
      </c>
      <c r="DB28">
        <f t="shared" si="105"/>
        <v>20</v>
      </c>
      <c r="DC28">
        <f t="shared" si="106"/>
        <v>40</v>
      </c>
      <c r="DD28">
        <f t="shared" si="107"/>
        <v>60</v>
      </c>
      <c r="DE28" s="5">
        <f t="shared" si="108"/>
        <v>40</v>
      </c>
      <c r="DG28">
        <f t="shared" si="109"/>
        <v>40</v>
      </c>
      <c r="DH28">
        <f t="shared" si="110"/>
        <v>100</v>
      </c>
      <c r="DI28" s="5">
        <f t="shared" si="111"/>
        <v>40</v>
      </c>
      <c r="DK28">
        <f t="shared" si="112"/>
        <v>0</v>
      </c>
      <c r="DL28">
        <f t="shared" si="113"/>
        <v>0</v>
      </c>
      <c r="DM28">
        <f t="shared" si="114"/>
        <v>0</v>
      </c>
      <c r="DN28">
        <f t="shared" si="115"/>
        <v>0</v>
      </c>
      <c r="DO28">
        <f t="shared" si="21"/>
        <v>0</v>
      </c>
      <c r="DP28">
        <f t="shared" si="116"/>
        <v>0</v>
      </c>
      <c r="DQ28">
        <f t="shared" si="117"/>
        <v>5</v>
      </c>
      <c r="DR28">
        <f t="shared" si="118"/>
        <v>0</v>
      </c>
      <c r="DS28">
        <f t="shared" si="22"/>
        <v>5</v>
      </c>
      <c r="DT28">
        <f t="shared" si="119"/>
        <v>5</v>
      </c>
      <c r="DU28">
        <f t="shared" si="120"/>
        <v>0</v>
      </c>
      <c r="DV28">
        <f t="shared" si="23"/>
        <v>0</v>
      </c>
      <c r="DW28">
        <f t="shared" si="121"/>
        <v>0</v>
      </c>
      <c r="DX28">
        <f t="shared" si="122"/>
        <v>0</v>
      </c>
      <c r="DY28">
        <f t="shared" si="122"/>
        <v>1</v>
      </c>
      <c r="DZ28">
        <f t="shared" si="123"/>
        <v>1</v>
      </c>
      <c r="EA28">
        <f t="shared" si="124"/>
        <v>1</v>
      </c>
      <c r="EB28">
        <f t="shared" si="125"/>
        <v>0</v>
      </c>
      <c r="EC28">
        <f t="shared" si="126"/>
        <v>10</v>
      </c>
      <c r="ED28">
        <f t="shared" si="127"/>
        <v>60</v>
      </c>
      <c r="EE28">
        <f t="shared" si="128"/>
        <v>1</v>
      </c>
      <c r="EF28">
        <f t="shared" si="128"/>
        <v>1</v>
      </c>
      <c r="EG28">
        <f t="shared" si="128"/>
        <v>1</v>
      </c>
      <c r="EH28">
        <f t="shared" si="129"/>
        <v>0</v>
      </c>
      <c r="EI28">
        <f t="shared" si="130"/>
        <v>10</v>
      </c>
      <c r="EJ28">
        <f t="shared" si="131"/>
        <v>100</v>
      </c>
      <c r="EK28" s="16">
        <f t="shared" si="26"/>
        <v>0</v>
      </c>
      <c r="EL28" s="16">
        <f t="shared" si="132"/>
        <v>10</v>
      </c>
      <c r="EM28" s="16">
        <f t="shared" si="133"/>
        <v>65</v>
      </c>
      <c r="EN28" s="16">
        <f t="shared" si="27"/>
        <v>0</v>
      </c>
      <c r="EO28" s="16">
        <f t="shared" si="134"/>
        <v>10</v>
      </c>
      <c r="EP28" s="16">
        <f t="shared" si="135"/>
        <v>105</v>
      </c>
      <c r="EQ28">
        <f t="shared" si="136"/>
        <v>0</v>
      </c>
      <c r="ER28" s="49">
        <f t="shared" si="28"/>
        <v>0</v>
      </c>
      <c r="ES28" s="49">
        <f t="shared" si="137"/>
        <v>0</v>
      </c>
      <c r="ET28" s="49">
        <f t="shared" si="138"/>
        <v>0</v>
      </c>
      <c r="EV28" t="s">
        <v>12</v>
      </c>
      <c r="EW28">
        <f t="shared" si="29"/>
        <v>0</v>
      </c>
      <c r="EX28" t="str">
        <f t="shared" si="139"/>
        <v>I2</v>
      </c>
      <c r="EY28">
        <f t="shared" si="140"/>
        <v>0</v>
      </c>
      <c r="EZ28">
        <f t="shared" si="141"/>
        <v>10</v>
      </c>
      <c r="FA28">
        <f t="shared" si="142"/>
        <v>65</v>
      </c>
      <c r="FB28" t="str">
        <f t="shared" si="143"/>
        <v>I3</v>
      </c>
      <c r="FC28">
        <f t="shared" si="144"/>
        <v>0</v>
      </c>
      <c r="FD28">
        <f t="shared" si="145"/>
        <v>10</v>
      </c>
      <c r="FE28">
        <f t="shared" si="146"/>
        <v>105</v>
      </c>
      <c r="FF28" t="str">
        <f t="shared" si="147"/>
        <v>S</v>
      </c>
      <c r="FG28">
        <f t="shared" si="148"/>
        <v>100</v>
      </c>
      <c r="FH28" t="str">
        <f t="shared" si="149"/>
        <v>D</v>
      </c>
      <c r="FI28">
        <f t="shared" si="150"/>
        <v>0</v>
      </c>
      <c r="FJ28" t="str">
        <f t="shared" si="151"/>
        <v>P18</v>
      </c>
      <c r="FK28">
        <f t="shared" si="152"/>
        <v>0</v>
      </c>
      <c r="FL28" t="str">
        <f t="shared" si="153"/>
        <v>P17</v>
      </c>
      <c r="FM28">
        <f t="shared" si="154"/>
        <v>0</v>
      </c>
      <c r="FN28" t="str">
        <f t="shared" si="155"/>
        <v>P9</v>
      </c>
      <c r="FO28">
        <f t="shared" si="156"/>
        <v>0</v>
      </c>
      <c r="FP28" t="str">
        <f t="shared" si="157"/>
        <v>P10</v>
      </c>
      <c r="FQ28">
        <f t="shared" si="158"/>
        <v>0</v>
      </c>
      <c r="FR28" t="str">
        <f t="shared" si="159"/>
        <v>T1</v>
      </c>
      <c r="FS28">
        <f t="shared" si="160"/>
        <v>0</v>
      </c>
      <c r="FT28" t="str">
        <f t="shared" si="161"/>
        <v>T2</v>
      </c>
      <c r="FU28">
        <f t="shared" si="162"/>
        <v>0</v>
      </c>
      <c r="FV28" t="str">
        <f t="shared" si="163"/>
        <v>T3</v>
      </c>
      <c r="FW28">
        <f t="shared" si="164"/>
        <v>10</v>
      </c>
      <c r="FX28" t="str">
        <f t="shared" si="165"/>
        <v>T4</v>
      </c>
      <c r="FY28">
        <f t="shared" si="166"/>
        <v>10</v>
      </c>
      <c r="FZ28" t="str">
        <f t="shared" si="167"/>
        <v>P13</v>
      </c>
      <c r="GA28">
        <f t="shared" si="30"/>
        <v>0</v>
      </c>
      <c r="GB28" t="str">
        <f t="shared" si="168"/>
        <v>P14</v>
      </c>
      <c r="GC28">
        <f t="shared" si="31"/>
        <v>0</v>
      </c>
      <c r="GD28" t="str">
        <f t="shared" si="169"/>
        <v>P11</v>
      </c>
      <c r="GE28">
        <f t="shared" si="170"/>
        <v>-15</v>
      </c>
      <c r="GF28" t="str">
        <f t="shared" si="171"/>
        <v>P12</v>
      </c>
      <c r="GG28">
        <f t="shared" si="172"/>
        <v>-15</v>
      </c>
      <c r="GJ28" t="str">
        <f t="shared" si="173"/>
        <v/>
      </c>
      <c r="GK28" t="str">
        <f t="shared" si="174"/>
        <v/>
      </c>
      <c r="GL28" t="str">
        <f t="shared" si="175"/>
        <v/>
      </c>
      <c r="GM28" t="str">
        <f t="shared" si="176"/>
        <v/>
      </c>
    </row>
    <row r="29" spans="1:195" ht="18.600000000000001" thickTop="1" thickBot="1" x14ac:dyDescent="0.45">
      <c r="A29" s="15" t="s">
        <v>75</v>
      </c>
      <c r="B29" s="42">
        <f>IF(Walking!E34="","",Walking!E34)</f>
        <v>0</v>
      </c>
      <c r="C29" s="6" t="s">
        <v>132</v>
      </c>
      <c r="K29">
        <f t="shared" si="33"/>
        <v>0</v>
      </c>
      <c r="L29">
        <f t="shared" si="34"/>
        <v>21</v>
      </c>
      <c r="M29">
        <f t="shared" si="35"/>
        <v>0</v>
      </c>
      <c r="N29" s="17">
        <f t="shared" si="36"/>
        <v>0</v>
      </c>
      <c r="O29">
        <f t="shared" si="37"/>
        <v>1</v>
      </c>
      <c r="P29">
        <f t="shared" si="38"/>
        <v>-20</v>
      </c>
      <c r="Q29">
        <f t="shared" si="38"/>
        <v>-10</v>
      </c>
      <c r="R29">
        <f t="shared" si="39"/>
        <v>0</v>
      </c>
      <c r="S29">
        <f t="shared" si="40"/>
        <v>0</v>
      </c>
      <c r="T29">
        <f t="shared" si="41"/>
        <v>0</v>
      </c>
      <c r="U29">
        <f t="shared" si="42"/>
        <v>0</v>
      </c>
      <c r="V29">
        <f t="shared" si="43"/>
        <v>-1</v>
      </c>
      <c r="W29">
        <f t="shared" si="44"/>
        <v>-2</v>
      </c>
      <c r="X29">
        <f t="shared" si="45"/>
        <v>4</v>
      </c>
      <c r="Y29">
        <f t="shared" si="46"/>
        <v>4</v>
      </c>
      <c r="Z29">
        <f t="shared" si="47"/>
        <v>8</v>
      </c>
      <c r="AA29">
        <f t="shared" si="47"/>
        <v>0</v>
      </c>
      <c r="AB29">
        <f t="shared" si="47"/>
        <v>0</v>
      </c>
      <c r="AC29" s="2">
        <f t="shared" si="48"/>
        <v>0</v>
      </c>
      <c r="AD29" s="2">
        <f t="shared" si="49"/>
        <v>-9</v>
      </c>
      <c r="AE29" s="2">
        <f t="shared" si="177"/>
        <v>0</v>
      </c>
      <c r="AF29" s="2">
        <f t="shared" si="178"/>
        <v>-1</v>
      </c>
      <c r="AG29" s="2">
        <f t="shared" si="179"/>
        <v>0</v>
      </c>
      <c r="AH29" s="2">
        <f t="shared" si="180"/>
        <v>0</v>
      </c>
      <c r="AI29" s="2">
        <f t="shared" si="54"/>
        <v>0</v>
      </c>
      <c r="AJ29" s="2">
        <f t="shared" si="55"/>
        <v>0</v>
      </c>
      <c r="AK29" s="6">
        <f t="shared" si="1"/>
        <v>0</v>
      </c>
      <c r="AL29" s="6">
        <f t="shared" si="2"/>
        <v>0</v>
      </c>
      <c r="AM29" s="6">
        <f t="shared" si="56"/>
        <v>0</v>
      </c>
      <c r="AN29" s="2">
        <f t="shared" si="3"/>
        <v>0</v>
      </c>
      <c r="AO29" s="6">
        <f t="shared" si="57"/>
        <v>0</v>
      </c>
      <c r="AP29" s="6">
        <f t="shared" si="4"/>
        <v>0</v>
      </c>
      <c r="AQ29" s="6">
        <f t="shared" si="58"/>
        <v>0</v>
      </c>
      <c r="AR29" s="18">
        <f t="shared" si="59"/>
        <v>0</v>
      </c>
      <c r="AS29" s="18">
        <f t="shared" si="60"/>
        <v>0</v>
      </c>
      <c r="AT29">
        <f t="shared" si="61"/>
        <v>6</v>
      </c>
      <c r="AU29">
        <f t="shared" si="62"/>
        <v>3</v>
      </c>
      <c r="AV29">
        <f t="shared" si="63"/>
        <v>0</v>
      </c>
      <c r="AW29" s="2">
        <f t="shared" si="64"/>
        <v>0</v>
      </c>
      <c r="AX29" s="2">
        <f t="shared" si="65"/>
        <v>0</v>
      </c>
      <c r="AY29" s="2">
        <f t="shared" si="66"/>
        <v>1</v>
      </c>
      <c r="AZ29" s="2">
        <f t="shared" si="67"/>
        <v>-1</v>
      </c>
      <c r="BA29" s="18">
        <f t="shared" si="68"/>
        <v>0</v>
      </c>
      <c r="BB29" s="2">
        <f t="shared" si="69"/>
        <v>0</v>
      </c>
      <c r="BC29" s="2">
        <f t="shared" si="70"/>
        <v>0</v>
      </c>
      <c r="BD29" s="2">
        <f t="shared" si="71"/>
        <v>1</v>
      </c>
      <c r="BE29" s="2">
        <f t="shared" si="72"/>
        <v>-1</v>
      </c>
      <c r="BF29" s="18">
        <f t="shared" si="73"/>
        <v>0</v>
      </c>
      <c r="BG29">
        <f t="shared" si="74"/>
        <v>0</v>
      </c>
      <c r="BH29" s="2">
        <f t="shared" si="75"/>
        <v>1</v>
      </c>
      <c r="BI29" s="17">
        <f t="shared" si="76"/>
        <v>0</v>
      </c>
      <c r="BJ29" s="2">
        <f t="shared" si="77"/>
        <v>1</v>
      </c>
      <c r="BK29" s="17">
        <f t="shared" si="78"/>
        <v>0</v>
      </c>
      <c r="BM29" t="str">
        <f t="shared" si="79"/>
        <v/>
      </c>
      <c r="BN29" t="str">
        <f t="shared" si="80"/>
        <v/>
      </c>
      <c r="BO29">
        <f t="shared" si="81"/>
        <v>0</v>
      </c>
      <c r="BP29">
        <f t="shared" si="82"/>
        <v>0</v>
      </c>
      <c r="BQ29">
        <f t="shared" si="83"/>
        <v>0</v>
      </c>
      <c r="BR29">
        <f t="shared" si="84"/>
        <v>0</v>
      </c>
      <c r="BS29">
        <f t="shared" si="85"/>
        <v>0</v>
      </c>
      <c r="BT29" s="17">
        <f t="shared" si="86"/>
        <v>0</v>
      </c>
      <c r="BU29" s="17">
        <f t="shared" si="87"/>
        <v>0</v>
      </c>
      <c r="BV29" s="2"/>
      <c r="BW29">
        <f t="shared" si="88"/>
        <v>20</v>
      </c>
      <c r="BX29">
        <f t="shared" si="7"/>
        <v>0</v>
      </c>
      <c r="BY29" s="7">
        <f t="shared" si="8"/>
        <v>0</v>
      </c>
      <c r="BZ29">
        <f t="shared" si="9"/>
        <v>0</v>
      </c>
      <c r="CA29" s="7">
        <f t="shared" si="10"/>
        <v>0</v>
      </c>
      <c r="CB29">
        <f t="shared" si="89"/>
        <v>10</v>
      </c>
      <c r="CC29">
        <f t="shared" si="90"/>
        <v>0</v>
      </c>
      <c r="CD29">
        <f t="shared" si="91"/>
        <v>0</v>
      </c>
      <c r="CE29" s="7">
        <f t="shared" si="92"/>
        <v>10</v>
      </c>
      <c r="CF29" s="7">
        <f t="shared" si="93"/>
        <v>10</v>
      </c>
      <c r="CG29">
        <f t="shared" si="94"/>
        <v>20</v>
      </c>
      <c r="CH29">
        <f t="shared" si="95"/>
        <v>20</v>
      </c>
      <c r="CI29">
        <f t="shared" si="96"/>
        <v>20</v>
      </c>
      <c r="CJ29">
        <f t="shared" si="11"/>
        <v>40</v>
      </c>
      <c r="CK29">
        <f t="shared" si="12"/>
        <v>40</v>
      </c>
      <c r="CL29">
        <f t="shared" si="13"/>
        <v>0</v>
      </c>
      <c r="CM29">
        <f t="shared" si="14"/>
        <v>0</v>
      </c>
      <c r="CN29">
        <f t="shared" si="97"/>
        <v>10</v>
      </c>
      <c r="CO29">
        <f t="shared" si="98"/>
        <v>5</v>
      </c>
      <c r="CP29">
        <f t="shared" si="15"/>
        <v>0</v>
      </c>
      <c r="CQ29">
        <f t="shared" si="16"/>
        <v>0</v>
      </c>
      <c r="CR29">
        <f t="shared" si="17"/>
        <v>0</v>
      </c>
      <c r="CS29" s="7">
        <f t="shared" si="99"/>
        <v>0</v>
      </c>
      <c r="CT29">
        <f t="shared" si="18"/>
        <v>0</v>
      </c>
      <c r="CU29">
        <f t="shared" si="19"/>
        <v>0</v>
      </c>
      <c r="CV29">
        <f t="shared" si="20"/>
        <v>0</v>
      </c>
      <c r="CW29" s="7">
        <f t="shared" si="100"/>
        <v>0</v>
      </c>
      <c r="CX29">
        <f t="shared" si="101"/>
        <v>0</v>
      </c>
      <c r="CY29">
        <f t="shared" si="102"/>
        <v>0</v>
      </c>
      <c r="CZ29">
        <f t="shared" si="103"/>
        <v>-5</v>
      </c>
      <c r="DA29">
        <f t="shared" si="104"/>
        <v>-20</v>
      </c>
      <c r="DB29">
        <f t="shared" si="105"/>
        <v>20</v>
      </c>
      <c r="DC29">
        <f t="shared" si="106"/>
        <v>40</v>
      </c>
      <c r="DD29">
        <f t="shared" si="107"/>
        <v>60</v>
      </c>
      <c r="DE29" s="5">
        <f t="shared" si="108"/>
        <v>40</v>
      </c>
      <c r="DG29">
        <f t="shared" si="109"/>
        <v>40</v>
      </c>
      <c r="DH29">
        <f t="shared" si="110"/>
        <v>100</v>
      </c>
      <c r="DI29" s="5">
        <f t="shared" si="111"/>
        <v>40</v>
      </c>
      <c r="DK29">
        <f t="shared" si="112"/>
        <v>0</v>
      </c>
      <c r="DL29">
        <f t="shared" si="113"/>
        <v>0</v>
      </c>
      <c r="DM29">
        <f t="shared" si="114"/>
        <v>0</v>
      </c>
      <c r="DN29">
        <f t="shared" si="115"/>
        <v>0</v>
      </c>
      <c r="DO29">
        <f t="shared" si="21"/>
        <v>0</v>
      </c>
      <c r="DP29">
        <f t="shared" si="116"/>
        <v>0</v>
      </c>
      <c r="DQ29">
        <f t="shared" si="117"/>
        <v>5</v>
      </c>
      <c r="DR29">
        <f t="shared" si="118"/>
        <v>0</v>
      </c>
      <c r="DS29">
        <f t="shared" si="22"/>
        <v>5</v>
      </c>
      <c r="DT29">
        <f t="shared" si="119"/>
        <v>5</v>
      </c>
      <c r="DU29">
        <f t="shared" si="120"/>
        <v>0</v>
      </c>
      <c r="DV29">
        <f t="shared" si="23"/>
        <v>0</v>
      </c>
      <c r="DW29">
        <f t="shared" si="121"/>
        <v>0</v>
      </c>
      <c r="DX29">
        <f t="shared" si="122"/>
        <v>0</v>
      </c>
      <c r="DY29">
        <f t="shared" si="122"/>
        <v>1</v>
      </c>
      <c r="DZ29">
        <f t="shared" si="123"/>
        <v>1</v>
      </c>
      <c r="EA29">
        <f t="shared" si="124"/>
        <v>1</v>
      </c>
      <c r="EB29">
        <f t="shared" si="125"/>
        <v>0</v>
      </c>
      <c r="EC29">
        <f t="shared" si="126"/>
        <v>10</v>
      </c>
      <c r="ED29">
        <f t="shared" si="127"/>
        <v>60</v>
      </c>
      <c r="EE29">
        <f t="shared" si="128"/>
        <v>1</v>
      </c>
      <c r="EF29">
        <f t="shared" si="128"/>
        <v>1</v>
      </c>
      <c r="EG29">
        <f t="shared" si="128"/>
        <v>1</v>
      </c>
      <c r="EH29">
        <f t="shared" si="129"/>
        <v>0</v>
      </c>
      <c r="EI29">
        <f t="shared" si="130"/>
        <v>10</v>
      </c>
      <c r="EJ29">
        <f t="shared" si="131"/>
        <v>100</v>
      </c>
      <c r="EK29" s="16">
        <f t="shared" si="26"/>
        <v>0</v>
      </c>
      <c r="EL29" s="16">
        <f t="shared" si="132"/>
        <v>10</v>
      </c>
      <c r="EM29" s="16">
        <f t="shared" si="133"/>
        <v>65</v>
      </c>
      <c r="EN29" s="16">
        <f t="shared" si="27"/>
        <v>0</v>
      </c>
      <c r="EO29" s="16">
        <f t="shared" si="134"/>
        <v>10</v>
      </c>
      <c r="EP29" s="16">
        <f t="shared" si="135"/>
        <v>105</v>
      </c>
      <c r="EQ29">
        <f t="shared" si="136"/>
        <v>0</v>
      </c>
      <c r="ER29" s="49">
        <f t="shared" si="28"/>
        <v>0</v>
      </c>
      <c r="ES29" s="49">
        <f t="shared" si="137"/>
        <v>0</v>
      </c>
      <c r="ET29" s="49">
        <f t="shared" si="138"/>
        <v>0</v>
      </c>
      <c r="EV29" t="s">
        <v>12</v>
      </c>
      <c r="EW29">
        <f t="shared" si="29"/>
        <v>0</v>
      </c>
      <c r="EX29" t="str">
        <f t="shared" si="139"/>
        <v>I2</v>
      </c>
      <c r="EY29">
        <f t="shared" si="140"/>
        <v>0</v>
      </c>
      <c r="EZ29">
        <f t="shared" si="141"/>
        <v>10</v>
      </c>
      <c r="FA29">
        <f t="shared" si="142"/>
        <v>65</v>
      </c>
      <c r="FB29" t="str">
        <f t="shared" si="143"/>
        <v>I3</v>
      </c>
      <c r="FC29">
        <f t="shared" si="144"/>
        <v>0</v>
      </c>
      <c r="FD29">
        <f t="shared" si="145"/>
        <v>10</v>
      </c>
      <c r="FE29">
        <f t="shared" si="146"/>
        <v>105</v>
      </c>
      <c r="FF29" t="str">
        <f t="shared" si="147"/>
        <v>S</v>
      </c>
      <c r="FG29">
        <f t="shared" si="148"/>
        <v>100</v>
      </c>
      <c r="FH29" t="str">
        <f t="shared" si="149"/>
        <v>D</v>
      </c>
      <c r="FI29">
        <f t="shared" si="150"/>
        <v>0</v>
      </c>
      <c r="FJ29" t="str">
        <f t="shared" si="151"/>
        <v>P18</v>
      </c>
      <c r="FK29">
        <f t="shared" si="152"/>
        <v>0</v>
      </c>
      <c r="FL29" t="str">
        <f t="shared" si="153"/>
        <v>P17</v>
      </c>
      <c r="FM29">
        <f t="shared" si="154"/>
        <v>0</v>
      </c>
      <c r="FN29" t="str">
        <f t="shared" si="155"/>
        <v>P9</v>
      </c>
      <c r="FO29">
        <f t="shared" si="156"/>
        <v>0</v>
      </c>
      <c r="FP29" t="str">
        <f t="shared" si="157"/>
        <v>P10</v>
      </c>
      <c r="FQ29">
        <f t="shared" si="158"/>
        <v>0</v>
      </c>
      <c r="FR29" t="str">
        <f t="shared" si="159"/>
        <v>T1</v>
      </c>
      <c r="FS29">
        <f t="shared" si="160"/>
        <v>0</v>
      </c>
      <c r="FT29" t="str">
        <f t="shared" si="161"/>
        <v>T2</v>
      </c>
      <c r="FU29">
        <f t="shared" si="162"/>
        <v>0</v>
      </c>
      <c r="FV29" t="str">
        <f t="shared" si="163"/>
        <v>T3</v>
      </c>
      <c r="FW29">
        <f t="shared" si="164"/>
        <v>10</v>
      </c>
      <c r="FX29" t="str">
        <f t="shared" si="165"/>
        <v>T4</v>
      </c>
      <c r="FY29">
        <f t="shared" si="166"/>
        <v>10</v>
      </c>
      <c r="FZ29" t="str">
        <f t="shared" si="167"/>
        <v>P13</v>
      </c>
      <c r="GA29">
        <f t="shared" si="30"/>
        <v>0</v>
      </c>
      <c r="GB29" t="str">
        <f t="shared" si="168"/>
        <v>P14</v>
      </c>
      <c r="GC29">
        <f t="shared" si="31"/>
        <v>0</v>
      </c>
      <c r="GD29" t="str">
        <f t="shared" si="169"/>
        <v>P11</v>
      </c>
      <c r="GE29">
        <f t="shared" si="170"/>
        <v>-15</v>
      </c>
      <c r="GF29" t="str">
        <f t="shared" si="171"/>
        <v>P12</v>
      </c>
      <c r="GG29">
        <f t="shared" si="172"/>
        <v>-15</v>
      </c>
      <c r="GJ29" t="str">
        <f t="shared" si="173"/>
        <v/>
      </c>
      <c r="GK29" t="str">
        <f t="shared" si="174"/>
        <v/>
      </c>
      <c r="GL29" t="str">
        <f t="shared" si="175"/>
        <v/>
      </c>
      <c r="GM29" t="str">
        <f t="shared" si="176"/>
        <v/>
      </c>
    </row>
    <row r="30" spans="1:195" ht="18.600000000000001" thickTop="1" thickBot="1" x14ac:dyDescent="0.45">
      <c r="A30" s="15" t="s">
        <v>79</v>
      </c>
      <c r="B30" s="42">
        <f>IF(Walking!E35="","",Walking!E35)</f>
        <v>0</v>
      </c>
      <c r="C30" s="6" t="s">
        <v>133</v>
      </c>
      <c r="K30">
        <f t="shared" si="33"/>
        <v>0</v>
      </c>
      <c r="L30">
        <f t="shared" si="34"/>
        <v>22</v>
      </c>
      <c r="M30">
        <f t="shared" si="35"/>
        <v>0</v>
      </c>
      <c r="N30" s="17">
        <f t="shared" si="36"/>
        <v>0</v>
      </c>
      <c r="O30">
        <f t="shared" si="37"/>
        <v>1</v>
      </c>
      <c r="P30">
        <f t="shared" si="38"/>
        <v>-20</v>
      </c>
      <c r="Q30">
        <f t="shared" si="38"/>
        <v>-10</v>
      </c>
      <c r="R30">
        <f t="shared" si="39"/>
        <v>0</v>
      </c>
      <c r="S30">
        <f t="shared" si="40"/>
        <v>0</v>
      </c>
      <c r="T30">
        <f t="shared" si="41"/>
        <v>0</v>
      </c>
      <c r="U30">
        <f t="shared" si="42"/>
        <v>0</v>
      </c>
      <c r="V30">
        <f t="shared" si="43"/>
        <v>-1</v>
      </c>
      <c r="W30">
        <f t="shared" si="44"/>
        <v>-2</v>
      </c>
      <c r="X30">
        <f t="shared" si="45"/>
        <v>4</v>
      </c>
      <c r="Y30">
        <f t="shared" si="46"/>
        <v>4</v>
      </c>
      <c r="Z30">
        <f t="shared" si="47"/>
        <v>8</v>
      </c>
      <c r="AA30">
        <f t="shared" si="47"/>
        <v>0</v>
      </c>
      <c r="AB30">
        <f t="shared" si="47"/>
        <v>0</v>
      </c>
      <c r="AC30" s="2">
        <f t="shared" si="48"/>
        <v>0</v>
      </c>
      <c r="AD30" s="2">
        <f t="shared" si="49"/>
        <v>-9</v>
      </c>
      <c r="AE30" s="2">
        <f t="shared" si="177"/>
        <v>0</v>
      </c>
      <c r="AF30" s="2">
        <f t="shared" si="178"/>
        <v>-1</v>
      </c>
      <c r="AG30" s="2">
        <f t="shared" si="179"/>
        <v>0</v>
      </c>
      <c r="AH30" s="2">
        <f t="shared" si="180"/>
        <v>0</v>
      </c>
      <c r="AI30" s="2">
        <f t="shared" si="54"/>
        <v>0</v>
      </c>
      <c r="AJ30" s="2">
        <f t="shared" si="55"/>
        <v>0</v>
      </c>
      <c r="AK30" s="6">
        <f t="shared" si="1"/>
        <v>0</v>
      </c>
      <c r="AL30" s="6">
        <f t="shared" si="2"/>
        <v>0</v>
      </c>
      <c r="AM30" s="6">
        <f t="shared" si="56"/>
        <v>0</v>
      </c>
      <c r="AN30" s="2">
        <f t="shared" si="3"/>
        <v>0</v>
      </c>
      <c r="AO30" s="6">
        <f t="shared" si="57"/>
        <v>0</v>
      </c>
      <c r="AP30" s="6">
        <f t="shared" si="4"/>
        <v>0</v>
      </c>
      <c r="AQ30" s="6">
        <f t="shared" si="58"/>
        <v>0</v>
      </c>
      <c r="AR30" s="18">
        <f t="shared" si="59"/>
        <v>0</v>
      </c>
      <c r="AS30" s="18">
        <f t="shared" si="60"/>
        <v>0</v>
      </c>
      <c r="AT30">
        <f t="shared" si="61"/>
        <v>6</v>
      </c>
      <c r="AU30">
        <f t="shared" si="62"/>
        <v>3</v>
      </c>
      <c r="AV30">
        <f t="shared" si="63"/>
        <v>0</v>
      </c>
      <c r="AW30" s="2">
        <f t="shared" si="64"/>
        <v>0</v>
      </c>
      <c r="AX30" s="2">
        <f t="shared" si="65"/>
        <v>0</v>
      </c>
      <c r="AY30" s="2">
        <f t="shared" si="66"/>
        <v>1</v>
      </c>
      <c r="AZ30" s="2">
        <f t="shared" si="67"/>
        <v>-1</v>
      </c>
      <c r="BA30" s="18">
        <f t="shared" si="68"/>
        <v>0</v>
      </c>
      <c r="BB30" s="2">
        <f t="shared" si="69"/>
        <v>0</v>
      </c>
      <c r="BC30" s="2">
        <f t="shared" si="70"/>
        <v>0</v>
      </c>
      <c r="BD30" s="2">
        <f t="shared" si="71"/>
        <v>1</v>
      </c>
      <c r="BE30" s="2">
        <f t="shared" si="72"/>
        <v>-1</v>
      </c>
      <c r="BF30" s="18">
        <f t="shared" si="73"/>
        <v>0</v>
      </c>
      <c r="BG30">
        <f t="shared" si="74"/>
        <v>0</v>
      </c>
      <c r="BH30" s="2">
        <f t="shared" si="75"/>
        <v>1</v>
      </c>
      <c r="BI30" s="17">
        <f t="shared" si="76"/>
        <v>0</v>
      </c>
      <c r="BJ30" s="2">
        <f t="shared" si="77"/>
        <v>1</v>
      </c>
      <c r="BK30" s="17">
        <f t="shared" si="78"/>
        <v>0</v>
      </c>
      <c r="BM30" t="str">
        <f t="shared" si="79"/>
        <v/>
      </c>
      <c r="BN30" t="str">
        <f t="shared" si="80"/>
        <v/>
      </c>
      <c r="BO30">
        <f t="shared" si="81"/>
        <v>0</v>
      </c>
      <c r="BP30">
        <f t="shared" si="82"/>
        <v>0</v>
      </c>
      <c r="BQ30">
        <f t="shared" si="83"/>
        <v>0</v>
      </c>
      <c r="BR30">
        <f t="shared" si="84"/>
        <v>0</v>
      </c>
      <c r="BS30">
        <f t="shared" si="85"/>
        <v>0</v>
      </c>
      <c r="BT30" s="17">
        <f t="shared" si="86"/>
        <v>0</v>
      </c>
      <c r="BU30" s="17">
        <f t="shared" si="87"/>
        <v>0</v>
      </c>
      <c r="BV30" s="2"/>
      <c r="BW30">
        <f t="shared" si="88"/>
        <v>20</v>
      </c>
      <c r="BX30">
        <f t="shared" si="7"/>
        <v>0</v>
      </c>
      <c r="BY30" s="7">
        <f t="shared" si="8"/>
        <v>0</v>
      </c>
      <c r="BZ30">
        <f t="shared" si="9"/>
        <v>0</v>
      </c>
      <c r="CA30" s="7">
        <f t="shared" si="10"/>
        <v>0</v>
      </c>
      <c r="CB30">
        <f t="shared" si="89"/>
        <v>10</v>
      </c>
      <c r="CC30">
        <f t="shared" si="90"/>
        <v>0</v>
      </c>
      <c r="CD30">
        <f t="shared" si="91"/>
        <v>0</v>
      </c>
      <c r="CE30" s="7">
        <f t="shared" si="92"/>
        <v>10</v>
      </c>
      <c r="CF30" s="7">
        <f t="shared" si="93"/>
        <v>10</v>
      </c>
      <c r="CG30">
        <f t="shared" si="94"/>
        <v>20</v>
      </c>
      <c r="CH30">
        <f t="shared" si="95"/>
        <v>20</v>
      </c>
      <c r="CI30">
        <f t="shared" si="96"/>
        <v>20</v>
      </c>
      <c r="CJ30">
        <f t="shared" si="11"/>
        <v>40</v>
      </c>
      <c r="CK30">
        <f t="shared" si="12"/>
        <v>40</v>
      </c>
      <c r="CL30">
        <f t="shared" si="13"/>
        <v>0</v>
      </c>
      <c r="CM30">
        <f t="shared" si="14"/>
        <v>0</v>
      </c>
      <c r="CN30">
        <f t="shared" si="97"/>
        <v>10</v>
      </c>
      <c r="CO30">
        <f t="shared" si="98"/>
        <v>5</v>
      </c>
      <c r="CP30">
        <f t="shared" si="15"/>
        <v>0</v>
      </c>
      <c r="CQ30">
        <f t="shared" si="16"/>
        <v>0</v>
      </c>
      <c r="CR30">
        <f t="shared" si="17"/>
        <v>0</v>
      </c>
      <c r="CS30" s="7">
        <f t="shared" si="99"/>
        <v>0</v>
      </c>
      <c r="CT30">
        <f t="shared" si="18"/>
        <v>0</v>
      </c>
      <c r="CU30">
        <f t="shared" si="19"/>
        <v>0</v>
      </c>
      <c r="CV30">
        <f t="shared" si="20"/>
        <v>0</v>
      </c>
      <c r="CW30" s="7">
        <f t="shared" si="100"/>
        <v>0</v>
      </c>
      <c r="CX30">
        <f t="shared" si="101"/>
        <v>0</v>
      </c>
      <c r="CY30">
        <f t="shared" si="102"/>
        <v>0</v>
      </c>
      <c r="CZ30">
        <f t="shared" si="103"/>
        <v>-5</v>
      </c>
      <c r="DA30">
        <f t="shared" si="104"/>
        <v>-20</v>
      </c>
      <c r="DB30">
        <f t="shared" si="105"/>
        <v>20</v>
      </c>
      <c r="DC30">
        <f t="shared" si="106"/>
        <v>40</v>
      </c>
      <c r="DD30">
        <f t="shared" si="107"/>
        <v>60</v>
      </c>
      <c r="DE30" s="5">
        <f t="shared" si="108"/>
        <v>40</v>
      </c>
      <c r="DG30">
        <f t="shared" si="109"/>
        <v>40</v>
      </c>
      <c r="DH30">
        <f t="shared" si="110"/>
        <v>100</v>
      </c>
      <c r="DI30" s="5">
        <f t="shared" si="111"/>
        <v>40</v>
      </c>
      <c r="DK30">
        <f t="shared" si="112"/>
        <v>0</v>
      </c>
      <c r="DL30">
        <f t="shared" si="113"/>
        <v>0</v>
      </c>
      <c r="DM30">
        <f t="shared" si="114"/>
        <v>0</v>
      </c>
      <c r="DN30">
        <f t="shared" si="115"/>
        <v>0</v>
      </c>
      <c r="DO30">
        <f t="shared" si="21"/>
        <v>0</v>
      </c>
      <c r="DP30">
        <f t="shared" si="116"/>
        <v>0</v>
      </c>
      <c r="DQ30">
        <f t="shared" si="117"/>
        <v>5</v>
      </c>
      <c r="DR30">
        <f t="shared" si="118"/>
        <v>0</v>
      </c>
      <c r="DS30">
        <f t="shared" si="22"/>
        <v>5</v>
      </c>
      <c r="DT30">
        <f t="shared" si="119"/>
        <v>5</v>
      </c>
      <c r="DU30">
        <f t="shared" si="120"/>
        <v>0</v>
      </c>
      <c r="DV30">
        <f t="shared" si="23"/>
        <v>0</v>
      </c>
      <c r="DW30">
        <f t="shared" si="121"/>
        <v>0</v>
      </c>
      <c r="DX30">
        <f t="shared" si="122"/>
        <v>0</v>
      </c>
      <c r="DY30">
        <f t="shared" si="122"/>
        <v>1</v>
      </c>
      <c r="DZ30">
        <f t="shared" si="123"/>
        <v>1</v>
      </c>
      <c r="EA30">
        <f t="shared" si="124"/>
        <v>1</v>
      </c>
      <c r="EB30">
        <f t="shared" si="125"/>
        <v>0</v>
      </c>
      <c r="EC30">
        <f t="shared" si="126"/>
        <v>10</v>
      </c>
      <c r="ED30">
        <f t="shared" si="127"/>
        <v>60</v>
      </c>
      <c r="EE30">
        <f t="shared" si="128"/>
        <v>1</v>
      </c>
      <c r="EF30">
        <f t="shared" si="128"/>
        <v>1</v>
      </c>
      <c r="EG30">
        <f t="shared" si="128"/>
        <v>1</v>
      </c>
      <c r="EH30">
        <f t="shared" si="129"/>
        <v>0</v>
      </c>
      <c r="EI30">
        <f t="shared" si="130"/>
        <v>10</v>
      </c>
      <c r="EJ30">
        <f t="shared" si="131"/>
        <v>100</v>
      </c>
      <c r="EK30" s="16">
        <f t="shared" si="26"/>
        <v>0</v>
      </c>
      <c r="EL30" s="16">
        <f t="shared" si="132"/>
        <v>10</v>
      </c>
      <c r="EM30" s="16">
        <f t="shared" si="133"/>
        <v>65</v>
      </c>
      <c r="EN30" s="16">
        <f t="shared" si="27"/>
        <v>0</v>
      </c>
      <c r="EO30" s="16">
        <f t="shared" si="134"/>
        <v>10</v>
      </c>
      <c r="EP30" s="16">
        <f t="shared" si="135"/>
        <v>105</v>
      </c>
      <c r="EQ30">
        <f t="shared" si="136"/>
        <v>0</v>
      </c>
      <c r="ER30" s="49">
        <f t="shared" si="28"/>
        <v>0</v>
      </c>
      <c r="ES30" s="49">
        <f t="shared" si="137"/>
        <v>0</v>
      </c>
      <c r="ET30" s="49">
        <f t="shared" si="138"/>
        <v>0</v>
      </c>
      <c r="EV30" t="s">
        <v>12</v>
      </c>
      <c r="EW30">
        <f t="shared" si="29"/>
        <v>0</v>
      </c>
      <c r="EX30" t="str">
        <f t="shared" si="139"/>
        <v>I2</v>
      </c>
      <c r="EY30">
        <f t="shared" si="140"/>
        <v>0</v>
      </c>
      <c r="EZ30">
        <f t="shared" si="141"/>
        <v>10</v>
      </c>
      <c r="FA30">
        <f t="shared" si="142"/>
        <v>65</v>
      </c>
      <c r="FB30" t="str">
        <f t="shared" si="143"/>
        <v>I3</v>
      </c>
      <c r="FC30">
        <f t="shared" si="144"/>
        <v>0</v>
      </c>
      <c r="FD30">
        <f t="shared" si="145"/>
        <v>10</v>
      </c>
      <c r="FE30">
        <f t="shared" si="146"/>
        <v>105</v>
      </c>
      <c r="FF30" t="str">
        <f t="shared" si="147"/>
        <v>S</v>
      </c>
      <c r="FG30">
        <f t="shared" si="148"/>
        <v>100</v>
      </c>
      <c r="FH30" t="str">
        <f t="shared" si="149"/>
        <v>D</v>
      </c>
      <c r="FI30">
        <f t="shared" si="150"/>
        <v>0</v>
      </c>
      <c r="FJ30" t="str">
        <f t="shared" si="151"/>
        <v>P18</v>
      </c>
      <c r="FK30">
        <f t="shared" si="152"/>
        <v>0</v>
      </c>
      <c r="FL30" t="str">
        <f t="shared" si="153"/>
        <v>P17</v>
      </c>
      <c r="FM30">
        <f t="shared" si="154"/>
        <v>0</v>
      </c>
      <c r="FN30" t="str">
        <f t="shared" si="155"/>
        <v>P9</v>
      </c>
      <c r="FO30">
        <f t="shared" si="156"/>
        <v>0</v>
      </c>
      <c r="FP30" t="str">
        <f t="shared" si="157"/>
        <v>P10</v>
      </c>
      <c r="FQ30">
        <f t="shared" si="158"/>
        <v>0</v>
      </c>
      <c r="FR30" t="str">
        <f t="shared" si="159"/>
        <v>T1</v>
      </c>
      <c r="FS30">
        <f t="shared" si="160"/>
        <v>0</v>
      </c>
      <c r="FT30" t="str">
        <f t="shared" si="161"/>
        <v>T2</v>
      </c>
      <c r="FU30">
        <f t="shared" si="162"/>
        <v>0</v>
      </c>
      <c r="FV30" t="str">
        <f t="shared" si="163"/>
        <v>T3</v>
      </c>
      <c r="FW30">
        <f t="shared" si="164"/>
        <v>10</v>
      </c>
      <c r="FX30" t="str">
        <f t="shared" si="165"/>
        <v>T4</v>
      </c>
      <c r="FY30">
        <f t="shared" si="166"/>
        <v>10</v>
      </c>
      <c r="FZ30" t="str">
        <f t="shared" si="167"/>
        <v>P13</v>
      </c>
      <c r="GA30">
        <f t="shared" si="30"/>
        <v>0</v>
      </c>
      <c r="GB30" t="str">
        <f t="shared" si="168"/>
        <v>P14</v>
      </c>
      <c r="GC30">
        <f t="shared" si="31"/>
        <v>0</v>
      </c>
      <c r="GD30" t="str">
        <f t="shared" si="169"/>
        <v>P11</v>
      </c>
      <c r="GE30">
        <f t="shared" si="170"/>
        <v>-15</v>
      </c>
      <c r="GF30" t="str">
        <f t="shared" si="171"/>
        <v>P12</v>
      </c>
      <c r="GG30">
        <f t="shared" si="172"/>
        <v>-15</v>
      </c>
      <c r="GJ30" t="str">
        <f t="shared" si="173"/>
        <v/>
      </c>
      <c r="GK30" t="str">
        <f t="shared" si="174"/>
        <v/>
      </c>
      <c r="GL30" t="str">
        <f t="shared" si="175"/>
        <v/>
      </c>
      <c r="GM30" t="str">
        <f t="shared" si="176"/>
        <v/>
      </c>
    </row>
    <row r="31" spans="1:195" ht="18.600000000000001" thickTop="1" thickBot="1" x14ac:dyDescent="0.45">
      <c r="A31" s="22" t="s">
        <v>84</v>
      </c>
      <c r="B31" s="42">
        <f>IF(Walking!E36="","",Walking!E36)</f>
        <v>1</v>
      </c>
      <c r="K31">
        <f t="shared" si="33"/>
        <v>0</v>
      </c>
      <c r="L31">
        <f t="shared" si="34"/>
        <v>23</v>
      </c>
      <c r="M31">
        <f t="shared" si="35"/>
        <v>0</v>
      </c>
      <c r="N31" s="17">
        <f t="shared" si="36"/>
        <v>0</v>
      </c>
      <c r="O31">
        <f t="shared" si="37"/>
        <v>1</v>
      </c>
      <c r="P31">
        <f t="shared" si="38"/>
        <v>-20</v>
      </c>
      <c r="Q31">
        <f t="shared" si="38"/>
        <v>-10</v>
      </c>
      <c r="R31">
        <f t="shared" si="39"/>
        <v>0</v>
      </c>
      <c r="S31">
        <f t="shared" si="40"/>
        <v>0</v>
      </c>
      <c r="T31">
        <f t="shared" si="41"/>
        <v>0</v>
      </c>
      <c r="U31">
        <f t="shared" si="42"/>
        <v>0</v>
      </c>
      <c r="V31">
        <f t="shared" si="43"/>
        <v>-1</v>
      </c>
      <c r="W31">
        <f t="shared" si="44"/>
        <v>-2</v>
      </c>
      <c r="X31">
        <f t="shared" si="45"/>
        <v>4</v>
      </c>
      <c r="Y31">
        <f t="shared" si="46"/>
        <v>4</v>
      </c>
      <c r="Z31">
        <f t="shared" si="47"/>
        <v>8</v>
      </c>
      <c r="AA31">
        <f t="shared" si="47"/>
        <v>0</v>
      </c>
      <c r="AB31">
        <f t="shared" si="47"/>
        <v>0</v>
      </c>
      <c r="AC31" s="2">
        <f t="shared" si="48"/>
        <v>0</v>
      </c>
      <c r="AD31" s="2">
        <f t="shared" si="49"/>
        <v>-9</v>
      </c>
      <c r="AE31" s="2">
        <f t="shared" si="177"/>
        <v>0</v>
      </c>
      <c r="AF31" s="2">
        <f t="shared" si="178"/>
        <v>-1</v>
      </c>
      <c r="AG31" s="2">
        <f t="shared" si="179"/>
        <v>0</v>
      </c>
      <c r="AH31" s="2">
        <f t="shared" si="180"/>
        <v>0</v>
      </c>
      <c r="AI31" s="2">
        <f t="shared" si="54"/>
        <v>0</v>
      </c>
      <c r="AJ31" s="2">
        <f t="shared" si="55"/>
        <v>0</v>
      </c>
      <c r="AK31" s="6">
        <f t="shared" si="1"/>
        <v>0</v>
      </c>
      <c r="AL31" s="6">
        <f t="shared" si="2"/>
        <v>0</v>
      </c>
      <c r="AM31" s="6">
        <f t="shared" si="56"/>
        <v>0</v>
      </c>
      <c r="AN31" s="2">
        <f t="shared" si="3"/>
        <v>0</v>
      </c>
      <c r="AO31" s="6">
        <f t="shared" si="57"/>
        <v>0</v>
      </c>
      <c r="AP31" s="6">
        <f t="shared" si="4"/>
        <v>0</v>
      </c>
      <c r="AQ31" s="6">
        <f t="shared" si="58"/>
        <v>0</v>
      </c>
      <c r="AR31" s="18">
        <f t="shared" si="59"/>
        <v>0</v>
      </c>
      <c r="AS31" s="18">
        <f t="shared" si="60"/>
        <v>0</v>
      </c>
      <c r="AT31">
        <f t="shared" si="61"/>
        <v>6</v>
      </c>
      <c r="AU31">
        <f t="shared" si="62"/>
        <v>3</v>
      </c>
      <c r="AV31">
        <f t="shared" si="63"/>
        <v>0</v>
      </c>
      <c r="AW31" s="2">
        <f t="shared" si="64"/>
        <v>0</v>
      </c>
      <c r="AX31" s="2">
        <f t="shared" si="65"/>
        <v>0</v>
      </c>
      <c r="AY31" s="2">
        <f t="shared" si="66"/>
        <v>1</v>
      </c>
      <c r="AZ31" s="2">
        <f t="shared" si="67"/>
        <v>-1</v>
      </c>
      <c r="BA31" s="18">
        <f t="shared" si="68"/>
        <v>0</v>
      </c>
      <c r="BB31" s="2">
        <f t="shared" si="69"/>
        <v>0</v>
      </c>
      <c r="BC31" s="2">
        <f t="shared" si="70"/>
        <v>0</v>
      </c>
      <c r="BD31" s="2">
        <f t="shared" si="71"/>
        <v>1</v>
      </c>
      <c r="BE31" s="2">
        <f t="shared" si="72"/>
        <v>-1</v>
      </c>
      <c r="BF31" s="18">
        <f t="shared" si="73"/>
        <v>0</v>
      </c>
      <c r="BG31">
        <f t="shared" si="74"/>
        <v>0</v>
      </c>
      <c r="BH31" s="2">
        <f t="shared" si="75"/>
        <v>1</v>
      </c>
      <c r="BI31" s="17">
        <f t="shared" si="76"/>
        <v>0</v>
      </c>
      <c r="BJ31" s="2">
        <f t="shared" si="77"/>
        <v>1</v>
      </c>
      <c r="BK31" s="17">
        <f t="shared" si="78"/>
        <v>0</v>
      </c>
      <c r="BM31" t="str">
        <f t="shared" si="79"/>
        <v/>
      </c>
      <c r="BN31" t="str">
        <f t="shared" si="80"/>
        <v/>
      </c>
      <c r="BO31">
        <f t="shared" si="81"/>
        <v>0</v>
      </c>
      <c r="BP31">
        <f t="shared" si="82"/>
        <v>0</v>
      </c>
      <c r="BQ31">
        <f t="shared" si="83"/>
        <v>0</v>
      </c>
      <c r="BR31">
        <f t="shared" si="84"/>
        <v>0</v>
      </c>
      <c r="BS31">
        <f t="shared" si="85"/>
        <v>0</v>
      </c>
      <c r="BT31" s="17">
        <f t="shared" si="86"/>
        <v>0</v>
      </c>
      <c r="BU31" s="17">
        <f t="shared" si="87"/>
        <v>0</v>
      </c>
      <c r="BV31" s="2"/>
      <c r="BW31">
        <f t="shared" si="88"/>
        <v>20</v>
      </c>
      <c r="BX31">
        <f t="shared" si="7"/>
        <v>0</v>
      </c>
      <c r="BY31" s="7">
        <f t="shared" si="8"/>
        <v>0</v>
      </c>
      <c r="BZ31">
        <f t="shared" si="9"/>
        <v>0</v>
      </c>
      <c r="CA31" s="7">
        <f t="shared" si="10"/>
        <v>0</v>
      </c>
      <c r="CB31">
        <f t="shared" si="89"/>
        <v>10</v>
      </c>
      <c r="CC31">
        <f t="shared" si="90"/>
        <v>0</v>
      </c>
      <c r="CD31">
        <f t="shared" si="91"/>
        <v>0</v>
      </c>
      <c r="CE31" s="7">
        <f t="shared" si="92"/>
        <v>10</v>
      </c>
      <c r="CF31" s="7">
        <f t="shared" si="93"/>
        <v>10</v>
      </c>
      <c r="CG31">
        <f t="shared" si="94"/>
        <v>20</v>
      </c>
      <c r="CH31">
        <f t="shared" si="95"/>
        <v>20</v>
      </c>
      <c r="CI31">
        <f t="shared" si="96"/>
        <v>20</v>
      </c>
      <c r="CJ31">
        <f t="shared" si="11"/>
        <v>40</v>
      </c>
      <c r="CK31">
        <f t="shared" si="12"/>
        <v>40</v>
      </c>
      <c r="CL31">
        <f t="shared" si="13"/>
        <v>0</v>
      </c>
      <c r="CM31">
        <f t="shared" si="14"/>
        <v>0</v>
      </c>
      <c r="CN31">
        <f t="shared" si="97"/>
        <v>10</v>
      </c>
      <c r="CO31">
        <f t="shared" si="98"/>
        <v>5</v>
      </c>
      <c r="CP31">
        <f t="shared" si="15"/>
        <v>0</v>
      </c>
      <c r="CQ31">
        <f t="shared" si="16"/>
        <v>0</v>
      </c>
      <c r="CR31">
        <f t="shared" si="17"/>
        <v>0</v>
      </c>
      <c r="CS31" s="7">
        <f t="shared" si="99"/>
        <v>0</v>
      </c>
      <c r="CT31">
        <f t="shared" si="18"/>
        <v>0</v>
      </c>
      <c r="CU31">
        <f t="shared" si="19"/>
        <v>0</v>
      </c>
      <c r="CV31">
        <f t="shared" si="20"/>
        <v>0</v>
      </c>
      <c r="CW31" s="7">
        <f t="shared" si="100"/>
        <v>0</v>
      </c>
      <c r="CX31">
        <f t="shared" si="101"/>
        <v>0</v>
      </c>
      <c r="CY31">
        <f t="shared" si="102"/>
        <v>0</v>
      </c>
      <c r="CZ31">
        <f t="shared" si="103"/>
        <v>-5</v>
      </c>
      <c r="DA31">
        <f t="shared" si="104"/>
        <v>-20</v>
      </c>
      <c r="DB31">
        <f t="shared" si="105"/>
        <v>20</v>
      </c>
      <c r="DC31">
        <f t="shared" si="106"/>
        <v>40</v>
      </c>
      <c r="DD31">
        <f t="shared" si="107"/>
        <v>60</v>
      </c>
      <c r="DE31" s="5">
        <f t="shared" si="108"/>
        <v>40</v>
      </c>
      <c r="DG31">
        <f t="shared" si="109"/>
        <v>40</v>
      </c>
      <c r="DH31">
        <f t="shared" si="110"/>
        <v>100</v>
      </c>
      <c r="DI31" s="5">
        <f t="shared" si="111"/>
        <v>40</v>
      </c>
      <c r="DK31">
        <f t="shared" si="112"/>
        <v>0</v>
      </c>
      <c r="DL31">
        <f t="shared" si="113"/>
        <v>0</v>
      </c>
      <c r="DM31">
        <f t="shared" si="114"/>
        <v>0</v>
      </c>
      <c r="DN31">
        <f t="shared" si="115"/>
        <v>0</v>
      </c>
      <c r="DO31">
        <f t="shared" si="21"/>
        <v>0</v>
      </c>
      <c r="DP31">
        <f t="shared" si="116"/>
        <v>0</v>
      </c>
      <c r="DQ31">
        <f t="shared" si="117"/>
        <v>5</v>
      </c>
      <c r="DR31">
        <f t="shared" si="118"/>
        <v>0</v>
      </c>
      <c r="DS31">
        <f t="shared" si="22"/>
        <v>5</v>
      </c>
      <c r="DT31">
        <f t="shared" si="119"/>
        <v>5</v>
      </c>
      <c r="DU31">
        <f t="shared" si="120"/>
        <v>0</v>
      </c>
      <c r="DV31">
        <f t="shared" si="23"/>
        <v>0</v>
      </c>
      <c r="DW31">
        <f t="shared" si="121"/>
        <v>0</v>
      </c>
      <c r="DX31">
        <f t="shared" si="122"/>
        <v>0</v>
      </c>
      <c r="DY31">
        <f t="shared" si="122"/>
        <v>1</v>
      </c>
      <c r="DZ31">
        <f t="shared" si="123"/>
        <v>1</v>
      </c>
      <c r="EA31">
        <f t="shared" si="124"/>
        <v>1</v>
      </c>
      <c r="EB31">
        <f t="shared" si="125"/>
        <v>0</v>
      </c>
      <c r="EC31">
        <f t="shared" si="126"/>
        <v>10</v>
      </c>
      <c r="ED31">
        <f t="shared" si="127"/>
        <v>60</v>
      </c>
      <c r="EE31">
        <f t="shared" si="128"/>
        <v>1</v>
      </c>
      <c r="EF31">
        <f t="shared" si="128"/>
        <v>1</v>
      </c>
      <c r="EG31">
        <f t="shared" si="128"/>
        <v>1</v>
      </c>
      <c r="EH31">
        <f t="shared" si="129"/>
        <v>0</v>
      </c>
      <c r="EI31">
        <f t="shared" si="130"/>
        <v>10</v>
      </c>
      <c r="EJ31">
        <f t="shared" si="131"/>
        <v>100</v>
      </c>
      <c r="EK31" s="16">
        <f t="shared" si="26"/>
        <v>0</v>
      </c>
      <c r="EL31" s="16">
        <f t="shared" si="132"/>
        <v>10</v>
      </c>
      <c r="EM31" s="16">
        <f t="shared" si="133"/>
        <v>65</v>
      </c>
      <c r="EN31" s="16">
        <f t="shared" si="27"/>
        <v>0</v>
      </c>
      <c r="EO31" s="16">
        <f t="shared" si="134"/>
        <v>10</v>
      </c>
      <c r="EP31" s="16">
        <f t="shared" si="135"/>
        <v>105</v>
      </c>
      <c r="EQ31">
        <f t="shared" si="136"/>
        <v>0</v>
      </c>
      <c r="ER31" s="49">
        <f t="shared" si="28"/>
        <v>0</v>
      </c>
      <c r="ES31" s="49">
        <f t="shared" si="137"/>
        <v>0</v>
      </c>
      <c r="ET31" s="49">
        <f t="shared" si="138"/>
        <v>0</v>
      </c>
      <c r="EV31" t="s">
        <v>12</v>
      </c>
      <c r="EW31">
        <f t="shared" si="29"/>
        <v>0</v>
      </c>
      <c r="EX31" t="str">
        <f t="shared" si="139"/>
        <v>I2</v>
      </c>
      <c r="EY31">
        <f t="shared" si="140"/>
        <v>0</v>
      </c>
      <c r="EZ31">
        <f t="shared" si="141"/>
        <v>10</v>
      </c>
      <c r="FA31">
        <f t="shared" si="142"/>
        <v>65</v>
      </c>
      <c r="FB31" t="str">
        <f t="shared" si="143"/>
        <v>I3</v>
      </c>
      <c r="FC31">
        <f t="shared" si="144"/>
        <v>0</v>
      </c>
      <c r="FD31">
        <f t="shared" si="145"/>
        <v>10</v>
      </c>
      <c r="FE31">
        <f t="shared" si="146"/>
        <v>105</v>
      </c>
      <c r="FF31" t="str">
        <f t="shared" si="147"/>
        <v>S</v>
      </c>
      <c r="FG31">
        <f t="shared" si="148"/>
        <v>100</v>
      </c>
      <c r="FH31" t="str">
        <f t="shared" si="149"/>
        <v>D</v>
      </c>
      <c r="FI31">
        <f t="shared" si="150"/>
        <v>0</v>
      </c>
      <c r="FJ31" t="str">
        <f t="shared" si="151"/>
        <v>P18</v>
      </c>
      <c r="FK31">
        <f t="shared" si="152"/>
        <v>0</v>
      </c>
      <c r="FL31" t="str">
        <f t="shared" si="153"/>
        <v>P17</v>
      </c>
      <c r="FM31">
        <f t="shared" si="154"/>
        <v>0</v>
      </c>
      <c r="FN31" t="str">
        <f t="shared" si="155"/>
        <v>P9</v>
      </c>
      <c r="FO31">
        <f t="shared" si="156"/>
        <v>0</v>
      </c>
      <c r="FP31" t="str">
        <f t="shared" si="157"/>
        <v>P10</v>
      </c>
      <c r="FQ31">
        <f t="shared" si="158"/>
        <v>0</v>
      </c>
      <c r="FR31" t="str">
        <f t="shared" si="159"/>
        <v>T1</v>
      </c>
      <c r="FS31">
        <f t="shared" si="160"/>
        <v>0</v>
      </c>
      <c r="FT31" t="str">
        <f t="shared" si="161"/>
        <v>T2</v>
      </c>
      <c r="FU31">
        <f t="shared" si="162"/>
        <v>0</v>
      </c>
      <c r="FV31" t="str">
        <f t="shared" si="163"/>
        <v>T3</v>
      </c>
      <c r="FW31">
        <f t="shared" si="164"/>
        <v>10</v>
      </c>
      <c r="FX31" t="str">
        <f t="shared" si="165"/>
        <v>T4</v>
      </c>
      <c r="FY31">
        <f t="shared" si="166"/>
        <v>10</v>
      </c>
      <c r="FZ31" t="str">
        <f t="shared" si="167"/>
        <v>P13</v>
      </c>
      <c r="GA31">
        <f t="shared" si="30"/>
        <v>0</v>
      </c>
      <c r="GB31" t="str">
        <f t="shared" si="168"/>
        <v>P14</v>
      </c>
      <c r="GC31">
        <f t="shared" si="31"/>
        <v>0</v>
      </c>
      <c r="GD31" t="str">
        <f t="shared" si="169"/>
        <v>P11</v>
      </c>
      <c r="GE31">
        <f t="shared" si="170"/>
        <v>-15</v>
      </c>
      <c r="GF31" t="str">
        <f t="shared" si="171"/>
        <v>P12</v>
      </c>
      <c r="GG31">
        <f t="shared" si="172"/>
        <v>-15</v>
      </c>
      <c r="GJ31" t="str">
        <f t="shared" si="173"/>
        <v/>
      </c>
      <c r="GK31" t="str">
        <f t="shared" si="174"/>
        <v/>
      </c>
      <c r="GL31" t="str">
        <f t="shared" si="175"/>
        <v/>
      </c>
      <c r="GM31" t="str">
        <f t="shared" si="176"/>
        <v/>
      </c>
    </row>
    <row r="32" spans="1:195" ht="18.600000000000001" thickTop="1" thickBot="1" x14ac:dyDescent="0.45">
      <c r="A32" s="22" t="s">
        <v>85</v>
      </c>
      <c r="B32" s="42">
        <f>IF(Walking!E37="","",Walking!E37)</f>
        <v>2</v>
      </c>
      <c r="K32">
        <f t="shared" si="33"/>
        <v>0</v>
      </c>
      <c r="L32">
        <f t="shared" si="34"/>
        <v>24</v>
      </c>
      <c r="M32">
        <f t="shared" si="35"/>
        <v>0</v>
      </c>
      <c r="N32" s="17">
        <f t="shared" si="36"/>
        <v>0</v>
      </c>
      <c r="O32">
        <f t="shared" si="37"/>
        <v>1</v>
      </c>
      <c r="P32">
        <f t="shared" si="38"/>
        <v>-20</v>
      </c>
      <c r="Q32">
        <f t="shared" si="38"/>
        <v>-10</v>
      </c>
      <c r="R32">
        <f t="shared" si="39"/>
        <v>0</v>
      </c>
      <c r="S32">
        <f t="shared" si="40"/>
        <v>0</v>
      </c>
      <c r="T32">
        <f t="shared" si="41"/>
        <v>0</v>
      </c>
      <c r="U32">
        <f t="shared" si="42"/>
        <v>0</v>
      </c>
      <c r="V32">
        <f t="shared" si="43"/>
        <v>-1</v>
      </c>
      <c r="W32">
        <f t="shared" si="44"/>
        <v>-2</v>
      </c>
      <c r="X32">
        <f t="shared" si="45"/>
        <v>4</v>
      </c>
      <c r="Y32">
        <f t="shared" si="46"/>
        <v>4</v>
      </c>
      <c r="Z32">
        <f t="shared" si="47"/>
        <v>8</v>
      </c>
      <c r="AA32">
        <f t="shared" si="47"/>
        <v>0</v>
      </c>
      <c r="AB32">
        <f t="shared" si="47"/>
        <v>0</v>
      </c>
      <c r="AC32" s="2">
        <f t="shared" si="48"/>
        <v>0</v>
      </c>
      <c r="AD32" s="2">
        <f t="shared" si="49"/>
        <v>-9</v>
      </c>
      <c r="AE32" s="2">
        <f t="shared" si="177"/>
        <v>0</v>
      </c>
      <c r="AF32" s="2">
        <f t="shared" si="178"/>
        <v>-1</v>
      </c>
      <c r="AG32" s="2">
        <f t="shared" si="179"/>
        <v>0</v>
      </c>
      <c r="AH32" s="2">
        <f t="shared" si="180"/>
        <v>0</v>
      </c>
      <c r="AI32" s="2">
        <f t="shared" si="54"/>
        <v>0</v>
      </c>
      <c r="AJ32" s="2">
        <f t="shared" si="55"/>
        <v>0</v>
      </c>
      <c r="AK32" s="6">
        <f t="shared" si="1"/>
        <v>0</v>
      </c>
      <c r="AL32" s="6">
        <f t="shared" si="2"/>
        <v>0</v>
      </c>
      <c r="AM32" s="6">
        <f t="shared" si="56"/>
        <v>0</v>
      </c>
      <c r="AN32" s="2">
        <f t="shared" si="3"/>
        <v>0</v>
      </c>
      <c r="AO32" s="6">
        <f t="shared" si="57"/>
        <v>0</v>
      </c>
      <c r="AP32" s="6">
        <f t="shared" si="4"/>
        <v>0</v>
      </c>
      <c r="AQ32" s="6">
        <f t="shared" si="58"/>
        <v>0</v>
      </c>
      <c r="AR32" s="18">
        <f t="shared" si="59"/>
        <v>0</v>
      </c>
      <c r="AS32" s="18">
        <f t="shared" si="60"/>
        <v>0</v>
      </c>
      <c r="AT32">
        <f t="shared" si="61"/>
        <v>6</v>
      </c>
      <c r="AU32">
        <f t="shared" si="62"/>
        <v>3</v>
      </c>
      <c r="AV32">
        <f t="shared" si="63"/>
        <v>0</v>
      </c>
      <c r="AW32" s="2">
        <f t="shared" si="64"/>
        <v>0</v>
      </c>
      <c r="AX32" s="2">
        <f t="shared" si="65"/>
        <v>0</v>
      </c>
      <c r="AY32" s="2">
        <f t="shared" si="66"/>
        <v>1</v>
      </c>
      <c r="AZ32" s="2">
        <f t="shared" si="67"/>
        <v>-1</v>
      </c>
      <c r="BA32" s="18">
        <f t="shared" si="68"/>
        <v>0</v>
      </c>
      <c r="BB32" s="2">
        <f t="shared" si="69"/>
        <v>0</v>
      </c>
      <c r="BC32" s="2">
        <f t="shared" si="70"/>
        <v>0</v>
      </c>
      <c r="BD32" s="2">
        <f t="shared" si="71"/>
        <v>1</v>
      </c>
      <c r="BE32" s="2">
        <f t="shared" si="72"/>
        <v>-1</v>
      </c>
      <c r="BF32" s="18">
        <f t="shared" si="73"/>
        <v>0</v>
      </c>
      <c r="BG32">
        <f t="shared" si="74"/>
        <v>0</v>
      </c>
      <c r="BH32" s="2">
        <f t="shared" si="75"/>
        <v>1</v>
      </c>
      <c r="BI32" s="17">
        <f t="shared" si="76"/>
        <v>0</v>
      </c>
      <c r="BJ32" s="2">
        <f t="shared" si="77"/>
        <v>1</v>
      </c>
      <c r="BK32" s="17">
        <f t="shared" si="78"/>
        <v>0</v>
      </c>
      <c r="BM32" t="str">
        <f t="shared" si="79"/>
        <v/>
      </c>
      <c r="BN32" t="str">
        <f t="shared" si="80"/>
        <v/>
      </c>
      <c r="BO32">
        <f t="shared" si="81"/>
        <v>0</v>
      </c>
      <c r="BP32">
        <f t="shared" si="82"/>
        <v>0</v>
      </c>
      <c r="BQ32">
        <f t="shared" si="83"/>
        <v>0</v>
      </c>
      <c r="BR32">
        <f t="shared" si="84"/>
        <v>0</v>
      </c>
      <c r="BS32">
        <f t="shared" si="85"/>
        <v>0</v>
      </c>
      <c r="BT32" s="17">
        <f t="shared" si="86"/>
        <v>0</v>
      </c>
      <c r="BU32" s="17">
        <f t="shared" si="87"/>
        <v>0</v>
      </c>
      <c r="BV32" s="2"/>
      <c r="BW32">
        <f t="shared" si="88"/>
        <v>20</v>
      </c>
      <c r="BX32">
        <f t="shared" si="7"/>
        <v>0</v>
      </c>
      <c r="BY32" s="7">
        <f t="shared" si="8"/>
        <v>0</v>
      </c>
      <c r="BZ32">
        <f t="shared" si="9"/>
        <v>0</v>
      </c>
      <c r="CA32" s="7">
        <f t="shared" si="10"/>
        <v>0</v>
      </c>
      <c r="CB32">
        <f t="shared" si="89"/>
        <v>10</v>
      </c>
      <c r="CC32">
        <f t="shared" si="90"/>
        <v>0</v>
      </c>
      <c r="CD32">
        <f t="shared" si="91"/>
        <v>0</v>
      </c>
      <c r="CE32" s="7">
        <f t="shared" si="92"/>
        <v>10</v>
      </c>
      <c r="CF32" s="7">
        <f t="shared" si="93"/>
        <v>10</v>
      </c>
      <c r="CG32">
        <f t="shared" si="94"/>
        <v>20</v>
      </c>
      <c r="CH32">
        <f t="shared" si="95"/>
        <v>20</v>
      </c>
      <c r="CI32">
        <f t="shared" si="96"/>
        <v>20</v>
      </c>
      <c r="CJ32">
        <f t="shared" si="11"/>
        <v>40</v>
      </c>
      <c r="CK32">
        <f t="shared" si="12"/>
        <v>40</v>
      </c>
      <c r="CL32">
        <f t="shared" si="13"/>
        <v>0</v>
      </c>
      <c r="CM32">
        <f t="shared" si="14"/>
        <v>0</v>
      </c>
      <c r="CN32">
        <f t="shared" si="97"/>
        <v>10</v>
      </c>
      <c r="CO32">
        <f t="shared" si="98"/>
        <v>5</v>
      </c>
      <c r="CP32">
        <f t="shared" si="15"/>
        <v>0</v>
      </c>
      <c r="CQ32">
        <f t="shared" si="16"/>
        <v>0</v>
      </c>
      <c r="CR32">
        <f t="shared" si="17"/>
        <v>0</v>
      </c>
      <c r="CS32" s="7">
        <f t="shared" si="99"/>
        <v>0</v>
      </c>
      <c r="CT32">
        <f t="shared" si="18"/>
        <v>0</v>
      </c>
      <c r="CU32">
        <f t="shared" si="19"/>
        <v>0</v>
      </c>
      <c r="CV32">
        <f t="shared" si="20"/>
        <v>0</v>
      </c>
      <c r="CW32" s="7">
        <f t="shared" si="100"/>
        <v>0</v>
      </c>
      <c r="CX32">
        <f t="shared" si="101"/>
        <v>0</v>
      </c>
      <c r="CY32">
        <f t="shared" si="102"/>
        <v>0</v>
      </c>
      <c r="CZ32">
        <f t="shared" si="103"/>
        <v>-5</v>
      </c>
      <c r="DA32">
        <f t="shared" si="104"/>
        <v>-20</v>
      </c>
      <c r="DB32">
        <f t="shared" si="105"/>
        <v>20</v>
      </c>
      <c r="DC32">
        <f t="shared" si="106"/>
        <v>40</v>
      </c>
      <c r="DD32">
        <f t="shared" si="107"/>
        <v>60</v>
      </c>
      <c r="DE32" s="5">
        <f t="shared" si="108"/>
        <v>40</v>
      </c>
      <c r="DG32">
        <f t="shared" si="109"/>
        <v>40</v>
      </c>
      <c r="DH32">
        <f t="shared" si="110"/>
        <v>100</v>
      </c>
      <c r="DI32" s="5">
        <f t="shared" si="111"/>
        <v>40</v>
      </c>
      <c r="DK32">
        <f t="shared" si="112"/>
        <v>0</v>
      </c>
      <c r="DL32">
        <f t="shared" si="113"/>
        <v>0</v>
      </c>
      <c r="DM32">
        <f t="shared" si="114"/>
        <v>0</v>
      </c>
      <c r="DN32">
        <f t="shared" si="115"/>
        <v>0</v>
      </c>
      <c r="DO32">
        <f t="shared" si="21"/>
        <v>0</v>
      </c>
      <c r="DP32">
        <f t="shared" si="116"/>
        <v>0</v>
      </c>
      <c r="DQ32">
        <f t="shared" si="117"/>
        <v>5</v>
      </c>
      <c r="DR32">
        <f t="shared" si="118"/>
        <v>0</v>
      </c>
      <c r="DS32">
        <f t="shared" si="22"/>
        <v>5</v>
      </c>
      <c r="DT32">
        <f t="shared" si="119"/>
        <v>5</v>
      </c>
      <c r="DU32">
        <f t="shared" si="120"/>
        <v>0</v>
      </c>
      <c r="DV32">
        <f t="shared" si="23"/>
        <v>0</v>
      </c>
      <c r="DW32">
        <f t="shared" si="121"/>
        <v>0</v>
      </c>
      <c r="DX32">
        <f t="shared" si="122"/>
        <v>0</v>
      </c>
      <c r="DY32">
        <f t="shared" si="122"/>
        <v>1</v>
      </c>
      <c r="DZ32">
        <f t="shared" si="123"/>
        <v>1</v>
      </c>
      <c r="EA32">
        <f t="shared" si="124"/>
        <v>1</v>
      </c>
      <c r="EB32">
        <f t="shared" si="125"/>
        <v>0</v>
      </c>
      <c r="EC32">
        <f t="shared" si="126"/>
        <v>10</v>
      </c>
      <c r="ED32">
        <f t="shared" si="127"/>
        <v>60</v>
      </c>
      <c r="EE32">
        <f t="shared" si="128"/>
        <v>1</v>
      </c>
      <c r="EF32">
        <f t="shared" si="128"/>
        <v>1</v>
      </c>
      <c r="EG32">
        <f t="shared" si="128"/>
        <v>1</v>
      </c>
      <c r="EH32">
        <f t="shared" si="129"/>
        <v>0</v>
      </c>
      <c r="EI32">
        <f t="shared" si="130"/>
        <v>10</v>
      </c>
      <c r="EJ32">
        <f t="shared" si="131"/>
        <v>100</v>
      </c>
      <c r="EK32" s="16">
        <f t="shared" si="26"/>
        <v>0</v>
      </c>
      <c r="EL32" s="16">
        <f t="shared" si="132"/>
        <v>10</v>
      </c>
      <c r="EM32" s="16">
        <f t="shared" si="133"/>
        <v>65</v>
      </c>
      <c r="EN32" s="16">
        <f t="shared" si="27"/>
        <v>0</v>
      </c>
      <c r="EO32" s="16">
        <f t="shared" si="134"/>
        <v>10</v>
      </c>
      <c r="EP32" s="16">
        <f t="shared" si="135"/>
        <v>105</v>
      </c>
      <c r="EQ32">
        <f t="shared" si="136"/>
        <v>0</v>
      </c>
      <c r="ER32" s="49">
        <f t="shared" si="28"/>
        <v>0</v>
      </c>
      <c r="ES32" s="49">
        <f t="shared" si="137"/>
        <v>0</v>
      </c>
      <c r="ET32" s="49">
        <f t="shared" si="138"/>
        <v>0</v>
      </c>
      <c r="EV32" t="s">
        <v>12</v>
      </c>
      <c r="EW32">
        <f t="shared" si="29"/>
        <v>0</v>
      </c>
      <c r="EX32" t="str">
        <f t="shared" si="139"/>
        <v>I2</v>
      </c>
      <c r="EY32">
        <f t="shared" si="140"/>
        <v>0</v>
      </c>
      <c r="EZ32">
        <f t="shared" si="141"/>
        <v>10</v>
      </c>
      <c r="FA32">
        <f t="shared" si="142"/>
        <v>65</v>
      </c>
      <c r="FB32" t="str">
        <f t="shared" si="143"/>
        <v>I3</v>
      </c>
      <c r="FC32">
        <f t="shared" si="144"/>
        <v>0</v>
      </c>
      <c r="FD32">
        <f t="shared" si="145"/>
        <v>10</v>
      </c>
      <c r="FE32">
        <f t="shared" si="146"/>
        <v>105</v>
      </c>
      <c r="FF32" t="str">
        <f t="shared" si="147"/>
        <v>S</v>
      </c>
      <c r="FG32">
        <f t="shared" si="148"/>
        <v>100</v>
      </c>
      <c r="FH32" t="str">
        <f t="shared" si="149"/>
        <v>D</v>
      </c>
      <c r="FI32">
        <f t="shared" si="150"/>
        <v>0</v>
      </c>
      <c r="FJ32" t="str">
        <f t="shared" si="151"/>
        <v>P18</v>
      </c>
      <c r="FK32">
        <f t="shared" si="152"/>
        <v>0</v>
      </c>
      <c r="FL32" t="str">
        <f t="shared" si="153"/>
        <v>P17</v>
      </c>
      <c r="FM32">
        <f t="shared" si="154"/>
        <v>0</v>
      </c>
      <c r="FN32" t="str">
        <f t="shared" si="155"/>
        <v>P9</v>
      </c>
      <c r="FO32">
        <f t="shared" si="156"/>
        <v>0</v>
      </c>
      <c r="FP32" t="str">
        <f t="shared" si="157"/>
        <v>P10</v>
      </c>
      <c r="FQ32">
        <f t="shared" si="158"/>
        <v>0</v>
      </c>
      <c r="FR32" t="str">
        <f t="shared" si="159"/>
        <v>T1</v>
      </c>
      <c r="FS32">
        <f t="shared" si="160"/>
        <v>0</v>
      </c>
      <c r="FT32" t="str">
        <f t="shared" si="161"/>
        <v>T2</v>
      </c>
      <c r="FU32">
        <f t="shared" si="162"/>
        <v>0</v>
      </c>
      <c r="FV32" t="str">
        <f t="shared" si="163"/>
        <v>T3</v>
      </c>
      <c r="FW32">
        <f t="shared" si="164"/>
        <v>10</v>
      </c>
      <c r="FX32" t="str">
        <f t="shared" si="165"/>
        <v>T4</v>
      </c>
      <c r="FY32">
        <f t="shared" si="166"/>
        <v>10</v>
      </c>
      <c r="FZ32" t="str">
        <f t="shared" si="167"/>
        <v>P13</v>
      </c>
      <c r="GA32">
        <f t="shared" si="30"/>
        <v>0</v>
      </c>
      <c r="GB32" t="str">
        <f t="shared" si="168"/>
        <v>P14</v>
      </c>
      <c r="GC32">
        <f t="shared" si="31"/>
        <v>0</v>
      </c>
      <c r="GD32" t="str">
        <f t="shared" si="169"/>
        <v>P11</v>
      </c>
      <c r="GE32">
        <f t="shared" si="170"/>
        <v>-15</v>
      </c>
      <c r="GF32" t="str">
        <f t="shared" si="171"/>
        <v>P12</v>
      </c>
      <c r="GG32">
        <f t="shared" si="172"/>
        <v>-15</v>
      </c>
      <c r="GJ32" t="str">
        <f t="shared" si="173"/>
        <v/>
      </c>
      <c r="GK32" t="str">
        <f t="shared" si="174"/>
        <v/>
      </c>
      <c r="GL32" t="str">
        <f t="shared" si="175"/>
        <v/>
      </c>
      <c r="GM32" t="str">
        <f t="shared" si="176"/>
        <v/>
      </c>
    </row>
    <row r="33" spans="1:195" ht="18.600000000000001" thickTop="1" thickBot="1" x14ac:dyDescent="0.45">
      <c r="A33" s="15" t="s">
        <v>86</v>
      </c>
      <c r="B33" s="42">
        <f>IF(Walking!E38="","",Walking!E38)</f>
        <v>0</v>
      </c>
      <c r="K33">
        <f t="shared" si="33"/>
        <v>0</v>
      </c>
      <c r="L33">
        <f t="shared" si="34"/>
        <v>25</v>
      </c>
      <c r="M33">
        <f t="shared" si="35"/>
        <v>0</v>
      </c>
      <c r="N33" s="17">
        <f t="shared" si="36"/>
        <v>0</v>
      </c>
      <c r="O33">
        <f t="shared" si="37"/>
        <v>1</v>
      </c>
      <c r="P33">
        <f t="shared" si="38"/>
        <v>-20</v>
      </c>
      <c r="Q33">
        <f t="shared" si="38"/>
        <v>-10</v>
      </c>
      <c r="R33">
        <f t="shared" si="39"/>
        <v>0</v>
      </c>
      <c r="S33">
        <f t="shared" si="40"/>
        <v>0</v>
      </c>
      <c r="T33">
        <f t="shared" si="41"/>
        <v>0</v>
      </c>
      <c r="U33">
        <f t="shared" si="42"/>
        <v>0</v>
      </c>
      <c r="V33">
        <f t="shared" si="43"/>
        <v>-1</v>
      </c>
      <c r="W33">
        <f t="shared" si="44"/>
        <v>-2</v>
      </c>
      <c r="X33">
        <f t="shared" si="45"/>
        <v>4</v>
      </c>
      <c r="Y33">
        <f t="shared" si="46"/>
        <v>4</v>
      </c>
      <c r="Z33">
        <f t="shared" si="47"/>
        <v>8</v>
      </c>
      <c r="AA33">
        <f t="shared" si="47"/>
        <v>0</v>
      </c>
      <c r="AB33">
        <f t="shared" si="47"/>
        <v>0</v>
      </c>
      <c r="AC33" s="2">
        <f t="shared" si="48"/>
        <v>0</v>
      </c>
      <c r="AD33" s="2">
        <f t="shared" si="49"/>
        <v>-9</v>
      </c>
      <c r="AE33" s="2">
        <f t="shared" si="177"/>
        <v>0</v>
      </c>
      <c r="AF33" s="2">
        <f t="shared" si="178"/>
        <v>-1</v>
      </c>
      <c r="AG33" s="2">
        <f t="shared" si="179"/>
        <v>0</v>
      </c>
      <c r="AH33" s="2">
        <f t="shared" si="180"/>
        <v>0</v>
      </c>
      <c r="AI33" s="2">
        <f t="shared" si="54"/>
        <v>0</v>
      </c>
      <c r="AJ33" s="2">
        <f t="shared" si="55"/>
        <v>0</v>
      </c>
      <c r="AK33" s="6">
        <f t="shared" si="1"/>
        <v>0</v>
      </c>
      <c r="AL33" s="6">
        <f t="shared" si="2"/>
        <v>0</v>
      </c>
      <c r="AM33" s="6">
        <f t="shared" si="56"/>
        <v>0</v>
      </c>
      <c r="AN33" s="2">
        <f t="shared" si="3"/>
        <v>0</v>
      </c>
      <c r="AO33" s="6">
        <f t="shared" si="57"/>
        <v>0</v>
      </c>
      <c r="AP33" s="6">
        <f t="shared" si="4"/>
        <v>0</v>
      </c>
      <c r="AQ33" s="6">
        <f t="shared" si="58"/>
        <v>0</v>
      </c>
      <c r="AR33" s="18">
        <f t="shared" si="59"/>
        <v>0</v>
      </c>
      <c r="AS33" s="18">
        <f t="shared" si="60"/>
        <v>0</v>
      </c>
      <c r="AT33">
        <f t="shared" si="61"/>
        <v>6</v>
      </c>
      <c r="AU33">
        <f t="shared" si="62"/>
        <v>3</v>
      </c>
      <c r="AV33">
        <f t="shared" si="63"/>
        <v>0</v>
      </c>
      <c r="AW33" s="2">
        <f t="shared" si="64"/>
        <v>0</v>
      </c>
      <c r="AX33" s="2">
        <f t="shared" si="65"/>
        <v>0</v>
      </c>
      <c r="AY33" s="2">
        <f t="shared" si="66"/>
        <v>1</v>
      </c>
      <c r="AZ33" s="2">
        <f t="shared" si="67"/>
        <v>-1</v>
      </c>
      <c r="BA33" s="18">
        <f t="shared" si="68"/>
        <v>0</v>
      </c>
      <c r="BB33" s="2">
        <f t="shared" si="69"/>
        <v>0</v>
      </c>
      <c r="BC33" s="2">
        <f t="shared" si="70"/>
        <v>0</v>
      </c>
      <c r="BD33" s="2">
        <f t="shared" si="71"/>
        <v>1</v>
      </c>
      <c r="BE33" s="2">
        <f t="shared" si="72"/>
        <v>-1</v>
      </c>
      <c r="BF33" s="18">
        <f t="shared" si="73"/>
        <v>0</v>
      </c>
      <c r="BG33">
        <f t="shared" si="74"/>
        <v>0</v>
      </c>
      <c r="BH33" s="2">
        <f t="shared" si="75"/>
        <v>1</v>
      </c>
      <c r="BI33" s="17">
        <f t="shared" si="76"/>
        <v>0</v>
      </c>
      <c r="BJ33" s="2">
        <f t="shared" si="77"/>
        <v>1</v>
      </c>
      <c r="BK33" s="17">
        <f t="shared" si="78"/>
        <v>0</v>
      </c>
      <c r="BM33" t="str">
        <f t="shared" si="79"/>
        <v/>
      </c>
      <c r="BN33" t="str">
        <f t="shared" si="80"/>
        <v/>
      </c>
      <c r="BO33">
        <f t="shared" si="81"/>
        <v>0</v>
      </c>
      <c r="BP33">
        <f t="shared" si="82"/>
        <v>0</v>
      </c>
      <c r="BQ33">
        <f t="shared" si="83"/>
        <v>0</v>
      </c>
      <c r="BR33">
        <f t="shared" si="84"/>
        <v>0</v>
      </c>
      <c r="BS33">
        <f t="shared" si="85"/>
        <v>0</v>
      </c>
      <c r="BT33" s="17">
        <f t="shared" si="86"/>
        <v>0</v>
      </c>
      <c r="BU33" s="17">
        <f t="shared" si="87"/>
        <v>0</v>
      </c>
      <c r="BV33" s="2"/>
      <c r="BW33">
        <f t="shared" si="88"/>
        <v>20</v>
      </c>
      <c r="BX33">
        <f t="shared" si="7"/>
        <v>0</v>
      </c>
      <c r="BY33" s="7">
        <f t="shared" si="8"/>
        <v>0</v>
      </c>
      <c r="BZ33">
        <f t="shared" si="9"/>
        <v>0</v>
      </c>
      <c r="CA33" s="7">
        <f t="shared" si="10"/>
        <v>0</v>
      </c>
      <c r="CB33">
        <f t="shared" si="89"/>
        <v>10</v>
      </c>
      <c r="CC33">
        <f t="shared" si="90"/>
        <v>0</v>
      </c>
      <c r="CD33">
        <f t="shared" si="91"/>
        <v>0</v>
      </c>
      <c r="CE33" s="7">
        <f t="shared" si="92"/>
        <v>10</v>
      </c>
      <c r="CF33" s="7">
        <f t="shared" si="93"/>
        <v>10</v>
      </c>
      <c r="CG33">
        <f t="shared" si="94"/>
        <v>20</v>
      </c>
      <c r="CH33">
        <f t="shared" si="95"/>
        <v>20</v>
      </c>
      <c r="CI33">
        <f t="shared" si="96"/>
        <v>20</v>
      </c>
      <c r="CJ33">
        <f t="shared" si="11"/>
        <v>40</v>
      </c>
      <c r="CK33">
        <f t="shared" si="12"/>
        <v>40</v>
      </c>
      <c r="CL33">
        <f t="shared" si="13"/>
        <v>0</v>
      </c>
      <c r="CM33">
        <f t="shared" si="14"/>
        <v>0</v>
      </c>
      <c r="CN33">
        <f t="shared" si="97"/>
        <v>10</v>
      </c>
      <c r="CO33">
        <f t="shared" si="98"/>
        <v>5</v>
      </c>
      <c r="CP33">
        <f t="shared" si="15"/>
        <v>0</v>
      </c>
      <c r="CQ33">
        <f t="shared" si="16"/>
        <v>0</v>
      </c>
      <c r="CR33">
        <f t="shared" si="17"/>
        <v>0</v>
      </c>
      <c r="CS33" s="7">
        <f t="shared" si="99"/>
        <v>0</v>
      </c>
      <c r="CT33">
        <f t="shared" si="18"/>
        <v>0</v>
      </c>
      <c r="CU33">
        <f t="shared" si="19"/>
        <v>0</v>
      </c>
      <c r="CV33">
        <f t="shared" si="20"/>
        <v>0</v>
      </c>
      <c r="CW33" s="7">
        <f t="shared" si="100"/>
        <v>0</v>
      </c>
      <c r="CX33">
        <f t="shared" si="101"/>
        <v>0</v>
      </c>
      <c r="CY33">
        <f t="shared" si="102"/>
        <v>0</v>
      </c>
      <c r="CZ33">
        <f t="shared" si="103"/>
        <v>-5</v>
      </c>
      <c r="DA33">
        <f t="shared" si="104"/>
        <v>-20</v>
      </c>
      <c r="DB33">
        <f t="shared" si="105"/>
        <v>20</v>
      </c>
      <c r="DC33">
        <f t="shared" si="106"/>
        <v>40</v>
      </c>
      <c r="DD33">
        <f t="shared" si="107"/>
        <v>60</v>
      </c>
      <c r="DE33" s="5">
        <f t="shared" si="108"/>
        <v>40</v>
      </c>
      <c r="DG33">
        <f t="shared" si="109"/>
        <v>40</v>
      </c>
      <c r="DH33">
        <f t="shared" si="110"/>
        <v>100</v>
      </c>
      <c r="DI33" s="5">
        <f t="shared" si="111"/>
        <v>40</v>
      </c>
      <c r="DK33">
        <f t="shared" si="112"/>
        <v>0</v>
      </c>
      <c r="DL33">
        <f t="shared" si="113"/>
        <v>0</v>
      </c>
      <c r="DM33">
        <f t="shared" si="114"/>
        <v>0</v>
      </c>
      <c r="DN33">
        <f t="shared" si="115"/>
        <v>0</v>
      </c>
      <c r="DO33">
        <f t="shared" si="21"/>
        <v>0</v>
      </c>
      <c r="DP33">
        <f t="shared" si="116"/>
        <v>0</v>
      </c>
      <c r="DQ33">
        <f t="shared" si="117"/>
        <v>5</v>
      </c>
      <c r="DR33">
        <f t="shared" si="118"/>
        <v>0</v>
      </c>
      <c r="DS33">
        <f t="shared" si="22"/>
        <v>5</v>
      </c>
      <c r="DT33">
        <f t="shared" si="119"/>
        <v>5</v>
      </c>
      <c r="DU33">
        <f t="shared" si="120"/>
        <v>0</v>
      </c>
      <c r="DV33">
        <f t="shared" si="23"/>
        <v>0</v>
      </c>
      <c r="DW33">
        <f t="shared" si="121"/>
        <v>0</v>
      </c>
      <c r="DX33">
        <f t="shared" si="122"/>
        <v>0</v>
      </c>
      <c r="DY33">
        <f t="shared" si="122"/>
        <v>1</v>
      </c>
      <c r="DZ33">
        <f t="shared" si="123"/>
        <v>1</v>
      </c>
      <c r="EA33">
        <f t="shared" si="124"/>
        <v>1</v>
      </c>
      <c r="EB33">
        <f t="shared" si="125"/>
        <v>0</v>
      </c>
      <c r="EC33">
        <f t="shared" si="126"/>
        <v>10</v>
      </c>
      <c r="ED33">
        <f t="shared" si="127"/>
        <v>60</v>
      </c>
      <c r="EE33">
        <f t="shared" si="128"/>
        <v>1</v>
      </c>
      <c r="EF33">
        <f t="shared" si="128"/>
        <v>1</v>
      </c>
      <c r="EG33">
        <f t="shared" si="128"/>
        <v>1</v>
      </c>
      <c r="EH33">
        <f t="shared" si="129"/>
        <v>0</v>
      </c>
      <c r="EI33">
        <f t="shared" si="130"/>
        <v>10</v>
      </c>
      <c r="EJ33">
        <f t="shared" si="131"/>
        <v>100</v>
      </c>
      <c r="EK33" s="16">
        <f t="shared" si="26"/>
        <v>0</v>
      </c>
      <c r="EL33" s="16">
        <f t="shared" si="132"/>
        <v>10</v>
      </c>
      <c r="EM33" s="16">
        <f t="shared" si="133"/>
        <v>65</v>
      </c>
      <c r="EN33" s="16">
        <f t="shared" si="27"/>
        <v>0</v>
      </c>
      <c r="EO33" s="16">
        <f t="shared" si="134"/>
        <v>10</v>
      </c>
      <c r="EP33" s="16">
        <f t="shared" si="135"/>
        <v>105</v>
      </c>
      <c r="EQ33">
        <f t="shared" si="136"/>
        <v>0</v>
      </c>
      <c r="ER33" s="49">
        <f t="shared" si="28"/>
        <v>0</v>
      </c>
      <c r="ES33" s="49">
        <f t="shared" si="137"/>
        <v>0</v>
      </c>
      <c r="ET33" s="49">
        <f t="shared" si="138"/>
        <v>0</v>
      </c>
      <c r="EV33" t="s">
        <v>12</v>
      </c>
      <c r="EW33">
        <f t="shared" si="29"/>
        <v>0</v>
      </c>
      <c r="EX33" t="str">
        <f t="shared" si="139"/>
        <v>I2</v>
      </c>
      <c r="EY33">
        <f t="shared" si="140"/>
        <v>0</v>
      </c>
      <c r="EZ33">
        <f t="shared" si="141"/>
        <v>10</v>
      </c>
      <c r="FA33">
        <f t="shared" si="142"/>
        <v>65</v>
      </c>
      <c r="FB33" t="str">
        <f t="shared" si="143"/>
        <v>I3</v>
      </c>
      <c r="FC33">
        <f t="shared" si="144"/>
        <v>0</v>
      </c>
      <c r="FD33">
        <f t="shared" si="145"/>
        <v>10</v>
      </c>
      <c r="FE33">
        <f t="shared" si="146"/>
        <v>105</v>
      </c>
      <c r="FF33" t="str">
        <f t="shared" si="147"/>
        <v>S</v>
      </c>
      <c r="FG33">
        <f t="shared" si="148"/>
        <v>100</v>
      </c>
      <c r="FH33" t="str">
        <f t="shared" si="149"/>
        <v>D</v>
      </c>
      <c r="FI33">
        <f t="shared" si="150"/>
        <v>0</v>
      </c>
      <c r="FJ33" t="str">
        <f t="shared" si="151"/>
        <v>P18</v>
      </c>
      <c r="FK33">
        <f t="shared" si="152"/>
        <v>0</v>
      </c>
      <c r="FL33" t="str">
        <f t="shared" si="153"/>
        <v>P17</v>
      </c>
      <c r="FM33">
        <f t="shared" si="154"/>
        <v>0</v>
      </c>
      <c r="FN33" t="str">
        <f t="shared" si="155"/>
        <v>P9</v>
      </c>
      <c r="FO33">
        <f t="shared" si="156"/>
        <v>0</v>
      </c>
      <c r="FP33" t="str">
        <f t="shared" si="157"/>
        <v>P10</v>
      </c>
      <c r="FQ33">
        <f t="shared" si="158"/>
        <v>0</v>
      </c>
      <c r="FR33" t="str">
        <f t="shared" si="159"/>
        <v>T1</v>
      </c>
      <c r="FS33">
        <f t="shared" si="160"/>
        <v>0</v>
      </c>
      <c r="FT33" t="str">
        <f t="shared" si="161"/>
        <v>T2</v>
      </c>
      <c r="FU33">
        <f t="shared" si="162"/>
        <v>0</v>
      </c>
      <c r="FV33" t="str">
        <f t="shared" si="163"/>
        <v>T3</v>
      </c>
      <c r="FW33">
        <f t="shared" si="164"/>
        <v>10</v>
      </c>
      <c r="FX33" t="str">
        <f t="shared" si="165"/>
        <v>T4</v>
      </c>
      <c r="FY33">
        <f t="shared" si="166"/>
        <v>10</v>
      </c>
      <c r="FZ33" t="str">
        <f t="shared" si="167"/>
        <v>P13</v>
      </c>
      <c r="GA33">
        <f t="shared" si="30"/>
        <v>0</v>
      </c>
      <c r="GB33" t="str">
        <f t="shared" si="168"/>
        <v>P14</v>
      </c>
      <c r="GC33">
        <f t="shared" si="31"/>
        <v>0</v>
      </c>
      <c r="GD33" t="str">
        <f t="shared" si="169"/>
        <v>P11</v>
      </c>
      <c r="GE33">
        <f t="shared" si="170"/>
        <v>-15</v>
      </c>
      <c r="GF33" t="str">
        <f t="shared" si="171"/>
        <v>P12</v>
      </c>
      <c r="GG33">
        <f t="shared" si="172"/>
        <v>-15</v>
      </c>
      <c r="GJ33" t="str">
        <f t="shared" si="173"/>
        <v/>
      </c>
      <c r="GK33" t="str">
        <f t="shared" si="174"/>
        <v/>
      </c>
      <c r="GL33" t="str">
        <f t="shared" si="175"/>
        <v/>
      </c>
      <c r="GM33" t="str">
        <f t="shared" si="176"/>
        <v/>
      </c>
    </row>
    <row r="34" spans="1:195" ht="18.600000000000001" thickTop="1" thickBot="1" x14ac:dyDescent="0.45">
      <c r="A34" s="15" t="s">
        <v>94</v>
      </c>
      <c r="B34" s="42">
        <f>IF(Walking!E39="","",Walking!E39)</f>
        <v>0</v>
      </c>
      <c r="K34">
        <f t="shared" si="33"/>
        <v>0</v>
      </c>
      <c r="L34">
        <f t="shared" si="34"/>
        <v>26</v>
      </c>
      <c r="M34">
        <f t="shared" si="35"/>
        <v>0</v>
      </c>
      <c r="N34" s="17">
        <f t="shared" si="36"/>
        <v>0</v>
      </c>
      <c r="O34">
        <f t="shared" si="37"/>
        <v>1</v>
      </c>
      <c r="P34">
        <f t="shared" si="38"/>
        <v>-20</v>
      </c>
      <c r="Q34">
        <f t="shared" si="38"/>
        <v>-10</v>
      </c>
      <c r="R34">
        <f t="shared" si="39"/>
        <v>0</v>
      </c>
      <c r="S34">
        <f t="shared" si="40"/>
        <v>0</v>
      </c>
      <c r="T34">
        <f t="shared" si="41"/>
        <v>0</v>
      </c>
      <c r="U34">
        <f t="shared" si="42"/>
        <v>0</v>
      </c>
      <c r="V34">
        <f t="shared" si="43"/>
        <v>-1</v>
      </c>
      <c r="W34">
        <f t="shared" si="44"/>
        <v>-2</v>
      </c>
      <c r="X34">
        <f t="shared" si="45"/>
        <v>4</v>
      </c>
      <c r="Y34">
        <f t="shared" si="46"/>
        <v>4</v>
      </c>
      <c r="Z34">
        <f t="shared" si="47"/>
        <v>8</v>
      </c>
      <c r="AA34">
        <f t="shared" si="47"/>
        <v>0</v>
      </c>
      <c r="AB34">
        <f t="shared" si="47"/>
        <v>0</v>
      </c>
      <c r="AC34" s="2">
        <f t="shared" si="48"/>
        <v>0</v>
      </c>
      <c r="AD34" s="2">
        <f t="shared" si="49"/>
        <v>-9</v>
      </c>
      <c r="AE34" s="2">
        <f t="shared" si="177"/>
        <v>0</v>
      </c>
      <c r="AF34" s="2">
        <f t="shared" si="178"/>
        <v>-1</v>
      </c>
      <c r="AG34" s="2">
        <f t="shared" si="179"/>
        <v>0</v>
      </c>
      <c r="AH34" s="2">
        <f t="shared" si="180"/>
        <v>0</v>
      </c>
      <c r="AI34" s="2">
        <f t="shared" si="54"/>
        <v>0</v>
      </c>
      <c r="AJ34" s="2">
        <f t="shared" si="55"/>
        <v>0</v>
      </c>
      <c r="AK34" s="6">
        <f t="shared" si="1"/>
        <v>0</v>
      </c>
      <c r="AL34" s="6">
        <f t="shared" si="2"/>
        <v>0</v>
      </c>
      <c r="AM34" s="6">
        <f t="shared" si="56"/>
        <v>0</v>
      </c>
      <c r="AN34" s="2">
        <f t="shared" si="3"/>
        <v>0</v>
      </c>
      <c r="AO34" s="6">
        <f t="shared" si="57"/>
        <v>0</v>
      </c>
      <c r="AP34" s="6">
        <f t="shared" si="4"/>
        <v>0</v>
      </c>
      <c r="AQ34" s="6">
        <f t="shared" si="58"/>
        <v>0</v>
      </c>
      <c r="AR34" s="18">
        <f t="shared" si="59"/>
        <v>0</v>
      </c>
      <c r="AS34" s="18">
        <f t="shared" si="60"/>
        <v>0</v>
      </c>
      <c r="AT34">
        <f t="shared" si="61"/>
        <v>6</v>
      </c>
      <c r="AU34">
        <f t="shared" si="62"/>
        <v>3</v>
      </c>
      <c r="AV34">
        <f t="shared" si="63"/>
        <v>0</v>
      </c>
      <c r="AW34" s="2">
        <f t="shared" si="64"/>
        <v>0</v>
      </c>
      <c r="AX34" s="2">
        <f t="shared" si="65"/>
        <v>0</v>
      </c>
      <c r="AY34" s="2">
        <f t="shared" si="66"/>
        <v>1</v>
      </c>
      <c r="AZ34" s="2">
        <f t="shared" si="67"/>
        <v>-1</v>
      </c>
      <c r="BA34" s="18">
        <f t="shared" si="68"/>
        <v>0</v>
      </c>
      <c r="BB34" s="2">
        <f t="shared" si="69"/>
        <v>0</v>
      </c>
      <c r="BC34" s="2">
        <f t="shared" si="70"/>
        <v>0</v>
      </c>
      <c r="BD34" s="2">
        <f t="shared" si="71"/>
        <v>1</v>
      </c>
      <c r="BE34" s="2">
        <f t="shared" si="72"/>
        <v>-1</v>
      </c>
      <c r="BF34" s="18">
        <f t="shared" si="73"/>
        <v>0</v>
      </c>
      <c r="BG34">
        <f t="shared" si="74"/>
        <v>0</v>
      </c>
      <c r="BH34" s="2">
        <f t="shared" si="75"/>
        <v>1</v>
      </c>
      <c r="BI34" s="17">
        <f t="shared" si="76"/>
        <v>0</v>
      </c>
      <c r="BJ34" s="2">
        <f t="shared" si="77"/>
        <v>1</v>
      </c>
      <c r="BK34" s="17">
        <f t="shared" si="78"/>
        <v>0</v>
      </c>
      <c r="BM34" t="str">
        <f t="shared" si="79"/>
        <v/>
      </c>
      <c r="BN34" t="str">
        <f t="shared" si="80"/>
        <v/>
      </c>
      <c r="BO34">
        <f t="shared" si="81"/>
        <v>0</v>
      </c>
      <c r="BP34">
        <f t="shared" si="82"/>
        <v>0</v>
      </c>
      <c r="BQ34">
        <f t="shared" si="83"/>
        <v>0</v>
      </c>
      <c r="BR34">
        <f t="shared" si="84"/>
        <v>0</v>
      </c>
      <c r="BS34">
        <f t="shared" si="85"/>
        <v>0</v>
      </c>
      <c r="BT34" s="17">
        <f t="shared" si="86"/>
        <v>0</v>
      </c>
      <c r="BU34" s="17">
        <f t="shared" si="87"/>
        <v>0</v>
      </c>
      <c r="BV34" s="2"/>
      <c r="BW34">
        <f t="shared" si="88"/>
        <v>20</v>
      </c>
      <c r="BX34">
        <f t="shared" si="7"/>
        <v>0</v>
      </c>
      <c r="BY34" s="7">
        <f t="shared" si="8"/>
        <v>0</v>
      </c>
      <c r="BZ34">
        <f t="shared" si="9"/>
        <v>0</v>
      </c>
      <c r="CA34" s="7">
        <f t="shared" si="10"/>
        <v>0</v>
      </c>
      <c r="CB34">
        <f t="shared" si="89"/>
        <v>10</v>
      </c>
      <c r="CC34">
        <f t="shared" si="90"/>
        <v>0</v>
      </c>
      <c r="CD34">
        <f t="shared" si="91"/>
        <v>0</v>
      </c>
      <c r="CE34" s="7">
        <f t="shared" si="92"/>
        <v>10</v>
      </c>
      <c r="CF34" s="7">
        <f t="shared" si="93"/>
        <v>10</v>
      </c>
      <c r="CG34">
        <f t="shared" si="94"/>
        <v>20</v>
      </c>
      <c r="CH34">
        <f t="shared" si="95"/>
        <v>20</v>
      </c>
      <c r="CI34">
        <f t="shared" si="96"/>
        <v>20</v>
      </c>
      <c r="CJ34">
        <f t="shared" si="11"/>
        <v>40</v>
      </c>
      <c r="CK34">
        <f t="shared" si="12"/>
        <v>40</v>
      </c>
      <c r="CL34">
        <f t="shared" si="13"/>
        <v>0</v>
      </c>
      <c r="CM34">
        <f t="shared" si="14"/>
        <v>0</v>
      </c>
      <c r="CN34">
        <f t="shared" si="97"/>
        <v>10</v>
      </c>
      <c r="CO34">
        <f t="shared" si="98"/>
        <v>5</v>
      </c>
      <c r="CP34">
        <f t="shared" si="15"/>
        <v>0</v>
      </c>
      <c r="CQ34">
        <f t="shared" si="16"/>
        <v>0</v>
      </c>
      <c r="CR34">
        <f t="shared" si="17"/>
        <v>0</v>
      </c>
      <c r="CS34" s="7">
        <f t="shared" si="99"/>
        <v>0</v>
      </c>
      <c r="CT34">
        <f t="shared" si="18"/>
        <v>0</v>
      </c>
      <c r="CU34">
        <f t="shared" si="19"/>
        <v>0</v>
      </c>
      <c r="CV34">
        <f t="shared" si="20"/>
        <v>0</v>
      </c>
      <c r="CW34" s="7">
        <f t="shared" si="100"/>
        <v>0</v>
      </c>
      <c r="CX34">
        <f t="shared" si="101"/>
        <v>0</v>
      </c>
      <c r="CY34">
        <f t="shared" si="102"/>
        <v>0</v>
      </c>
      <c r="CZ34">
        <f t="shared" si="103"/>
        <v>-5</v>
      </c>
      <c r="DA34">
        <f t="shared" si="104"/>
        <v>-20</v>
      </c>
      <c r="DB34">
        <f t="shared" si="105"/>
        <v>20</v>
      </c>
      <c r="DC34">
        <f t="shared" si="106"/>
        <v>40</v>
      </c>
      <c r="DD34">
        <f t="shared" si="107"/>
        <v>60</v>
      </c>
      <c r="DE34" s="5">
        <f t="shared" si="108"/>
        <v>40</v>
      </c>
      <c r="DG34">
        <f t="shared" si="109"/>
        <v>40</v>
      </c>
      <c r="DH34">
        <f t="shared" si="110"/>
        <v>100</v>
      </c>
      <c r="DI34" s="5">
        <f t="shared" si="111"/>
        <v>40</v>
      </c>
      <c r="DK34">
        <f t="shared" si="112"/>
        <v>0</v>
      </c>
      <c r="DL34">
        <f t="shared" si="113"/>
        <v>0</v>
      </c>
      <c r="DM34">
        <f t="shared" si="114"/>
        <v>0</v>
      </c>
      <c r="DN34">
        <f t="shared" si="115"/>
        <v>0</v>
      </c>
      <c r="DO34">
        <f t="shared" si="21"/>
        <v>0</v>
      </c>
      <c r="DP34">
        <f t="shared" si="116"/>
        <v>0</v>
      </c>
      <c r="DQ34">
        <f t="shared" si="117"/>
        <v>5</v>
      </c>
      <c r="DR34">
        <f t="shared" si="118"/>
        <v>0</v>
      </c>
      <c r="DS34">
        <f t="shared" si="22"/>
        <v>5</v>
      </c>
      <c r="DT34">
        <f t="shared" si="119"/>
        <v>5</v>
      </c>
      <c r="DU34">
        <f t="shared" si="120"/>
        <v>0</v>
      </c>
      <c r="DV34">
        <f t="shared" si="23"/>
        <v>0</v>
      </c>
      <c r="DW34">
        <f t="shared" si="121"/>
        <v>0</v>
      </c>
      <c r="DX34">
        <f t="shared" si="122"/>
        <v>0</v>
      </c>
      <c r="DY34">
        <f t="shared" si="122"/>
        <v>1</v>
      </c>
      <c r="DZ34">
        <f t="shared" si="123"/>
        <v>1</v>
      </c>
      <c r="EA34">
        <f t="shared" si="124"/>
        <v>1</v>
      </c>
      <c r="EB34">
        <f t="shared" si="125"/>
        <v>0</v>
      </c>
      <c r="EC34">
        <f t="shared" si="126"/>
        <v>10</v>
      </c>
      <c r="ED34">
        <f t="shared" si="127"/>
        <v>60</v>
      </c>
      <c r="EE34">
        <f t="shared" si="128"/>
        <v>1</v>
      </c>
      <c r="EF34">
        <f t="shared" si="128"/>
        <v>1</v>
      </c>
      <c r="EG34">
        <f t="shared" si="128"/>
        <v>1</v>
      </c>
      <c r="EH34">
        <f t="shared" si="129"/>
        <v>0</v>
      </c>
      <c r="EI34">
        <f t="shared" si="130"/>
        <v>10</v>
      </c>
      <c r="EJ34">
        <f t="shared" si="131"/>
        <v>100</v>
      </c>
      <c r="EK34" s="16">
        <f t="shared" si="26"/>
        <v>0</v>
      </c>
      <c r="EL34" s="16">
        <f t="shared" si="132"/>
        <v>10</v>
      </c>
      <c r="EM34" s="16">
        <f t="shared" si="133"/>
        <v>65</v>
      </c>
      <c r="EN34" s="16">
        <f t="shared" si="27"/>
        <v>0</v>
      </c>
      <c r="EO34" s="16">
        <f t="shared" si="134"/>
        <v>10</v>
      </c>
      <c r="EP34" s="16">
        <f t="shared" si="135"/>
        <v>105</v>
      </c>
      <c r="EQ34">
        <f t="shared" si="136"/>
        <v>0</v>
      </c>
      <c r="ER34" s="49">
        <f t="shared" si="28"/>
        <v>0</v>
      </c>
      <c r="ES34" s="49">
        <f t="shared" si="137"/>
        <v>0</v>
      </c>
      <c r="ET34" s="49">
        <f t="shared" si="138"/>
        <v>0</v>
      </c>
      <c r="EV34" t="s">
        <v>12</v>
      </c>
      <c r="EW34">
        <f t="shared" si="29"/>
        <v>0</v>
      </c>
      <c r="EX34" t="str">
        <f t="shared" si="139"/>
        <v>I2</v>
      </c>
      <c r="EY34">
        <f t="shared" si="140"/>
        <v>0</v>
      </c>
      <c r="EZ34">
        <f t="shared" si="141"/>
        <v>10</v>
      </c>
      <c r="FA34">
        <f t="shared" si="142"/>
        <v>65</v>
      </c>
      <c r="FB34" t="str">
        <f t="shared" si="143"/>
        <v>I3</v>
      </c>
      <c r="FC34">
        <f t="shared" si="144"/>
        <v>0</v>
      </c>
      <c r="FD34">
        <f t="shared" si="145"/>
        <v>10</v>
      </c>
      <c r="FE34">
        <f t="shared" si="146"/>
        <v>105</v>
      </c>
      <c r="FF34" t="str">
        <f t="shared" si="147"/>
        <v>S</v>
      </c>
      <c r="FG34">
        <f t="shared" si="148"/>
        <v>100</v>
      </c>
      <c r="FH34" t="str">
        <f t="shared" si="149"/>
        <v>D</v>
      </c>
      <c r="FI34">
        <f t="shared" si="150"/>
        <v>0</v>
      </c>
      <c r="FJ34" t="str">
        <f t="shared" si="151"/>
        <v>P18</v>
      </c>
      <c r="FK34">
        <f t="shared" si="152"/>
        <v>0</v>
      </c>
      <c r="FL34" t="str">
        <f t="shared" si="153"/>
        <v>P17</v>
      </c>
      <c r="FM34">
        <f t="shared" si="154"/>
        <v>0</v>
      </c>
      <c r="FN34" t="str">
        <f t="shared" si="155"/>
        <v>P9</v>
      </c>
      <c r="FO34">
        <f t="shared" si="156"/>
        <v>0</v>
      </c>
      <c r="FP34" t="str">
        <f t="shared" si="157"/>
        <v>P10</v>
      </c>
      <c r="FQ34">
        <f t="shared" si="158"/>
        <v>0</v>
      </c>
      <c r="FR34" t="str">
        <f t="shared" si="159"/>
        <v>T1</v>
      </c>
      <c r="FS34">
        <f t="shared" si="160"/>
        <v>0</v>
      </c>
      <c r="FT34" t="str">
        <f t="shared" si="161"/>
        <v>T2</v>
      </c>
      <c r="FU34">
        <f t="shared" si="162"/>
        <v>0</v>
      </c>
      <c r="FV34" t="str">
        <f t="shared" si="163"/>
        <v>T3</v>
      </c>
      <c r="FW34">
        <f t="shared" si="164"/>
        <v>10</v>
      </c>
      <c r="FX34" t="str">
        <f t="shared" si="165"/>
        <v>T4</v>
      </c>
      <c r="FY34">
        <f t="shared" si="166"/>
        <v>10</v>
      </c>
      <c r="FZ34" t="str">
        <f t="shared" si="167"/>
        <v>P13</v>
      </c>
      <c r="GA34">
        <f t="shared" si="30"/>
        <v>0</v>
      </c>
      <c r="GB34" t="str">
        <f t="shared" si="168"/>
        <v>P14</v>
      </c>
      <c r="GC34">
        <f t="shared" si="31"/>
        <v>0</v>
      </c>
      <c r="GD34" t="str">
        <f t="shared" si="169"/>
        <v>P11</v>
      </c>
      <c r="GE34">
        <f t="shared" si="170"/>
        <v>-15</v>
      </c>
      <c r="GF34" t="str">
        <f t="shared" si="171"/>
        <v>P12</v>
      </c>
      <c r="GG34">
        <f t="shared" si="172"/>
        <v>-15</v>
      </c>
      <c r="GJ34" t="str">
        <f t="shared" si="173"/>
        <v/>
      </c>
      <c r="GK34" t="str">
        <f t="shared" si="174"/>
        <v/>
      </c>
      <c r="GL34" t="str">
        <f t="shared" si="175"/>
        <v/>
      </c>
      <c r="GM34" t="str">
        <f t="shared" si="176"/>
        <v/>
      </c>
    </row>
    <row r="35" spans="1:195" ht="18.600000000000001" thickTop="1" thickBot="1" x14ac:dyDescent="0.45">
      <c r="A35" s="22" t="s">
        <v>96</v>
      </c>
      <c r="B35" s="42">
        <f>IF(Walking!E40="","",Walking!E40)</f>
        <v>3</v>
      </c>
      <c r="K35">
        <f t="shared" si="33"/>
        <v>0</v>
      </c>
      <c r="L35">
        <f t="shared" si="34"/>
        <v>27</v>
      </c>
      <c r="M35">
        <f t="shared" si="35"/>
        <v>0</v>
      </c>
      <c r="N35" s="17">
        <f t="shared" si="36"/>
        <v>0</v>
      </c>
      <c r="O35">
        <f t="shared" si="37"/>
        <v>1</v>
      </c>
      <c r="P35">
        <f t="shared" si="38"/>
        <v>-20</v>
      </c>
      <c r="Q35">
        <f t="shared" si="38"/>
        <v>-10</v>
      </c>
      <c r="R35">
        <f t="shared" si="39"/>
        <v>0</v>
      </c>
      <c r="S35">
        <f t="shared" si="40"/>
        <v>0</v>
      </c>
      <c r="T35">
        <f t="shared" si="41"/>
        <v>0</v>
      </c>
      <c r="U35">
        <f t="shared" si="42"/>
        <v>0</v>
      </c>
      <c r="V35">
        <f t="shared" si="43"/>
        <v>-1</v>
      </c>
      <c r="W35">
        <f t="shared" si="44"/>
        <v>-2</v>
      </c>
      <c r="X35">
        <f t="shared" si="45"/>
        <v>4</v>
      </c>
      <c r="Y35">
        <f t="shared" si="46"/>
        <v>4</v>
      </c>
      <c r="Z35">
        <f t="shared" si="47"/>
        <v>8</v>
      </c>
      <c r="AA35">
        <f t="shared" si="47"/>
        <v>0</v>
      </c>
      <c r="AB35">
        <f t="shared" si="47"/>
        <v>0</v>
      </c>
      <c r="AC35" s="2">
        <f t="shared" si="48"/>
        <v>0</v>
      </c>
      <c r="AD35" s="2">
        <f t="shared" si="49"/>
        <v>-9</v>
      </c>
      <c r="AE35" s="2">
        <f t="shared" si="177"/>
        <v>0</v>
      </c>
      <c r="AF35" s="2">
        <f t="shared" si="178"/>
        <v>-1</v>
      </c>
      <c r="AG35" s="2">
        <f t="shared" si="179"/>
        <v>0</v>
      </c>
      <c r="AH35" s="2">
        <f t="shared" si="180"/>
        <v>0</v>
      </c>
      <c r="AI35" s="2">
        <f t="shared" si="54"/>
        <v>0</v>
      </c>
      <c r="AJ35" s="2">
        <f t="shared" si="55"/>
        <v>0</v>
      </c>
      <c r="AK35" s="6">
        <f t="shared" si="1"/>
        <v>0</v>
      </c>
      <c r="AL35" s="6">
        <f t="shared" si="2"/>
        <v>0</v>
      </c>
      <c r="AM35" s="6">
        <f t="shared" si="56"/>
        <v>0</v>
      </c>
      <c r="AN35" s="2">
        <f t="shared" si="3"/>
        <v>0</v>
      </c>
      <c r="AO35" s="6">
        <f t="shared" si="57"/>
        <v>0</v>
      </c>
      <c r="AP35" s="6">
        <f t="shared" si="4"/>
        <v>0</v>
      </c>
      <c r="AQ35" s="6">
        <f t="shared" si="58"/>
        <v>0</v>
      </c>
      <c r="AR35" s="18">
        <f t="shared" si="59"/>
        <v>0</v>
      </c>
      <c r="AS35" s="18">
        <f t="shared" si="60"/>
        <v>0</v>
      </c>
      <c r="AT35">
        <f t="shared" si="61"/>
        <v>6</v>
      </c>
      <c r="AU35">
        <f t="shared" si="62"/>
        <v>3</v>
      </c>
      <c r="AV35">
        <f t="shared" si="63"/>
        <v>0</v>
      </c>
      <c r="AW35" s="2">
        <f t="shared" si="64"/>
        <v>0</v>
      </c>
      <c r="AX35" s="2">
        <f t="shared" si="65"/>
        <v>0</v>
      </c>
      <c r="AY35" s="2">
        <f t="shared" si="66"/>
        <v>1</v>
      </c>
      <c r="AZ35" s="2">
        <f t="shared" si="67"/>
        <v>-1</v>
      </c>
      <c r="BA35" s="18">
        <f t="shared" si="68"/>
        <v>0</v>
      </c>
      <c r="BB35" s="2">
        <f t="shared" si="69"/>
        <v>0</v>
      </c>
      <c r="BC35" s="2">
        <f t="shared" si="70"/>
        <v>0</v>
      </c>
      <c r="BD35" s="2">
        <f t="shared" si="71"/>
        <v>1</v>
      </c>
      <c r="BE35" s="2">
        <f t="shared" si="72"/>
        <v>-1</v>
      </c>
      <c r="BF35" s="18">
        <f t="shared" si="73"/>
        <v>0</v>
      </c>
      <c r="BG35">
        <f t="shared" si="74"/>
        <v>0</v>
      </c>
      <c r="BH35" s="2">
        <f t="shared" si="75"/>
        <v>1</v>
      </c>
      <c r="BI35" s="17">
        <f t="shared" si="76"/>
        <v>0</v>
      </c>
      <c r="BJ35" s="2">
        <f t="shared" si="77"/>
        <v>1</v>
      </c>
      <c r="BK35" s="17">
        <f t="shared" si="78"/>
        <v>0</v>
      </c>
      <c r="BM35" t="str">
        <f t="shared" si="79"/>
        <v/>
      </c>
      <c r="BN35" t="str">
        <f t="shared" si="80"/>
        <v/>
      </c>
      <c r="BO35">
        <f t="shared" si="81"/>
        <v>0</v>
      </c>
      <c r="BP35">
        <f t="shared" si="82"/>
        <v>0</v>
      </c>
      <c r="BQ35">
        <f t="shared" si="83"/>
        <v>0</v>
      </c>
      <c r="BR35">
        <f t="shared" si="84"/>
        <v>0</v>
      </c>
      <c r="BS35">
        <f t="shared" si="85"/>
        <v>0</v>
      </c>
      <c r="BT35" s="17">
        <f t="shared" si="86"/>
        <v>0</v>
      </c>
      <c r="BU35" s="17">
        <f t="shared" si="87"/>
        <v>0</v>
      </c>
      <c r="BV35" s="2"/>
      <c r="BW35">
        <f t="shared" si="88"/>
        <v>20</v>
      </c>
      <c r="BX35">
        <f t="shared" si="7"/>
        <v>0</v>
      </c>
      <c r="BY35" s="7">
        <f t="shared" si="8"/>
        <v>0</v>
      </c>
      <c r="BZ35">
        <f t="shared" si="9"/>
        <v>0</v>
      </c>
      <c r="CA35" s="7">
        <f t="shared" si="10"/>
        <v>0</v>
      </c>
      <c r="CB35">
        <f t="shared" si="89"/>
        <v>10</v>
      </c>
      <c r="CC35">
        <f t="shared" si="90"/>
        <v>0</v>
      </c>
      <c r="CD35">
        <f t="shared" si="91"/>
        <v>0</v>
      </c>
      <c r="CE35" s="7">
        <f t="shared" si="92"/>
        <v>10</v>
      </c>
      <c r="CF35" s="7">
        <f t="shared" si="93"/>
        <v>10</v>
      </c>
      <c r="CG35">
        <f t="shared" si="94"/>
        <v>20</v>
      </c>
      <c r="CH35">
        <f t="shared" si="95"/>
        <v>20</v>
      </c>
      <c r="CI35">
        <f t="shared" si="96"/>
        <v>20</v>
      </c>
      <c r="CJ35">
        <f t="shared" si="11"/>
        <v>40</v>
      </c>
      <c r="CK35">
        <f t="shared" si="12"/>
        <v>40</v>
      </c>
      <c r="CL35">
        <f t="shared" si="13"/>
        <v>0</v>
      </c>
      <c r="CM35">
        <f t="shared" si="14"/>
        <v>0</v>
      </c>
      <c r="CN35">
        <f t="shared" si="97"/>
        <v>10</v>
      </c>
      <c r="CO35">
        <f t="shared" si="98"/>
        <v>5</v>
      </c>
      <c r="CP35">
        <f t="shared" si="15"/>
        <v>0</v>
      </c>
      <c r="CQ35">
        <f t="shared" si="16"/>
        <v>0</v>
      </c>
      <c r="CR35">
        <f t="shared" si="17"/>
        <v>0</v>
      </c>
      <c r="CS35" s="7">
        <f t="shared" si="99"/>
        <v>0</v>
      </c>
      <c r="CT35">
        <f t="shared" si="18"/>
        <v>0</v>
      </c>
      <c r="CU35">
        <f t="shared" si="19"/>
        <v>0</v>
      </c>
      <c r="CV35">
        <f t="shared" si="20"/>
        <v>0</v>
      </c>
      <c r="CW35" s="7">
        <f t="shared" si="100"/>
        <v>0</v>
      </c>
      <c r="CX35">
        <f t="shared" si="101"/>
        <v>0</v>
      </c>
      <c r="CY35">
        <f t="shared" si="102"/>
        <v>0</v>
      </c>
      <c r="CZ35">
        <f t="shared" si="103"/>
        <v>-5</v>
      </c>
      <c r="DA35">
        <f t="shared" si="104"/>
        <v>-20</v>
      </c>
      <c r="DB35">
        <f t="shared" si="105"/>
        <v>20</v>
      </c>
      <c r="DC35">
        <f t="shared" si="106"/>
        <v>40</v>
      </c>
      <c r="DD35">
        <f t="shared" si="107"/>
        <v>60</v>
      </c>
      <c r="DE35" s="5">
        <f t="shared" si="108"/>
        <v>40</v>
      </c>
      <c r="DG35">
        <f t="shared" si="109"/>
        <v>40</v>
      </c>
      <c r="DH35">
        <f t="shared" si="110"/>
        <v>100</v>
      </c>
      <c r="DI35" s="5">
        <f t="shared" si="111"/>
        <v>40</v>
      </c>
      <c r="DK35">
        <f t="shared" si="112"/>
        <v>0</v>
      </c>
      <c r="DL35">
        <f t="shared" si="113"/>
        <v>0</v>
      </c>
      <c r="DM35">
        <f t="shared" si="114"/>
        <v>0</v>
      </c>
      <c r="DN35">
        <f t="shared" si="115"/>
        <v>0</v>
      </c>
      <c r="DO35">
        <f t="shared" si="21"/>
        <v>0</v>
      </c>
      <c r="DP35">
        <f t="shared" si="116"/>
        <v>0</v>
      </c>
      <c r="DQ35">
        <f t="shared" si="117"/>
        <v>5</v>
      </c>
      <c r="DR35">
        <f t="shared" si="118"/>
        <v>0</v>
      </c>
      <c r="DS35">
        <f t="shared" si="22"/>
        <v>5</v>
      </c>
      <c r="DT35">
        <f t="shared" si="119"/>
        <v>5</v>
      </c>
      <c r="DU35">
        <f t="shared" si="120"/>
        <v>0</v>
      </c>
      <c r="DV35">
        <f t="shared" si="23"/>
        <v>0</v>
      </c>
      <c r="DW35">
        <f t="shared" si="121"/>
        <v>0</v>
      </c>
      <c r="DX35">
        <f t="shared" si="122"/>
        <v>0</v>
      </c>
      <c r="DY35">
        <f t="shared" si="122"/>
        <v>1</v>
      </c>
      <c r="DZ35">
        <f t="shared" si="123"/>
        <v>1</v>
      </c>
      <c r="EA35">
        <f t="shared" si="124"/>
        <v>1</v>
      </c>
      <c r="EB35">
        <f t="shared" si="125"/>
        <v>0</v>
      </c>
      <c r="EC35">
        <f t="shared" si="126"/>
        <v>10</v>
      </c>
      <c r="ED35">
        <f t="shared" si="127"/>
        <v>60</v>
      </c>
      <c r="EE35">
        <f t="shared" si="128"/>
        <v>1</v>
      </c>
      <c r="EF35">
        <f t="shared" si="128"/>
        <v>1</v>
      </c>
      <c r="EG35">
        <f t="shared" si="128"/>
        <v>1</v>
      </c>
      <c r="EH35">
        <f t="shared" si="129"/>
        <v>0</v>
      </c>
      <c r="EI35">
        <f t="shared" si="130"/>
        <v>10</v>
      </c>
      <c r="EJ35">
        <f t="shared" si="131"/>
        <v>100</v>
      </c>
      <c r="EK35" s="16">
        <f t="shared" si="26"/>
        <v>0</v>
      </c>
      <c r="EL35" s="16">
        <f t="shared" si="132"/>
        <v>10</v>
      </c>
      <c r="EM35" s="16">
        <f t="shared" si="133"/>
        <v>65</v>
      </c>
      <c r="EN35" s="16">
        <f t="shared" si="27"/>
        <v>0</v>
      </c>
      <c r="EO35" s="16">
        <f t="shared" si="134"/>
        <v>10</v>
      </c>
      <c r="EP35" s="16">
        <f t="shared" si="135"/>
        <v>105</v>
      </c>
      <c r="EQ35">
        <f t="shared" si="136"/>
        <v>0</v>
      </c>
      <c r="ER35" s="49">
        <f t="shared" si="28"/>
        <v>0</v>
      </c>
      <c r="ES35" s="49">
        <f t="shared" si="137"/>
        <v>0</v>
      </c>
      <c r="ET35" s="49">
        <f t="shared" si="138"/>
        <v>0</v>
      </c>
      <c r="EV35" t="s">
        <v>12</v>
      </c>
      <c r="EW35">
        <f t="shared" si="29"/>
        <v>0</v>
      </c>
      <c r="EX35" t="str">
        <f t="shared" si="139"/>
        <v>I2</v>
      </c>
      <c r="EY35">
        <f t="shared" si="140"/>
        <v>0</v>
      </c>
      <c r="EZ35">
        <f t="shared" si="141"/>
        <v>10</v>
      </c>
      <c r="FA35">
        <f t="shared" si="142"/>
        <v>65</v>
      </c>
      <c r="FB35" t="str">
        <f t="shared" si="143"/>
        <v>I3</v>
      </c>
      <c r="FC35">
        <f t="shared" si="144"/>
        <v>0</v>
      </c>
      <c r="FD35">
        <f t="shared" si="145"/>
        <v>10</v>
      </c>
      <c r="FE35">
        <f t="shared" si="146"/>
        <v>105</v>
      </c>
      <c r="FF35" t="str">
        <f t="shared" si="147"/>
        <v>S</v>
      </c>
      <c r="FG35">
        <f t="shared" si="148"/>
        <v>100</v>
      </c>
      <c r="FH35" t="str">
        <f t="shared" si="149"/>
        <v>D</v>
      </c>
      <c r="FI35">
        <f t="shared" si="150"/>
        <v>0</v>
      </c>
      <c r="FJ35" t="str">
        <f t="shared" si="151"/>
        <v>P18</v>
      </c>
      <c r="FK35">
        <f t="shared" si="152"/>
        <v>0</v>
      </c>
      <c r="FL35" t="str">
        <f t="shared" si="153"/>
        <v>P17</v>
      </c>
      <c r="FM35">
        <f t="shared" si="154"/>
        <v>0</v>
      </c>
      <c r="FN35" t="str">
        <f t="shared" si="155"/>
        <v>P9</v>
      </c>
      <c r="FO35">
        <f t="shared" si="156"/>
        <v>0</v>
      </c>
      <c r="FP35" t="str">
        <f t="shared" si="157"/>
        <v>P10</v>
      </c>
      <c r="FQ35">
        <f t="shared" si="158"/>
        <v>0</v>
      </c>
      <c r="FR35" t="str">
        <f t="shared" si="159"/>
        <v>T1</v>
      </c>
      <c r="FS35">
        <f t="shared" si="160"/>
        <v>0</v>
      </c>
      <c r="FT35" t="str">
        <f t="shared" si="161"/>
        <v>T2</v>
      </c>
      <c r="FU35">
        <f t="shared" si="162"/>
        <v>0</v>
      </c>
      <c r="FV35" t="str">
        <f t="shared" si="163"/>
        <v>T3</v>
      </c>
      <c r="FW35">
        <f t="shared" si="164"/>
        <v>10</v>
      </c>
      <c r="FX35" t="str">
        <f t="shared" si="165"/>
        <v>T4</v>
      </c>
      <c r="FY35">
        <f t="shared" si="166"/>
        <v>10</v>
      </c>
      <c r="FZ35" t="str">
        <f t="shared" si="167"/>
        <v>P13</v>
      </c>
      <c r="GA35">
        <f t="shared" si="30"/>
        <v>0</v>
      </c>
      <c r="GB35" t="str">
        <f t="shared" si="168"/>
        <v>P14</v>
      </c>
      <c r="GC35">
        <f t="shared" si="31"/>
        <v>0</v>
      </c>
      <c r="GD35" t="str">
        <f t="shared" si="169"/>
        <v>P11</v>
      </c>
      <c r="GE35">
        <f t="shared" si="170"/>
        <v>-15</v>
      </c>
      <c r="GF35" t="str">
        <f t="shared" si="171"/>
        <v>P12</v>
      </c>
      <c r="GG35">
        <f t="shared" si="172"/>
        <v>-15</v>
      </c>
      <c r="GJ35" t="str">
        <f t="shared" si="173"/>
        <v/>
      </c>
      <c r="GK35" t="str">
        <f t="shared" si="174"/>
        <v/>
      </c>
      <c r="GL35" t="str">
        <f t="shared" si="175"/>
        <v/>
      </c>
      <c r="GM35" t="str">
        <f t="shared" si="176"/>
        <v/>
      </c>
    </row>
    <row r="36" spans="1:195" ht="18.600000000000001" thickTop="1" thickBot="1" x14ac:dyDescent="0.45">
      <c r="A36" s="22" t="s">
        <v>97</v>
      </c>
      <c r="B36" s="42">
        <f>IF(Walking!E41="","",Walking!E41)</f>
        <v>4</v>
      </c>
      <c r="K36">
        <f t="shared" si="33"/>
        <v>0</v>
      </c>
      <c r="L36">
        <f t="shared" si="34"/>
        <v>28</v>
      </c>
      <c r="M36">
        <f t="shared" si="35"/>
        <v>0</v>
      </c>
      <c r="N36" s="17">
        <f t="shared" si="36"/>
        <v>0</v>
      </c>
      <c r="O36">
        <f t="shared" si="37"/>
        <v>1</v>
      </c>
      <c r="P36">
        <f t="shared" si="38"/>
        <v>-20</v>
      </c>
      <c r="Q36">
        <f t="shared" si="38"/>
        <v>-10</v>
      </c>
      <c r="R36">
        <f t="shared" si="39"/>
        <v>0</v>
      </c>
      <c r="S36">
        <f t="shared" si="40"/>
        <v>0</v>
      </c>
      <c r="T36">
        <f t="shared" si="41"/>
        <v>0</v>
      </c>
      <c r="U36">
        <f t="shared" si="42"/>
        <v>0</v>
      </c>
      <c r="V36">
        <f t="shared" si="43"/>
        <v>-1</v>
      </c>
      <c r="W36">
        <f t="shared" si="44"/>
        <v>-2</v>
      </c>
      <c r="X36">
        <f t="shared" si="45"/>
        <v>4</v>
      </c>
      <c r="Y36">
        <f t="shared" si="46"/>
        <v>4</v>
      </c>
      <c r="Z36">
        <f t="shared" si="47"/>
        <v>8</v>
      </c>
      <c r="AA36">
        <f t="shared" si="47"/>
        <v>0</v>
      </c>
      <c r="AB36">
        <f t="shared" si="47"/>
        <v>0</v>
      </c>
      <c r="AC36" s="2">
        <f t="shared" si="48"/>
        <v>0</v>
      </c>
      <c r="AD36" s="2">
        <f t="shared" si="49"/>
        <v>-9</v>
      </c>
      <c r="AE36" s="2">
        <f t="shared" si="177"/>
        <v>0</v>
      </c>
      <c r="AF36" s="2">
        <f t="shared" si="178"/>
        <v>-1</v>
      </c>
      <c r="AG36" s="2">
        <f t="shared" si="179"/>
        <v>0</v>
      </c>
      <c r="AH36" s="2">
        <f t="shared" si="180"/>
        <v>0</v>
      </c>
      <c r="AI36" s="2">
        <f t="shared" si="54"/>
        <v>0</v>
      </c>
      <c r="AJ36" s="2">
        <f t="shared" si="55"/>
        <v>0</v>
      </c>
      <c r="AK36" s="6">
        <f t="shared" si="1"/>
        <v>0</v>
      </c>
      <c r="AL36" s="6">
        <f t="shared" si="2"/>
        <v>0</v>
      </c>
      <c r="AM36" s="6">
        <f t="shared" si="56"/>
        <v>0</v>
      </c>
      <c r="AN36" s="2">
        <f t="shared" si="3"/>
        <v>0</v>
      </c>
      <c r="AO36" s="6">
        <f t="shared" si="57"/>
        <v>0</v>
      </c>
      <c r="AP36" s="6">
        <f t="shared" si="4"/>
        <v>0</v>
      </c>
      <c r="AQ36" s="6">
        <f t="shared" si="58"/>
        <v>0</v>
      </c>
      <c r="AR36" s="18">
        <f t="shared" si="59"/>
        <v>0</v>
      </c>
      <c r="AS36" s="18">
        <f t="shared" si="60"/>
        <v>0</v>
      </c>
      <c r="AT36">
        <f t="shared" si="61"/>
        <v>6</v>
      </c>
      <c r="AU36">
        <f t="shared" si="62"/>
        <v>3</v>
      </c>
      <c r="AV36">
        <f t="shared" si="63"/>
        <v>0</v>
      </c>
      <c r="AW36" s="2">
        <f t="shared" si="64"/>
        <v>0</v>
      </c>
      <c r="AX36" s="2">
        <f t="shared" si="65"/>
        <v>0</v>
      </c>
      <c r="AY36" s="2">
        <f t="shared" si="66"/>
        <v>1</v>
      </c>
      <c r="AZ36" s="2">
        <f t="shared" si="67"/>
        <v>-1</v>
      </c>
      <c r="BA36" s="18">
        <f t="shared" si="68"/>
        <v>0</v>
      </c>
      <c r="BB36" s="2">
        <f t="shared" si="69"/>
        <v>0</v>
      </c>
      <c r="BC36" s="2">
        <f t="shared" si="70"/>
        <v>0</v>
      </c>
      <c r="BD36" s="2">
        <f t="shared" si="71"/>
        <v>1</v>
      </c>
      <c r="BE36" s="2">
        <f t="shared" si="72"/>
        <v>-1</v>
      </c>
      <c r="BF36" s="18">
        <f t="shared" si="73"/>
        <v>0</v>
      </c>
      <c r="BG36">
        <f t="shared" si="74"/>
        <v>0</v>
      </c>
      <c r="BH36" s="2">
        <f t="shared" si="75"/>
        <v>1</v>
      </c>
      <c r="BI36" s="17">
        <f t="shared" si="76"/>
        <v>0</v>
      </c>
      <c r="BJ36" s="2">
        <f t="shared" si="77"/>
        <v>1</v>
      </c>
      <c r="BK36" s="17">
        <f t="shared" si="78"/>
        <v>0</v>
      </c>
      <c r="BM36" t="str">
        <f t="shared" si="79"/>
        <v/>
      </c>
      <c r="BN36" t="str">
        <f t="shared" si="80"/>
        <v/>
      </c>
      <c r="BO36">
        <f t="shared" si="81"/>
        <v>0</v>
      </c>
      <c r="BP36">
        <f t="shared" si="82"/>
        <v>0</v>
      </c>
      <c r="BQ36">
        <f t="shared" si="83"/>
        <v>0</v>
      </c>
      <c r="BR36">
        <f t="shared" si="84"/>
        <v>0</v>
      </c>
      <c r="BS36">
        <f t="shared" si="85"/>
        <v>0</v>
      </c>
      <c r="BT36" s="17">
        <f t="shared" si="86"/>
        <v>0</v>
      </c>
      <c r="BU36" s="17">
        <f t="shared" si="87"/>
        <v>0</v>
      </c>
      <c r="BV36" s="2"/>
      <c r="BW36">
        <f t="shared" si="88"/>
        <v>20</v>
      </c>
      <c r="BX36">
        <f t="shared" si="7"/>
        <v>0</v>
      </c>
      <c r="BY36" s="7">
        <f t="shared" si="8"/>
        <v>0</v>
      </c>
      <c r="BZ36">
        <f t="shared" si="9"/>
        <v>0</v>
      </c>
      <c r="CA36" s="7">
        <f t="shared" si="10"/>
        <v>0</v>
      </c>
      <c r="CB36">
        <f t="shared" si="89"/>
        <v>10</v>
      </c>
      <c r="CC36">
        <f t="shared" si="90"/>
        <v>0</v>
      </c>
      <c r="CD36">
        <f t="shared" si="91"/>
        <v>0</v>
      </c>
      <c r="CE36" s="7">
        <f t="shared" si="92"/>
        <v>10</v>
      </c>
      <c r="CF36" s="7">
        <f t="shared" si="93"/>
        <v>10</v>
      </c>
      <c r="CG36">
        <f t="shared" si="94"/>
        <v>20</v>
      </c>
      <c r="CH36">
        <f t="shared" si="95"/>
        <v>20</v>
      </c>
      <c r="CI36">
        <f t="shared" si="96"/>
        <v>20</v>
      </c>
      <c r="CJ36">
        <f t="shared" si="11"/>
        <v>40</v>
      </c>
      <c r="CK36">
        <f t="shared" si="12"/>
        <v>40</v>
      </c>
      <c r="CL36">
        <f t="shared" si="13"/>
        <v>0</v>
      </c>
      <c r="CM36">
        <f t="shared" si="14"/>
        <v>0</v>
      </c>
      <c r="CN36">
        <f t="shared" si="97"/>
        <v>10</v>
      </c>
      <c r="CO36">
        <f t="shared" si="98"/>
        <v>5</v>
      </c>
      <c r="CP36">
        <f t="shared" si="15"/>
        <v>0</v>
      </c>
      <c r="CQ36">
        <f t="shared" si="16"/>
        <v>0</v>
      </c>
      <c r="CR36">
        <f t="shared" si="17"/>
        <v>0</v>
      </c>
      <c r="CS36" s="7">
        <f t="shared" si="99"/>
        <v>0</v>
      </c>
      <c r="CT36">
        <f t="shared" si="18"/>
        <v>0</v>
      </c>
      <c r="CU36">
        <f t="shared" si="19"/>
        <v>0</v>
      </c>
      <c r="CV36">
        <f t="shared" si="20"/>
        <v>0</v>
      </c>
      <c r="CW36" s="7">
        <f t="shared" si="100"/>
        <v>0</v>
      </c>
      <c r="CX36">
        <f t="shared" si="101"/>
        <v>0</v>
      </c>
      <c r="CY36">
        <f t="shared" si="102"/>
        <v>0</v>
      </c>
      <c r="CZ36">
        <f t="shared" si="103"/>
        <v>-5</v>
      </c>
      <c r="DA36">
        <f t="shared" si="104"/>
        <v>-20</v>
      </c>
      <c r="DB36">
        <f t="shared" si="105"/>
        <v>20</v>
      </c>
      <c r="DC36">
        <f t="shared" si="106"/>
        <v>40</v>
      </c>
      <c r="DD36">
        <f t="shared" si="107"/>
        <v>60</v>
      </c>
      <c r="DE36" s="5">
        <f t="shared" si="108"/>
        <v>40</v>
      </c>
      <c r="DG36">
        <f t="shared" si="109"/>
        <v>40</v>
      </c>
      <c r="DH36">
        <f t="shared" si="110"/>
        <v>100</v>
      </c>
      <c r="DI36" s="5">
        <f t="shared" si="111"/>
        <v>40</v>
      </c>
      <c r="DK36">
        <f t="shared" si="112"/>
        <v>0</v>
      </c>
      <c r="DL36">
        <f t="shared" si="113"/>
        <v>0</v>
      </c>
      <c r="DM36">
        <f t="shared" si="114"/>
        <v>0</v>
      </c>
      <c r="DN36">
        <f t="shared" si="115"/>
        <v>0</v>
      </c>
      <c r="DO36">
        <f t="shared" si="21"/>
        <v>0</v>
      </c>
      <c r="DP36">
        <f t="shared" si="116"/>
        <v>0</v>
      </c>
      <c r="DQ36">
        <f t="shared" si="117"/>
        <v>5</v>
      </c>
      <c r="DR36">
        <f t="shared" si="118"/>
        <v>0</v>
      </c>
      <c r="DS36">
        <f t="shared" si="22"/>
        <v>5</v>
      </c>
      <c r="DT36">
        <f t="shared" si="119"/>
        <v>5</v>
      </c>
      <c r="DU36">
        <f t="shared" si="120"/>
        <v>0</v>
      </c>
      <c r="DV36">
        <f t="shared" si="23"/>
        <v>0</v>
      </c>
      <c r="DW36">
        <f t="shared" si="121"/>
        <v>0</v>
      </c>
      <c r="DX36">
        <f t="shared" si="122"/>
        <v>0</v>
      </c>
      <c r="DY36">
        <f t="shared" si="122"/>
        <v>1</v>
      </c>
      <c r="DZ36">
        <f t="shared" si="123"/>
        <v>1</v>
      </c>
      <c r="EA36">
        <f t="shared" si="124"/>
        <v>1</v>
      </c>
      <c r="EB36">
        <f t="shared" si="125"/>
        <v>0</v>
      </c>
      <c r="EC36">
        <f t="shared" si="126"/>
        <v>10</v>
      </c>
      <c r="ED36">
        <f t="shared" si="127"/>
        <v>60</v>
      </c>
      <c r="EE36">
        <f t="shared" si="128"/>
        <v>1</v>
      </c>
      <c r="EF36">
        <f t="shared" si="128"/>
        <v>1</v>
      </c>
      <c r="EG36">
        <f t="shared" si="128"/>
        <v>1</v>
      </c>
      <c r="EH36">
        <f t="shared" si="129"/>
        <v>0</v>
      </c>
      <c r="EI36">
        <f t="shared" si="130"/>
        <v>10</v>
      </c>
      <c r="EJ36">
        <f t="shared" si="131"/>
        <v>100</v>
      </c>
      <c r="EK36" s="16">
        <f t="shared" si="26"/>
        <v>0</v>
      </c>
      <c r="EL36" s="16">
        <f t="shared" si="132"/>
        <v>10</v>
      </c>
      <c r="EM36" s="16">
        <f t="shared" si="133"/>
        <v>65</v>
      </c>
      <c r="EN36" s="16">
        <f t="shared" si="27"/>
        <v>0</v>
      </c>
      <c r="EO36" s="16">
        <f t="shared" si="134"/>
        <v>10</v>
      </c>
      <c r="EP36" s="16">
        <f t="shared" si="135"/>
        <v>105</v>
      </c>
      <c r="EQ36">
        <f t="shared" si="136"/>
        <v>0</v>
      </c>
      <c r="ER36" s="49">
        <f t="shared" si="28"/>
        <v>0</v>
      </c>
      <c r="ES36" s="49">
        <f t="shared" si="137"/>
        <v>0</v>
      </c>
      <c r="ET36" s="49">
        <f t="shared" si="138"/>
        <v>0</v>
      </c>
      <c r="EV36" t="s">
        <v>12</v>
      </c>
      <c r="EW36">
        <f t="shared" si="29"/>
        <v>0</v>
      </c>
      <c r="EX36" t="str">
        <f t="shared" si="139"/>
        <v>I2</v>
      </c>
      <c r="EY36">
        <f t="shared" si="140"/>
        <v>0</v>
      </c>
      <c r="EZ36">
        <f t="shared" si="141"/>
        <v>10</v>
      </c>
      <c r="FA36">
        <f t="shared" si="142"/>
        <v>65</v>
      </c>
      <c r="FB36" t="str">
        <f t="shared" si="143"/>
        <v>I3</v>
      </c>
      <c r="FC36">
        <f t="shared" si="144"/>
        <v>0</v>
      </c>
      <c r="FD36">
        <f t="shared" si="145"/>
        <v>10</v>
      </c>
      <c r="FE36">
        <f t="shared" si="146"/>
        <v>105</v>
      </c>
      <c r="FF36" t="str">
        <f t="shared" si="147"/>
        <v>S</v>
      </c>
      <c r="FG36">
        <f t="shared" si="148"/>
        <v>100</v>
      </c>
      <c r="FH36" t="str">
        <f t="shared" si="149"/>
        <v>D</v>
      </c>
      <c r="FI36">
        <f t="shared" si="150"/>
        <v>0</v>
      </c>
      <c r="FJ36" t="str">
        <f t="shared" si="151"/>
        <v>P18</v>
      </c>
      <c r="FK36">
        <f t="shared" si="152"/>
        <v>0</v>
      </c>
      <c r="FL36" t="str">
        <f t="shared" si="153"/>
        <v>P17</v>
      </c>
      <c r="FM36">
        <f t="shared" si="154"/>
        <v>0</v>
      </c>
      <c r="FN36" t="str">
        <f t="shared" si="155"/>
        <v>P9</v>
      </c>
      <c r="FO36">
        <f t="shared" si="156"/>
        <v>0</v>
      </c>
      <c r="FP36" t="str">
        <f t="shared" si="157"/>
        <v>P10</v>
      </c>
      <c r="FQ36">
        <f t="shared" si="158"/>
        <v>0</v>
      </c>
      <c r="FR36" t="str">
        <f t="shared" si="159"/>
        <v>T1</v>
      </c>
      <c r="FS36">
        <f t="shared" si="160"/>
        <v>0</v>
      </c>
      <c r="FT36" t="str">
        <f t="shared" si="161"/>
        <v>T2</v>
      </c>
      <c r="FU36">
        <f t="shared" si="162"/>
        <v>0</v>
      </c>
      <c r="FV36" t="str">
        <f t="shared" si="163"/>
        <v>T3</v>
      </c>
      <c r="FW36">
        <f t="shared" si="164"/>
        <v>10</v>
      </c>
      <c r="FX36" t="str">
        <f t="shared" si="165"/>
        <v>T4</v>
      </c>
      <c r="FY36">
        <f t="shared" si="166"/>
        <v>10</v>
      </c>
      <c r="FZ36" t="str">
        <f t="shared" si="167"/>
        <v>P13</v>
      </c>
      <c r="GA36">
        <f t="shared" si="30"/>
        <v>0</v>
      </c>
      <c r="GB36" t="str">
        <f t="shared" si="168"/>
        <v>P14</v>
      </c>
      <c r="GC36">
        <f t="shared" si="31"/>
        <v>0</v>
      </c>
      <c r="GD36" t="str">
        <f t="shared" si="169"/>
        <v>P11</v>
      </c>
      <c r="GE36">
        <f t="shared" si="170"/>
        <v>-15</v>
      </c>
      <c r="GF36" t="str">
        <f t="shared" si="171"/>
        <v>P12</v>
      </c>
      <c r="GG36">
        <f t="shared" si="172"/>
        <v>-15</v>
      </c>
      <c r="GJ36" t="str">
        <f t="shared" si="173"/>
        <v/>
      </c>
      <c r="GK36" t="str">
        <f t="shared" si="174"/>
        <v/>
      </c>
      <c r="GL36" t="str">
        <f t="shared" si="175"/>
        <v/>
      </c>
      <c r="GM36" t="str">
        <f t="shared" si="176"/>
        <v/>
      </c>
    </row>
    <row r="37" spans="1:195" ht="18.600000000000001" thickTop="1" thickBot="1" x14ac:dyDescent="0.45">
      <c r="A37" s="15" t="s">
        <v>98</v>
      </c>
      <c r="B37" s="42">
        <f>IF(Walking!E42="","",Walking!E42)</f>
        <v>5</v>
      </c>
      <c r="K37">
        <f t="shared" si="33"/>
        <v>0</v>
      </c>
      <c r="L37">
        <f t="shared" si="34"/>
        <v>29</v>
      </c>
      <c r="M37">
        <f t="shared" si="35"/>
        <v>0</v>
      </c>
      <c r="N37" s="17">
        <f t="shared" si="36"/>
        <v>0</v>
      </c>
      <c r="O37">
        <f t="shared" si="37"/>
        <v>1</v>
      </c>
      <c r="P37">
        <f t="shared" si="38"/>
        <v>-20</v>
      </c>
      <c r="Q37">
        <f t="shared" si="38"/>
        <v>-10</v>
      </c>
      <c r="R37">
        <f t="shared" si="39"/>
        <v>0</v>
      </c>
      <c r="S37">
        <f t="shared" si="40"/>
        <v>0</v>
      </c>
      <c r="T37">
        <f t="shared" si="41"/>
        <v>0</v>
      </c>
      <c r="U37">
        <f t="shared" si="42"/>
        <v>0</v>
      </c>
      <c r="V37">
        <f t="shared" si="43"/>
        <v>-1</v>
      </c>
      <c r="W37">
        <f t="shared" si="44"/>
        <v>-2</v>
      </c>
      <c r="X37">
        <f t="shared" si="45"/>
        <v>4</v>
      </c>
      <c r="Y37">
        <f t="shared" si="46"/>
        <v>4</v>
      </c>
      <c r="Z37">
        <f t="shared" si="47"/>
        <v>8</v>
      </c>
      <c r="AA37">
        <f t="shared" si="47"/>
        <v>0</v>
      </c>
      <c r="AB37">
        <f t="shared" si="47"/>
        <v>0</v>
      </c>
      <c r="AC37" s="2">
        <f t="shared" si="48"/>
        <v>0</v>
      </c>
      <c r="AD37" s="2">
        <f t="shared" si="49"/>
        <v>-9</v>
      </c>
      <c r="AE37" s="2">
        <f t="shared" si="177"/>
        <v>0</v>
      </c>
      <c r="AF37" s="2">
        <f t="shared" si="178"/>
        <v>-1</v>
      </c>
      <c r="AG37" s="2">
        <f t="shared" si="179"/>
        <v>0</v>
      </c>
      <c r="AH37" s="2">
        <f t="shared" si="180"/>
        <v>0</v>
      </c>
      <c r="AI37" s="2">
        <f t="shared" si="54"/>
        <v>0</v>
      </c>
      <c r="AJ37" s="2">
        <f t="shared" si="55"/>
        <v>0</v>
      </c>
      <c r="AK37" s="6">
        <f t="shared" si="1"/>
        <v>0</v>
      </c>
      <c r="AL37" s="6">
        <f t="shared" si="2"/>
        <v>0</v>
      </c>
      <c r="AM37" s="6">
        <f t="shared" si="56"/>
        <v>0</v>
      </c>
      <c r="AN37" s="2">
        <f t="shared" si="3"/>
        <v>0</v>
      </c>
      <c r="AO37" s="6">
        <f t="shared" si="57"/>
        <v>0</v>
      </c>
      <c r="AP37" s="6">
        <f t="shared" si="4"/>
        <v>0</v>
      </c>
      <c r="AQ37" s="6">
        <f t="shared" si="58"/>
        <v>0</v>
      </c>
      <c r="AR37" s="18">
        <f t="shared" si="59"/>
        <v>0</v>
      </c>
      <c r="AS37" s="18">
        <f t="shared" si="60"/>
        <v>0</v>
      </c>
      <c r="AT37">
        <f t="shared" si="61"/>
        <v>6</v>
      </c>
      <c r="AU37">
        <f t="shared" si="62"/>
        <v>3</v>
      </c>
      <c r="AV37">
        <f t="shared" si="63"/>
        <v>0</v>
      </c>
      <c r="AW37" s="2">
        <f t="shared" si="64"/>
        <v>0</v>
      </c>
      <c r="AX37" s="2">
        <f t="shared" si="65"/>
        <v>0</v>
      </c>
      <c r="AY37" s="2">
        <f t="shared" si="66"/>
        <v>1</v>
      </c>
      <c r="AZ37" s="2">
        <f t="shared" si="67"/>
        <v>-1</v>
      </c>
      <c r="BA37" s="18">
        <f t="shared" si="68"/>
        <v>0</v>
      </c>
      <c r="BB37" s="2">
        <f t="shared" si="69"/>
        <v>0</v>
      </c>
      <c r="BC37" s="2">
        <f t="shared" si="70"/>
        <v>0</v>
      </c>
      <c r="BD37" s="2">
        <f t="shared" si="71"/>
        <v>1</v>
      </c>
      <c r="BE37" s="2">
        <f t="shared" si="72"/>
        <v>-1</v>
      </c>
      <c r="BF37" s="18">
        <f t="shared" si="73"/>
        <v>0</v>
      </c>
      <c r="BG37">
        <f t="shared" si="74"/>
        <v>0</v>
      </c>
      <c r="BH37" s="2">
        <f t="shared" si="75"/>
        <v>1</v>
      </c>
      <c r="BI37" s="17">
        <f t="shared" si="76"/>
        <v>0</v>
      </c>
      <c r="BJ37" s="2">
        <f t="shared" si="77"/>
        <v>1</v>
      </c>
      <c r="BK37" s="17">
        <f t="shared" si="78"/>
        <v>0</v>
      </c>
      <c r="BM37" t="str">
        <f t="shared" si="79"/>
        <v/>
      </c>
      <c r="BN37" t="str">
        <f t="shared" si="80"/>
        <v/>
      </c>
      <c r="BO37">
        <f t="shared" si="81"/>
        <v>0</v>
      </c>
      <c r="BP37">
        <f t="shared" si="82"/>
        <v>0</v>
      </c>
      <c r="BQ37">
        <f t="shared" si="83"/>
        <v>0</v>
      </c>
      <c r="BR37">
        <f t="shared" si="84"/>
        <v>0</v>
      </c>
      <c r="BS37">
        <f t="shared" si="85"/>
        <v>0</v>
      </c>
      <c r="BT37" s="17">
        <f t="shared" si="86"/>
        <v>0</v>
      </c>
      <c r="BU37" s="17">
        <f t="shared" si="87"/>
        <v>0</v>
      </c>
      <c r="BV37" s="2"/>
      <c r="BW37">
        <f t="shared" si="88"/>
        <v>20</v>
      </c>
      <c r="BX37">
        <f t="shared" si="7"/>
        <v>0</v>
      </c>
      <c r="BY37" s="7">
        <f t="shared" si="8"/>
        <v>0</v>
      </c>
      <c r="BZ37">
        <f t="shared" si="9"/>
        <v>0</v>
      </c>
      <c r="CA37" s="7">
        <f t="shared" si="10"/>
        <v>0</v>
      </c>
      <c r="CB37">
        <f t="shared" si="89"/>
        <v>10</v>
      </c>
      <c r="CC37">
        <f t="shared" si="90"/>
        <v>0</v>
      </c>
      <c r="CD37">
        <f t="shared" si="91"/>
        <v>0</v>
      </c>
      <c r="CE37" s="7">
        <f t="shared" si="92"/>
        <v>10</v>
      </c>
      <c r="CF37" s="7">
        <f t="shared" si="93"/>
        <v>10</v>
      </c>
      <c r="CG37">
        <f t="shared" si="94"/>
        <v>20</v>
      </c>
      <c r="CH37">
        <f t="shared" si="95"/>
        <v>20</v>
      </c>
      <c r="CI37">
        <f t="shared" si="96"/>
        <v>20</v>
      </c>
      <c r="CJ37">
        <f t="shared" si="11"/>
        <v>40</v>
      </c>
      <c r="CK37">
        <f t="shared" si="12"/>
        <v>40</v>
      </c>
      <c r="CL37">
        <f t="shared" si="13"/>
        <v>0</v>
      </c>
      <c r="CM37">
        <f t="shared" si="14"/>
        <v>0</v>
      </c>
      <c r="CN37">
        <f t="shared" si="97"/>
        <v>10</v>
      </c>
      <c r="CO37">
        <f t="shared" si="98"/>
        <v>5</v>
      </c>
      <c r="CP37">
        <f t="shared" si="15"/>
        <v>0</v>
      </c>
      <c r="CQ37">
        <f t="shared" si="16"/>
        <v>0</v>
      </c>
      <c r="CR37">
        <f t="shared" si="17"/>
        <v>0</v>
      </c>
      <c r="CS37" s="7">
        <f t="shared" si="99"/>
        <v>0</v>
      </c>
      <c r="CT37">
        <f t="shared" si="18"/>
        <v>0</v>
      </c>
      <c r="CU37">
        <f t="shared" si="19"/>
        <v>0</v>
      </c>
      <c r="CV37">
        <f t="shared" si="20"/>
        <v>0</v>
      </c>
      <c r="CW37" s="7">
        <f t="shared" si="100"/>
        <v>0</v>
      </c>
      <c r="CX37">
        <f t="shared" si="101"/>
        <v>0</v>
      </c>
      <c r="CY37">
        <f t="shared" si="102"/>
        <v>0</v>
      </c>
      <c r="CZ37">
        <f t="shared" si="103"/>
        <v>-5</v>
      </c>
      <c r="DA37">
        <f t="shared" si="104"/>
        <v>-20</v>
      </c>
      <c r="DB37">
        <f t="shared" si="105"/>
        <v>20</v>
      </c>
      <c r="DC37">
        <f t="shared" si="106"/>
        <v>40</v>
      </c>
      <c r="DD37">
        <f t="shared" si="107"/>
        <v>60</v>
      </c>
      <c r="DE37" s="5">
        <f t="shared" si="108"/>
        <v>40</v>
      </c>
      <c r="DG37">
        <f t="shared" si="109"/>
        <v>40</v>
      </c>
      <c r="DH37">
        <f t="shared" si="110"/>
        <v>100</v>
      </c>
      <c r="DI37" s="5">
        <f t="shared" si="111"/>
        <v>40</v>
      </c>
      <c r="DK37">
        <f t="shared" si="112"/>
        <v>0</v>
      </c>
      <c r="DL37">
        <f t="shared" si="113"/>
        <v>0</v>
      </c>
      <c r="DM37">
        <f t="shared" si="114"/>
        <v>0</v>
      </c>
      <c r="DN37">
        <f t="shared" si="115"/>
        <v>0</v>
      </c>
      <c r="DO37">
        <f t="shared" si="21"/>
        <v>0</v>
      </c>
      <c r="DP37">
        <f t="shared" si="116"/>
        <v>0</v>
      </c>
      <c r="DQ37">
        <f t="shared" si="117"/>
        <v>5</v>
      </c>
      <c r="DR37">
        <f t="shared" si="118"/>
        <v>0</v>
      </c>
      <c r="DS37">
        <f t="shared" si="22"/>
        <v>5</v>
      </c>
      <c r="DT37">
        <f t="shared" si="119"/>
        <v>5</v>
      </c>
      <c r="DU37">
        <f t="shared" si="120"/>
        <v>0</v>
      </c>
      <c r="DV37">
        <f t="shared" si="23"/>
        <v>0</v>
      </c>
      <c r="DW37">
        <f t="shared" si="121"/>
        <v>0</v>
      </c>
      <c r="DX37">
        <f t="shared" si="122"/>
        <v>0</v>
      </c>
      <c r="DY37">
        <f t="shared" si="122"/>
        <v>1</v>
      </c>
      <c r="DZ37">
        <f t="shared" si="123"/>
        <v>1</v>
      </c>
      <c r="EA37">
        <f t="shared" si="124"/>
        <v>1</v>
      </c>
      <c r="EB37">
        <f t="shared" si="125"/>
        <v>0</v>
      </c>
      <c r="EC37">
        <f t="shared" si="126"/>
        <v>10</v>
      </c>
      <c r="ED37">
        <f t="shared" si="127"/>
        <v>60</v>
      </c>
      <c r="EE37">
        <f t="shared" si="128"/>
        <v>1</v>
      </c>
      <c r="EF37">
        <f t="shared" si="128"/>
        <v>1</v>
      </c>
      <c r="EG37">
        <f t="shared" si="128"/>
        <v>1</v>
      </c>
      <c r="EH37">
        <f t="shared" si="129"/>
        <v>0</v>
      </c>
      <c r="EI37">
        <f t="shared" si="130"/>
        <v>10</v>
      </c>
      <c r="EJ37">
        <f t="shared" si="131"/>
        <v>100</v>
      </c>
      <c r="EK37" s="16">
        <f t="shared" si="26"/>
        <v>0</v>
      </c>
      <c r="EL37" s="16">
        <f t="shared" si="132"/>
        <v>10</v>
      </c>
      <c r="EM37" s="16">
        <f t="shared" si="133"/>
        <v>65</v>
      </c>
      <c r="EN37" s="16">
        <f t="shared" si="27"/>
        <v>0</v>
      </c>
      <c r="EO37" s="16">
        <f t="shared" si="134"/>
        <v>10</v>
      </c>
      <c r="EP37" s="16">
        <f t="shared" si="135"/>
        <v>105</v>
      </c>
      <c r="EQ37">
        <f t="shared" si="136"/>
        <v>0</v>
      </c>
      <c r="ER37" s="49">
        <f t="shared" si="28"/>
        <v>0</v>
      </c>
      <c r="ES37" s="49">
        <f t="shared" si="137"/>
        <v>0</v>
      </c>
      <c r="ET37" s="49">
        <f t="shared" si="138"/>
        <v>0</v>
      </c>
      <c r="EV37" t="s">
        <v>12</v>
      </c>
      <c r="EW37">
        <f t="shared" si="29"/>
        <v>0</v>
      </c>
      <c r="EX37" t="str">
        <f t="shared" si="139"/>
        <v>I2</v>
      </c>
      <c r="EY37">
        <f t="shared" si="140"/>
        <v>0</v>
      </c>
      <c r="EZ37">
        <f t="shared" si="141"/>
        <v>10</v>
      </c>
      <c r="FA37">
        <f t="shared" si="142"/>
        <v>65</v>
      </c>
      <c r="FB37" t="str">
        <f t="shared" si="143"/>
        <v>I3</v>
      </c>
      <c r="FC37">
        <f t="shared" si="144"/>
        <v>0</v>
      </c>
      <c r="FD37">
        <f t="shared" si="145"/>
        <v>10</v>
      </c>
      <c r="FE37">
        <f t="shared" si="146"/>
        <v>105</v>
      </c>
      <c r="FF37" t="str">
        <f t="shared" si="147"/>
        <v>S</v>
      </c>
      <c r="FG37">
        <f t="shared" si="148"/>
        <v>100</v>
      </c>
      <c r="FH37" t="str">
        <f t="shared" si="149"/>
        <v>D</v>
      </c>
      <c r="FI37">
        <f t="shared" si="150"/>
        <v>0</v>
      </c>
      <c r="FJ37" t="str">
        <f t="shared" si="151"/>
        <v>P18</v>
      </c>
      <c r="FK37">
        <f t="shared" si="152"/>
        <v>0</v>
      </c>
      <c r="FL37" t="str">
        <f t="shared" si="153"/>
        <v>P17</v>
      </c>
      <c r="FM37">
        <f t="shared" si="154"/>
        <v>0</v>
      </c>
      <c r="FN37" t="str">
        <f t="shared" si="155"/>
        <v>P9</v>
      </c>
      <c r="FO37">
        <f t="shared" si="156"/>
        <v>0</v>
      </c>
      <c r="FP37" t="str">
        <f t="shared" si="157"/>
        <v>P10</v>
      </c>
      <c r="FQ37">
        <f t="shared" si="158"/>
        <v>0</v>
      </c>
      <c r="FR37" t="str">
        <f t="shared" si="159"/>
        <v>T1</v>
      </c>
      <c r="FS37">
        <f t="shared" si="160"/>
        <v>0</v>
      </c>
      <c r="FT37" t="str">
        <f t="shared" si="161"/>
        <v>T2</v>
      </c>
      <c r="FU37">
        <f t="shared" si="162"/>
        <v>0</v>
      </c>
      <c r="FV37" t="str">
        <f t="shared" si="163"/>
        <v>T3</v>
      </c>
      <c r="FW37">
        <f t="shared" si="164"/>
        <v>10</v>
      </c>
      <c r="FX37" t="str">
        <f t="shared" si="165"/>
        <v>T4</v>
      </c>
      <c r="FY37">
        <f t="shared" si="166"/>
        <v>10</v>
      </c>
      <c r="FZ37" t="str">
        <f t="shared" si="167"/>
        <v>P13</v>
      </c>
      <c r="GA37">
        <f t="shared" si="30"/>
        <v>0</v>
      </c>
      <c r="GB37" t="str">
        <f t="shared" si="168"/>
        <v>P14</v>
      </c>
      <c r="GC37">
        <f t="shared" si="31"/>
        <v>0</v>
      </c>
      <c r="GD37" t="str">
        <f t="shared" si="169"/>
        <v>P11</v>
      </c>
      <c r="GE37">
        <f t="shared" si="170"/>
        <v>-15</v>
      </c>
      <c r="GF37" t="str">
        <f t="shared" si="171"/>
        <v>P12</v>
      </c>
      <c r="GG37">
        <f t="shared" si="172"/>
        <v>-15</v>
      </c>
      <c r="GJ37" t="str">
        <f t="shared" si="173"/>
        <v/>
      </c>
      <c r="GK37" t="str">
        <f t="shared" si="174"/>
        <v/>
      </c>
      <c r="GL37" t="str">
        <f t="shared" si="175"/>
        <v/>
      </c>
      <c r="GM37" t="str">
        <f t="shared" si="176"/>
        <v/>
      </c>
    </row>
    <row r="38" spans="1:195" ht="18.600000000000001" thickTop="1" thickBot="1" x14ac:dyDescent="0.45">
      <c r="A38" s="15" t="s">
        <v>99</v>
      </c>
      <c r="B38" s="42">
        <f>IF(Walking!E43="","",Walking!E43)</f>
        <v>0</v>
      </c>
      <c r="K38">
        <f t="shared" si="33"/>
        <v>0</v>
      </c>
      <c r="L38">
        <f t="shared" si="34"/>
        <v>30</v>
      </c>
      <c r="M38">
        <f t="shared" si="35"/>
        <v>0</v>
      </c>
      <c r="N38" s="17">
        <f t="shared" si="36"/>
        <v>0</v>
      </c>
      <c r="O38">
        <f t="shared" si="37"/>
        <v>1</v>
      </c>
      <c r="P38">
        <f t="shared" si="38"/>
        <v>-20</v>
      </c>
      <c r="Q38">
        <f t="shared" si="38"/>
        <v>-10</v>
      </c>
      <c r="R38">
        <f t="shared" si="39"/>
        <v>0</v>
      </c>
      <c r="S38">
        <f t="shared" si="40"/>
        <v>0</v>
      </c>
      <c r="T38">
        <f t="shared" si="41"/>
        <v>0</v>
      </c>
      <c r="U38">
        <f t="shared" si="42"/>
        <v>0</v>
      </c>
      <c r="V38">
        <f t="shared" si="43"/>
        <v>-1</v>
      </c>
      <c r="W38">
        <f t="shared" si="44"/>
        <v>-2</v>
      </c>
      <c r="X38">
        <f t="shared" si="45"/>
        <v>4</v>
      </c>
      <c r="Y38">
        <f t="shared" si="46"/>
        <v>4</v>
      </c>
      <c r="Z38">
        <f t="shared" si="47"/>
        <v>8</v>
      </c>
      <c r="AA38">
        <f t="shared" si="47"/>
        <v>0</v>
      </c>
      <c r="AB38">
        <f t="shared" si="47"/>
        <v>0</v>
      </c>
      <c r="AC38" s="2">
        <f t="shared" si="48"/>
        <v>0</v>
      </c>
      <c r="AD38" s="2">
        <f t="shared" si="49"/>
        <v>-9</v>
      </c>
      <c r="AE38" s="2">
        <f t="shared" si="177"/>
        <v>0</v>
      </c>
      <c r="AF38" s="2">
        <f t="shared" si="178"/>
        <v>-1</v>
      </c>
      <c r="AG38" s="2">
        <f t="shared" si="179"/>
        <v>0</v>
      </c>
      <c r="AH38" s="2">
        <f t="shared" si="180"/>
        <v>0</v>
      </c>
      <c r="AI38" s="2">
        <f t="shared" si="54"/>
        <v>0</v>
      </c>
      <c r="AJ38" s="2">
        <f t="shared" si="55"/>
        <v>0</v>
      </c>
      <c r="AK38" s="6">
        <f t="shared" si="1"/>
        <v>0</v>
      </c>
      <c r="AL38" s="6">
        <f t="shared" si="2"/>
        <v>0</v>
      </c>
      <c r="AM38" s="6">
        <f t="shared" si="56"/>
        <v>0</v>
      </c>
      <c r="AN38" s="2">
        <f t="shared" si="3"/>
        <v>0</v>
      </c>
      <c r="AO38" s="6">
        <f t="shared" si="57"/>
        <v>0</v>
      </c>
      <c r="AP38" s="6">
        <f t="shared" si="4"/>
        <v>0</v>
      </c>
      <c r="AQ38" s="6">
        <f t="shared" si="58"/>
        <v>0</v>
      </c>
      <c r="AR38" s="18">
        <f t="shared" si="59"/>
        <v>0</v>
      </c>
      <c r="AS38" s="18">
        <f t="shared" si="60"/>
        <v>0</v>
      </c>
      <c r="AT38">
        <f t="shared" si="61"/>
        <v>6</v>
      </c>
      <c r="AU38">
        <f t="shared" si="62"/>
        <v>3</v>
      </c>
      <c r="AV38">
        <f t="shared" si="63"/>
        <v>0</v>
      </c>
      <c r="AW38" s="2">
        <f t="shared" si="64"/>
        <v>0</v>
      </c>
      <c r="AX38" s="2">
        <f t="shared" si="65"/>
        <v>0</v>
      </c>
      <c r="AY38" s="2">
        <f t="shared" si="66"/>
        <v>1</v>
      </c>
      <c r="AZ38" s="2">
        <f t="shared" si="67"/>
        <v>-1</v>
      </c>
      <c r="BA38" s="18">
        <f t="shared" si="68"/>
        <v>0</v>
      </c>
      <c r="BB38" s="2">
        <f t="shared" si="69"/>
        <v>0</v>
      </c>
      <c r="BC38" s="2">
        <f t="shared" si="70"/>
        <v>0</v>
      </c>
      <c r="BD38" s="2">
        <f t="shared" si="71"/>
        <v>1</v>
      </c>
      <c r="BE38" s="2">
        <f t="shared" si="72"/>
        <v>-1</v>
      </c>
      <c r="BF38" s="18">
        <f t="shared" si="73"/>
        <v>0</v>
      </c>
      <c r="BG38">
        <f t="shared" si="74"/>
        <v>0</v>
      </c>
      <c r="BH38" s="2">
        <f t="shared" si="75"/>
        <v>1</v>
      </c>
      <c r="BI38" s="17">
        <f t="shared" si="76"/>
        <v>0</v>
      </c>
      <c r="BJ38" s="2">
        <f t="shared" si="77"/>
        <v>1</v>
      </c>
      <c r="BK38" s="17">
        <f t="shared" si="78"/>
        <v>0</v>
      </c>
      <c r="BM38" t="str">
        <f t="shared" si="79"/>
        <v/>
      </c>
      <c r="BN38" t="str">
        <f t="shared" si="80"/>
        <v/>
      </c>
      <c r="BO38">
        <f t="shared" si="81"/>
        <v>0</v>
      </c>
      <c r="BP38">
        <f t="shared" si="82"/>
        <v>0</v>
      </c>
      <c r="BQ38">
        <f t="shared" si="83"/>
        <v>0</v>
      </c>
      <c r="BR38">
        <f t="shared" si="84"/>
        <v>0</v>
      </c>
      <c r="BS38">
        <f t="shared" si="85"/>
        <v>0</v>
      </c>
      <c r="BT38" s="17">
        <f t="shared" si="86"/>
        <v>0</v>
      </c>
      <c r="BU38" s="17">
        <f t="shared" si="87"/>
        <v>0</v>
      </c>
      <c r="BV38" s="2"/>
      <c r="BW38">
        <f t="shared" si="88"/>
        <v>20</v>
      </c>
      <c r="BX38">
        <f t="shared" si="7"/>
        <v>0</v>
      </c>
      <c r="BY38" s="7">
        <f t="shared" si="8"/>
        <v>0</v>
      </c>
      <c r="BZ38">
        <f t="shared" si="9"/>
        <v>0</v>
      </c>
      <c r="CA38" s="7">
        <f t="shared" si="10"/>
        <v>0</v>
      </c>
      <c r="CB38">
        <f t="shared" si="89"/>
        <v>10</v>
      </c>
      <c r="CC38">
        <f t="shared" si="90"/>
        <v>0</v>
      </c>
      <c r="CD38">
        <f t="shared" si="91"/>
        <v>0</v>
      </c>
      <c r="CE38" s="7">
        <f t="shared" si="92"/>
        <v>10</v>
      </c>
      <c r="CF38" s="7">
        <f t="shared" si="93"/>
        <v>10</v>
      </c>
      <c r="CG38">
        <f t="shared" si="94"/>
        <v>20</v>
      </c>
      <c r="CH38">
        <f t="shared" si="95"/>
        <v>20</v>
      </c>
      <c r="CI38">
        <f t="shared" si="96"/>
        <v>20</v>
      </c>
      <c r="CJ38">
        <f t="shared" si="11"/>
        <v>40</v>
      </c>
      <c r="CK38">
        <f t="shared" si="12"/>
        <v>40</v>
      </c>
      <c r="CL38">
        <f t="shared" si="13"/>
        <v>0</v>
      </c>
      <c r="CM38">
        <f t="shared" si="14"/>
        <v>0</v>
      </c>
      <c r="CN38">
        <f t="shared" si="97"/>
        <v>10</v>
      </c>
      <c r="CO38">
        <f t="shared" si="98"/>
        <v>5</v>
      </c>
      <c r="CP38">
        <f t="shared" si="15"/>
        <v>0</v>
      </c>
      <c r="CQ38">
        <f t="shared" si="16"/>
        <v>0</v>
      </c>
      <c r="CR38">
        <f t="shared" si="17"/>
        <v>0</v>
      </c>
      <c r="CS38" s="7">
        <f t="shared" si="99"/>
        <v>0</v>
      </c>
      <c r="CT38">
        <f t="shared" si="18"/>
        <v>0</v>
      </c>
      <c r="CU38">
        <f t="shared" si="19"/>
        <v>0</v>
      </c>
      <c r="CV38">
        <f t="shared" si="20"/>
        <v>0</v>
      </c>
      <c r="CW38" s="7">
        <f t="shared" si="100"/>
        <v>0</v>
      </c>
      <c r="CX38">
        <f t="shared" si="101"/>
        <v>0</v>
      </c>
      <c r="CY38">
        <f t="shared" si="102"/>
        <v>0</v>
      </c>
      <c r="CZ38">
        <f t="shared" si="103"/>
        <v>-5</v>
      </c>
      <c r="DA38">
        <f t="shared" si="104"/>
        <v>-20</v>
      </c>
      <c r="DB38">
        <f t="shared" si="105"/>
        <v>20</v>
      </c>
      <c r="DC38">
        <f t="shared" si="106"/>
        <v>40</v>
      </c>
      <c r="DD38">
        <f t="shared" si="107"/>
        <v>60</v>
      </c>
      <c r="DE38" s="5">
        <f t="shared" si="108"/>
        <v>40</v>
      </c>
      <c r="DG38">
        <f t="shared" si="109"/>
        <v>40</v>
      </c>
      <c r="DH38">
        <f t="shared" si="110"/>
        <v>100</v>
      </c>
      <c r="DI38" s="5">
        <f t="shared" si="111"/>
        <v>40</v>
      </c>
      <c r="DK38">
        <f t="shared" si="112"/>
        <v>0</v>
      </c>
      <c r="DL38">
        <f t="shared" si="113"/>
        <v>0</v>
      </c>
      <c r="DM38">
        <f t="shared" si="114"/>
        <v>0</v>
      </c>
      <c r="DN38">
        <f t="shared" si="115"/>
        <v>0</v>
      </c>
      <c r="DO38">
        <f t="shared" si="21"/>
        <v>0</v>
      </c>
      <c r="DP38">
        <f t="shared" si="116"/>
        <v>0</v>
      </c>
      <c r="DQ38">
        <f t="shared" si="117"/>
        <v>5</v>
      </c>
      <c r="DR38">
        <f t="shared" si="118"/>
        <v>0</v>
      </c>
      <c r="DS38">
        <f t="shared" si="22"/>
        <v>5</v>
      </c>
      <c r="DT38">
        <f t="shared" si="119"/>
        <v>5</v>
      </c>
      <c r="DU38">
        <f t="shared" si="120"/>
        <v>0</v>
      </c>
      <c r="DV38">
        <f t="shared" si="23"/>
        <v>0</v>
      </c>
      <c r="DW38">
        <f t="shared" si="121"/>
        <v>0</v>
      </c>
      <c r="DX38">
        <f t="shared" si="122"/>
        <v>0</v>
      </c>
      <c r="DY38">
        <f t="shared" si="122"/>
        <v>1</v>
      </c>
      <c r="DZ38">
        <f t="shared" si="123"/>
        <v>1</v>
      </c>
      <c r="EA38">
        <f t="shared" si="124"/>
        <v>1</v>
      </c>
      <c r="EB38">
        <f t="shared" si="125"/>
        <v>0</v>
      </c>
      <c r="EC38">
        <f t="shared" si="126"/>
        <v>10</v>
      </c>
      <c r="ED38">
        <f t="shared" si="127"/>
        <v>60</v>
      </c>
      <c r="EE38">
        <f t="shared" si="128"/>
        <v>1</v>
      </c>
      <c r="EF38">
        <f t="shared" si="128"/>
        <v>1</v>
      </c>
      <c r="EG38">
        <f t="shared" si="128"/>
        <v>1</v>
      </c>
      <c r="EH38">
        <f t="shared" si="129"/>
        <v>0</v>
      </c>
      <c r="EI38">
        <f t="shared" si="130"/>
        <v>10</v>
      </c>
      <c r="EJ38">
        <f t="shared" si="131"/>
        <v>100</v>
      </c>
      <c r="EK38" s="16">
        <f t="shared" si="26"/>
        <v>0</v>
      </c>
      <c r="EL38" s="16">
        <f t="shared" si="132"/>
        <v>10</v>
      </c>
      <c r="EM38" s="16">
        <f t="shared" si="133"/>
        <v>65</v>
      </c>
      <c r="EN38" s="16">
        <f t="shared" si="27"/>
        <v>0</v>
      </c>
      <c r="EO38" s="16">
        <f t="shared" si="134"/>
        <v>10</v>
      </c>
      <c r="EP38" s="16">
        <f t="shared" si="135"/>
        <v>105</v>
      </c>
      <c r="EQ38">
        <f t="shared" si="136"/>
        <v>0</v>
      </c>
      <c r="ER38" s="49">
        <f t="shared" si="28"/>
        <v>0</v>
      </c>
      <c r="ES38" s="49">
        <f t="shared" si="137"/>
        <v>0</v>
      </c>
      <c r="ET38" s="49">
        <f t="shared" si="138"/>
        <v>0</v>
      </c>
      <c r="EV38" t="s">
        <v>12</v>
      </c>
      <c r="EW38">
        <f t="shared" si="29"/>
        <v>0</v>
      </c>
      <c r="EX38" t="str">
        <f t="shared" si="139"/>
        <v>I2</v>
      </c>
      <c r="EY38">
        <f t="shared" si="140"/>
        <v>0</v>
      </c>
      <c r="EZ38">
        <f t="shared" si="141"/>
        <v>10</v>
      </c>
      <c r="FA38">
        <f t="shared" si="142"/>
        <v>65</v>
      </c>
      <c r="FB38" t="str">
        <f t="shared" si="143"/>
        <v>I3</v>
      </c>
      <c r="FC38">
        <f t="shared" si="144"/>
        <v>0</v>
      </c>
      <c r="FD38">
        <f t="shared" si="145"/>
        <v>10</v>
      </c>
      <c r="FE38">
        <f t="shared" si="146"/>
        <v>105</v>
      </c>
      <c r="FF38" t="str">
        <f t="shared" si="147"/>
        <v>S</v>
      </c>
      <c r="FG38">
        <f t="shared" si="148"/>
        <v>100</v>
      </c>
      <c r="FH38" t="str">
        <f t="shared" si="149"/>
        <v>D</v>
      </c>
      <c r="FI38">
        <f t="shared" si="150"/>
        <v>0</v>
      </c>
      <c r="FJ38" t="str">
        <f t="shared" si="151"/>
        <v>P18</v>
      </c>
      <c r="FK38">
        <f t="shared" si="152"/>
        <v>0</v>
      </c>
      <c r="FL38" t="str">
        <f t="shared" si="153"/>
        <v>P17</v>
      </c>
      <c r="FM38">
        <f t="shared" si="154"/>
        <v>0</v>
      </c>
      <c r="FN38" t="str">
        <f t="shared" si="155"/>
        <v>P9</v>
      </c>
      <c r="FO38">
        <f t="shared" si="156"/>
        <v>0</v>
      </c>
      <c r="FP38" t="str">
        <f t="shared" si="157"/>
        <v>P10</v>
      </c>
      <c r="FQ38">
        <f t="shared" si="158"/>
        <v>0</v>
      </c>
      <c r="FR38" t="str">
        <f t="shared" si="159"/>
        <v>T1</v>
      </c>
      <c r="FS38">
        <f t="shared" si="160"/>
        <v>0</v>
      </c>
      <c r="FT38" t="str">
        <f t="shared" si="161"/>
        <v>T2</v>
      </c>
      <c r="FU38">
        <f t="shared" si="162"/>
        <v>0</v>
      </c>
      <c r="FV38" t="str">
        <f t="shared" si="163"/>
        <v>T3</v>
      </c>
      <c r="FW38">
        <f t="shared" si="164"/>
        <v>10</v>
      </c>
      <c r="FX38" t="str">
        <f t="shared" si="165"/>
        <v>T4</v>
      </c>
      <c r="FY38">
        <f t="shared" si="166"/>
        <v>10</v>
      </c>
      <c r="FZ38" t="str">
        <f t="shared" si="167"/>
        <v>P13</v>
      </c>
      <c r="GA38">
        <f t="shared" si="30"/>
        <v>0</v>
      </c>
      <c r="GB38" t="str">
        <f t="shared" si="168"/>
        <v>P14</v>
      </c>
      <c r="GC38">
        <f t="shared" si="31"/>
        <v>0</v>
      </c>
      <c r="GD38" t="str">
        <f t="shared" si="169"/>
        <v>P11</v>
      </c>
      <c r="GE38">
        <f t="shared" si="170"/>
        <v>-15</v>
      </c>
      <c r="GF38" t="str">
        <f t="shared" si="171"/>
        <v>P12</v>
      </c>
      <c r="GG38">
        <f t="shared" si="172"/>
        <v>-15</v>
      </c>
      <c r="GJ38" t="str">
        <f t="shared" si="173"/>
        <v/>
      </c>
      <c r="GK38" t="str">
        <f t="shared" si="174"/>
        <v/>
      </c>
      <c r="GL38" t="str">
        <f t="shared" si="175"/>
        <v/>
      </c>
      <c r="GM38" t="str">
        <f t="shared" si="176"/>
        <v/>
      </c>
    </row>
    <row r="39" spans="1:195" ht="18.600000000000001" thickTop="1" thickBot="1" x14ac:dyDescent="0.45">
      <c r="A39" s="15" t="s">
        <v>106</v>
      </c>
      <c r="B39" s="42">
        <f>IF(Walking!E44="","",Walking!E44)</f>
        <v>0</v>
      </c>
      <c r="K39">
        <f t="shared" si="33"/>
        <v>0</v>
      </c>
      <c r="L39">
        <f t="shared" si="34"/>
        <v>31</v>
      </c>
      <c r="M39">
        <f t="shared" si="35"/>
        <v>0</v>
      </c>
      <c r="N39" s="17">
        <f t="shared" si="36"/>
        <v>0</v>
      </c>
      <c r="O39">
        <f t="shared" si="37"/>
        <v>1</v>
      </c>
      <c r="P39">
        <f t="shared" si="38"/>
        <v>-20</v>
      </c>
      <c r="Q39">
        <f t="shared" si="38"/>
        <v>-10</v>
      </c>
      <c r="R39">
        <f t="shared" si="39"/>
        <v>0</v>
      </c>
      <c r="S39">
        <f t="shared" si="40"/>
        <v>0</v>
      </c>
      <c r="T39">
        <f t="shared" si="41"/>
        <v>0</v>
      </c>
      <c r="U39">
        <f t="shared" si="42"/>
        <v>0</v>
      </c>
      <c r="V39">
        <f t="shared" si="43"/>
        <v>-1</v>
      </c>
      <c r="W39">
        <f t="shared" si="44"/>
        <v>-2</v>
      </c>
      <c r="X39">
        <f t="shared" si="45"/>
        <v>4</v>
      </c>
      <c r="Y39">
        <f t="shared" si="46"/>
        <v>4</v>
      </c>
      <c r="Z39">
        <f t="shared" si="47"/>
        <v>8</v>
      </c>
      <c r="AA39">
        <f t="shared" si="47"/>
        <v>0</v>
      </c>
      <c r="AB39">
        <f t="shared" si="47"/>
        <v>0</v>
      </c>
      <c r="AC39" s="2">
        <f t="shared" si="48"/>
        <v>0</v>
      </c>
      <c r="AD39" s="2">
        <f t="shared" si="49"/>
        <v>-9</v>
      </c>
      <c r="AE39" s="2">
        <f t="shared" si="177"/>
        <v>0</v>
      </c>
      <c r="AF39" s="2">
        <f t="shared" si="178"/>
        <v>-1</v>
      </c>
      <c r="AG39" s="2">
        <f t="shared" si="179"/>
        <v>0</v>
      </c>
      <c r="AH39" s="2">
        <f t="shared" si="180"/>
        <v>0</v>
      </c>
      <c r="AI39" s="2">
        <f t="shared" si="54"/>
        <v>0</v>
      </c>
      <c r="AJ39" s="2">
        <f t="shared" si="55"/>
        <v>0</v>
      </c>
      <c r="AK39" s="6">
        <f t="shared" si="1"/>
        <v>0</v>
      </c>
      <c r="AL39" s="6">
        <f t="shared" si="2"/>
        <v>0</v>
      </c>
      <c r="AM39" s="6">
        <f t="shared" si="56"/>
        <v>0</v>
      </c>
      <c r="AN39" s="2">
        <f t="shared" si="3"/>
        <v>0</v>
      </c>
      <c r="AO39" s="6">
        <f t="shared" si="57"/>
        <v>0</v>
      </c>
      <c r="AP39" s="6">
        <f t="shared" si="4"/>
        <v>0</v>
      </c>
      <c r="AQ39" s="6">
        <f t="shared" si="58"/>
        <v>0</v>
      </c>
      <c r="AR39" s="18">
        <f t="shared" si="59"/>
        <v>0</v>
      </c>
      <c r="AS39" s="18">
        <f t="shared" si="60"/>
        <v>0</v>
      </c>
      <c r="AT39">
        <f t="shared" si="61"/>
        <v>6</v>
      </c>
      <c r="AU39">
        <f t="shared" si="62"/>
        <v>3</v>
      </c>
      <c r="AV39">
        <f t="shared" si="63"/>
        <v>0</v>
      </c>
      <c r="AW39" s="2">
        <f t="shared" si="64"/>
        <v>0</v>
      </c>
      <c r="AX39" s="2">
        <f t="shared" si="65"/>
        <v>0</v>
      </c>
      <c r="AY39" s="2">
        <f t="shared" si="66"/>
        <v>1</v>
      </c>
      <c r="AZ39" s="2">
        <f t="shared" si="67"/>
        <v>-1</v>
      </c>
      <c r="BA39" s="18">
        <f t="shared" si="68"/>
        <v>0</v>
      </c>
      <c r="BB39" s="2">
        <f t="shared" si="69"/>
        <v>0</v>
      </c>
      <c r="BC39" s="2">
        <f t="shared" si="70"/>
        <v>0</v>
      </c>
      <c r="BD39" s="2">
        <f t="shared" si="71"/>
        <v>1</v>
      </c>
      <c r="BE39" s="2">
        <f t="shared" si="72"/>
        <v>-1</v>
      </c>
      <c r="BF39" s="18">
        <f t="shared" si="73"/>
        <v>0</v>
      </c>
      <c r="BG39">
        <f t="shared" si="74"/>
        <v>0</v>
      </c>
      <c r="BH39" s="2">
        <f t="shared" si="75"/>
        <v>1</v>
      </c>
      <c r="BI39" s="17">
        <f t="shared" si="76"/>
        <v>0</v>
      </c>
      <c r="BJ39" s="2">
        <f t="shared" si="77"/>
        <v>1</v>
      </c>
      <c r="BK39" s="17">
        <f t="shared" si="78"/>
        <v>0</v>
      </c>
      <c r="BM39" t="str">
        <f t="shared" si="79"/>
        <v/>
      </c>
      <c r="BN39" t="str">
        <f t="shared" si="80"/>
        <v/>
      </c>
      <c r="BO39">
        <f t="shared" si="81"/>
        <v>0</v>
      </c>
      <c r="BP39">
        <f t="shared" si="82"/>
        <v>0</v>
      </c>
      <c r="BQ39">
        <f t="shared" si="83"/>
        <v>0</v>
      </c>
      <c r="BR39">
        <f t="shared" si="84"/>
        <v>0</v>
      </c>
      <c r="BS39">
        <f t="shared" si="85"/>
        <v>0</v>
      </c>
      <c r="BT39" s="17">
        <f t="shared" si="86"/>
        <v>0</v>
      </c>
      <c r="BU39" s="17">
        <f t="shared" si="87"/>
        <v>0</v>
      </c>
      <c r="BV39" s="2"/>
      <c r="BW39">
        <f t="shared" si="88"/>
        <v>20</v>
      </c>
      <c r="BX39">
        <f t="shared" si="7"/>
        <v>0</v>
      </c>
      <c r="BY39" s="7">
        <f t="shared" si="8"/>
        <v>0</v>
      </c>
      <c r="BZ39">
        <f t="shared" si="9"/>
        <v>0</v>
      </c>
      <c r="CA39" s="7">
        <f t="shared" si="10"/>
        <v>0</v>
      </c>
      <c r="CB39">
        <f t="shared" si="89"/>
        <v>10</v>
      </c>
      <c r="CC39">
        <f t="shared" si="90"/>
        <v>0</v>
      </c>
      <c r="CD39">
        <f t="shared" si="91"/>
        <v>0</v>
      </c>
      <c r="CE39" s="7">
        <f t="shared" si="92"/>
        <v>10</v>
      </c>
      <c r="CF39" s="7">
        <f t="shared" si="93"/>
        <v>10</v>
      </c>
      <c r="CG39">
        <f t="shared" si="94"/>
        <v>20</v>
      </c>
      <c r="CH39">
        <f t="shared" si="95"/>
        <v>20</v>
      </c>
      <c r="CI39">
        <f t="shared" si="96"/>
        <v>20</v>
      </c>
      <c r="CJ39">
        <f t="shared" si="11"/>
        <v>40</v>
      </c>
      <c r="CK39">
        <f t="shared" si="12"/>
        <v>40</v>
      </c>
      <c r="CL39">
        <f t="shared" si="13"/>
        <v>0</v>
      </c>
      <c r="CM39">
        <f t="shared" si="14"/>
        <v>0</v>
      </c>
      <c r="CN39">
        <f t="shared" si="97"/>
        <v>10</v>
      </c>
      <c r="CO39">
        <f t="shared" si="98"/>
        <v>5</v>
      </c>
      <c r="CP39">
        <f t="shared" si="15"/>
        <v>0</v>
      </c>
      <c r="CQ39">
        <f t="shared" si="16"/>
        <v>0</v>
      </c>
      <c r="CR39">
        <f t="shared" si="17"/>
        <v>0</v>
      </c>
      <c r="CS39" s="7">
        <f t="shared" si="99"/>
        <v>0</v>
      </c>
      <c r="CT39">
        <f t="shared" si="18"/>
        <v>0</v>
      </c>
      <c r="CU39">
        <f t="shared" si="19"/>
        <v>0</v>
      </c>
      <c r="CV39">
        <f t="shared" si="20"/>
        <v>0</v>
      </c>
      <c r="CW39" s="7">
        <f t="shared" si="100"/>
        <v>0</v>
      </c>
      <c r="CX39">
        <f t="shared" si="101"/>
        <v>0</v>
      </c>
      <c r="CY39">
        <f t="shared" si="102"/>
        <v>0</v>
      </c>
      <c r="CZ39">
        <f t="shared" si="103"/>
        <v>-5</v>
      </c>
      <c r="DA39">
        <f t="shared" si="104"/>
        <v>-20</v>
      </c>
      <c r="DB39">
        <f t="shared" si="105"/>
        <v>20</v>
      </c>
      <c r="DC39">
        <f t="shared" si="106"/>
        <v>40</v>
      </c>
      <c r="DD39">
        <f t="shared" si="107"/>
        <v>60</v>
      </c>
      <c r="DE39" s="5">
        <f t="shared" si="108"/>
        <v>40</v>
      </c>
      <c r="DG39">
        <f t="shared" si="109"/>
        <v>40</v>
      </c>
      <c r="DH39">
        <f t="shared" si="110"/>
        <v>100</v>
      </c>
      <c r="DI39" s="5">
        <f t="shared" si="111"/>
        <v>40</v>
      </c>
      <c r="DK39">
        <f t="shared" si="112"/>
        <v>0</v>
      </c>
      <c r="DL39">
        <f t="shared" si="113"/>
        <v>0</v>
      </c>
      <c r="DM39">
        <f t="shared" si="114"/>
        <v>0</v>
      </c>
      <c r="DN39">
        <f t="shared" si="115"/>
        <v>0</v>
      </c>
      <c r="DO39">
        <f t="shared" si="21"/>
        <v>0</v>
      </c>
      <c r="DP39">
        <f t="shared" si="116"/>
        <v>0</v>
      </c>
      <c r="DQ39">
        <f t="shared" si="117"/>
        <v>5</v>
      </c>
      <c r="DR39">
        <f t="shared" si="118"/>
        <v>0</v>
      </c>
      <c r="DS39">
        <f t="shared" si="22"/>
        <v>5</v>
      </c>
      <c r="DT39">
        <f t="shared" si="119"/>
        <v>5</v>
      </c>
      <c r="DU39">
        <f t="shared" si="120"/>
        <v>0</v>
      </c>
      <c r="DV39">
        <f t="shared" si="23"/>
        <v>0</v>
      </c>
      <c r="DW39">
        <f t="shared" si="121"/>
        <v>0</v>
      </c>
      <c r="DX39">
        <f t="shared" si="122"/>
        <v>0</v>
      </c>
      <c r="DY39">
        <f t="shared" si="122"/>
        <v>1</v>
      </c>
      <c r="DZ39">
        <f t="shared" si="123"/>
        <v>1</v>
      </c>
      <c r="EA39">
        <f t="shared" si="124"/>
        <v>1</v>
      </c>
      <c r="EB39">
        <f t="shared" si="125"/>
        <v>0</v>
      </c>
      <c r="EC39">
        <f t="shared" si="126"/>
        <v>10</v>
      </c>
      <c r="ED39">
        <f t="shared" si="127"/>
        <v>60</v>
      </c>
      <c r="EE39">
        <f t="shared" si="128"/>
        <v>1</v>
      </c>
      <c r="EF39">
        <f t="shared" si="128"/>
        <v>1</v>
      </c>
      <c r="EG39">
        <f t="shared" si="128"/>
        <v>1</v>
      </c>
      <c r="EH39">
        <f t="shared" si="129"/>
        <v>0</v>
      </c>
      <c r="EI39">
        <f t="shared" si="130"/>
        <v>10</v>
      </c>
      <c r="EJ39">
        <f t="shared" si="131"/>
        <v>100</v>
      </c>
      <c r="EK39" s="16">
        <f t="shared" si="26"/>
        <v>0</v>
      </c>
      <c r="EL39" s="16">
        <f t="shared" si="132"/>
        <v>10</v>
      </c>
      <c r="EM39" s="16">
        <f t="shared" si="133"/>
        <v>65</v>
      </c>
      <c r="EN39" s="16">
        <f t="shared" si="27"/>
        <v>0</v>
      </c>
      <c r="EO39" s="16">
        <f t="shared" si="134"/>
        <v>10</v>
      </c>
      <c r="EP39" s="16">
        <f t="shared" si="135"/>
        <v>105</v>
      </c>
      <c r="EQ39">
        <f t="shared" si="136"/>
        <v>0</v>
      </c>
      <c r="ER39" s="49">
        <f t="shared" si="28"/>
        <v>0</v>
      </c>
      <c r="ES39" s="49">
        <f t="shared" si="137"/>
        <v>0</v>
      </c>
      <c r="ET39" s="49">
        <f t="shared" si="138"/>
        <v>0</v>
      </c>
      <c r="EV39" t="s">
        <v>12</v>
      </c>
      <c r="EW39">
        <f t="shared" si="29"/>
        <v>0</v>
      </c>
      <c r="EX39" t="str">
        <f t="shared" si="139"/>
        <v>I2</v>
      </c>
      <c r="EY39">
        <f t="shared" si="140"/>
        <v>0</v>
      </c>
      <c r="EZ39">
        <f t="shared" si="141"/>
        <v>10</v>
      </c>
      <c r="FA39">
        <f t="shared" si="142"/>
        <v>65</v>
      </c>
      <c r="FB39" t="str">
        <f t="shared" si="143"/>
        <v>I3</v>
      </c>
      <c r="FC39">
        <f t="shared" si="144"/>
        <v>0</v>
      </c>
      <c r="FD39">
        <f t="shared" si="145"/>
        <v>10</v>
      </c>
      <c r="FE39">
        <f t="shared" si="146"/>
        <v>105</v>
      </c>
      <c r="FF39" t="str">
        <f t="shared" si="147"/>
        <v>S</v>
      </c>
      <c r="FG39">
        <f t="shared" si="148"/>
        <v>100</v>
      </c>
      <c r="FH39" t="str">
        <f t="shared" si="149"/>
        <v>D</v>
      </c>
      <c r="FI39">
        <f t="shared" si="150"/>
        <v>0</v>
      </c>
      <c r="FJ39" t="str">
        <f t="shared" si="151"/>
        <v>P18</v>
      </c>
      <c r="FK39">
        <f t="shared" si="152"/>
        <v>0</v>
      </c>
      <c r="FL39" t="str">
        <f t="shared" si="153"/>
        <v>P17</v>
      </c>
      <c r="FM39">
        <f t="shared" si="154"/>
        <v>0</v>
      </c>
      <c r="FN39" t="str">
        <f t="shared" si="155"/>
        <v>P9</v>
      </c>
      <c r="FO39">
        <f t="shared" si="156"/>
        <v>0</v>
      </c>
      <c r="FP39" t="str">
        <f t="shared" si="157"/>
        <v>P10</v>
      </c>
      <c r="FQ39">
        <f t="shared" si="158"/>
        <v>0</v>
      </c>
      <c r="FR39" t="str">
        <f t="shared" si="159"/>
        <v>T1</v>
      </c>
      <c r="FS39">
        <f t="shared" si="160"/>
        <v>0</v>
      </c>
      <c r="FT39" t="str">
        <f t="shared" si="161"/>
        <v>T2</v>
      </c>
      <c r="FU39">
        <f t="shared" si="162"/>
        <v>0</v>
      </c>
      <c r="FV39" t="str">
        <f t="shared" si="163"/>
        <v>T3</v>
      </c>
      <c r="FW39">
        <f t="shared" si="164"/>
        <v>10</v>
      </c>
      <c r="FX39" t="str">
        <f t="shared" si="165"/>
        <v>T4</v>
      </c>
      <c r="FY39">
        <f t="shared" si="166"/>
        <v>10</v>
      </c>
      <c r="FZ39" t="str">
        <f t="shared" si="167"/>
        <v>P13</v>
      </c>
      <c r="GA39">
        <f t="shared" si="30"/>
        <v>0</v>
      </c>
      <c r="GB39" t="str">
        <f t="shared" si="168"/>
        <v>P14</v>
      </c>
      <c r="GC39">
        <f t="shared" si="31"/>
        <v>0</v>
      </c>
      <c r="GD39" t="str">
        <f t="shared" si="169"/>
        <v>P11</v>
      </c>
      <c r="GE39">
        <f t="shared" si="170"/>
        <v>-15</v>
      </c>
      <c r="GF39" t="str">
        <f t="shared" si="171"/>
        <v>P12</v>
      </c>
      <c r="GG39">
        <f t="shared" si="172"/>
        <v>-15</v>
      </c>
      <c r="GJ39" t="str">
        <f t="shared" si="173"/>
        <v/>
      </c>
      <c r="GK39" t="str">
        <f t="shared" si="174"/>
        <v/>
      </c>
      <c r="GL39" t="str">
        <f t="shared" si="175"/>
        <v/>
      </c>
      <c r="GM39" t="str">
        <f t="shared" si="176"/>
        <v/>
      </c>
    </row>
    <row r="40" spans="1:195" ht="18.600000000000001" thickTop="1" thickBot="1" x14ac:dyDescent="0.45">
      <c r="A40" s="15" t="s">
        <v>119</v>
      </c>
      <c r="B40" s="42">
        <f>IF(Walking!E45="","",Walking!E45)</f>
        <v>0</v>
      </c>
      <c r="C40" s="4" t="s">
        <v>166</v>
      </c>
      <c r="K40">
        <f>IF(L40&lt;=Z40*2,1,0)</f>
        <v>0</v>
      </c>
      <c r="L40">
        <f t="shared" si="34"/>
        <v>32</v>
      </c>
      <c r="M40">
        <f t="shared" si="35"/>
        <v>0</v>
      </c>
      <c r="N40" s="17">
        <f t="shared" si="36"/>
        <v>0</v>
      </c>
      <c r="O40">
        <f t="shared" si="37"/>
        <v>1</v>
      </c>
      <c r="P40">
        <f t="shared" si="38"/>
        <v>-20</v>
      </c>
      <c r="Q40">
        <f t="shared" si="38"/>
        <v>-10</v>
      </c>
      <c r="R40">
        <f t="shared" si="39"/>
        <v>0</v>
      </c>
      <c r="S40">
        <f t="shared" si="40"/>
        <v>0</v>
      </c>
      <c r="T40">
        <f t="shared" si="41"/>
        <v>0</v>
      </c>
      <c r="U40">
        <f t="shared" si="42"/>
        <v>0</v>
      </c>
      <c r="V40">
        <f t="shared" si="43"/>
        <v>-1</v>
      </c>
      <c r="W40">
        <f t="shared" si="44"/>
        <v>-2</v>
      </c>
      <c r="X40">
        <f t="shared" si="45"/>
        <v>4</v>
      </c>
      <c r="Y40">
        <f t="shared" si="46"/>
        <v>4</v>
      </c>
      <c r="Z40">
        <f t="shared" si="47"/>
        <v>8</v>
      </c>
      <c r="AA40">
        <f t="shared" si="47"/>
        <v>0</v>
      </c>
      <c r="AB40">
        <f t="shared" si="47"/>
        <v>0</v>
      </c>
      <c r="AC40" s="2">
        <f t="shared" si="48"/>
        <v>0</v>
      </c>
      <c r="AD40" s="2">
        <f t="shared" si="49"/>
        <v>-9</v>
      </c>
      <c r="AE40" s="2">
        <f t="shared" si="177"/>
        <v>0</v>
      </c>
      <c r="AF40" s="2">
        <f t="shared" si="178"/>
        <v>-1</v>
      </c>
      <c r="AG40" s="2">
        <f t="shared" si="179"/>
        <v>0</v>
      </c>
      <c r="AH40" s="2">
        <f t="shared" si="180"/>
        <v>0</v>
      </c>
      <c r="AI40" s="2">
        <f t="shared" si="54"/>
        <v>0</v>
      </c>
      <c r="AJ40" s="2">
        <f t="shared" si="55"/>
        <v>0</v>
      </c>
      <c r="AK40" s="6">
        <f t="shared" si="1"/>
        <v>0</v>
      </c>
      <c r="AL40" s="6">
        <f t="shared" si="2"/>
        <v>0</v>
      </c>
      <c r="AM40" s="6">
        <f t="shared" si="56"/>
        <v>0</v>
      </c>
      <c r="AN40" s="2">
        <f t="shared" si="3"/>
        <v>0</v>
      </c>
      <c r="AO40" s="6">
        <f t="shared" si="57"/>
        <v>0</v>
      </c>
      <c r="AP40" s="6">
        <f t="shared" si="4"/>
        <v>0</v>
      </c>
      <c r="AQ40" s="6">
        <f t="shared" si="58"/>
        <v>0</v>
      </c>
      <c r="AR40" s="18">
        <f t="shared" si="59"/>
        <v>0</v>
      </c>
      <c r="AS40" s="18">
        <f t="shared" si="60"/>
        <v>0</v>
      </c>
      <c r="AT40">
        <f t="shared" si="61"/>
        <v>6</v>
      </c>
      <c r="AU40">
        <f t="shared" si="62"/>
        <v>3</v>
      </c>
      <c r="AV40">
        <f t="shared" si="63"/>
        <v>0</v>
      </c>
      <c r="AW40" s="2">
        <f t="shared" si="64"/>
        <v>0</v>
      </c>
      <c r="AX40" s="2">
        <f t="shared" si="65"/>
        <v>0</v>
      </c>
      <c r="AY40" s="2">
        <f t="shared" si="66"/>
        <v>1</v>
      </c>
      <c r="AZ40" s="2">
        <f t="shared" si="67"/>
        <v>-1</v>
      </c>
      <c r="BA40" s="18">
        <f t="shared" si="68"/>
        <v>0</v>
      </c>
      <c r="BB40" s="2">
        <f t="shared" si="69"/>
        <v>0</v>
      </c>
      <c r="BC40" s="2">
        <f t="shared" si="70"/>
        <v>0</v>
      </c>
      <c r="BD40" s="2">
        <f t="shared" si="71"/>
        <v>1</v>
      </c>
      <c r="BE40" s="2">
        <f t="shared" si="72"/>
        <v>-1</v>
      </c>
      <c r="BF40" s="18">
        <f t="shared" si="73"/>
        <v>0</v>
      </c>
      <c r="BG40">
        <f t="shared" si="74"/>
        <v>0</v>
      </c>
      <c r="BH40" s="2">
        <f t="shared" si="75"/>
        <v>1</v>
      </c>
      <c r="BI40" s="17">
        <f t="shared" si="76"/>
        <v>0</v>
      </c>
      <c r="BJ40" s="2">
        <f t="shared" si="77"/>
        <v>1</v>
      </c>
      <c r="BK40" s="17">
        <f t="shared" si="78"/>
        <v>0</v>
      </c>
      <c r="BM40" t="str">
        <f t="shared" si="79"/>
        <v/>
      </c>
      <c r="BN40" t="str">
        <f t="shared" si="80"/>
        <v/>
      </c>
      <c r="BO40">
        <f t="shared" si="81"/>
        <v>0</v>
      </c>
      <c r="BP40">
        <f t="shared" si="82"/>
        <v>0</v>
      </c>
      <c r="BQ40">
        <f t="shared" si="83"/>
        <v>0</v>
      </c>
      <c r="BR40">
        <f t="shared" si="84"/>
        <v>0</v>
      </c>
      <c r="BS40">
        <f t="shared" si="85"/>
        <v>0</v>
      </c>
      <c r="BT40" s="17">
        <f t="shared" si="86"/>
        <v>0</v>
      </c>
      <c r="BU40" s="17">
        <f t="shared" si="87"/>
        <v>0</v>
      </c>
      <c r="BV40" s="2"/>
      <c r="BW40">
        <f t="shared" si="88"/>
        <v>20</v>
      </c>
      <c r="BX40">
        <f t="shared" si="7"/>
        <v>0</v>
      </c>
      <c r="BY40" s="7">
        <f t="shared" si="8"/>
        <v>0</v>
      </c>
      <c r="BZ40">
        <f t="shared" si="9"/>
        <v>0</v>
      </c>
      <c r="CA40" s="7">
        <f t="shared" si="10"/>
        <v>0</v>
      </c>
      <c r="CB40">
        <f t="shared" si="89"/>
        <v>10</v>
      </c>
      <c r="CC40">
        <f t="shared" si="90"/>
        <v>0</v>
      </c>
      <c r="CD40">
        <f t="shared" si="91"/>
        <v>0</v>
      </c>
      <c r="CE40" s="7">
        <f t="shared" si="92"/>
        <v>10</v>
      </c>
      <c r="CF40" s="7">
        <f t="shared" si="93"/>
        <v>10</v>
      </c>
      <c r="CG40">
        <f t="shared" si="94"/>
        <v>20</v>
      </c>
      <c r="CH40">
        <f t="shared" si="95"/>
        <v>20</v>
      </c>
      <c r="CI40">
        <f t="shared" si="96"/>
        <v>20</v>
      </c>
      <c r="CJ40">
        <f t="shared" si="11"/>
        <v>40</v>
      </c>
      <c r="CK40">
        <f t="shared" si="12"/>
        <v>40</v>
      </c>
      <c r="CL40">
        <f t="shared" si="13"/>
        <v>0</v>
      </c>
      <c r="CM40">
        <f t="shared" si="14"/>
        <v>0</v>
      </c>
      <c r="CN40">
        <f t="shared" si="97"/>
        <v>10</v>
      </c>
      <c r="CO40">
        <f t="shared" si="98"/>
        <v>5</v>
      </c>
      <c r="CP40">
        <f t="shared" si="15"/>
        <v>0</v>
      </c>
      <c r="CQ40">
        <f t="shared" si="16"/>
        <v>0</v>
      </c>
      <c r="CR40">
        <f t="shared" si="17"/>
        <v>0</v>
      </c>
      <c r="CS40" s="7">
        <f t="shared" si="99"/>
        <v>0</v>
      </c>
      <c r="CT40">
        <f t="shared" si="18"/>
        <v>0</v>
      </c>
      <c r="CU40">
        <f t="shared" si="19"/>
        <v>0</v>
      </c>
      <c r="CV40">
        <f t="shared" si="20"/>
        <v>0</v>
      </c>
      <c r="CW40" s="7">
        <f t="shared" si="100"/>
        <v>0</v>
      </c>
      <c r="CX40">
        <f t="shared" si="101"/>
        <v>0</v>
      </c>
      <c r="CY40">
        <f t="shared" si="102"/>
        <v>0</v>
      </c>
      <c r="CZ40">
        <f t="shared" si="103"/>
        <v>-5</v>
      </c>
      <c r="DA40">
        <f t="shared" si="104"/>
        <v>-20</v>
      </c>
      <c r="DB40">
        <f t="shared" si="105"/>
        <v>20</v>
      </c>
      <c r="DC40">
        <f t="shared" si="106"/>
        <v>40</v>
      </c>
      <c r="DD40">
        <f t="shared" si="107"/>
        <v>60</v>
      </c>
      <c r="DE40" s="5">
        <f t="shared" si="108"/>
        <v>40</v>
      </c>
      <c r="DG40">
        <f t="shared" si="109"/>
        <v>40</v>
      </c>
      <c r="DH40">
        <f t="shared" si="110"/>
        <v>100</v>
      </c>
      <c r="DI40" s="5">
        <f t="shared" si="111"/>
        <v>40</v>
      </c>
      <c r="DK40">
        <f t="shared" si="112"/>
        <v>0</v>
      </c>
      <c r="DL40">
        <f t="shared" si="113"/>
        <v>0</v>
      </c>
      <c r="DM40">
        <f t="shared" si="114"/>
        <v>0</v>
      </c>
      <c r="DN40">
        <f t="shared" si="115"/>
        <v>0</v>
      </c>
      <c r="DO40">
        <f t="shared" si="21"/>
        <v>0</v>
      </c>
      <c r="DP40">
        <f t="shared" si="116"/>
        <v>0</v>
      </c>
      <c r="DQ40">
        <f t="shared" si="117"/>
        <v>5</v>
      </c>
      <c r="DR40">
        <f t="shared" si="118"/>
        <v>0</v>
      </c>
      <c r="DS40">
        <f t="shared" si="22"/>
        <v>5</v>
      </c>
      <c r="DT40">
        <f t="shared" si="119"/>
        <v>5</v>
      </c>
      <c r="DU40">
        <f t="shared" si="120"/>
        <v>0</v>
      </c>
      <c r="DV40">
        <f t="shared" si="23"/>
        <v>0</v>
      </c>
      <c r="DW40">
        <f t="shared" si="121"/>
        <v>0</v>
      </c>
      <c r="DX40">
        <f t="shared" si="122"/>
        <v>0</v>
      </c>
      <c r="DY40">
        <f t="shared" si="122"/>
        <v>1</v>
      </c>
      <c r="DZ40">
        <f t="shared" si="123"/>
        <v>1</v>
      </c>
      <c r="EA40">
        <f t="shared" si="124"/>
        <v>1</v>
      </c>
      <c r="EB40">
        <f t="shared" si="125"/>
        <v>0</v>
      </c>
      <c r="EC40">
        <f t="shared" si="126"/>
        <v>10</v>
      </c>
      <c r="ED40">
        <f t="shared" si="127"/>
        <v>60</v>
      </c>
      <c r="EE40">
        <f t="shared" si="128"/>
        <v>1</v>
      </c>
      <c r="EF40">
        <f t="shared" si="128"/>
        <v>1</v>
      </c>
      <c r="EG40">
        <f t="shared" si="128"/>
        <v>1</v>
      </c>
      <c r="EH40">
        <f t="shared" si="129"/>
        <v>0</v>
      </c>
      <c r="EI40">
        <f t="shared" si="130"/>
        <v>10</v>
      </c>
      <c r="EJ40">
        <f t="shared" si="131"/>
        <v>100</v>
      </c>
      <c r="EK40" s="16">
        <f t="shared" si="26"/>
        <v>0</v>
      </c>
      <c r="EL40" s="16">
        <f t="shared" si="132"/>
        <v>10</v>
      </c>
      <c r="EM40" s="16">
        <f t="shared" si="133"/>
        <v>65</v>
      </c>
      <c r="EN40" s="16">
        <f t="shared" si="27"/>
        <v>0</v>
      </c>
      <c r="EO40" s="16">
        <f t="shared" si="134"/>
        <v>10</v>
      </c>
      <c r="EP40" s="16">
        <f t="shared" si="135"/>
        <v>105</v>
      </c>
      <c r="EQ40">
        <f t="shared" si="136"/>
        <v>0</v>
      </c>
      <c r="ER40" s="49">
        <f t="shared" si="28"/>
        <v>0</v>
      </c>
      <c r="ES40" s="49">
        <f t="shared" si="137"/>
        <v>0</v>
      </c>
      <c r="ET40" s="49">
        <f t="shared" si="138"/>
        <v>0</v>
      </c>
      <c r="EV40" t="s">
        <v>12</v>
      </c>
      <c r="EW40">
        <f t="shared" si="29"/>
        <v>0</v>
      </c>
      <c r="EX40" t="str">
        <f t="shared" si="139"/>
        <v>I2</v>
      </c>
      <c r="EY40">
        <f t="shared" si="140"/>
        <v>0</v>
      </c>
      <c r="EZ40">
        <f t="shared" si="141"/>
        <v>10</v>
      </c>
      <c r="FA40">
        <f t="shared" si="142"/>
        <v>65</v>
      </c>
      <c r="FB40" t="str">
        <f t="shared" si="143"/>
        <v>I3</v>
      </c>
      <c r="FC40">
        <f t="shared" si="144"/>
        <v>0</v>
      </c>
      <c r="FD40">
        <f t="shared" si="145"/>
        <v>10</v>
      </c>
      <c r="FE40">
        <f t="shared" si="146"/>
        <v>105</v>
      </c>
      <c r="FF40" t="str">
        <f t="shared" si="147"/>
        <v>S</v>
      </c>
      <c r="FG40">
        <f t="shared" si="148"/>
        <v>100</v>
      </c>
      <c r="FH40" t="str">
        <f t="shared" si="149"/>
        <v>D</v>
      </c>
      <c r="FI40">
        <f t="shared" si="150"/>
        <v>0</v>
      </c>
      <c r="FJ40" t="str">
        <f t="shared" si="151"/>
        <v>P18</v>
      </c>
      <c r="FK40">
        <f t="shared" si="152"/>
        <v>0</v>
      </c>
      <c r="FL40" t="str">
        <f t="shared" si="153"/>
        <v>P17</v>
      </c>
      <c r="FM40">
        <f t="shared" si="154"/>
        <v>0</v>
      </c>
      <c r="FN40" t="str">
        <f t="shared" si="155"/>
        <v>P9</v>
      </c>
      <c r="FO40">
        <f t="shared" si="156"/>
        <v>0</v>
      </c>
      <c r="FP40" t="str">
        <f t="shared" si="157"/>
        <v>P10</v>
      </c>
      <c r="FQ40">
        <f t="shared" si="158"/>
        <v>0</v>
      </c>
      <c r="FR40" t="str">
        <f t="shared" si="159"/>
        <v>T1</v>
      </c>
      <c r="FS40">
        <f t="shared" si="160"/>
        <v>0</v>
      </c>
      <c r="FT40" t="str">
        <f t="shared" si="161"/>
        <v>T2</v>
      </c>
      <c r="FU40">
        <f t="shared" si="162"/>
        <v>0</v>
      </c>
      <c r="FV40" t="str">
        <f t="shared" si="163"/>
        <v>T3</v>
      </c>
      <c r="FW40">
        <f t="shared" si="164"/>
        <v>10</v>
      </c>
      <c r="FX40" t="str">
        <f t="shared" si="165"/>
        <v>T4</v>
      </c>
      <c r="FY40">
        <f t="shared" si="166"/>
        <v>10</v>
      </c>
      <c r="FZ40" t="str">
        <f t="shared" si="167"/>
        <v>P13</v>
      </c>
      <c r="GA40">
        <f t="shared" si="30"/>
        <v>0</v>
      </c>
      <c r="GB40" t="str">
        <f t="shared" si="168"/>
        <v>P14</v>
      </c>
      <c r="GC40">
        <f t="shared" si="31"/>
        <v>0</v>
      </c>
      <c r="GD40" t="str">
        <f t="shared" si="169"/>
        <v>P11</v>
      </c>
      <c r="GE40">
        <f t="shared" si="170"/>
        <v>-15</v>
      </c>
      <c r="GF40" t="str">
        <f t="shared" si="171"/>
        <v>P12</v>
      </c>
      <c r="GG40">
        <f t="shared" si="172"/>
        <v>-15</v>
      </c>
      <c r="GJ40" t="str">
        <f t="shared" si="173"/>
        <v/>
      </c>
      <c r="GK40" t="str">
        <f t="shared" si="174"/>
        <v/>
      </c>
      <c r="GL40" t="str">
        <f t="shared" si="175"/>
        <v/>
      </c>
      <c r="GM40" t="str">
        <f t="shared" si="176"/>
        <v/>
      </c>
    </row>
    <row r="41" spans="1:195" ht="18.600000000000001" thickTop="1" thickBot="1" x14ac:dyDescent="0.45">
      <c r="A41" s="15" t="s">
        <v>126</v>
      </c>
      <c r="B41" s="42">
        <f>IF(Walking!E46="","",Walking!E46)</f>
        <v>0</v>
      </c>
      <c r="C41" s="6" t="str">
        <f>IF(B8&lt;ABS(B41),CONCATENATE("경고-",B8,"보다 큰 숫자를 쓰면 안된다."),CONCATENATE("값 정상[Max",B8,"]"))</f>
        <v>값 정상[Max4]</v>
      </c>
      <c r="G41" t="s">
        <v>129</v>
      </c>
      <c r="H41" s="51">
        <f>Walking!K46</f>
        <v>0.5</v>
      </c>
      <c r="K41">
        <f t="shared" si="33"/>
        <v>0</v>
      </c>
      <c r="L41">
        <f t="shared" si="34"/>
        <v>33</v>
      </c>
      <c r="M41">
        <f t="shared" si="35"/>
        <v>0</v>
      </c>
      <c r="N41" s="17">
        <f t="shared" si="36"/>
        <v>0</v>
      </c>
      <c r="O41">
        <f t="shared" si="37"/>
        <v>1</v>
      </c>
      <c r="P41">
        <f t="shared" si="38"/>
        <v>-20</v>
      </c>
      <c r="Q41">
        <f t="shared" si="38"/>
        <v>-10</v>
      </c>
      <c r="R41">
        <f t="shared" si="39"/>
        <v>0</v>
      </c>
      <c r="S41">
        <f t="shared" si="40"/>
        <v>0</v>
      </c>
      <c r="T41">
        <f t="shared" si="41"/>
        <v>0</v>
      </c>
      <c r="U41">
        <f t="shared" si="42"/>
        <v>0</v>
      </c>
      <c r="V41">
        <f t="shared" si="43"/>
        <v>-1</v>
      </c>
      <c r="W41">
        <f t="shared" si="44"/>
        <v>-2</v>
      </c>
      <c r="X41">
        <f t="shared" si="45"/>
        <v>4</v>
      </c>
      <c r="Y41">
        <f t="shared" si="46"/>
        <v>4</v>
      </c>
      <c r="Z41">
        <f t="shared" si="47"/>
        <v>8</v>
      </c>
      <c r="AA41">
        <f t="shared" si="47"/>
        <v>0</v>
      </c>
      <c r="AB41">
        <f t="shared" si="47"/>
        <v>0</v>
      </c>
      <c r="AC41" s="2">
        <f t="shared" si="48"/>
        <v>0</v>
      </c>
      <c r="AD41" s="2">
        <f t="shared" si="49"/>
        <v>-9</v>
      </c>
      <c r="AE41" s="2">
        <f t="shared" si="177"/>
        <v>0</v>
      </c>
      <c r="AF41" s="2">
        <f t="shared" si="178"/>
        <v>-1</v>
      </c>
      <c r="AG41" s="2">
        <f t="shared" si="179"/>
        <v>0</v>
      </c>
      <c r="AH41" s="2">
        <f t="shared" si="180"/>
        <v>0</v>
      </c>
      <c r="AI41" s="2">
        <f t="shared" si="54"/>
        <v>0</v>
      </c>
      <c r="AJ41" s="2">
        <f t="shared" si="55"/>
        <v>0</v>
      </c>
      <c r="AK41" s="6">
        <f t="shared" ref="AK41:AK59" si="181">IF(AR41=0,0,AR41+AK40)</f>
        <v>0</v>
      </c>
      <c r="AL41" s="6">
        <f t="shared" ref="AL41:AL59" si="182">IF(AJ41=0,0,AJ41+AL40)</f>
        <v>0</v>
      </c>
      <c r="AM41" s="6">
        <f t="shared" si="56"/>
        <v>0</v>
      </c>
      <c r="AN41" s="2">
        <f t="shared" ref="AN41:AN59" si="183">IF(AI41&lt;0,1,0)</f>
        <v>0</v>
      </c>
      <c r="AO41" s="6">
        <f t="shared" si="57"/>
        <v>0</v>
      </c>
      <c r="AP41" s="6">
        <f t="shared" ref="AP41:AP59" si="184">IF(AN41=0,0,AN41+AP40)</f>
        <v>0</v>
      </c>
      <c r="AQ41" s="6">
        <f t="shared" si="58"/>
        <v>0</v>
      </c>
      <c r="AR41" s="18">
        <f t="shared" si="59"/>
        <v>0</v>
      </c>
      <c r="AS41" s="18">
        <f t="shared" si="60"/>
        <v>0</v>
      </c>
      <c r="AT41">
        <f t="shared" si="61"/>
        <v>6</v>
      </c>
      <c r="AU41">
        <f t="shared" si="62"/>
        <v>3</v>
      </c>
      <c r="AV41">
        <f t="shared" si="63"/>
        <v>0</v>
      </c>
      <c r="AW41" s="2">
        <f t="shared" si="64"/>
        <v>0</v>
      </c>
      <c r="AX41" s="2">
        <f t="shared" si="65"/>
        <v>0</v>
      </c>
      <c r="AY41" s="2">
        <f t="shared" si="66"/>
        <v>1</v>
      </c>
      <c r="AZ41" s="2">
        <f t="shared" si="67"/>
        <v>-1</v>
      </c>
      <c r="BA41" s="18">
        <f t="shared" si="68"/>
        <v>0</v>
      </c>
      <c r="BB41" s="2">
        <f t="shared" si="69"/>
        <v>0</v>
      </c>
      <c r="BC41" s="2">
        <f t="shared" si="70"/>
        <v>0</v>
      </c>
      <c r="BD41" s="2">
        <f t="shared" si="71"/>
        <v>1</v>
      </c>
      <c r="BE41" s="2">
        <f t="shared" si="72"/>
        <v>-1</v>
      </c>
      <c r="BF41" s="18">
        <f t="shared" si="73"/>
        <v>0</v>
      </c>
      <c r="BG41">
        <f t="shared" si="74"/>
        <v>0</v>
      </c>
      <c r="BH41" s="2">
        <f t="shared" si="75"/>
        <v>1</v>
      </c>
      <c r="BI41" s="17">
        <f t="shared" si="76"/>
        <v>0</v>
      </c>
      <c r="BJ41" s="2">
        <f t="shared" si="77"/>
        <v>1</v>
      </c>
      <c r="BK41" s="17">
        <f t="shared" si="78"/>
        <v>0</v>
      </c>
      <c r="BM41" t="str">
        <f t="shared" si="79"/>
        <v/>
      </c>
      <c r="BN41" t="str">
        <f t="shared" si="80"/>
        <v/>
      </c>
      <c r="BO41">
        <f t="shared" si="81"/>
        <v>0</v>
      </c>
      <c r="BP41">
        <f t="shared" si="82"/>
        <v>0</v>
      </c>
      <c r="BQ41">
        <f t="shared" si="83"/>
        <v>0</v>
      </c>
      <c r="BR41">
        <f t="shared" si="84"/>
        <v>0</v>
      </c>
      <c r="BS41">
        <f t="shared" si="85"/>
        <v>0</v>
      </c>
      <c r="BT41" s="17">
        <f t="shared" si="86"/>
        <v>0</v>
      </c>
      <c r="BU41" s="17">
        <f t="shared" si="87"/>
        <v>0</v>
      </c>
      <c r="BV41" s="2"/>
      <c r="BW41">
        <f t="shared" si="88"/>
        <v>20</v>
      </c>
      <c r="BX41">
        <f t="shared" ref="BX41:BX59" si="185">AJ41*BW41*K41</f>
        <v>0</v>
      </c>
      <c r="BY41" s="7">
        <f t="shared" ref="BY41:BY59" si="186">ROUND(BX41*SIN((AM41/X41*180)/180*PI()),3)</f>
        <v>0</v>
      </c>
      <c r="BZ41">
        <f t="shared" ref="BZ41:BZ59" si="187">AN41*BW41*K41</f>
        <v>0</v>
      </c>
      <c r="CA41" s="7">
        <f t="shared" ref="CA41:CA59" si="188">ROUND(BZ41*SIN((AQ41/X41*180)/180*PI()),3)</f>
        <v>0</v>
      </c>
      <c r="CB41">
        <f t="shared" si="89"/>
        <v>10</v>
      </c>
      <c r="CC41">
        <f t="shared" si="90"/>
        <v>0</v>
      </c>
      <c r="CD41">
        <f t="shared" si="91"/>
        <v>0</v>
      </c>
      <c r="CE41" s="7">
        <f t="shared" si="92"/>
        <v>10</v>
      </c>
      <c r="CF41" s="7">
        <f t="shared" si="93"/>
        <v>10</v>
      </c>
      <c r="CG41">
        <f t="shared" si="94"/>
        <v>20</v>
      </c>
      <c r="CH41">
        <f t="shared" si="95"/>
        <v>20</v>
      </c>
      <c r="CI41">
        <f t="shared" si="96"/>
        <v>20</v>
      </c>
      <c r="CJ41">
        <f t="shared" ref="CJ41:CJ59" si="189">IF(AL41&gt;0,CH41/X41*AL41*2,CJ40)</f>
        <v>40</v>
      </c>
      <c r="CK41">
        <f t="shared" ref="CK41:CK59" si="190">IF(AP41&gt;0,CI41/X41*AP41*2,CK40)</f>
        <v>40</v>
      </c>
      <c r="CL41">
        <f t="shared" ref="CL41:CL59" si="191">CH41*(M41/(Z41*2)*2)</f>
        <v>0</v>
      </c>
      <c r="CM41">
        <f t="shared" ref="CM41:CM59" si="192">CI41*(M41/(Z41*2)*2)</f>
        <v>0</v>
      </c>
      <c r="CN41">
        <f t="shared" si="97"/>
        <v>10</v>
      </c>
      <c r="CO41">
        <f t="shared" si="98"/>
        <v>5</v>
      </c>
      <c r="CP41">
        <f t="shared" ref="CP41:CP59" si="193">CN41*SIN((AM41/X41*180)/180*PI())</f>
        <v>0</v>
      </c>
      <c r="CQ41">
        <f t="shared" ref="CQ41:CQ59" si="194">CO41*SIN((AM41/X41*180)/180*PI())</f>
        <v>0</v>
      </c>
      <c r="CR41">
        <f t="shared" ref="CR41:CR59" si="195">AM41/Z41*2</f>
        <v>0</v>
      </c>
      <c r="CS41" s="7">
        <f t="shared" si="99"/>
        <v>0</v>
      </c>
      <c r="CT41">
        <f t="shared" ref="CT41:CT59" si="196">CN41*SIN((AQ41/X41*180)/180*PI())</f>
        <v>0</v>
      </c>
      <c r="CU41">
        <f t="shared" ref="CU41:CU59" si="197">CO41*SIN((AQ41/X41*180)/180*PI())</f>
        <v>0</v>
      </c>
      <c r="CV41">
        <f t="shared" ref="CV41:CV59" si="198">AQ41/Z41*2</f>
        <v>0</v>
      </c>
      <c r="CW41" s="7">
        <f t="shared" si="100"/>
        <v>0</v>
      </c>
      <c r="CX41">
        <f t="shared" si="101"/>
        <v>0</v>
      </c>
      <c r="CY41">
        <f t="shared" si="102"/>
        <v>0</v>
      </c>
      <c r="CZ41">
        <f t="shared" si="103"/>
        <v>-5</v>
      </c>
      <c r="DA41">
        <f t="shared" si="104"/>
        <v>-20</v>
      </c>
      <c r="DB41">
        <f t="shared" si="105"/>
        <v>20</v>
      </c>
      <c r="DC41">
        <f t="shared" si="106"/>
        <v>40</v>
      </c>
      <c r="DD41">
        <f t="shared" si="107"/>
        <v>60</v>
      </c>
      <c r="DE41" s="5">
        <f t="shared" si="108"/>
        <v>40</v>
      </c>
      <c r="DG41">
        <f t="shared" si="109"/>
        <v>40</v>
      </c>
      <c r="DH41">
        <f t="shared" si="110"/>
        <v>100</v>
      </c>
      <c r="DI41" s="5">
        <f t="shared" si="111"/>
        <v>40</v>
      </c>
      <c r="DK41">
        <f t="shared" si="112"/>
        <v>0</v>
      </c>
      <c r="DL41">
        <f t="shared" si="113"/>
        <v>0</v>
      </c>
      <c r="DM41">
        <f t="shared" si="114"/>
        <v>0</v>
      </c>
      <c r="DN41">
        <f t="shared" si="115"/>
        <v>0</v>
      </c>
      <c r="DO41">
        <f t="shared" ref="DO41:DO59" si="199">DN41*SIN((M41/(Z41*2)*180)/180*PI())-DN41/2</f>
        <v>0</v>
      </c>
      <c r="DP41">
        <f t="shared" si="116"/>
        <v>0</v>
      </c>
      <c r="DQ41">
        <f t="shared" si="117"/>
        <v>5</v>
      </c>
      <c r="DR41">
        <f t="shared" si="118"/>
        <v>0</v>
      </c>
      <c r="DS41">
        <f t="shared" ref="DS41:DS59" si="200">ABS(DR41*SIN((M41/(Z41)*180)/180*PI()))+DQ41</f>
        <v>5</v>
      </c>
      <c r="DT41">
        <f t="shared" si="119"/>
        <v>5</v>
      </c>
      <c r="DU41">
        <f t="shared" si="120"/>
        <v>0</v>
      </c>
      <c r="DV41">
        <f t="shared" ref="DV41:DV59" si="201">-ABS(DU41*SIN((M41/(Z41)*180)/180*PI()))*IF(DU41&gt;=0,1,-1)</f>
        <v>0</v>
      </c>
      <c r="DW41">
        <f t="shared" si="121"/>
        <v>0</v>
      </c>
      <c r="DX41">
        <f t="shared" si="122"/>
        <v>0</v>
      </c>
      <c r="DY41">
        <f t="shared" si="122"/>
        <v>1</v>
      </c>
      <c r="DZ41">
        <f t="shared" si="123"/>
        <v>1</v>
      </c>
      <c r="EA41">
        <f t="shared" si="124"/>
        <v>1</v>
      </c>
      <c r="EB41">
        <f t="shared" si="125"/>
        <v>0</v>
      </c>
      <c r="EC41">
        <f t="shared" si="126"/>
        <v>10</v>
      </c>
      <c r="ED41">
        <f t="shared" si="127"/>
        <v>60</v>
      </c>
      <c r="EE41">
        <f t="shared" si="128"/>
        <v>1</v>
      </c>
      <c r="EF41">
        <f t="shared" si="128"/>
        <v>1</v>
      </c>
      <c r="EG41">
        <f t="shared" si="128"/>
        <v>1</v>
      </c>
      <c r="EH41">
        <f t="shared" si="129"/>
        <v>0</v>
      </c>
      <c r="EI41">
        <f t="shared" si="130"/>
        <v>10</v>
      </c>
      <c r="EJ41">
        <f t="shared" si="131"/>
        <v>100</v>
      </c>
      <c r="EK41" s="16">
        <f t="shared" ref="EK41:EK59" si="202">U41+(COS(DX41)*EB41 + SIN(DX41)*ED41)*DY41</f>
        <v>0</v>
      </c>
      <c r="EL41" s="16">
        <f t="shared" si="132"/>
        <v>10</v>
      </c>
      <c r="EM41" s="16">
        <f t="shared" si="133"/>
        <v>65</v>
      </c>
      <c r="EN41" s="16">
        <f t="shared" ref="EN41:EN59" si="203">U41+(COS(DX41)*EH41 + SIN(DX41)*EJ41)*EE41</f>
        <v>0</v>
      </c>
      <c r="EO41" s="16">
        <f t="shared" si="134"/>
        <v>10</v>
      </c>
      <c r="EP41" s="16">
        <f t="shared" si="135"/>
        <v>105</v>
      </c>
      <c r="EQ41">
        <f t="shared" si="136"/>
        <v>0</v>
      </c>
      <c r="ER41" s="49">
        <f t="shared" si="28"/>
        <v>0</v>
      </c>
      <c r="ES41" s="49">
        <f t="shared" si="137"/>
        <v>0</v>
      </c>
      <c r="ET41" s="49">
        <f t="shared" si="138"/>
        <v>0</v>
      </c>
      <c r="EV41" t="s">
        <v>12</v>
      </c>
      <c r="EW41">
        <f t="shared" ref="EW41:EW59" si="204">K41</f>
        <v>0</v>
      </c>
      <c r="EX41" t="str">
        <f t="shared" si="139"/>
        <v>I2</v>
      </c>
      <c r="EY41">
        <f t="shared" si="140"/>
        <v>0</v>
      </c>
      <c r="EZ41">
        <f t="shared" si="141"/>
        <v>10</v>
      </c>
      <c r="FA41">
        <f t="shared" si="142"/>
        <v>65</v>
      </c>
      <c r="FB41" t="str">
        <f t="shared" si="143"/>
        <v>I3</v>
      </c>
      <c r="FC41">
        <f t="shared" si="144"/>
        <v>0</v>
      </c>
      <c r="FD41">
        <f t="shared" si="145"/>
        <v>10</v>
      </c>
      <c r="FE41">
        <f t="shared" si="146"/>
        <v>105</v>
      </c>
      <c r="FF41" t="str">
        <f t="shared" si="147"/>
        <v>S</v>
      </c>
      <c r="FG41">
        <f t="shared" si="148"/>
        <v>100</v>
      </c>
      <c r="FH41" t="str">
        <f t="shared" si="149"/>
        <v>D</v>
      </c>
      <c r="FI41">
        <f t="shared" si="150"/>
        <v>0</v>
      </c>
      <c r="FJ41" t="str">
        <f t="shared" si="151"/>
        <v>P18</v>
      </c>
      <c r="FK41">
        <f t="shared" si="152"/>
        <v>0</v>
      </c>
      <c r="FL41" t="str">
        <f t="shared" si="153"/>
        <v>P17</v>
      </c>
      <c r="FM41">
        <f t="shared" si="154"/>
        <v>0</v>
      </c>
      <c r="FN41" t="str">
        <f t="shared" si="155"/>
        <v>P9</v>
      </c>
      <c r="FO41">
        <f t="shared" si="156"/>
        <v>0</v>
      </c>
      <c r="FP41" t="str">
        <f t="shared" si="157"/>
        <v>P10</v>
      </c>
      <c r="FQ41">
        <f t="shared" si="158"/>
        <v>0</v>
      </c>
      <c r="FR41" t="str">
        <f t="shared" si="159"/>
        <v>T1</v>
      </c>
      <c r="FS41">
        <f t="shared" si="160"/>
        <v>0</v>
      </c>
      <c r="FT41" t="str">
        <f t="shared" si="161"/>
        <v>T2</v>
      </c>
      <c r="FU41">
        <f t="shared" si="162"/>
        <v>0</v>
      </c>
      <c r="FV41" t="str">
        <f t="shared" si="163"/>
        <v>T3</v>
      </c>
      <c r="FW41">
        <f t="shared" si="164"/>
        <v>10</v>
      </c>
      <c r="FX41" t="str">
        <f t="shared" si="165"/>
        <v>T4</v>
      </c>
      <c r="FY41">
        <f t="shared" si="166"/>
        <v>10</v>
      </c>
      <c r="FZ41" t="str">
        <f t="shared" si="167"/>
        <v>P13</v>
      </c>
      <c r="GA41">
        <f t="shared" ref="GA41:GA59" si="205">IF(FZ41="","",ES41)</f>
        <v>0</v>
      </c>
      <c r="GB41" t="str">
        <f t="shared" si="168"/>
        <v>P14</v>
      </c>
      <c r="GC41">
        <f t="shared" ref="GC41:GC59" si="206">IF(GB41="","",ET41)</f>
        <v>0</v>
      </c>
      <c r="GD41" t="str">
        <f t="shared" si="169"/>
        <v>P11</v>
      </c>
      <c r="GE41">
        <f t="shared" si="170"/>
        <v>-15</v>
      </c>
      <c r="GF41" t="str">
        <f t="shared" si="171"/>
        <v>P12</v>
      </c>
      <c r="GG41">
        <f t="shared" si="172"/>
        <v>-15</v>
      </c>
      <c r="GJ41" t="str">
        <f t="shared" si="173"/>
        <v/>
      </c>
      <c r="GK41" t="str">
        <f t="shared" si="174"/>
        <v/>
      </c>
      <c r="GL41" t="str">
        <f t="shared" si="175"/>
        <v/>
      </c>
      <c r="GM41" t="str">
        <f t="shared" si="176"/>
        <v/>
      </c>
    </row>
    <row r="42" spans="1:195" ht="18.600000000000001" thickTop="1" thickBot="1" x14ac:dyDescent="0.45">
      <c r="A42" s="15"/>
      <c r="B42" s="42" t="str">
        <f>IF(Walking!E47="","",Walking!E47)</f>
        <v/>
      </c>
      <c r="C42" s="6" t="str">
        <f>IF(B41=0,"회전없음",IF(B41&gt;0,"우회전","좌회전"))</f>
        <v>회전없음</v>
      </c>
      <c r="E42" t="s">
        <v>130</v>
      </c>
      <c r="K42">
        <f t="shared" si="33"/>
        <v>0</v>
      </c>
      <c r="L42">
        <f t="shared" si="34"/>
        <v>34</v>
      </c>
      <c r="M42">
        <f t="shared" si="35"/>
        <v>0</v>
      </c>
      <c r="N42" s="17">
        <f t="shared" si="36"/>
        <v>0</v>
      </c>
      <c r="O42">
        <f t="shared" si="37"/>
        <v>1</v>
      </c>
      <c r="P42">
        <f t="shared" si="38"/>
        <v>-20</v>
      </c>
      <c r="Q42">
        <f t="shared" si="38"/>
        <v>-10</v>
      </c>
      <c r="R42">
        <f t="shared" si="39"/>
        <v>0</v>
      </c>
      <c r="S42">
        <f t="shared" si="40"/>
        <v>0</v>
      </c>
      <c r="T42">
        <f t="shared" si="41"/>
        <v>0</v>
      </c>
      <c r="U42">
        <f t="shared" si="42"/>
        <v>0</v>
      </c>
      <c r="V42">
        <f t="shared" si="43"/>
        <v>-1</v>
      </c>
      <c r="W42">
        <f t="shared" si="44"/>
        <v>-2</v>
      </c>
      <c r="X42">
        <f t="shared" si="45"/>
        <v>4</v>
      </c>
      <c r="Y42">
        <f t="shared" si="46"/>
        <v>4</v>
      </c>
      <c r="Z42">
        <f t="shared" si="47"/>
        <v>8</v>
      </c>
      <c r="AA42">
        <f t="shared" si="47"/>
        <v>0</v>
      </c>
      <c r="AB42">
        <f t="shared" si="47"/>
        <v>0</v>
      </c>
      <c r="AC42" s="2">
        <f t="shared" si="48"/>
        <v>0</v>
      </c>
      <c r="AD42" s="2">
        <f t="shared" si="49"/>
        <v>-9</v>
      </c>
      <c r="AE42" s="2">
        <f t="shared" si="177"/>
        <v>0</v>
      </c>
      <c r="AF42" s="2">
        <f t="shared" si="178"/>
        <v>-1</v>
      </c>
      <c r="AG42" s="2">
        <f t="shared" si="179"/>
        <v>0</v>
      </c>
      <c r="AH42" s="2">
        <f t="shared" si="180"/>
        <v>0</v>
      </c>
      <c r="AI42" s="2">
        <f t="shared" si="54"/>
        <v>0</v>
      </c>
      <c r="AJ42" s="2">
        <f t="shared" si="55"/>
        <v>0</v>
      </c>
      <c r="AK42" s="6">
        <f t="shared" si="181"/>
        <v>0</v>
      </c>
      <c r="AL42" s="6">
        <f t="shared" si="182"/>
        <v>0</v>
      </c>
      <c r="AM42" s="6">
        <f t="shared" si="56"/>
        <v>0</v>
      </c>
      <c r="AN42" s="2">
        <f t="shared" si="183"/>
        <v>0</v>
      </c>
      <c r="AO42" s="6">
        <f t="shared" si="57"/>
        <v>0</v>
      </c>
      <c r="AP42" s="6">
        <f t="shared" si="184"/>
        <v>0</v>
      </c>
      <c r="AQ42" s="6">
        <f t="shared" si="58"/>
        <v>0</v>
      </c>
      <c r="AR42" s="18">
        <f t="shared" si="59"/>
        <v>0</v>
      </c>
      <c r="AS42" s="18">
        <f t="shared" si="60"/>
        <v>0</v>
      </c>
      <c r="AT42">
        <f t="shared" si="61"/>
        <v>6</v>
      </c>
      <c r="AU42">
        <f t="shared" si="62"/>
        <v>3</v>
      </c>
      <c r="AV42">
        <f t="shared" si="63"/>
        <v>0</v>
      </c>
      <c r="AW42" s="2">
        <f t="shared" si="64"/>
        <v>0</v>
      </c>
      <c r="AX42" s="2">
        <f t="shared" si="65"/>
        <v>0</v>
      </c>
      <c r="AY42" s="2">
        <f t="shared" si="66"/>
        <v>1</v>
      </c>
      <c r="AZ42" s="2">
        <f t="shared" si="67"/>
        <v>-1</v>
      </c>
      <c r="BA42" s="18">
        <f t="shared" si="68"/>
        <v>0</v>
      </c>
      <c r="BB42" s="2">
        <f t="shared" si="69"/>
        <v>0</v>
      </c>
      <c r="BC42" s="2">
        <f t="shared" si="70"/>
        <v>0</v>
      </c>
      <c r="BD42" s="2">
        <f t="shared" si="71"/>
        <v>1</v>
      </c>
      <c r="BE42" s="2">
        <f t="shared" si="72"/>
        <v>-1</v>
      </c>
      <c r="BF42" s="18">
        <f t="shared" si="73"/>
        <v>0</v>
      </c>
      <c r="BG42">
        <f t="shared" si="74"/>
        <v>0</v>
      </c>
      <c r="BH42" s="2">
        <f t="shared" si="75"/>
        <v>1</v>
      </c>
      <c r="BI42" s="17">
        <f t="shared" si="76"/>
        <v>0</v>
      </c>
      <c r="BJ42" s="2">
        <f t="shared" si="77"/>
        <v>1</v>
      </c>
      <c r="BK42" s="17">
        <f t="shared" si="78"/>
        <v>0</v>
      </c>
      <c r="BM42" t="str">
        <f t="shared" si="79"/>
        <v/>
      </c>
      <c r="BN42" t="str">
        <f t="shared" si="80"/>
        <v/>
      </c>
      <c r="BO42">
        <f t="shared" si="81"/>
        <v>0</v>
      </c>
      <c r="BP42">
        <f t="shared" si="82"/>
        <v>0</v>
      </c>
      <c r="BQ42">
        <f t="shared" si="83"/>
        <v>0</v>
      </c>
      <c r="BR42">
        <f t="shared" si="84"/>
        <v>0</v>
      </c>
      <c r="BS42">
        <f t="shared" si="85"/>
        <v>0</v>
      </c>
      <c r="BT42" s="17">
        <f t="shared" si="86"/>
        <v>0</v>
      </c>
      <c r="BU42" s="17">
        <f t="shared" si="87"/>
        <v>0</v>
      </c>
      <c r="BV42" s="2"/>
      <c r="BW42">
        <f t="shared" si="88"/>
        <v>20</v>
      </c>
      <c r="BX42">
        <f t="shared" si="185"/>
        <v>0</v>
      </c>
      <c r="BY42" s="7">
        <f t="shared" si="186"/>
        <v>0</v>
      </c>
      <c r="BZ42">
        <f t="shared" si="187"/>
        <v>0</v>
      </c>
      <c r="CA42" s="7">
        <f t="shared" si="188"/>
        <v>0</v>
      </c>
      <c r="CB42">
        <f t="shared" si="89"/>
        <v>10</v>
      </c>
      <c r="CC42">
        <f t="shared" si="90"/>
        <v>0</v>
      </c>
      <c r="CD42">
        <f t="shared" si="91"/>
        <v>0</v>
      </c>
      <c r="CE42" s="7">
        <f t="shared" si="92"/>
        <v>10</v>
      </c>
      <c r="CF42" s="7">
        <f t="shared" si="93"/>
        <v>10</v>
      </c>
      <c r="CG42">
        <f t="shared" si="94"/>
        <v>20</v>
      </c>
      <c r="CH42">
        <f t="shared" si="95"/>
        <v>20</v>
      </c>
      <c r="CI42">
        <f t="shared" si="96"/>
        <v>20</v>
      </c>
      <c r="CJ42">
        <f t="shared" si="189"/>
        <v>40</v>
      </c>
      <c r="CK42">
        <f t="shared" si="190"/>
        <v>40</v>
      </c>
      <c r="CL42">
        <f t="shared" si="191"/>
        <v>0</v>
      </c>
      <c r="CM42">
        <f t="shared" si="192"/>
        <v>0</v>
      </c>
      <c r="CN42">
        <f t="shared" si="97"/>
        <v>10</v>
      </c>
      <c r="CO42">
        <f t="shared" si="98"/>
        <v>5</v>
      </c>
      <c r="CP42">
        <f t="shared" si="193"/>
        <v>0</v>
      </c>
      <c r="CQ42">
        <f t="shared" si="194"/>
        <v>0</v>
      </c>
      <c r="CR42">
        <f t="shared" si="195"/>
        <v>0</v>
      </c>
      <c r="CS42" s="7">
        <f t="shared" si="99"/>
        <v>0</v>
      </c>
      <c r="CT42">
        <f t="shared" si="196"/>
        <v>0</v>
      </c>
      <c r="CU42">
        <f t="shared" si="197"/>
        <v>0</v>
      </c>
      <c r="CV42">
        <f t="shared" si="198"/>
        <v>0</v>
      </c>
      <c r="CW42" s="7">
        <f t="shared" si="100"/>
        <v>0</v>
      </c>
      <c r="CX42">
        <f t="shared" si="101"/>
        <v>0</v>
      </c>
      <c r="CY42">
        <f t="shared" si="102"/>
        <v>0</v>
      </c>
      <c r="CZ42">
        <f t="shared" si="103"/>
        <v>-5</v>
      </c>
      <c r="DA42">
        <f t="shared" si="104"/>
        <v>-20</v>
      </c>
      <c r="DB42">
        <f t="shared" si="105"/>
        <v>20</v>
      </c>
      <c r="DC42">
        <f t="shared" si="106"/>
        <v>40</v>
      </c>
      <c r="DD42">
        <f t="shared" si="107"/>
        <v>60</v>
      </c>
      <c r="DE42" s="5">
        <f t="shared" si="108"/>
        <v>40</v>
      </c>
      <c r="DG42">
        <f t="shared" si="109"/>
        <v>40</v>
      </c>
      <c r="DH42">
        <f t="shared" si="110"/>
        <v>100</v>
      </c>
      <c r="DI42" s="5">
        <f t="shared" si="111"/>
        <v>40</v>
      </c>
      <c r="DK42">
        <f t="shared" si="112"/>
        <v>0</v>
      </c>
      <c r="DL42">
        <f t="shared" si="113"/>
        <v>0</v>
      </c>
      <c r="DM42">
        <f t="shared" si="114"/>
        <v>0</v>
      </c>
      <c r="DN42">
        <f t="shared" si="115"/>
        <v>0</v>
      </c>
      <c r="DO42">
        <f t="shared" si="199"/>
        <v>0</v>
      </c>
      <c r="DP42">
        <f t="shared" si="116"/>
        <v>0</v>
      </c>
      <c r="DQ42">
        <f t="shared" si="117"/>
        <v>5</v>
      </c>
      <c r="DR42">
        <f t="shared" si="118"/>
        <v>0</v>
      </c>
      <c r="DS42">
        <f t="shared" si="200"/>
        <v>5</v>
      </c>
      <c r="DT42">
        <f t="shared" si="119"/>
        <v>5</v>
      </c>
      <c r="DU42">
        <f t="shared" si="120"/>
        <v>0</v>
      </c>
      <c r="DV42">
        <f t="shared" si="201"/>
        <v>0</v>
      </c>
      <c r="DW42">
        <f t="shared" si="121"/>
        <v>0</v>
      </c>
      <c r="DX42">
        <f t="shared" si="122"/>
        <v>0</v>
      </c>
      <c r="DY42">
        <f t="shared" si="122"/>
        <v>1</v>
      </c>
      <c r="DZ42">
        <f t="shared" si="123"/>
        <v>1</v>
      </c>
      <c r="EA42">
        <f t="shared" si="124"/>
        <v>1</v>
      </c>
      <c r="EB42">
        <f t="shared" si="125"/>
        <v>0</v>
      </c>
      <c r="EC42">
        <f t="shared" si="126"/>
        <v>10</v>
      </c>
      <c r="ED42">
        <f t="shared" si="127"/>
        <v>60</v>
      </c>
      <c r="EE42">
        <f t="shared" ref="EE42:EG59" si="207">EE41</f>
        <v>1</v>
      </c>
      <c r="EF42">
        <f t="shared" si="207"/>
        <v>1</v>
      </c>
      <c r="EG42">
        <f t="shared" si="207"/>
        <v>1</v>
      </c>
      <c r="EH42">
        <f t="shared" si="129"/>
        <v>0</v>
      </c>
      <c r="EI42">
        <f t="shared" si="130"/>
        <v>10</v>
      </c>
      <c r="EJ42">
        <f t="shared" si="131"/>
        <v>100</v>
      </c>
      <c r="EK42" s="16">
        <f t="shared" si="202"/>
        <v>0</v>
      </c>
      <c r="EL42" s="16">
        <f t="shared" si="132"/>
        <v>10</v>
      </c>
      <c r="EM42" s="16">
        <f t="shared" si="133"/>
        <v>65</v>
      </c>
      <c r="EN42" s="16">
        <f t="shared" si="203"/>
        <v>0</v>
      </c>
      <c r="EO42" s="16">
        <f t="shared" si="134"/>
        <v>10</v>
      </c>
      <c r="EP42" s="16">
        <f t="shared" si="135"/>
        <v>105</v>
      </c>
      <c r="EQ42">
        <f t="shared" si="136"/>
        <v>0</v>
      </c>
      <c r="ER42" s="49">
        <f t="shared" si="28"/>
        <v>0</v>
      </c>
      <c r="ES42" s="49">
        <f t="shared" si="137"/>
        <v>0</v>
      </c>
      <c r="ET42" s="49">
        <f t="shared" si="138"/>
        <v>0</v>
      </c>
      <c r="EV42" t="s">
        <v>12</v>
      </c>
      <c r="EW42">
        <f t="shared" si="204"/>
        <v>0</v>
      </c>
      <c r="EX42" t="str">
        <f t="shared" si="139"/>
        <v>I2</v>
      </c>
      <c r="EY42">
        <f t="shared" si="140"/>
        <v>0</v>
      </c>
      <c r="EZ42">
        <f t="shared" si="141"/>
        <v>10</v>
      </c>
      <c r="FA42">
        <f t="shared" si="142"/>
        <v>65</v>
      </c>
      <c r="FB42" t="str">
        <f t="shared" si="143"/>
        <v>I3</v>
      </c>
      <c r="FC42">
        <f t="shared" si="144"/>
        <v>0</v>
      </c>
      <c r="FD42">
        <f t="shared" si="145"/>
        <v>10</v>
      </c>
      <c r="FE42">
        <f t="shared" si="146"/>
        <v>105</v>
      </c>
      <c r="FF42" t="str">
        <f t="shared" si="147"/>
        <v>S</v>
      </c>
      <c r="FG42">
        <f t="shared" si="148"/>
        <v>100</v>
      </c>
      <c r="FH42" t="str">
        <f t="shared" si="149"/>
        <v>D</v>
      </c>
      <c r="FI42">
        <f t="shared" si="150"/>
        <v>0</v>
      </c>
      <c r="FJ42" t="str">
        <f t="shared" si="151"/>
        <v>P18</v>
      </c>
      <c r="FK42">
        <f t="shared" si="152"/>
        <v>0</v>
      </c>
      <c r="FL42" t="str">
        <f t="shared" si="153"/>
        <v>P17</v>
      </c>
      <c r="FM42">
        <f t="shared" si="154"/>
        <v>0</v>
      </c>
      <c r="FN42" t="str">
        <f t="shared" si="155"/>
        <v>P9</v>
      </c>
      <c r="FO42">
        <f t="shared" si="156"/>
        <v>0</v>
      </c>
      <c r="FP42" t="str">
        <f t="shared" si="157"/>
        <v>P10</v>
      </c>
      <c r="FQ42">
        <f t="shared" si="158"/>
        <v>0</v>
      </c>
      <c r="FR42" t="str">
        <f t="shared" si="159"/>
        <v>T1</v>
      </c>
      <c r="FS42">
        <f t="shared" si="160"/>
        <v>0</v>
      </c>
      <c r="FT42" t="str">
        <f t="shared" si="161"/>
        <v>T2</v>
      </c>
      <c r="FU42">
        <f t="shared" si="162"/>
        <v>0</v>
      </c>
      <c r="FV42" t="str">
        <f t="shared" si="163"/>
        <v>T3</v>
      </c>
      <c r="FW42">
        <f t="shared" si="164"/>
        <v>10</v>
      </c>
      <c r="FX42" t="str">
        <f t="shared" si="165"/>
        <v>T4</v>
      </c>
      <c r="FY42">
        <f t="shared" si="166"/>
        <v>10</v>
      </c>
      <c r="FZ42" t="str">
        <f t="shared" si="167"/>
        <v>P13</v>
      </c>
      <c r="GA42">
        <f t="shared" si="205"/>
        <v>0</v>
      </c>
      <c r="GB42" t="str">
        <f t="shared" si="168"/>
        <v>P14</v>
      </c>
      <c r="GC42">
        <f t="shared" si="206"/>
        <v>0</v>
      </c>
      <c r="GD42" t="str">
        <f t="shared" si="169"/>
        <v>P11</v>
      </c>
      <c r="GE42">
        <f t="shared" si="170"/>
        <v>-15</v>
      </c>
      <c r="GF42" t="str">
        <f t="shared" si="171"/>
        <v>P12</v>
      </c>
      <c r="GG42">
        <f t="shared" si="172"/>
        <v>-15</v>
      </c>
      <c r="GJ42" t="str">
        <f t="shared" si="173"/>
        <v/>
      </c>
      <c r="GK42" t="str">
        <f t="shared" si="174"/>
        <v/>
      </c>
      <c r="GL42" t="str">
        <f t="shared" si="175"/>
        <v/>
      </c>
      <c r="GM42" t="str">
        <f t="shared" si="176"/>
        <v/>
      </c>
    </row>
    <row r="43" spans="1:195" ht="18.600000000000001" thickTop="1" thickBot="1" x14ac:dyDescent="0.45">
      <c r="A43" s="22" t="s">
        <v>176</v>
      </c>
      <c r="B43" s="42">
        <f>IF(Walking!E48="","",Walking!E48)</f>
        <v>11</v>
      </c>
      <c r="K43">
        <f t="shared" si="33"/>
        <v>0</v>
      </c>
      <c r="L43">
        <f t="shared" si="34"/>
        <v>35</v>
      </c>
      <c r="M43">
        <f t="shared" si="35"/>
        <v>0</v>
      </c>
      <c r="N43" s="17">
        <f t="shared" si="36"/>
        <v>0</v>
      </c>
      <c r="O43">
        <f t="shared" si="37"/>
        <v>1</v>
      </c>
      <c r="P43">
        <f t="shared" si="38"/>
        <v>-20</v>
      </c>
      <c r="Q43">
        <f t="shared" si="38"/>
        <v>-10</v>
      </c>
      <c r="R43">
        <f t="shared" si="39"/>
        <v>0</v>
      </c>
      <c r="S43">
        <f t="shared" si="40"/>
        <v>0</v>
      </c>
      <c r="T43">
        <f t="shared" si="41"/>
        <v>0</v>
      </c>
      <c r="U43">
        <f t="shared" si="42"/>
        <v>0</v>
      </c>
      <c r="V43">
        <f t="shared" si="43"/>
        <v>-1</v>
      </c>
      <c r="W43">
        <f t="shared" si="44"/>
        <v>-2</v>
      </c>
      <c r="X43">
        <f t="shared" si="45"/>
        <v>4</v>
      </c>
      <c r="Y43">
        <f t="shared" si="46"/>
        <v>4</v>
      </c>
      <c r="Z43">
        <f t="shared" si="47"/>
        <v>8</v>
      </c>
      <c r="AA43">
        <f t="shared" si="47"/>
        <v>0</v>
      </c>
      <c r="AB43">
        <f t="shared" si="47"/>
        <v>0</v>
      </c>
      <c r="AC43" s="2">
        <f t="shared" si="48"/>
        <v>0</v>
      </c>
      <c r="AD43" s="2">
        <f t="shared" si="49"/>
        <v>-9</v>
      </c>
      <c r="AE43" s="2">
        <f t="shared" si="177"/>
        <v>0</v>
      </c>
      <c r="AF43" s="2">
        <f t="shared" si="178"/>
        <v>-1</v>
      </c>
      <c r="AG43" s="2">
        <f t="shared" si="179"/>
        <v>0</v>
      </c>
      <c r="AH43" s="2">
        <f t="shared" si="180"/>
        <v>0</v>
      </c>
      <c r="AI43" s="2">
        <f t="shared" si="54"/>
        <v>0</v>
      </c>
      <c r="AJ43" s="2">
        <f t="shared" si="55"/>
        <v>0</v>
      </c>
      <c r="AK43" s="6">
        <f t="shared" si="181"/>
        <v>0</v>
      </c>
      <c r="AL43" s="6">
        <f t="shared" si="182"/>
        <v>0</v>
      </c>
      <c r="AM43" s="6">
        <f t="shared" si="56"/>
        <v>0</v>
      </c>
      <c r="AN43" s="2">
        <f t="shared" si="183"/>
        <v>0</v>
      </c>
      <c r="AO43" s="6">
        <f t="shared" si="57"/>
        <v>0</v>
      </c>
      <c r="AP43" s="6">
        <f t="shared" si="184"/>
        <v>0</v>
      </c>
      <c r="AQ43" s="6">
        <f t="shared" si="58"/>
        <v>0</v>
      </c>
      <c r="AR43" s="18">
        <f t="shared" si="59"/>
        <v>0</v>
      </c>
      <c r="AS43" s="18">
        <f t="shared" si="60"/>
        <v>0</v>
      </c>
      <c r="AT43">
        <f t="shared" si="61"/>
        <v>6</v>
      </c>
      <c r="AU43">
        <f t="shared" si="62"/>
        <v>3</v>
      </c>
      <c r="AV43">
        <f t="shared" si="63"/>
        <v>0</v>
      </c>
      <c r="AW43" s="2">
        <f t="shared" si="64"/>
        <v>0</v>
      </c>
      <c r="AX43" s="2">
        <f t="shared" si="65"/>
        <v>0</v>
      </c>
      <c r="AY43" s="2">
        <f t="shared" si="66"/>
        <v>1</v>
      </c>
      <c r="AZ43" s="2">
        <f t="shared" si="67"/>
        <v>-1</v>
      </c>
      <c r="BA43" s="18">
        <f t="shared" si="68"/>
        <v>0</v>
      </c>
      <c r="BB43" s="2">
        <f t="shared" si="69"/>
        <v>0</v>
      </c>
      <c r="BC43" s="2">
        <f t="shared" si="70"/>
        <v>0</v>
      </c>
      <c r="BD43" s="2">
        <f t="shared" si="71"/>
        <v>1</v>
      </c>
      <c r="BE43" s="2">
        <f t="shared" si="72"/>
        <v>-1</v>
      </c>
      <c r="BF43" s="18">
        <f t="shared" si="73"/>
        <v>0</v>
      </c>
      <c r="BG43">
        <f t="shared" si="74"/>
        <v>0</v>
      </c>
      <c r="BH43" s="2">
        <f t="shared" si="75"/>
        <v>1</v>
      </c>
      <c r="BI43" s="17">
        <f t="shared" si="76"/>
        <v>0</v>
      </c>
      <c r="BJ43" s="2">
        <f t="shared" si="77"/>
        <v>1</v>
      </c>
      <c r="BK43" s="17">
        <f t="shared" si="78"/>
        <v>0</v>
      </c>
      <c r="BM43" t="str">
        <f t="shared" si="79"/>
        <v/>
      </c>
      <c r="BN43" t="str">
        <f t="shared" si="80"/>
        <v/>
      </c>
      <c r="BO43">
        <f t="shared" si="81"/>
        <v>0</v>
      </c>
      <c r="BP43">
        <f t="shared" si="82"/>
        <v>0</v>
      </c>
      <c r="BQ43">
        <f t="shared" si="83"/>
        <v>0</v>
      </c>
      <c r="BR43">
        <f t="shared" si="84"/>
        <v>0</v>
      </c>
      <c r="BS43">
        <f t="shared" si="85"/>
        <v>0</v>
      </c>
      <c r="BT43" s="17">
        <f t="shared" si="86"/>
        <v>0</v>
      </c>
      <c r="BU43" s="17">
        <f t="shared" si="87"/>
        <v>0</v>
      </c>
      <c r="BV43" s="2"/>
      <c r="BW43">
        <f t="shared" si="88"/>
        <v>20</v>
      </c>
      <c r="BX43">
        <f t="shared" si="185"/>
        <v>0</v>
      </c>
      <c r="BY43" s="7">
        <f t="shared" si="186"/>
        <v>0</v>
      </c>
      <c r="BZ43">
        <f t="shared" si="187"/>
        <v>0</v>
      </c>
      <c r="CA43" s="7">
        <f t="shared" si="188"/>
        <v>0</v>
      </c>
      <c r="CB43">
        <f t="shared" si="89"/>
        <v>10</v>
      </c>
      <c r="CC43">
        <f t="shared" si="90"/>
        <v>0</v>
      </c>
      <c r="CD43">
        <f t="shared" si="91"/>
        <v>0</v>
      </c>
      <c r="CE43" s="7">
        <f t="shared" si="92"/>
        <v>10</v>
      </c>
      <c r="CF43" s="7">
        <f t="shared" si="93"/>
        <v>10</v>
      </c>
      <c r="CG43">
        <f t="shared" si="94"/>
        <v>20</v>
      </c>
      <c r="CH43">
        <f t="shared" si="95"/>
        <v>20</v>
      </c>
      <c r="CI43">
        <f t="shared" si="96"/>
        <v>20</v>
      </c>
      <c r="CJ43">
        <f t="shared" si="189"/>
        <v>40</v>
      </c>
      <c r="CK43">
        <f t="shared" si="190"/>
        <v>40</v>
      </c>
      <c r="CL43">
        <f t="shared" si="191"/>
        <v>0</v>
      </c>
      <c r="CM43">
        <f t="shared" si="192"/>
        <v>0</v>
      </c>
      <c r="CN43">
        <f t="shared" si="97"/>
        <v>10</v>
      </c>
      <c r="CO43">
        <f t="shared" si="98"/>
        <v>5</v>
      </c>
      <c r="CP43">
        <f t="shared" si="193"/>
        <v>0</v>
      </c>
      <c r="CQ43">
        <f t="shared" si="194"/>
        <v>0</v>
      </c>
      <c r="CR43">
        <f t="shared" si="195"/>
        <v>0</v>
      </c>
      <c r="CS43" s="7">
        <f t="shared" si="99"/>
        <v>0</v>
      </c>
      <c r="CT43">
        <f t="shared" si="196"/>
        <v>0</v>
      </c>
      <c r="CU43">
        <f t="shared" si="197"/>
        <v>0</v>
      </c>
      <c r="CV43">
        <f t="shared" si="198"/>
        <v>0</v>
      </c>
      <c r="CW43" s="7">
        <f t="shared" si="100"/>
        <v>0</v>
      </c>
      <c r="CX43">
        <f t="shared" si="101"/>
        <v>0</v>
      </c>
      <c r="CY43">
        <f t="shared" si="102"/>
        <v>0</v>
      </c>
      <c r="CZ43">
        <f t="shared" si="103"/>
        <v>-5</v>
      </c>
      <c r="DA43">
        <f t="shared" si="104"/>
        <v>-20</v>
      </c>
      <c r="DB43">
        <f t="shared" si="105"/>
        <v>20</v>
      </c>
      <c r="DC43">
        <f t="shared" si="106"/>
        <v>40</v>
      </c>
      <c r="DD43">
        <f t="shared" si="107"/>
        <v>60</v>
      </c>
      <c r="DE43" s="5">
        <f t="shared" si="108"/>
        <v>40</v>
      </c>
      <c r="DG43">
        <f t="shared" si="109"/>
        <v>40</v>
      </c>
      <c r="DH43">
        <f t="shared" si="110"/>
        <v>100</v>
      </c>
      <c r="DI43" s="5">
        <f t="shared" si="111"/>
        <v>40</v>
      </c>
      <c r="DK43">
        <f t="shared" si="112"/>
        <v>0</v>
      </c>
      <c r="DL43">
        <f t="shared" si="113"/>
        <v>0</v>
      </c>
      <c r="DM43">
        <f t="shared" si="114"/>
        <v>0</v>
      </c>
      <c r="DN43">
        <f t="shared" si="115"/>
        <v>0</v>
      </c>
      <c r="DO43">
        <f t="shared" si="199"/>
        <v>0</v>
      </c>
      <c r="DP43">
        <f t="shared" si="116"/>
        <v>0</v>
      </c>
      <c r="DQ43">
        <f t="shared" si="117"/>
        <v>5</v>
      </c>
      <c r="DR43">
        <f t="shared" si="118"/>
        <v>0</v>
      </c>
      <c r="DS43">
        <f t="shared" si="200"/>
        <v>5</v>
      </c>
      <c r="DT43">
        <f t="shared" si="119"/>
        <v>5</v>
      </c>
      <c r="DU43">
        <f t="shared" si="120"/>
        <v>0</v>
      </c>
      <c r="DV43">
        <f t="shared" si="201"/>
        <v>0</v>
      </c>
      <c r="DW43">
        <f t="shared" si="121"/>
        <v>0</v>
      </c>
      <c r="DX43">
        <f t="shared" si="122"/>
        <v>0</v>
      </c>
      <c r="DY43">
        <f t="shared" si="122"/>
        <v>1</v>
      </c>
      <c r="DZ43">
        <f t="shared" si="123"/>
        <v>1</v>
      </c>
      <c r="EA43">
        <f t="shared" si="124"/>
        <v>1</v>
      </c>
      <c r="EB43">
        <f t="shared" si="125"/>
        <v>0</v>
      </c>
      <c r="EC43">
        <f t="shared" si="126"/>
        <v>10</v>
      </c>
      <c r="ED43">
        <f t="shared" si="127"/>
        <v>60</v>
      </c>
      <c r="EE43">
        <f t="shared" si="207"/>
        <v>1</v>
      </c>
      <c r="EF43">
        <f t="shared" si="207"/>
        <v>1</v>
      </c>
      <c r="EG43">
        <f t="shared" si="207"/>
        <v>1</v>
      </c>
      <c r="EH43">
        <f t="shared" si="129"/>
        <v>0</v>
      </c>
      <c r="EI43">
        <f t="shared" si="130"/>
        <v>10</v>
      </c>
      <c r="EJ43">
        <f t="shared" si="131"/>
        <v>100</v>
      </c>
      <c r="EK43" s="16">
        <f t="shared" si="202"/>
        <v>0</v>
      </c>
      <c r="EL43" s="16">
        <f t="shared" si="132"/>
        <v>10</v>
      </c>
      <c r="EM43" s="16">
        <f t="shared" si="133"/>
        <v>65</v>
      </c>
      <c r="EN43" s="16">
        <f t="shared" si="203"/>
        <v>0</v>
      </c>
      <c r="EO43" s="16">
        <f t="shared" si="134"/>
        <v>10</v>
      </c>
      <c r="EP43" s="16">
        <f t="shared" si="135"/>
        <v>105</v>
      </c>
      <c r="EQ43">
        <f t="shared" si="136"/>
        <v>0</v>
      </c>
      <c r="ER43" s="49">
        <f t="shared" si="28"/>
        <v>0</v>
      </c>
      <c r="ES43" s="49">
        <f t="shared" si="137"/>
        <v>0</v>
      </c>
      <c r="ET43" s="49">
        <f t="shared" si="138"/>
        <v>0</v>
      </c>
      <c r="EV43" t="s">
        <v>12</v>
      </c>
      <c r="EW43">
        <f t="shared" si="204"/>
        <v>0</v>
      </c>
      <c r="EX43" t="str">
        <f t="shared" si="139"/>
        <v>I2</v>
      </c>
      <c r="EY43">
        <f t="shared" si="140"/>
        <v>0</v>
      </c>
      <c r="EZ43">
        <f t="shared" si="141"/>
        <v>10</v>
      </c>
      <c r="FA43">
        <f t="shared" si="142"/>
        <v>65</v>
      </c>
      <c r="FB43" t="str">
        <f t="shared" si="143"/>
        <v>I3</v>
      </c>
      <c r="FC43">
        <f t="shared" si="144"/>
        <v>0</v>
      </c>
      <c r="FD43">
        <f t="shared" si="145"/>
        <v>10</v>
      </c>
      <c r="FE43">
        <f t="shared" si="146"/>
        <v>105</v>
      </c>
      <c r="FF43" t="str">
        <f t="shared" si="147"/>
        <v>S</v>
      </c>
      <c r="FG43">
        <f t="shared" si="148"/>
        <v>100</v>
      </c>
      <c r="FH43" t="str">
        <f t="shared" si="149"/>
        <v>D</v>
      </c>
      <c r="FI43">
        <f t="shared" si="150"/>
        <v>0</v>
      </c>
      <c r="FJ43" t="str">
        <f t="shared" si="151"/>
        <v>P18</v>
      </c>
      <c r="FK43">
        <f t="shared" si="152"/>
        <v>0</v>
      </c>
      <c r="FL43" t="str">
        <f t="shared" si="153"/>
        <v>P17</v>
      </c>
      <c r="FM43">
        <f t="shared" si="154"/>
        <v>0</v>
      </c>
      <c r="FN43" t="str">
        <f t="shared" si="155"/>
        <v>P9</v>
      </c>
      <c r="FO43">
        <f t="shared" si="156"/>
        <v>0</v>
      </c>
      <c r="FP43" t="str">
        <f t="shared" si="157"/>
        <v>P10</v>
      </c>
      <c r="FQ43">
        <f t="shared" si="158"/>
        <v>0</v>
      </c>
      <c r="FR43" t="str">
        <f t="shared" si="159"/>
        <v>T1</v>
      </c>
      <c r="FS43">
        <f t="shared" si="160"/>
        <v>0</v>
      </c>
      <c r="FT43" t="str">
        <f t="shared" si="161"/>
        <v>T2</v>
      </c>
      <c r="FU43">
        <f t="shared" si="162"/>
        <v>0</v>
      </c>
      <c r="FV43" t="str">
        <f t="shared" si="163"/>
        <v>T3</v>
      </c>
      <c r="FW43">
        <f t="shared" si="164"/>
        <v>10</v>
      </c>
      <c r="FX43" t="str">
        <f t="shared" si="165"/>
        <v>T4</v>
      </c>
      <c r="FY43">
        <f t="shared" si="166"/>
        <v>10</v>
      </c>
      <c r="FZ43" t="str">
        <f t="shared" si="167"/>
        <v>P13</v>
      </c>
      <c r="GA43">
        <f t="shared" si="205"/>
        <v>0</v>
      </c>
      <c r="GB43" t="str">
        <f t="shared" si="168"/>
        <v>P14</v>
      </c>
      <c r="GC43">
        <f t="shared" si="206"/>
        <v>0</v>
      </c>
      <c r="GD43" t="str">
        <f t="shared" si="169"/>
        <v>P11</v>
      </c>
      <c r="GE43">
        <f t="shared" si="170"/>
        <v>-15</v>
      </c>
      <c r="GF43" t="str">
        <f t="shared" si="171"/>
        <v>P12</v>
      </c>
      <c r="GG43">
        <f t="shared" si="172"/>
        <v>-15</v>
      </c>
      <c r="GJ43" t="str">
        <f t="shared" si="173"/>
        <v/>
      </c>
      <c r="GK43" t="str">
        <f t="shared" si="174"/>
        <v/>
      </c>
      <c r="GL43" t="str">
        <f t="shared" si="175"/>
        <v/>
      </c>
      <c r="GM43" t="str">
        <f t="shared" si="176"/>
        <v/>
      </c>
    </row>
    <row r="44" spans="1:195" ht="18.600000000000001" thickTop="1" thickBot="1" x14ac:dyDescent="0.45">
      <c r="A44" s="22" t="s">
        <v>177</v>
      </c>
      <c r="B44" s="42">
        <f>IF(Walking!E49="","",Walking!E49)</f>
        <v>12</v>
      </c>
      <c r="K44">
        <f t="shared" si="33"/>
        <v>0</v>
      </c>
      <c r="L44">
        <f t="shared" si="34"/>
        <v>36</v>
      </c>
      <c r="M44">
        <f t="shared" si="35"/>
        <v>0</v>
      </c>
      <c r="N44" s="17">
        <f t="shared" si="36"/>
        <v>0</v>
      </c>
      <c r="O44">
        <f t="shared" si="37"/>
        <v>1</v>
      </c>
      <c r="P44">
        <f t="shared" si="38"/>
        <v>-20</v>
      </c>
      <c r="Q44">
        <f t="shared" si="38"/>
        <v>-10</v>
      </c>
      <c r="R44">
        <f t="shared" si="39"/>
        <v>0</v>
      </c>
      <c r="S44">
        <f t="shared" si="40"/>
        <v>0</v>
      </c>
      <c r="T44">
        <f t="shared" si="41"/>
        <v>0</v>
      </c>
      <c r="U44">
        <f t="shared" si="42"/>
        <v>0</v>
      </c>
      <c r="V44">
        <f t="shared" si="43"/>
        <v>-1</v>
      </c>
      <c r="W44">
        <f t="shared" si="44"/>
        <v>-2</v>
      </c>
      <c r="X44">
        <f t="shared" si="45"/>
        <v>4</v>
      </c>
      <c r="Y44">
        <f t="shared" si="46"/>
        <v>4</v>
      </c>
      <c r="Z44">
        <f t="shared" si="47"/>
        <v>8</v>
      </c>
      <c r="AA44">
        <f t="shared" si="47"/>
        <v>0</v>
      </c>
      <c r="AB44">
        <f t="shared" si="47"/>
        <v>0</v>
      </c>
      <c r="AC44" s="2">
        <f t="shared" si="48"/>
        <v>0</v>
      </c>
      <c r="AD44" s="2">
        <f t="shared" si="49"/>
        <v>-9</v>
      </c>
      <c r="AE44" s="2">
        <f t="shared" si="177"/>
        <v>0</v>
      </c>
      <c r="AF44" s="2">
        <f t="shared" si="178"/>
        <v>-1</v>
      </c>
      <c r="AG44" s="2">
        <f t="shared" si="179"/>
        <v>0</v>
      </c>
      <c r="AH44" s="2">
        <f t="shared" si="180"/>
        <v>0</v>
      </c>
      <c r="AI44" s="2">
        <f t="shared" si="54"/>
        <v>0</v>
      </c>
      <c r="AJ44" s="2">
        <f t="shared" si="55"/>
        <v>0</v>
      </c>
      <c r="AK44" s="6">
        <f t="shared" si="181"/>
        <v>0</v>
      </c>
      <c r="AL44" s="6">
        <f t="shared" si="182"/>
        <v>0</v>
      </c>
      <c r="AM44" s="6">
        <f t="shared" si="56"/>
        <v>0</v>
      </c>
      <c r="AN44" s="2">
        <f t="shared" si="183"/>
        <v>0</v>
      </c>
      <c r="AO44" s="6">
        <f t="shared" si="57"/>
        <v>0</v>
      </c>
      <c r="AP44" s="6">
        <f t="shared" si="184"/>
        <v>0</v>
      </c>
      <c r="AQ44" s="6">
        <f t="shared" si="58"/>
        <v>0</v>
      </c>
      <c r="AR44" s="18">
        <f t="shared" si="59"/>
        <v>0</v>
      </c>
      <c r="AS44" s="18">
        <f t="shared" si="60"/>
        <v>0</v>
      </c>
      <c r="AT44">
        <f t="shared" si="61"/>
        <v>6</v>
      </c>
      <c r="AU44">
        <f t="shared" si="62"/>
        <v>3</v>
      </c>
      <c r="AV44">
        <f t="shared" si="63"/>
        <v>0</v>
      </c>
      <c r="AW44" s="2">
        <f t="shared" si="64"/>
        <v>0</v>
      </c>
      <c r="AX44" s="2">
        <f t="shared" si="65"/>
        <v>0</v>
      </c>
      <c r="AY44" s="2">
        <f t="shared" si="66"/>
        <v>1</v>
      </c>
      <c r="AZ44" s="2">
        <f t="shared" si="67"/>
        <v>-1</v>
      </c>
      <c r="BA44" s="18">
        <f t="shared" si="68"/>
        <v>0</v>
      </c>
      <c r="BB44" s="2">
        <f t="shared" si="69"/>
        <v>0</v>
      </c>
      <c r="BC44" s="2">
        <f t="shared" si="70"/>
        <v>0</v>
      </c>
      <c r="BD44" s="2">
        <f t="shared" si="71"/>
        <v>1</v>
      </c>
      <c r="BE44" s="2">
        <f t="shared" si="72"/>
        <v>-1</v>
      </c>
      <c r="BF44" s="18">
        <f t="shared" si="73"/>
        <v>0</v>
      </c>
      <c r="BG44">
        <f t="shared" si="74"/>
        <v>0</v>
      </c>
      <c r="BH44" s="2">
        <f t="shared" si="75"/>
        <v>1</v>
      </c>
      <c r="BI44" s="17">
        <f t="shared" si="76"/>
        <v>0</v>
      </c>
      <c r="BJ44" s="2">
        <f t="shared" si="77"/>
        <v>1</v>
      </c>
      <c r="BK44" s="17">
        <f t="shared" si="78"/>
        <v>0</v>
      </c>
      <c r="BM44" t="str">
        <f t="shared" si="79"/>
        <v/>
      </c>
      <c r="BN44" t="str">
        <f t="shared" si="80"/>
        <v/>
      </c>
      <c r="BO44">
        <f t="shared" si="81"/>
        <v>0</v>
      </c>
      <c r="BP44">
        <f t="shared" si="82"/>
        <v>0</v>
      </c>
      <c r="BQ44">
        <f t="shared" si="83"/>
        <v>0</v>
      </c>
      <c r="BR44">
        <f t="shared" si="84"/>
        <v>0</v>
      </c>
      <c r="BS44">
        <f t="shared" si="85"/>
        <v>0</v>
      </c>
      <c r="BT44" s="17">
        <f t="shared" si="86"/>
        <v>0</v>
      </c>
      <c r="BU44" s="17">
        <f t="shared" si="87"/>
        <v>0</v>
      </c>
      <c r="BV44" s="2"/>
      <c r="BW44">
        <f t="shared" si="88"/>
        <v>20</v>
      </c>
      <c r="BX44">
        <f t="shared" si="185"/>
        <v>0</v>
      </c>
      <c r="BY44" s="7">
        <f t="shared" si="186"/>
        <v>0</v>
      </c>
      <c r="BZ44">
        <f t="shared" si="187"/>
        <v>0</v>
      </c>
      <c r="CA44" s="7">
        <f t="shared" si="188"/>
        <v>0</v>
      </c>
      <c r="CB44">
        <f t="shared" si="89"/>
        <v>10</v>
      </c>
      <c r="CC44">
        <f t="shared" si="90"/>
        <v>0</v>
      </c>
      <c r="CD44">
        <f t="shared" si="91"/>
        <v>0</v>
      </c>
      <c r="CE44" s="7">
        <f t="shared" si="92"/>
        <v>10</v>
      </c>
      <c r="CF44" s="7">
        <f t="shared" si="93"/>
        <v>10</v>
      </c>
      <c r="CG44">
        <f t="shared" si="94"/>
        <v>20</v>
      </c>
      <c r="CH44">
        <f t="shared" si="95"/>
        <v>20</v>
      </c>
      <c r="CI44">
        <f t="shared" si="96"/>
        <v>20</v>
      </c>
      <c r="CJ44">
        <f t="shared" si="189"/>
        <v>40</v>
      </c>
      <c r="CK44">
        <f t="shared" si="190"/>
        <v>40</v>
      </c>
      <c r="CL44">
        <f t="shared" si="191"/>
        <v>0</v>
      </c>
      <c r="CM44">
        <f t="shared" si="192"/>
        <v>0</v>
      </c>
      <c r="CN44">
        <f t="shared" si="97"/>
        <v>10</v>
      </c>
      <c r="CO44">
        <f t="shared" si="98"/>
        <v>5</v>
      </c>
      <c r="CP44">
        <f t="shared" si="193"/>
        <v>0</v>
      </c>
      <c r="CQ44">
        <f t="shared" si="194"/>
        <v>0</v>
      </c>
      <c r="CR44">
        <f t="shared" si="195"/>
        <v>0</v>
      </c>
      <c r="CS44" s="7">
        <f t="shared" si="99"/>
        <v>0</v>
      </c>
      <c r="CT44">
        <f t="shared" si="196"/>
        <v>0</v>
      </c>
      <c r="CU44">
        <f t="shared" si="197"/>
        <v>0</v>
      </c>
      <c r="CV44">
        <f t="shared" si="198"/>
        <v>0</v>
      </c>
      <c r="CW44" s="7">
        <f t="shared" si="100"/>
        <v>0</v>
      </c>
      <c r="CX44">
        <f t="shared" si="101"/>
        <v>0</v>
      </c>
      <c r="CY44">
        <f t="shared" si="102"/>
        <v>0</v>
      </c>
      <c r="CZ44">
        <f t="shared" si="103"/>
        <v>-5</v>
      </c>
      <c r="DA44">
        <f t="shared" si="104"/>
        <v>-20</v>
      </c>
      <c r="DB44">
        <f t="shared" si="105"/>
        <v>20</v>
      </c>
      <c r="DC44">
        <f t="shared" si="106"/>
        <v>40</v>
      </c>
      <c r="DD44">
        <f t="shared" si="107"/>
        <v>60</v>
      </c>
      <c r="DE44" s="5">
        <f t="shared" si="108"/>
        <v>40</v>
      </c>
      <c r="DG44">
        <f t="shared" si="109"/>
        <v>40</v>
      </c>
      <c r="DH44">
        <f t="shared" si="110"/>
        <v>100</v>
      </c>
      <c r="DI44" s="5">
        <f t="shared" si="111"/>
        <v>40</v>
      </c>
      <c r="DK44">
        <f t="shared" si="112"/>
        <v>0</v>
      </c>
      <c r="DL44">
        <f t="shared" si="113"/>
        <v>0</v>
      </c>
      <c r="DM44">
        <f t="shared" si="114"/>
        <v>0</v>
      </c>
      <c r="DN44">
        <f t="shared" si="115"/>
        <v>0</v>
      </c>
      <c r="DO44">
        <f t="shared" si="199"/>
        <v>0</v>
      </c>
      <c r="DP44">
        <f t="shared" si="116"/>
        <v>0</v>
      </c>
      <c r="DQ44">
        <f t="shared" si="117"/>
        <v>5</v>
      </c>
      <c r="DR44">
        <f t="shared" si="118"/>
        <v>0</v>
      </c>
      <c r="DS44">
        <f t="shared" si="200"/>
        <v>5</v>
      </c>
      <c r="DT44">
        <f t="shared" si="119"/>
        <v>5</v>
      </c>
      <c r="DU44">
        <f t="shared" si="120"/>
        <v>0</v>
      </c>
      <c r="DV44">
        <f t="shared" si="201"/>
        <v>0</v>
      </c>
      <c r="DW44">
        <f t="shared" si="121"/>
        <v>0</v>
      </c>
      <c r="DX44">
        <f t="shared" si="122"/>
        <v>0</v>
      </c>
      <c r="DY44">
        <f t="shared" si="122"/>
        <v>1</v>
      </c>
      <c r="DZ44">
        <f t="shared" si="123"/>
        <v>1</v>
      </c>
      <c r="EA44">
        <f t="shared" si="124"/>
        <v>1</v>
      </c>
      <c r="EB44">
        <f t="shared" si="125"/>
        <v>0</v>
      </c>
      <c r="EC44">
        <f t="shared" si="126"/>
        <v>10</v>
      </c>
      <c r="ED44">
        <f t="shared" si="127"/>
        <v>60</v>
      </c>
      <c r="EE44">
        <f t="shared" si="207"/>
        <v>1</v>
      </c>
      <c r="EF44">
        <f t="shared" si="207"/>
        <v>1</v>
      </c>
      <c r="EG44">
        <f t="shared" si="207"/>
        <v>1</v>
      </c>
      <c r="EH44">
        <f t="shared" si="129"/>
        <v>0</v>
      </c>
      <c r="EI44">
        <f t="shared" si="130"/>
        <v>10</v>
      </c>
      <c r="EJ44">
        <f t="shared" si="131"/>
        <v>100</v>
      </c>
      <c r="EK44" s="16">
        <f t="shared" si="202"/>
        <v>0</v>
      </c>
      <c r="EL44" s="16">
        <f t="shared" si="132"/>
        <v>10</v>
      </c>
      <c r="EM44" s="16">
        <f t="shared" si="133"/>
        <v>65</v>
      </c>
      <c r="EN44" s="16">
        <f t="shared" si="203"/>
        <v>0</v>
      </c>
      <c r="EO44" s="16">
        <f t="shared" si="134"/>
        <v>10</v>
      </c>
      <c r="EP44" s="16">
        <f t="shared" si="135"/>
        <v>105</v>
      </c>
      <c r="EQ44">
        <f t="shared" si="136"/>
        <v>0</v>
      </c>
      <c r="ER44" s="49">
        <f t="shared" si="28"/>
        <v>0</v>
      </c>
      <c r="ES44" s="49">
        <f t="shared" si="137"/>
        <v>0</v>
      </c>
      <c r="ET44" s="49">
        <f t="shared" si="138"/>
        <v>0</v>
      </c>
      <c r="EV44" t="s">
        <v>12</v>
      </c>
      <c r="EW44">
        <f t="shared" si="204"/>
        <v>0</v>
      </c>
      <c r="EX44" t="str">
        <f t="shared" si="139"/>
        <v>I2</v>
      </c>
      <c r="EY44">
        <f t="shared" si="140"/>
        <v>0</v>
      </c>
      <c r="EZ44">
        <f t="shared" si="141"/>
        <v>10</v>
      </c>
      <c r="FA44">
        <f t="shared" si="142"/>
        <v>65</v>
      </c>
      <c r="FB44" t="str">
        <f t="shared" si="143"/>
        <v>I3</v>
      </c>
      <c r="FC44">
        <f t="shared" si="144"/>
        <v>0</v>
      </c>
      <c r="FD44">
        <f t="shared" si="145"/>
        <v>10</v>
      </c>
      <c r="FE44">
        <f t="shared" si="146"/>
        <v>105</v>
      </c>
      <c r="FF44" t="str">
        <f t="shared" si="147"/>
        <v>S</v>
      </c>
      <c r="FG44">
        <f t="shared" si="148"/>
        <v>100</v>
      </c>
      <c r="FH44" t="str">
        <f t="shared" si="149"/>
        <v>D</v>
      </c>
      <c r="FI44">
        <f t="shared" si="150"/>
        <v>0</v>
      </c>
      <c r="FJ44" t="str">
        <f t="shared" si="151"/>
        <v>P18</v>
      </c>
      <c r="FK44">
        <f t="shared" si="152"/>
        <v>0</v>
      </c>
      <c r="FL44" t="str">
        <f t="shared" si="153"/>
        <v>P17</v>
      </c>
      <c r="FM44">
        <f t="shared" si="154"/>
        <v>0</v>
      </c>
      <c r="FN44" t="str">
        <f t="shared" si="155"/>
        <v>P9</v>
      </c>
      <c r="FO44">
        <f t="shared" si="156"/>
        <v>0</v>
      </c>
      <c r="FP44" t="str">
        <f t="shared" si="157"/>
        <v>P10</v>
      </c>
      <c r="FQ44">
        <f t="shared" si="158"/>
        <v>0</v>
      </c>
      <c r="FR44" t="str">
        <f t="shared" si="159"/>
        <v>T1</v>
      </c>
      <c r="FS44">
        <f t="shared" si="160"/>
        <v>0</v>
      </c>
      <c r="FT44" t="str">
        <f t="shared" si="161"/>
        <v>T2</v>
      </c>
      <c r="FU44">
        <f t="shared" si="162"/>
        <v>0</v>
      </c>
      <c r="FV44" t="str">
        <f t="shared" si="163"/>
        <v>T3</v>
      </c>
      <c r="FW44">
        <f t="shared" si="164"/>
        <v>10</v>
      </c>
      <c r="FX44" t="str">
        <f t="shared" si="165"/>
        <v>T4</v>
      </c>
      <c r="FY44">
        <f t="shared" si="166"/>
        <v>10</v>
      </c>
      <c r="FZ44" t="str">
        <f t="shared" si="167"/>
        <v>P13</v>
      </c>
      <c r="GA44">
        <f t="shared" si="205"/>
        <v>0</v>
      </c>
      <c r="GB44" t="str">
        <f t="shared" si="168"/>
        <v>P14</v>
      </c>
      <c r="GC44">
        <f t="shared" si="206"/>
        <v>0</v>
      </c>
      <c r="GD44" t="str">
        <f t="shared" si="169"/>
        <v>P11</v>
      </c>
      <c r="GE44">
        <f t="shared" si="170"/>
        <v>-15</v>
      </c>
      <c r="GF44" t="str">
        <f t="shared" si="171"/>
        <v>P12</v>
      </c>
      <c r="GG44">
        <f t="shared" si="172"/>
        <v>-15</v>
      </c>
      <c r="GJ44" t="str">
        <f t="shared" si="173"/>
        <v/>
      </c>
      <c r="GK44" t="str">
        <f t="shared" si="174"/>
        <v/>
      </c>
      <c r="GL44" t="str">
        <f t="shared" si="175"/>
        <v/>
      </c>
      <c r="GM44" t="str">
        <f t="shared" si="176"/>
        <v/>
      </c>
    </row>
    <row r="45" spans="1:195" ht="18.600000000000001" thickTop="1" thickBot="1" x14ac:dyDescent="0.45">
      <c r="A45" s="15" t="s">
        <v>178</v>
      </c>
      <c r="B45" s="42">
        <f>IF(Walking!E50="","",Walking!E50)</f>
        <v>-15</v>
      </c>
      <c r="K45">
        <f t="shared" si="33"/>
        <v>0</v>
      </c>
      <c r="L45">
        <f t="shared" si="34"/>
        <v>37</v>
      </c>
      <c r="M45">
        <f t="shared" si="35"/>
        <v>0</v>
      </c>
      <c r="N45" s="17">
        <f t="shared" si="36"/>
        <v>0</v>
      </c>
      <c r="O45">
        <f t="shared" si="37"/>
        <v>1</v>
      </c>
      <c r="P45">
        <f t="shared" si="38"/>
        <v>-20</v>
      </c>
      <c r="Q45">
        <f t="shared" si="38"/>
        <v>-10</v>
      </c>
      <c r="R45">
        <f t="shared" si="39"/>
        <v>0</v>
      </c>
      <c r="S45">
        <f t="shared" si="40"/>
        <v>0</v>
      </c>
      <c r="T45">
        <f t="shared" si="41"/>
        <v>0</v>
      </c>
      <c r="U45">
        <f t="shared" si="42"/>
        <v>0</v>
      </c>
      <c r="V45">
        <f t="shared" si="43"/>
        <v>-1</v>
      </c>
      <c r="W45">
        <f t="shared" si="44"/>
        <v>-2</v>
      </c>
      <c r="X45">
        <f t="shared" si="45"/>
        <v>4</v>
      </c>
      <c r="Y45">
        <f t="shared" si="46"/>
        <v>4</v>
      </c>
      <c r="Z45">
        <f t="shared" si="47"/>
        <v>8</v>
      </c>
      <c r="AA45">
        <f t="shared" si="47"/>
        <v>0</v>
      </c>
      <c r="AB45">
        <f t="shared" si="47"/>
        <v>0</v>
      </c>
      <c r="AC45" s="2">
        <f t="shared" si="48"/>
        <v>0</v>
      </c>
      <c r="AD45" s="2">
        <f t="shared" si="49"/>
        <v>-9</v>
      </c>
      <c r="AE45" s="2">
        <f t="shared" si="177"/>
        <v>0</v>
      </c>
      <c r="AF45" s="2">
        <f t="shared" si="178"/>
        <v>-1</v>
      </c>
      <c r="AG45" s="2">
        <f t="shared" si="179"/>
        <v>0</v>
      </c>
      <c r="AH45" s="2">
        <f t="shared" si="180"/>
        <v>0</v>
      </c>
      <c r="AI45" s="2">
        <f t="shared" si="54"/>
        <v>0</v>
      </c>
      <c r="AJ45" s="2">
        <f t="shared" si="55"/>
        <v>0</v>
      </c>
      <c r="AK45" s="6">
        <f t="shared" si="181"/>
        <v>0</v>
      </c>
      <c r="AL45" s="6">
        <f t="shared" si="182"/>
        <v>0</v>
      </c>
      <c r="AM45" s="6">
        <f t="shared" si="56"/>
        <v>0</v>
      </c>
      <c r="AN45" s="2">
        <f t="shared" si="183"/>
        <v>0</v>
      </c>
      <c r="AO45" s="6">
        <f t="shared" si="57"/>
        <v>0</v>
      </c>
      <c r="AP45" s="6">
        <f t="shared" si="184"/>
        <v>0</v>
      </c>
      <c r="AQ45" s="6">
        <f t="shared" si="58"/>
        <v>0</v>
      </c>
      <c r="AR45" s="18">
        <f t="shared" si="59"/>
        <v>0</v>
      </c>
      <c r="AS45" s="18">
        <f t="shared" si="60"/>
        <v>0</v>
      </c>
      <c r="AT45">
        <f t="shared" si="61"/>
        <v>6</v>
      </c>
      <c r="AU45">
        <f t="shared" si="62"/>
        <v>3</v>
      </c>
      <c r="AV45">
        <f t="shared" si="63"/>
        <v>0</v>
      </c>
      <c r="AW45" s="2">
        <f t="shared" si="64"/>
        <v>0</v>
      </c>
      <c r="AX45" s="2">
        <f t="shared" si="65"/>
        <v>0</v>
      </c>
      <c r="AY45" s="2">
        <f t="shared" si="66"/>
        <v>1</v>
      </c>
      <c r="AZ45" s="2">
        <f t="shared" si="67"/>
        <v>-1</v>
      </c>
      <c r="BA45" s="18">
        <f t="shared" si="68"/>
        <v>0</v>
      </c>
      <c r="BB45" s="2">
        <f t="shared" si="69"/>
        <v>0</v>
      </c>
      <c r="BC45" s="2">
        <f t="shared" si="70"/>
        <v>0</v>
      </c>
      <c r="BD45" s="2">
        <f t="shared" si="71"/>
        <v>1</v>
      </c>
      <c r="BE45" s="2">
        <f t="shared" si="72"/>
        <v>-1</v>
      </c>
      <c r="BF45" s="18">
        <f t="shared" si="73"/>
        <v>0</v>
      </c>
      <c r="BG45">
        <f t="shared" si="74"/>
        <v>0</v>
      </c>
      <c r="BH45" s="2">
        <f t="shared" si="75"/>
        <v>1</v>
      </c>
      <c r="BI45" s="17">
        <f t="shared" si="76"/>
        <v>0</v>
      </c>
      <c r="BJ45" s="2">
        <f t="shared" si="77"/>
        <v>1</v>
      </c>
      <c r="BK45" s="17">
        <f t="shared" si="78"/>
        <v>0</v>
      </c>
      <c r="BM45" t="str">
        <f t="shared" si="79"/>
        <v/>
      </c>
      <c r="BN45" t="str">
        <f t="shared" si="80"/>
        <v/>
      </c>
      <c r="BO45">
        <f t="shared" si="81"/>
        <v>0</v>
      </c>
      <c r="BP45">
        <f t="shared" si="82"/>
        <v>0</v>
      </c>
      <c r="BQ45">
        <f t="shared" si="83"/>
        <v>0</v>
      </c>
      <c r="BR45">
        <f t="shared" si="84"/>
        <v>0</v>
      </c>
      <c r="BS45">
        <f t="shared" si="85"/>
        <v>0</v>
      </c>
      <c r="BT45" s="17">
        <f t="shared" si="86"/>
        <v>0</v>
      </c>
      <c r="BU45" s="17">
        <f t="shared" si="87"/>
        <v>0</v>
      </c>
      <c r="BV45" s="2"/>
      <c r="BW45">
        <f t="shared" si="88"/>
        <v>20</v>
      </c>
      <c r="BX45">
        <f t="shared" si="185"/>
        <v>0</v>
      </c>
      <c r="BY45" s="7">
        <f t="shared" si="186"/>
        <v>0</v>
      </c>
      <c r="BZ45">
        <f t="shared" si="187"/>
        <v>0</v>
      </c>
      <c r="CA45" s="7">
        <f t="shared" si="188"/>
        <v>0</v>
      </c>
      <c r="CB45">
        <f t="shared" si="89"/>
        <v>10</v>
      </c>
      <c r="CC45">
        <f t="shared" si="90"/>
        <v>0</v>
      </c>
      <c r="CD45">
        <f t="shared" si="91"/>
        <v>0</v>
      </c>
      <c r="CE45" s="7">
        <f t="shared" si="92"/>
        <v>10</v>
      </c>
      <c r="CF45" s="7">
        <f t="shared" si="93"/>
        <v>10</v>
      </c>
      <c r="CG45">
        <f t="shared" si="94"/>
        <v>20</v>
      </c>
      <c r="CH45">
        <f t="shared" si="95"/>
        <v>20</v>
      </c>
      <c r="CI45">
        <f t="shared" si="96"/>
        <v>20</v>
      </c>
      <c r="CJ45">
        <f t="shared" si="189"/>
        <v>40</v>
      </c>
      <c r="CK45">
        <f t="shared" si="190"/>
        <v>40</v>
      </c>
      <c r="CL45">
        <f t="shared" si="191"/>
        <v>0</v>
      </c>
      <c r="CM45">
        <f t="shared" si="192"/>
        <v>0</v>
      </c>
      <c r="CN45">
        <f t="shared" si="97"/>
        <v>10</v>
      </c>
      <c r="CO45">
        <f t="shared" si="98"/>
        <v>5</v>
      </c>
      <c r="CP45">
        <f t="shared" si="193"/>
        <v>0</v>
      </c>
      <c r="CQ45">
        <f t="shared" si="194"/>
        <v>0</v>
      </c>
      <c r="CR45">
        <f t="shared" si="195"/>
        <v>0</v>
      </c>
      <c r="CS45" s="7">
        <f t="shared" si="99"/>
        <v>0</v>
      </c>
      <c r="CT45">
        <f t="shared" si="196"/>
        <v>0</v>
      </c>
      <c r="CU45">
        <f t="shared" si="197"/>
        <v>0</v>
      </c>
      <c r="CV45">
        <f t="shared" si="198"/>
        <v>0</v>
      </c>
      <c r="CW45" s="7">
        <f t="shared" si="100"/>
        <v>0</v>
      </c>
      <c r="CX45">
        <f t="shared" si="101"/>
        <v>0</v>
      </c>
      <c r="CY45">
        <f t="shared" si="102"/>
        <v>0</v>
      </c>
      <c r="CZ45">
        <f t="shared" si="103"/>
        <v>-5</v>
      </c>
      <c r="DA45">
        <f t="shared" si="104"/>
        <v>-20</v>
      </c>
      <c r="DB45">
        <f t="shared" si="105"/>
        <v>20</v>
      </c>
      <c r="DC45">
        <f t="shared" si="106"/>
        <v>40</v>
      </c>
      <c r="DD45">
        <f t="shared" si="107"/>
        <v>60</v>
      </c>
      <c r="DE45" s="5">
        <f t="shared" si="108"/>
        <v>40</v>
      </c>
      <c r="DG45">
        <f t="shared" si="109"/>
        <v>40</v>
      </c>
      <c r="DH45">
        <f t="shared" si="110"/>
        <v>100</v>
      </c>
      <c r="DI45" s="5">
        <f t="shared" si="111"/>
        <v>40</v>
      </c>
      <c r="DK45">
        <f t="shared" si="112"/>
        <v>0</v>
      </c>
      <c r="DL45">
        <f t="shared" si="113"/>
        <v>0</v>
      </c>
      <c r="DM45">
        <f t="shared" si="114"/>
        <v>0</v>
      </c>
      <c r="DN45">
        <f t="shared" si="115"/>
        <v>0</v>
      </c>
      <c r="DO45">
        <f t="shared" si="199"/>
        <v>0</v>
      </c>
      <c r="DP45">
        <f t="shared" si="116"/>
        <v>0</v>
      </c>
      <c r="DQ45">
        <f t="shared" si="117"/>
        <v>5</v>
      </c>
      <c r="DR45">
        <f t="shared" si="118"/>
        <v>0</v>
      </c>
      <c r="DS45">
        <f t="shared" si="200"/>
        <v>5</v>
      </c>
      <c r="DT45">
        <f t="shared" si="119"/>
        <v>5</v>
      </c>
      <c r="DU45">
        <f t="shared" si="120"/>
        <v>0</v>
      </c>
      <c r="DV45">
        <f t="shared" si="201"/>
        <v>0</v>
      </c>
      <c r="DW45">
        <f t="shared" si="121"/>
        <v>0</v>
      </c>
      <c r="DX45">
        <f t="shared" si="122"/>
        <v>0</v>
      </c>
      <c r="DY45">
        <f t="shared" si="122"/>
        <v>1</v>
      </c>
      <c r="DZ45">
        <f t="shared" si="123"/>
        <v>1</v>
      </c>
      <c r="EA45">
        <f t="shared" si="124"/>
        <v>1</v>
      </c>
      <c r="EB45">
        <f t="shared" si="125"/>
        <v>0</v>
      </c>
      <c r="EC45">
        <f t="shared" si="126"/>
        <v>10</v>
      </c>
      <c r="ED45">
        <f t="shared" si="127"/>
        <v>60</v>
      </c>
      <c r="EE45">
        <f t="shared" si="207"/>
        <v>1</v>
      </c>
      <c r="EF45">
        <f t="shared" si="207"/>
        <v>1</v>
      </c>
      <c r="EG45">
        <f t="shared" si="207"/>
        <v>1</v>
      </c>
      <c r="EH45">
        <f t="shared" si="129"/>
        <v>0</v>
      </c>
      <c r="EI45">
        <f t="shared" si="130"/>
        <v>10</v>
      </c>
      <c r="EJ45">
        <f t="shared" si="131"/>
        <v>100</v>
      </c>
      <c r="EK45" s="16">
        <f t="shared" si="202"/>
        <v>0</v>
      </c>
      <c r="EL45" s="16">
        <f t="shared" si="132"/>
        <v>10</v>
      </c>
      <c r="EM45" s="16">
        <f t="shared" si="133"/>
        <v>65</v>
      </c>
      <c r="EN45" s="16">
        <f t="shared" si="203"/>
        <v>0</v>
      </c>
      <c r="EO45" s="16">
        <f t="shared" si="134"/>
        <v>10</v>
      </c>
      <c r="EP45" s="16">
        <f t="shared" si="135"/>
        <v>105</v>
      </c>
      <c r="EQ45">
        <f t="shared" si="136"/>
        <v>0</v>
      </c>
      <c r="ER45" s="49">
        <f t="shared" si="28"/>
        <v>0</v>
      </c>
      <c r="ES45" s="49">
        <f t="shared" si="137"/>
        <v>0</v>
      </c>
      <c r="ET45" s="49">
        <f t="shared" si="138"/>
        <v>0</v>
      </c>
      <c r="EV45" t="s">
        <v>12</v>
      </c>
      <c r="EW45">
        <f t="shared" si="204"/>
        <v>0</v>
      </c>
      <c r="EX45" t="str">
        <f t="shared" si="139"/>
        <v>I2</v>
      </c>
      <c r="EY45">
        <f t="shared" si="140"/>
        <v>0</v>
      </c>
      <c r="EZ45">
        <f t="shared" si="141"/>
        <v>10</v>
      </c>
      <c r="FA45">
        <f t="shared" si="142"/>
        <v>65</v>
      </c>
      <c r="FB45" t="str">
        <f t="shared" si="143"/>
        <v>I3</v>
      </c>
      <c r="FC45">
        <f t="shared" si="144"/>
        <v>0</v>
      </c>
      <c r="FD45">
        <f t="shared" si="145"/>
        <v>10</v>
      </c>
      <c r="FE45">
        <f t="shared" si="146"/>
        <v>105</v>
      </c>
      <c r="FF45" t="str">
        <f t="shared" si="147"/>
        <v>S</v>
      </c>
      <c r="FG45">
        <f t="shared" si="148"/>
        <v>100</v>
      </c>
      <c r="FH45" t="str">
        <f t="shared" si="149"/>
        <v>D</v>
      </c>
      <c r="FI45">
        <f t="shared" si="150"/>
        <v>0</v>
      </c>
      <c r="FJ45" t="str">
        <f t="shared" si="151"/>
        <v>P18</v>
      </c>
      <c r="FK45">
        <f t="shared" si="152"/>
        <v>0</v>
      </c>
      <c r="FL45" t="str">
        <f t="shared" si="153"/>
        <v>P17</v>
      </c>
      <c r="FM45">
        <f t="shared" si="154"/>
        <v>0</v>
      </c>
      <c r="FN45" t="str">
        <f t="shared" si="155"/>
        <v>P9</v>
      </c>
      <c r="FO45">
        <f t="shared" si="156"/>
        <v>0</v>
      </c>
      <c r="FP45" t="str">
        <f t="shared" si="157"/>
        <v>P10</v>
      </c>
      <c r="FQ45">
        <f t="shared" si="158"/>
        <v>0</v>
      </c>
      <c r="FR45" t="str">
        <f t="shared" si="159"/>
        <v>T1</v>
      </c>
      <c r="FS45">
        <f t="shared" si="160"/>
        <v>0</v>
      </c>
      <c r="FT45" t="str">
        <f t="shared" si="161"/>
        <v>T2</v>
      </c>
      <c r="FU45">
        <f t="shared" si="162"/>
        <v>0</v>
      </c>
      <c r="FV45" t="str">
        <f t="shared" si="163"/>
        <v>T3</v>
      </c>
      <c r="FW45">
        <f t="shared" si="164"/>
        <v>10</v>
      </c>
      <c r="FX45" t="str">
        <f t="shared" si="165"/>
        <v>T4</v>
      </c>
      <c r="FY45">
        <f t="shared" si="166"/>
        <v>10</v>
      </c>
      <c r="FZ45" t="str">
        <f t="shared" si="167"/>
        <v>P13</v>
      </c>
      <c r="GA45">
        <f t="shared" si="205"/>
        <v>0</v>
      </c>
      <c r="GB45" t="str">
        <f t="shared" si="168"/>
        <v>P14</v>
      </c>
      <c r="GC45">
        <f t="shared" si="206"/>
        <v>0</v>
      </c>
      <c r="GD45" t="str">
        <f t="shared" si="169"/>
        <v>P11</v>
      </c>
      <c r="GE45">
        <f t="shared" si="170"/>
        <v>-15</v>
      </c>
      <c r="GF45" t="str">
        <f t="shared" si="171"/>
        <v>P12</v>
      </c>
      <c r="GG45">
        <f t="shared" si="172"/>
        <v>-15</v>
      </c>
      <c r="GJ45" t="str">
        <f t="shared" si="173"/>
        <v/>
      </c>
      <c r="GK45" t="str">
        <f t="shared" si="174"/>
        <v/>
      </c>
      <c r="GL45" t="str">
        <f t="shared" si="175"/>
        <v/>
      </c>
      <c r="GM45" t="str">
        <f t="shared" si="176"/>
        <v/>
      </c>
    </row>
    <row r="46" spans="1:195" ht="18.600000000000001" thickTop="1" thickBot="1" x14ac:dyDescent="0.45">
      <c r="A46" s="22" t="s">
        <v>174</v>
      </c>
      <c r="B46" s="42">
        <f>IF(Walking!E51="","",Walking!E51)</f>
        <v>13</v>
      </c>
      <c r="K46">
        <f t="shared" si="33"/>
        <v>0</v>
      </c>
      <c r="L46">
        <f t="shared" si="34"/>
        <v>38</v>
      </c>
      <c r="M46">
        <f t="shared" si="35"/>
        <v>0</v>
      </c>
      <c r="N46" s="17">
        <f t="shared" si="36"/>
        <v>0</v>
      </c>
      <c r="O46">
        <f t="shared" si="37"/>
        <v>1</v>
      </c>
      <c r="P46">
        <f t="shared" si="38"/>
        <v>-20</v>
      </c>
      <c r="Q46">
        <f t="shared" si="38"/>
        <v>-10</v>
      </c>
      <c r="R46">
        <f t="shared" si="39"/>
        <v>0</v>
      </c>
      <c r="S46">
        <f t="shared" si="40"/>
        <v>0</v>
      </c>
      <c r="T46">
        <f t="shared" si="41"/>
        <v>0</v>
      </c>
      <c r="U46">
        <f t="shared" si="42"/>
        <v>0</v>
      </c>
      <c r="V46">
        <f t="shared" si="43"/>
        <v>-1</v>
      </c>
      <c r="W46">
        <f t="shared" si="44"/>
        <v>-2</v>
      </c>
      <c r="X46">
        <f t="shared" si="45"/>
        <v>4</v>
      </c>
      <c r="Y46">
        <f t="shared" si="46"/>
        <v>4</v>
      </c>
      <c r="Z46">
        <f t="shared" si="47"/>
        <v>8</v>
      </c>
      <c r="AA46">
        <f t="shared" si="47"/>
        <v>0</v>
      </c>
      <c r="AB46">
        <f t="shared" si="47"/>
        <v>0</v>
      </c>
      <c r="AC46" s="2">
        <f t="shared" si="48"/>
        <v>0</v>
      </c>
      <c r="AD46" s="2">
        <f t="shared" si="49"/>
        <v>-9</v>
      </c>
      <c r="AE46" s="2">
        <f t="shared" si="177"/>
        <v>0</v>
      </c>
      <c r="AF46" s="2">
        <f t="shared" si="178"/>
        <v>-1</v>
      </c>
      <c r="AG46" s="2">
        <f t="shared" si="179"/>
        <v>0</v>
      </c>
      <c r="AH46" s="2">
        <f t="shared" si="180"/>
        <v>0</v>
      </c>
      <c r="AI46" s="2">
        <f t="shared" si="54"/>
        <v>0</v>
      </c>
      <c r="AJ46" s="2">
        <f t="shared" si="55"/>
        <v>0</v>
      </c>
      <c r="AK46" s="6">
        <f t="shared" si="181"/>
        <v>0</v>
      </c>
      <c r="AL46" s="6">
        <f t="shared" si="182"/>
        <v>0</v>
      </c>
      <c r="AM46" s="6">
        <f t="shared" si="56"/>
        <v>0</v>
      </c>
      <c r="AN46" s="2">
        <f t="shared" si="183"/>
        <v>0</v>
      </c>
      <c r="AO46" s="6">
        <f t="shared" si="57"/>
        <v>0</v>
      </c>
      <c r="AP46" s="6">
        <f t="shared" si="184"/>
        <v>0</v>
      </c>
      <c r="AQ46" s="6">
        <f t="shared" si="58"/>
        <v>0</v>
      </c>
      <c r="AR46" s="18">
        <f t="shared" si="59"/>
        <v>0</v>
      </c>
      <c r="AS46" s="18">
        <f t="shared" si="60"/>
        <v>0</v>
      </c>
      <c r="AT46">
        <f t="shared" si="61"/>
        <v>6</v>
      </c>
      <c r="AU46">
        <f t="shared" si="62"/>
        <v>3</v>
      </c>
      <c r="AV46">
        <f t="shared" si="63"/>
        <v>0</v>
      </c>
      <c r="AW46" s="2">
        <f t="shared" si="64"/>
        <v>0</v>
      </c>
      <c r="AX46" s="2">
        <f t="shared" si="65"/>
        <v>0</v>
      </c>
      <c r="AY46" s="2">
        <f t="shared" si="66"/>
        <v>1</v>
      </c>
      <c r="AZ46" s="2">
        <f t="shared" si="67"/>
        <v>-1</v>
      </c>
      <c r="BA46" s="18">
        <f t="shared" si="68"/>
        <v>0</v>
      </c>
      <c r="BB46" s="2">
        <f t="shared" si="69"/>
        <v>0</v>
      </c>
      <c r="BC46" s="2">
        <f t="shared" si="70"/>
        <v>0</v>
      </c>
      <c r="BD46" s="2">
        <f t="shared" si="71"/>
        <v>1</v>
      </c>
      <c r="BE46" s="2">
        <f t="shared" si="72"/>
        <v>-1</v>
      </c>
      <c r="BF46" s="18">
        <f t="shared" si="73"/>
        <v>0</v>
      </c>
      <c r="BG46">
        <f t="shared" si="74"/>
        <v>0</v>
      </c>
      <c r="BH46" s="2">
        <f t="shared" si="75"/>
        <v>1</v>
      </c>
      <c r="BI46" s="17">
        <f t="shared" si="76"/>
        <v>0</v>
      </c>
      <c r="BJ46" s="2">
        <f t="shared" si="77"/>
        <v>1</v>
      </c>
      <c r="BK46" s="17">
        <f t="shared" si="78"/>
        <v>0</v>
      </c>
      <c r="BM46" t="str">
        <f t="shared" si="79"/>
        <v/>
      </c>
      <c r="BN46" t="str">
        <f t="shared" si="80"/>
        <v/>
      </c>
      <c r="BO46">
        <f t="shared" si="81"/>
        <v>0</v>
      </c>
      <c r="BP46">
        <f t="shared" si="82"/>
        <v>0</v>
      </c>
      <c r="BQ46">
        <f t="shared" si="83"/>
        <v>0</v>
      </c>
      <c r="BR46">
        <f t="shared" si="84"/>
        <v>0</v>
      </c>
      <c r="BS46">
        <f t="shared" si="85"/>
        <v>0</v>
      </c>
      <c r="BT46" s="17">
        <f t="shared" si="86"/>
        <v>0</v>
      </c>
      <c r="BU46" s="17">
        <f t="shared" si="87"/>
        <v>0</v>
      </c>
      <c r="BV46" s="2"/>
      <c r="BW46">
        <f t="shared" si="88"/>
        <v>20</v>
      </c>
      <c r="BX46">
        <f t="shared" si="185"/>
        <v>0</v>
      </c>
      <c r="BY46" s="7">
        <f t="shared" si="186"/>
        <v>0</v>
      </c>
      <c r="BZ46">
        <f t="shared" si="187"/>
        <v>0</v>
      </c>
      <c r="CA46" s="7">
        <f t="shared" si="188"/>
        <v>0</v>
      </c>
      <c r="CB46">
        <f t="shared" si="89"/>
        <v>10</v>
      </c>
      <c r="CC46">
        <f t="shared" si="90"/>
        <v>0</v>
      </c>
      <c r="CD46">
        <f t="shared" si="91"/>
        <v>0</v>
      </c>
      <c r="CE46" s="7">
        <f t="shared" si="92"/>
        <v>10</v>
      </c>
      <c r="CF46" s="7">
        <f t="shared" si="93"/>
        <v>10</v>
      </c>
      <c r="CG46">
        <f t="shared" si="94"/>
        <v>20</v>
      </c>
      <c r="CH46">
        <f t="shared" si="95"/>
        <v>20</v>
      </c>
      <c r="CI46">
        <f t="shared" si="96"/>
        <v>20</v>
      </c>
      <c r="CJ46">
        <f t="shared" si="189"/>
        <v>40</v>
      </c>
      <c r="CK46">
        <f t="shared" si="190"/>
        <v>40</v>
      </c>
      <c r="CL46">
        <f t="shared" si="191"/>
        <v>0</v>
      </c>
      <c r="CM46">
        <f t="shared" si="192"/>
        <v>0</v>
      </c>
      <c r="CN46">
        <f t="shared" si="97"/>
        <v>10</v>
      </c>
      <c r="CO46">
        <f t="shared" si="98"/>
        <v>5</v>
      </c>
      <c r="CP46">
        <f t="shared" si="193"/>
        <v>0</v>
      </c>
      <c r="CQ46">
        <f t="shared" si="194"/>
        <v>0</v>
      </c>
      <c r="CR46">
        <f t="shared" si="195"/>
        <v>0</v>
      </c>
      <c r="CS46" s="7">
        <f t="shared" si="99"/>
        <v>0</v>
      </c>
      <c r="CT46">
        <f t="shared" si="196"/>
        <v>0</v>
      </c>
      <c r="CU46">
        <f t="shared" si="197"/>
        <v>0</v>
      </c>
      <c r="CV46">
        <f t="shared" si="198"/>
        <v>0</v>
      </c>
      <c r="CW46" s="7">
        <f t="shared" si="100"/>
        <v>0</v>
      </c>
      <c r="CX46">
        <f t="shared" si="101"/>
        <v>0</v>
      </c>
      <c r="CY46">
        <f t="shared" si="102"/>
        <v>0</v>
      </c>
      <c r="CZ46">
        <f t="shared" si="103"/>
        <v>-5</v>
      </c>
      <c r="DA46">
        <f t="shared" si="104"/>
        <v>-20</v>
      </c>
      <c r="DB46">
        <f t="shared" si="105"/>
        <v>20</v>
      </c>
      <c r="DC46">
        <f t="shared" si="106"/>
        <v>40</v>
      </c>
      <c r="DD46">
        <f t="shared" si="107"/>
        <v>60</v>
      </c>
      <c r="DE46" s="5">
        <f t="shared" si="108"/>
        <v>40</v>
      </c>
      <c r="DG46">
        <f t="shared" si="109"/>
        <v>40</v>
      </c>
      <c r="DH46">
        <f t="shared" si="110"/>
        <v>100</v>
      </c>
      <c r="DI46" s="5">
        <f t="shared" si="111"/>
        <v>40</v>
      </c>
      <c r="DK46">
        <f t="shared" si="112"/>
        <v>0</v>
      </c>
      <c r="DL46">
        <f t="shared" si="113"/>
        <v>0</v>
      </c>
      <c r="DM46">
        <f t="shared" si="114"/>
        <v>0</v>
      </c>
      <c r="DN46">
        <f t="shared" si="115"/>
        <v>0</v>
      </c>
      <c r="DO46">
        <f t="shared" si="199"/>
        <v>0</v>
      </c>
      <c r="DP46">
        <f t="shared" si="116"/>
        <v>0</v>
      </c>
      <c r="DQ46">
        <f t="shared" si="117"/>
        <v>5</v>
      </c>
      <c r="DR46">
        <f t="shared" si="118"/>
        <v>0</v>
      </c>
      <c r="DS46">
        <f t="shared" si="200"/>
        <v>5</v>
      </c>
      <c r="DT46">
        <f t="shared" si="119"/>
        <v>5</v>
      </c>
      <c r="DU46">
        <f t="shared" si="120"/>
        <v>0</v>
      </c>
      <c r="DV46">
        <f t="shared" si="201"/>
        <v>0</v>
      </c>
      <c r="DW46">
        <f t="shared" si="121"/>
        <v>0</v>
      </c>
      <c r="DX46">
        <f t="shared" si="122"/>
        <v>0</v>
      </c>
      <c r="DY46">
        <f t="shared" si="122"/>
        <v>1</v>
      </c>
      <c r="DZ46">
        <f t="shared" si="123"/>
        <v>1</v>
      </c>
      <c r="EA46">
        <f t="shared" si="124"/>
        <v>1</v>
      </c>
      <c r="EB46">
        <f t="shared" si="125"/>
        <v>0</v>
      </c>
      <c r="EC46">
        <f t="shared" si="126"/>
        <v>10</v>
      </c>
      <c r="ED46">
        <f t="shared" si="127"/>
        <v>60</v>
      </c>
      <c r="EE46">
        <f t="shared" si="207"/>
        <v>1</v>
      </c>
      <c r="EF46">
        <f t="shared" si="207"/>
        <v>1</v>
      </c>
      <c r="EG46">
        <f t="shared" si="207"/>
        <v>1</v>
      </c>
      <c r="EH46">
        <f t="shared" si="129"/>
        <v>0</v>
      </c>
      <c r="EI46">
        <f t="shared" si="130"/>
        <v>10</v>
      </c>
      <c r="EJ46">
        <f t="shared" si="131"/>
        <v>100</v>
      </c>
      <c r="EK46" s="16">
        <f t="shared" si="202"/>
        <v>0</v>
      </c>
      <c r="EL46" s="16">
        <f t="shared" si="132"/>
        <v>10</v>
      </c>
      <c r="EM46" s="16">
        <f t="shared" si="133"/>
        <v>65</v>
      </c>
      <c r="EN46" s="16">
        <f t="shared" si="203"/>
        <v>0</v>
      </c>
      <c r="EO46" s="16">
        <f t="shared" si="134"/>
        <v>10</v>
      </c>
      <c r="EP46" s="16">
        <f t="shared" si="135"/>
        <v>105</v>
      </c>
      <c r="EQ46">
        <f t="shared" si="136"/>
        <v>0</v>
      </c>
      <c r="ER46" s="49">
        <f t="shared" si="28"/>
        <v>0</v>
      </c>
      <c r="ES46" s="49">
        <f t="shared" si="137"/>
        <v>0</v>
      </c>
      <c r="ET46" s="49">
        <f t="shared" si="138"/>
        <v>0</v>
      </c>
      <c r="EV46" t="s">
        <v>12</v>
      </c>
      <c r="EW46">
        <f t="shared" si="204"/>
        <v>0</v>
      </c>
      <c r="EX46" t="str">
        <f t="shared" si="139"/>
        <v>I2</v>
      </c>
      <c r="EY46">
        <f t="shared" si="140"/>
        <v>0</v>
      </c>
      <c r="EZ46">
        <f t="shared" si="141"/>
        <v>10</v>
      </c>
      <c r="FA46">
        <f t="shared" si="142"/>
        <v>65</v>
      </c>
      <c r="FB46" t="str">
        <f t="shared" si="143"/>
        <v>I3</v>
      </c>
      <c r="FC46">
        <f t="shared" si="144"/>
        <v>0</v>
      </c>
      <c r="FD46">
        <f t="shared" si="145"/>
        <v>10</v>
      </c>
      <c r="FE46">
        <f t="shared" si="146"/>
        <v>105</v>
      </c>
      <c r="FF46" t="str">
        <f t="shared" si="147"/>
        <v>S</v>
      </c>
      <c r="FG46">
        <f t="shared" si="148"/>
        <v>100</v>
      </c>
      <c r="FH46" t="str">
        <f t="shared" si="149"/>
        <v>D</v>
      </c>
      <c r="FI46">
        <f t="shared" si="150"/>
        <v>0</v>
      </c>
      <c r="FJ46" t="str">
        <f t="shared" si="151"/>
        <v>P18</v>
      </c>
      <c r="FK46">
        <f t="shared" si="152"/>
        <v>0</v>
      </c>
      <c r="FL46" t="str">
        <f t="shared" si="153"/>
        <v>P17</v>
      </c>
      <c r="FM46">
        <f t="shared" si="154"/>
        <v>0</v>
      </c>
      <c r="FN46" t="str">
        <f t="shared" si="155"/>
        <v>P9</v>
      </c>
      <c r="FO46">
        <f t="shared" si="156"/>
        <v>0</v>
      </c>
      <c r="FP46" t="str">
        <f t="shared" si="157"/>
        <v>P10</v>
      </c>
      <c r="FQ46">
        <f t="shared" si="158"/>
        <v>0</v>
      </c>
      <c r="FR46" t="str">
        <f t="shared" si="159"/>
        <v>T1</v>
      </c>
      <c r="FS46">
        <f t="shared" si="160"/>
        <v>0</v>
      </c>
      <c r="FT46" t="str">
        <f t="shared" si="161"/>
        <v>T2</v>
      </c>
      <c r="FU46">
        <f t="shared" si="162"/>
        <v>0</v>
      </c>
      <c r="FV46" t="str">
        <f t="shared" si="163"/>
        <v>T3</v>
      </c>
      <c r="FW46">
        <f t="shared" si="164"/>
        <v>10</v>
      </c>
      <c r="FX46" t="str">
        <f t="shared" si="165"/>
        <v>T4</v>
      </c>
      <c r="FY46">
        <f t="shared" si="166"/>
        <v>10</v>
      </c>
      <c r="FZ46" t="str">
        <f t="shared" si="167"/>
        <v>P13</v>
      </c>
      <c r="GA46">
        <f t="shared" si="205"/>
        <v>0</v>
      </c>
      <c r="GB46" t="str">
        <f t="shared" si="168"/>
        <v>P14</v>
      </c>
      <c r="GC46">
        <f t="shared" si="206"/>
        <v>0</v>
      </c>
      <c r="GD46" t="str">
        <f t="shared" si="169"/>
        <v>P11</v>
      </c>
      <c r="GE46">
        <f t="shared" si="170"/>
        <v>-15</v>
      </c>
      <c r="GF46" t="str">
        <f t="shared" si="171"/>
        <v>P12</v>
      </c>
      <c r="GG46">
        <f t="shared" si="172"/>
        <v>-15</v>
      </c>
      <c r="GJ46" t="str">
        <f t="shared" si="173"/>
        <v/>
      </c>
      <c r="GK46" t="str">
        <f t="shared" si="174"/>
        <v/>
      </c>
      <c r="GL46" t="str">
        <f t="shared" si="175"/>
        <v/>
      </c>
      <c r="GM46" t="str">
        <f t="shared" si="176"/>
        <v/>
      </c>
    </row>
    <row r="47" spans="1:195" ht="18.600000000000001" thickTop="1" thickBot="1" x14ac:dyDescent="0.45">
      <c r="A47" s="22" t="s">
        <v>175</v>
      </c>
      <c r="B47" s="42">
        <f>IF(Walking!E52="","",Walking!E52)</f>
        <v>14</v>
      </c>
      <c r="K47">
        <f t="shared" si="33"/>
        <v>0</v>
      </c>
      <c r="L47">
        <f t="shared" si="34"/>
        <v>39</v>
      </c>
      <c r="M47">
        <f t="shared" si="35"/>
        <v>0</v>
      </c>
      <c r="N47" s="17">
        <f t="shared" si="36"/>
        <v>0</v>
      </c>
      <c r="O47">
        <f t="shared" si="37"/>
        <v>1</v>
      </c>
      <c r="P47">
        <f t="shared" si="38"/>
        <v>-20</v>
      </c>
      <c r="Q47">
        <f t="shared" si="38"/>
        <v>-10</v>
      </c>
      <c r="R47">
        <f t="shared" si="39"/>
        <v>0</v>
      </c>
      <c r="S47">
        <f t="shared" si="40"/>
        <v>0</v>
      </c>
      <c r="T47">
        <f t="shared" si="41"/>
        <v>0</v>
      </c>
      <c r="U47">
        <f t="shared" si="42"/>
        <v>0</v>
      </c>
      <c r="V47">
        <f t="shared" si="43"/>
        <v>-1</v>
      </c>
      <c r="W47">
        <f t="shared" si="44"/>
        <v>-2</v>
      </c>
      <c r="X47">
        <f t="shared" si="45"/>
        <v>4</v>
      </c>
      <c r="Y47">
        <f t="shared" si="46"/>
        <v>4</v>
      </c>
      <c r="Z47">
        <f t="shared" si="47"/>
        <v>8</v>
      </c>
      <c r="AA47">
        <f t="shared" si="47"/>
        <v>0</v>
      </c>
      <c r="AB47">
        <f t="shared" si="47"/>
        <v>0</v>
      </c>
      <c r="AC47" s="2">
        <f t="shared" si="48"/>
        <v>0</v>
      </c>
      <c r="AD47" s="2">
        <f t="shared" si="49"/>
        <v>-9</v>
      </c>
      <c r="AE47" s="2">
        <f t="shared" si="177"/>
        <v>0</v>
      </c>
      <c r="AF47" s="2">
        <f t="shared" si="178"/>
        <v>-1</v>
      </c>
      <c r="AG47" s="2">
        <f t="shared" si="179"/>
        <v>0</v>
      </c>
      <c r="AH47" s="2">
        <f t="shared" si="180"/>
        <v>0</v>
      </c>
      <c r="AI47" s="2">
        <f t="shared" si="54"/>
        <v>0</v>
      </c>
      <c r="AJ47" s="2">
        <f t="shared" si="55"/>
        <v>0</v>
      </c>
      <c r="AK47" s="6">
        <f t="shared" si="181"/>
        <v>0</v>
      </c>
      <c r="AL47" s="6">
        <f t="shared" si="182"/>
        <v>0</v>
      </c>
      <c r="AM47" s="6">
        <f t="shared" si="56"/>
        <v>0</v>
      </c>
      <c r="AN47" s="2">
        <f t="shared" si="183"/>
        <v>0</v>
      </c>
      <c r="AO47" s="6">
        <f t="shared" si="57"/>
        <v>0</v>
      </c>
      <c r="AP47" s="6">
        <f t="shared" si="184"/>
        <v>0</v>
      </c>
      <c r="AQ47" s="6">
        <f t="shared" si="58"/>
        <v>0</v>
      </c>
      <c r="AR47" s="18">
        <f t="shared" si="59"/>
        <v>0</v>
      </c>
      <c r="AS47" s="18">
        <f t="shared" si="60"/>
        <v>0</v>
      </c>
      <c r="AT47">
        <f t="shared" si="61"/>
        <v>6</v>
      </c>
      <c r="AU47">
        <f t="shared" si="62"/>
        <v>3</v>
      </c>
      <c r="AV47">
        <f t="shared" si="63"/>
        <v>0</v>
      </c>
      <c r="AW47" s="2">
        <f t="shared" si="64"/>
        <v>0</v>
      </c>
      <c r="AX47" s="2">
        <f t="shared" si="65"/>
        <v>0</v>
      </c>
      <c r="AY47" s="2">
        <f t="shared" si="66"/>
        <v>1</v>
      </c>
      <c r="AZ47" s="2">
        <f t="shared" si="67"/>
        <v>-1</v>
      </c>
      <c r="BA47" s="18">
        <f t="shared" si="68"/>
        <v>0</v>
      </c>
      <c r="BB47" s="2">
        <f t="shared" si="69"/>
        <v>0</v>
      </c>
      <c r="BC47" s="2">
        <f t="shared" si="70"/>
        <v>0</v>
      </c>
      <c r="BD47" s="2">
        <f t="shared" si="71"/>
        <v>1</v>
      </c>
      <c r="BE47" s="2">
        <f t="shared" si="72"/>
        <v>-1</v>
      </c>
      <c r="BF47" s="18">
        <f t="shared" si="73"/>
        <v>0</v>
      </c>
      <c r="BG47">
        <f t="shared" si="74"/>
        <v>0</v>
      </c>
      <c r="BH47" s="2">
        <f t="shared" si="75"/>
        <v>1</v>
      </c>
      <c r="BI47" s="17">
        <f t="shared" si="76"/>
        <v>0</v>
      </c>
      <c r="BJ47" s="2">
        <f t="shared" si="77"/>
        <v>1</v>
      </c>
      <c r="BK47" s="17">
        <f t="shared" si="78"/>
        <v>0</v>
      </c>
      <c r="BM47" t="str">
        <f t="shared" si="79"/>
        <v/>
      </c>
      <c r="BN47" t="str">
        <f t="shared" si="80"/>
        <v/>
      </c>
      <c r="BO47">
        <f t="shared" si="81"/>
        <v>0</v>
      </c>
      <c r="BP47">
        <f t="shared" si="82"/>
        <v>0</v>
      </c>
      <c r="BQ47">
        <f t="shared" si="83"/>
        <v>0</v>
      </c>
      <c r="BR47">
        <f t="shared" si="84"/>
        <v>0</v>
      </c>
      <c r="BS47">
        <f t="shared" si="85"/>
        <v>0</v>
      </c>
      <c r="BT47" s="17">
        <f t="shared" si="86"/>
        <v>0</v>
      </c>
      <c r="BU47" s="17">
        <f t="shared" si="87"/>
        <v>0</v>
      </c>
      <c r="BV47" s="2"/>
      <c r="BW47">
        <f t="shared" si="88"/>
        <v>20</v>
      </c>
      <c r="BX47">
        <f t="shared" si="185"/>
        <v>0</v>
      </c>
      <c r="BY47" s="7">
        <f t="shared" si="186"/>
        <v>0</v>
      </c>
      <c r="BZ47">
        <f t="shared" si="187"/>
        <v>0</v>
      </c>
      <c r="CA47" s="7">
        <f t="shared" si="188"/>
        <v>0</v>
      </c>
      <c r="CB47">
        <f t="shared" si="89"/>
        <v>10</v>
      </c>
      <c r="CC47">
        <f t="shared" si="90"/>
        <v>0</v>
      </c>
      <c r="CD47">
        <f t="shared" si="91"/>
        <v>0</v>
      </c>
      <c r="CE47" s="7">
        <f t="shared" si="92"/>
        <v>10</v>
      </c>
      <c r="CF47" s="7">
        <f t="shared" si="93"/>
        <v>10</v>
      </c>
      <c r="CG47">
        <f t="shared" si="94"/>
        <v>20</v>
      </c>
      <c r="CH47">
        <f t="shared" si="95"/>
        <v>20</v>
      </c>
      <c r="CI47">
        <f t="shared" si="96"/>
        <v>20</v>
      </c>
      <c r="CJ47">
        <f t="shared" si="189"/>
        <v>40</v>
      </c>
      <c r="CK47">
        <f t="shared" si="190"/>
        <v>40</v>
      </c>
      <c r="CL47">
        <f t="shared" si="191"/>
        <v>0</v>
      </c>
      <c r="CM47">
        <f t="shared" si="192"/>
        <v>0</v>
      </c>
      <c r="CN47">
        <f t="shared" si="97"/>
        <v>10</v>
      </c>
      <c r="CO47">
        <f t="shared" si="98"/>
        <v>5</v>
      </c>
      <c r="CP47">
        <f t="shared" si="193"/>
        <v>0</v>
      </c>
      <c r="CQ47">
        <f t="shared" si="194"/>
        <v>0</v>
      </c>
      <c r="CR47">
        <f t="shared" si="195"/>
        <v>0</v>
      </c>
      <c r="CS47" s="7">
        <f t="shared" si="99"/>
        <v>0</v>
      </c>
      <c r="CT47">
        <f t="shared" si="196"/>
        <v>0</v>
      </c>
      <c r="CU47">
        <f t="shared" si="197"/>
        <v>0</v>
      </c>
      <c r="CV47">
        <f t="shared" si="198"/>
        <v>0</v>
      </c>
      <c r="CW47" s="7">
        <f t="shared" si="100"/>
        <v>0</v>
      </c>
      <c r="CX47">
        <f t="shared" si="101"/>
        <v>0</v>
      </c>
      <c r="CY47">
        <f t="shared" si="102"/>
        <v>0</v>
      </c>
      <c r="CZ47">
        <f t="shared" si="103"/>
        <v>-5</v>
      </c>
      <c r="DA47">
        <f t="shared" si="104"/>
        <v>-20</v>
      </c>
      <c r="DB47">
        <f t="shared" si="105"/>
        <v>20</v>
      </c>
      <c r="DC47">
        <f t="shared" si="106"/>
        <v>40</v>
      </c>
      <c r="DD47">
        <f t="shared" si="107"/>
        <v>60</v>
      </c>
      <c r="DE47" s="5">
        <f t="shared" si="108"/>
        <v>40</v>
      </c>
      <c r="DG47">
        <f t="shared" si="109"/>
        <v>40</v>
      </c>
      <c r="DH47">
        <f t="shared" si="110"/>
        <v>100</v>
      </c>
      <c r="DI47" s="5">
        <f t="shared" si="111"/>
        <v>40</v>
      </c>
      <c r="DK47">
        <f t="shared" si="112"/>
        <v>0</v>
      </c>
      <c r="DL47">
        <f t="shared" si="113"/>
        <v>0</v>
      </c>
      <c r="DM47">
        <f t="shared" si="114"/>
        <v>0</v>
      </c>
      <c r="DN47">
        <f t="shared" si="115"/>
        <v>0</v>
      </c>
      <c r="DO47">
        <f t="shared" si="199"/>
        <v>0</v>
      </c>
      <c r="DP47">
        <f t="shared" si="116"/>
        <v>0</v>
      </c>
      <c r="DQ47">
        <f t="shared" si="117"/>
        <v>5</v>
      </c>
      <c r="DR47">
        <f t="shared" si="118"/>
        <v>0</v>
      </c>
      <c r="DS47">
        <f t="shared" si="200"/>
        <v>5</v>
      </c>
      <c r="DT47">
        <f t="shared" si="119"/>
        <v>5</v>
      </c>
      <c r="DU47">
        <f t="shared" si="120"/>
        <v>0</v>
      </c>
      <c r="DV47">
        <f t="shared" si="201"/>
        <v>0</v>
      </c>
      <c r="DW47">
        <f t="shared" si="121"/>
        <v>0</v>
      </c>
      <c r="DX47">
        <f t="shared" si="122"/>
        <v>0</v>
      </c>
      <c r="DY47">
        <f t="shared" si="122"/>
        <v>1</v>
      </c>
      <c r="DZ47">
        <f t="shared" si="123"/>
        <v>1</v>
      </c>
      <c r="EA47">
        <f t="shared" si="124"/>
        <v>1</v>
      </c>
      <c r="EB47">
        <f t="shared" si="125"/>
        <v>0</v>
      </c>
      <c r="EC47">
        <f t="shared" si="126"/>
        <v>10</v>
      </c>
      <c r="ED47">
        <f t="shared" si="127"/>
        <v>60</v>
      </c>
      <c r="EE47">
        <f t="shared" si="207"/>
        <v>1</v>
      </c>
      <c r="EF47">
        <f t="shared" si="207"/>
        <v>1</v>
      </c>
      <c r="EG47">
        <f t="shared" si="207"/>
        <v>1</v>
      </c>
      <c r="EH47">
        <f t="shared" si="129"/>
        <v>0</v>
      </c>
      <c r="EI47">
        <f t="shared" si="130"/>
        <v>10</v>
      </c>
      <c r="EJ47">
        <f t="shared" si="131"/>
        <v>100</v>
      </c>
      <c r="EK47" s="16">
        <f t="shared" si="202"/>
        <v>0</v>
      </c>
      <c r="EL47" s="16">
        <f t="shared" si="132"/>
        <v>10</v>
      </c>
      <c r="EM47" s="16">
        <f t="shared" si="133"/>
        <v>65</v>
      </c>
      <c r="EN47" s="16">
        <f t="shared" si="203"/>
        <v>0</v>
      </c>
      <c r="EO47" s="16">
        <f t="shared" si="134"/>
        <v>10</v>
      </c>
      <c r="EP47" s="16">
        <f t="shared" si="135"/>
        <v>105</v>
      </c>
      <c r="EQ47">
        <f t="shared" si="136"/>
        <v>0</v>
      </c>
      <c r="ER47" s="49">
        <f t="shared" si="28"/>
        <v>0</v>
      </c>
      <c r="ES47" s="49">
        <f t="shared" si="137"/>
        <v>0</v>
      </c>
      <c r="ET47" s="49">
        <f t="shared" si="138"/>
        <v>0</v>
      </c>
      <c r="EV47" t="s">
        <v>12</v>
      </c>
      <c r="EW47">
        <f t="shared" si="204"/>
        <v>0</v>
      </c>
      <c r="EX47" t="str">
        <f t="shared" si="139"/>
        <v>I2</v>
      </c>
      <c r="EY47">
        <f t="shared" si="140"/>
        <v>0</v>
      </c>
      <c r="EZ47">
        <f t="shared" si="141"/>
        <v>10</v>
      </c>
      <c r="FA47">
        <f t="shared" si="142"/>
        <v>65</v>
      </c>
      <c r="FB47" t="str">
        <f t="shared" si="143"/>
        <v>I3</v>
      </c>
      <c r="FC47">
        <f t="shared" si="144"/>
        <v>0</v>
      </c>
      <c r="FD47">
        <f t="shared" si="145"/>
        <v>10</v>
      </c>
      <c r="FE47">
        <f t="shared" si="146"/>
        <v>105</v>
      </c>
      <c r="FF47" t="str">
        <f t="shared" si="147"/>
        <v>S</v>
      </c>
      <c r="FG47">
        <f t="shared" si="148"/>
        <v>100</v>
      </c>
      <c r="FH47" t="str">
        <f t="shared" si="149"/>
        <v>D</v>
      </c>
      <c r="FI47">
        <f t="shared" si="150"/>
        <v>0</v>
      </c>
      <c r="FJ47" t="str">
        <f t="shared" si="151"/>
        <v>P18</v>
      </c>
      <c r="FK47">
        <f t="shared" si="152"/>
        <v>0</v>
      </c>
      <c r="FL47" t="str">
        <f t="shared" si="153"/>
        <v>P17</v>
      </c>
      <c r="FM47">
        <f t="shared" si="154"/>
        <v>0</v>
      </c>
      <c r="FN47" t="str">
        <f t="shared" si="155"/>
        <v>P9</v>
      </c>
      <c r="FO47">
        <f t="shared" si="156"/>
        <v>0</v>
      </c>
      <c r="FP47" t="str">
        <f t="shared" si="157"/>
        <v>P10</v>
      </c>
      <c r="FQ47">
        <f t="shared" si="158"/>
        <v>0</v>
      </c>
      <c r="FR47" t="str">
        <f t="shared" si="159"/>
        <v>T1</v>
      </c>
      <c r="FS47">
        <f t="shared" si="160"/>
        <v>0</v>
      </c>
      <c r="FT47" t="str">
        <f t="shared" si="161"/>
        <v>T2</v>
      </c>
      <c r="FU47">
        <f t="shared" si="162"/>
        <v>0</v>
      </c>
      <c r="FV47" t="str">
        <f t="shared" si="163"/>
        <v>T3</v>
      </c>
      <c r="FW47">
        <f t="shared" si="164"/>
        <v>10</v>
      </c>
      <c r="FX47" t="str">
        <f t="shared" si="165"/>
        <v>T4</v>
      </c>
      <c r="FY47">
        <f t="shared" si="166"/>
        <v>10</v>
      </c>
      <c r="FZ47" t="str">
        <f t="shared" si="167"/>
        <v>P13</v>
      </c>
      <c r="GA47">
        <f t="shared" si="205"/>
        <v>0</v>
      </c>
      <c r="GB47" t="str">
        <f t="shared" si="168"/>
        <v>P14</v>
      </c>
      <c r="GC47">
        <f t="shared" si="206"/>
        <v>0</v>
      </c>
      <c r="GD47" t="str">
        <f t="shared" si="169"/>
        <v>P11</v>
      </c>
      <c r="GE47">
        <f t="shared" si="170"/>
        <v>-15</v>
      </c>
      <c r="GF47" t="str">
        <f t="shared" si="171"/>
        <v>P12</v>
      </c>
      <c r="GG47">
        <f t="shared" si="172"/>
        <v>-15</v>
      </c>
      <c r="GJ47" t="str">
        <f t="shared" si="173"/>
        <v/>
      </c>
      <c r="GK47" t="str">
        <f t="shared" si="174"/>
        <v/>
      </c>
      <c r="GL47" t="str">
        <f t="shared" si="175"/>
        <v/>
      </c>
      <c r="GM47" t="str">
        <f t="shared" si="176"/>
        <v/>
      </c>
    </row>
    <row r="48" spans="1:195" ht="18.600000000000001" thickTop="1" thickBot="1" x14ac:dyDescent="0.45">
      <c r="A48" s="15" t="s">
        <v>169</v>
      </c>
      <c r="B48" s="42">
        <f>IF(Walking!E53="","",Walking!E53)</f>
        <v>0</v>
      </c>
      <c r="K48">
        <f t="shared" si="33"/>
        <v>0</v>
      </c>
      <c r="L48">
        <f t="shared" si="34"/>
        <v>40</v>
      </c>
      <c r="M48">
        <f t="shared" si="35"/>
        <v>0</v>
      </c>
      <c r="N48" s="17">
        <f t="shared" si="36"/>
        <v>0</v>
      </c>
      <c r="O48">
        <f t="shared" si="37"/>
        <v>1</v>
      </c>
      <c r="P48">
        <f t="shared" si="38"/>
        <v>-20</v>
      </c>
      <c r="Q48">
        <f t="shared" si="38"/>
        <v>-10</v>
      </c>
      <c r="R48">
        <f t="shared" si="39"/>
        <v>0</v>
      </c>
      <c r="S48">
        <f t="shared" si="40"/>
        <v>0</v>
      </c>
      <c r="T48">
        <f t="shared" si="41"/>
        <v>0</v>
      </c>
      <c r="U48">
        <f t="shared" si="42"/>
        <v>0</v>
      </c>
      <c r="V48">
        <f t="shared" si="43"/>
        <v>-1</v>
      </c>
      <c r="W48">
        <f t="shared" si="44"/>
        <v>-2</v>
      </c>
      <c r="X48">
        <f t="shared" si="45"/>
        <v>4</v>
      </c>
      <c r="Y48">
        <f t="shared" si="46"/>
        <v>4</v>
      </c>
      <c r="Z48">
        <f t="shared" si="47"/>
        <v>8</v>
      </c>
      <c r="AA48">
        <f t="shared" si="47"/>
        <v>0</v>
      </c>
      <c r="AB48">
        <f t="shared" si="47"/>
        <v>0</v>
      </c>
      <c r="AC48" s="2">
        <f t="shared" si="48"/>
        <v>0</v>
      </c>
      <c r="AD48" s="2">
        <f t="shared" si="49"/>
        <v>-9</v>
      </c>
      <c r="AE48" s="2">
        <f t="shared" si="177"/>
        <v>0</v>
      </c>
      <c r="AF48" s="2">
        <f t="shared" si="178"/>
        <v>-1</v>
      </c>
      <c r="AG48" s="2">
        <f t="shared" si="179"/>
        <v>0</v>
      </c>
      <c r="AH48" s="2">
        <f t="shared" si="180"/>
        <v>0</v>
      </c>
      <c r="AI48" s="2">
        <f t="shared" si="54"/>
        <v>0</v>
      </c>
      <c r="AJ48" s="2">
        <f t="shared" si="55"/>
        <v>0</v>
      </c>
      <c r="AK48" s="6">
        <f t="shared" si="181"/>
        <v>0</v>
      </c>
      <c r="AL48" s="6">
        <f t="shared" si="182"/>
        <v>0</v>
      </c>
      <c r="AM48" s="6">
        <f t="shared" si="56"/>
        <v>0</v>
      </c>
      <c r="AN48" s="2">
        <f t="shared" si="183"/>
        <v>0</v>
      </c>
      <c r="AO48" s="6">
        <f t="shared" si="57"/>
        <v>0</v>
      </c>
      <c r="AP48" s="6">
        <f t="shared" si="184"/>
        <v>0</v>
      </c>
      <c r="AQ48" s="6">
        <f t="shared" si="58"/>
        <v>0</v>
      </c>
      <c r="AR48" s="18">
        <f t="shared" si="59"/>
        <v>0</v>
      </c>
      <c r="AS48" s="18">
        <f t="shared" si="60"/>
        <v>0</v>
      </c>
      <c r="AT48">
        <f t="shared" si="61"/>
        <v>6</v>
      </c>
      <c r="AU48">
        <f t="shared" si="62"/>
        <v>3</v>
      </c>
      <c r="AV48">
        <f t="shared" si="63"/>
        <v>0</v>
      </c>
      <c r="AW48" s="2">
        <f t="shared" si="64"/>
        <v>0</v>
      </c>
      <c r="AX48" s="2">
        <f t="shared" si="65"/>
        <v>0</v>
      </c>
      <c r="AY48" s="2">
        <f t="shared" si="66"/>
        <v>1</v>
      </c>
      <c r="AZ48" s="2">
        <f t="shared" si="67"/>
        <v>-1</v>
      </c>
      <c r="BA48" s="18">
        <f t="shared" si="68"/>
        <v>0</v>
      </c>
      <c r="BB48" s="2">
        <f t="shared" si="69"/>
        <v>0</v>
      </c>
      <c r="BC48" s="2">
        <f t="shared" si="70"/>
        <v>0</v>
      </c>
      <c r="BD48" s="2">
        <f t="shared" si="71"/>
        <v>1</v>
      </c>
      <c r="BE48" s="2">
        <f t="shared" si="72"/>
        <v>-1</v>
      </c>
      <c r="BF48" s="18">
        <f t="shared" si="73"/>
        <v>0</v>
      </c>
      <c r="BG48">
        <f t="shared" si="74"/>
        <v>0</v>
      </c>
      <c r="BH48" s="2">
        <f t="shared" si="75"/>
        <v>1</v>
      </c>
      <c r="BI48" s="17">
        <f t="shared" si="76"/>
        <v>0</v>
      </c>
      <c r="BJ48" s="2">
        <f t="shared" si="77"/>
        <v>1</v>
      </c>
      <c r="BK48" s="17">
        <f t="shared" si="78"/>
        <v>0</v>
      </c>
      <c r="BM48" t="str">
        <f t="shared" si="79"/>
        <v/>
      </c>
      <c r="BN48" t="str">
        <f t="shared" si="80"/>
        <v/>
      </c>
      <c r="BO48">
        <f t="shared" si="81"/>
        <v>0</v>
      </c>
      <c r="BP48">
        <f t="shared" si="82"/>
        <v>0</v>
      </c>
      <c r="BQ48">
        <f t="shared" si="83"/>
        <v>0</v>
      </c>
      <c r="BR48">
        <f t="shared" si="84"/>
        <v>0</v>
      </c>
      <c r="BS48">
        <f t="shared" si="85"/>
        <v>0</v>
      </c>
      <c r="BT48" s="17">
        <f t="shared" si="86"/>
        <v>0</v>
      </c>
      <c r="BU48" s="17">
        <f t="shared" si="87"/>
        <v>0</v>
      </c>
      <c r="BV48" s="2"/>
      <c r="BW48">
        <f t="shared" si="88"/>
        <v>20</v>
      </c>
      <c r="BX48">
        <f t="shared" si="185"/>
        <v>0</v>
      </c>
      <c r="BY48" s="7">
        <f t="shared" si="186"/>
        <v>0</v>
      </c>
      <c r="BZ48">
        <f t="shared" si="187"/>
        <v>0</v>
      </c>
      <c r="CA48" s="7">
        <f t="shared" si="188"/>
        <v>0</v>
      </c>
      <c r="CB48">
        <f t="shared" si="89"/>
        <v>10</v>
      </c>
      <c r="CC48">
        <f t="shared" si="90"/>
        <v>0</v>
      </c>
      <c r="CD48">
        <f t="shared" si="91"/>
        <v>0</v>
      </c>
      <c r="CE48" s="7">
        <f t="shared" si="92"/>
        <v>10</v>
      </c>
      <c r="CF48" s="7">
        <f t="shared" si="93"/>
        <v>10</v>
      </c>
      <c r="CG48">
        <f t="shared" si="94"/>
        <v>20</v>
      </c>
      <c r="CH48">
        <f t="shared" si="95"/>
        <v>20</v>
      </c>
      <c r="CI48">
        <f t="shared" si="96"/>
        <v>20</v>
      </c>
      <c r="CJ48">
        <f t="shared" si="189"/>
        <v>40</v>
      </c>
      <c r="CK48">
        <f t="shared" si="190"/>
        <v>40</v>
      </c>
      <c r="CL48">
        <f t="shared" si="191"/>
        <v>0</v>
      </c>
      <c r="CM48">
        <f t="shared" si="192"/>
        <v>0</v>
      </c>
      <c r="CN48">
        <f t="shared" si="97"/>
        <v>10</v>
      </c>
      <c r="CO48">
        <f t="shared" si="98"/>
        <v>5</v>
      </c>
      <c r="CP48">
        <f t="shared" si="193"/>
        <v>0</v>
      </c>
      <c r="CQ48">
        <f t="shared" si="194"/>
        <v>0</v>
      </c>
      <c r="CR48">
        <f t="shared" si="195"/>
        <v>0</v>
      </c>
      <c r="CS48" s="7">
        <f t="shared" si="99"/>
        <v>0</v>
      </c>
      <c r="CT48">
        <f t="shared" si="196"/>
        <v>0</v>
      </c>
      <c r="CU48">
        <f t="shared" si="197"/>
        <v>0</v>
      </c>
      <c r="CV48">
        <f t="shared" si="198"/>
        <v>0</v>
      </c>
      <c r="CW48" s="7">
        <f t="shared" si="100"/>
        <v>0</v>
      </c>
      <c r="CX48">
        <f t="shared" si="101"/>
        <v>0</v>
      </c>
      <c r="CY48">
        <f t="shared" si="102"/>
        <v>0</v>
      </c>
      <c r="CZ48">
        <f t="shared" si="103"/>
        <v>-5</v>
      </c>
      <c r="DA48">
        <f t="shared" si="104"/>
        <v>-20</v>
      </c>
      <c r="DB48">
        <f t="shared" si="105"/>
        <v>20</v>
      </c>
      <c r="DC48">
        <f t="shared" si="106"/>
        <v>40</v>
      </c>
      <c r="DD48">
        <f t="shared" si="107"/>
        <v>60</v>
      </c>
      <c r="DE48" s="5">
        <f t="shared" si="108"/>
        <v>40</v>
      </c>
      <c r="DG48">
        <f t="shared" si="109"/>
        <v>40</v>
      </c>
      <c r="DH48">
        <f t="shared" si="110"/>
        <v>100</v>
      </c>
      <c r="DI48" s="5">
        <f t="shared" si="111"/>
        <v>40</v>
      </c>
      <c r="DK48">
        <f t="shared" si="112"/>
        <v>0</v>
      </c>
      <c r="DL48">
        <f t="shared" si="113"/>
        <v>0</v>
      </c>
      <c r="DM48">
        <f t="shared" si="114"/>
        <v>0</v>
      </c>
      <c r="DN48">
        <f t="shared" si="115"/>
        <v>0</v>
      </c>
      <c r="DO48">
        <f t="shared" si="199"/>
        <v>0</v>
      </c>
      <c r="DP48">
        <f t="shared" si="116"/>
        <v>0</v>
      </c>
      <c r="DQ48">
        <f t="shared" si="117"/>
        <v>5</v>
      </c>
      <c r="DR48">
        <f t="shared" si="118"/>
        <v>0</v>
      </c>
      <c r="DS48">
        <f t="shared" si="200"/>
        <v>5</v>
      </c>
      <c r="DT48">
        <f t="shared" si="119"/>
        <v>5</v>
      </c>
      <c r="DU48">
        <f t="shared" si="120"/>
        <v>0</v>
      </c>
      <c r="DV48">
        <f t="shared" si="201"/>
        <v>0</v>
      </c>
      <c r="DW48">
        <f t="shared" si="121"/>
        <v>0</v>
      </c>
      <c r="DX48">
        <f t="shared" si="122"/>
        <v>0</v>
      </c>
      <c r="DY48">
        <f t="shared" si="122"/>
        <v>1</v>
      </c>
      <c r="DZ48">
        <f t="shared" si="123"/>
        <v>1</v>
      </c>
      <c r="EA48">
        <f t="shared" si="124"/>
        <v>1</v>
      </c>
      <c r="EB48">
        <f t="shared" si="125"/>
        <v>0</v>
      </c>
      <c r="EC48">
        <f t="shared" si="126"/>
        <v>10</v>
      </c>
      <c r="ED48">
        <f t="shared" si="127"/>
        <v>60</v>
      </c>
      <c r="EE48">
        <f t="shared" si="207"/>
        <v>1</v>
      </c>
      <c r="EF48">
        <f t="shared" si="207"/>
        <v>1</v>
      </c>
      <c r="EG48">
        <f t="shared" si="207"/>
        <v>1</v>
      </c>
      <c r="EH48">
        <f t="shared" si="129"/>
        <v>0</v>
      </c>
      <c r="EI48">
        <f t="shared" si="130"/>
        <v>10</v>
      </c>
      <c r="EJ48">
        <f t="shared" si="131"/>
        <v>100</v>
      </c>
      <c r="EK48" s="16">
        <f t="shared" si="202"/>
        <v>0</v>
      </c>
      <c r="EL48" s="16">
        <f t="shared" si="132"/>
        <v>10</v>
      </c>
      <c r="EM48" s="16">
        <f t="shared" si="133"/>
        <v>65</v>
      </c>
      <c r="EN48" s="16">
        <f t="shared" si="203"/>
        <v>0</v>
      </c>
      <c r="EO48" s="16">
        <f t="shared" si="134"/>
        <v>10</v>
      </c>
      <c r="EP48" s="16">
        <f t="shared" si="135"/>
        <v>105</v>
      </c>
      <c r="EQ48">
        <f t="shared" si="136"/>
        <v>0</v>
      </c>
      <c r="ER48" s="49">
        <f t="shared" si="28"/>
        <v>0</v>
      </c>
      <c r="ES48" s="49">
        <f t="shared" si="137"/>
        <v>0</v>
      </c>
      <c r="ET48" s="49">
        <f t="shared" si="138"/>
        <v>0</v>
      </c>
      <c r="EV48" t="s">
        <v>12</v>
      </c>
      <c r="EW48">
        <f t="shared" si="204"/>
        <v>0</v>
      </c>
      <c r="EX48" t="str">
        <f t="shared" si="139"/>
        <v>I2</v>
      </c>
      <c r="EY48">
        <f t="shared" si="140"/>
        <v>0</v>
      </c>
      <c r="EZ48">
        <f t="shared" si="141"/>
        <v>10</v>
      </c>
      <c r="FA48">
        <f t="shared" si="142"/>
        <v>65</v>
      </c>
      <c r="FB48" t="str">
        <f t="shared" si="143"/>
        <v>I3</v>
      </c>
      <c r="FC48">
        <f t="shared" si="144"/>
        <v>0</v>
      </c>
      <c r="FD48">
        <f t="shared" si="145"/>
        <v>10</v>
      </c>
      <c r="FE48">
        <f t="shared" si="146"/>
        <v>105</v>
      </c>
      <c r="FF48" t="str">
        <f t="shared" si="147"/>
        <v>S</v>
      </c>
      <c r="FG48">
        <f t="shared" si="148"/>
        <v>100</v>
      </c>
      <c r="FH48" t="str">
        <f t="shared" si="149"/>
        <v>D</v>
      </c>
      <c r="FI48">
        <f t="shared" si="150"/>
        <v>0</v>
      </c>
      <c r="FJ48" t="str">
        <f t="shared" si="151"/>
        <v>P18</v>
      </c>
      <c r="FK48">
        <f t="shared" si="152"/>
        <v>0</v>
      </c>
      <c r="FL48" t="str">
        <f t="shared" si="153"/>
        <v>P17</v>
      </c>
      <c r="FM48">
        <f t="shared" si="154"/>
        <v>0</v>
      </c>
      <c r="FN48" t="str">
        <f t="shared" si="155"/>
        <v>P9</v>
      </c>
      <c r="FO48">
        <f t="shared" si="156"/>
        <v>0</v>
      </c>
      <c r="FP48" t="str">
        <f t="shared" si="157"/>
        <v>P10</v>
      </c>
      <c r="FQ48">
        <f t="shared" si="158"/>
        <v>0</v>
      </c>
      <c r="FR48" t="str">
        <f t="shared" si="159"/>
        <v>T1</v>
      </c>
      <c r="FS48">
        <f t="shared" si="160"/>
        <v>0</v>
      </c>
      <c r="FT48" t="str">
        <f t="shared" si="161"/>
        <v>T2</v>
      </c>
      <c r="FU48">
        <f t="shared" si="162"/>
        <v>0</v>
      </c>
      <c r="FV48" t="str">
        <f t="shared" si="163"/>
        <v>T3</v>
      </c>
      <c r="FW48">
        <f t="shared" si="164"/>
        <v>10</v>
      </c>
      <c r="FX48" t="str">
        <f t="shared" si="165"/>
        <v>T4</v>
      </c>
      <c r="FY48">
        <f t="shared" si="166"/>
        <v>10</v>
      </c>
      <c r="FZ48" t="str">
        <f t="shared" si="167"/>
        <v>P13</v>
      </c>
      <c r="GA48">
        <f t="shared" si="205"/>
        <v>0</v>
      </c>
      <c r="GB48" t="str">
        <f t="shared" si="168"/>
        <v>P14</v>
      </c>
      <c r="GC48">
        <f t="shared" si="206"/>
        <v>0</v>
      </c>
      <c r="GD48" t="str">
        <f t="shared" si="169"/>
        <v>P11</v>
      </c>
      <c r="GE48">
        <f t="shared" si="170"/>
        <v>-15</v>
      </c>
      <c r="GF48" t="str">
        <f t="shared" si="171"/>
        <v>P12</v>
      </c>
      <c r="GG48">
        <f t="shared" si="172"/>
        <v>-15</v>
      </c>
      <c r="GJ48" t="str">
        <f t="shared" si="173"/>
        <v/>
      </c>
      <c r="GK48" t="str">
        <f t="shared" si="174"/>
        <v/>
      </c>
      <c r="GL48" t="str">
        <f t="shared" si="175"/>
        <v/>
      </c>
      <c r="GM48" t="str">
        <f t="shared" si="176"/>
        <v/>
      </c>
    </row>
    <row r="49" spans="1:195" ht="18.600000000000001" thickTop="1" thickBot="1" x14ac:dyDescent="0.45">
      <c r="A49" s="22" t="s">
        <v>208</v>
      </c>
      <c r="B49" s="42">
        <f>IF(Walking!E54="","",Walking!E54)</f>
        <v>0</v>
      </c>
      <c r="K49">
        <f t="shared" si="33"/>
        <v>0</v>
      </c>
      <c r="L49">
        <f t="shared" si="34"/>
        <v>41</v>
      </c>
      <c r="M49">
        <f t="shared" si="35"/>
        <v>0</v>
      </c>
      <c r="N49" s="17">
        <f t="shared" si="36"/>
        <v>0</v>
      </c>
      <c r="O49">
        <f t="shared" si="37"/>
        <v>1</v>
      </c>
      <c r="P49">
        <f t="shared" si="38"/>
        <v>-20</v>
      </c>
      <c r="Q49">
        <f t="shared" si="38"/>
        <v>-10</v>
      </c>
      <c r="R49">
        <f t="shared" si="39"/>
        <v>0</v>
      </c>
      <c r="S49">
        <f t="shared" si="40"/>
        <v>0</v>
      </c>
      <c r="T49">
        <f t="shared" si="41"/>
        <v>0</v>
      </c>
      <c r="U49">
        <f t="shared" si="42"/>
        <v>0</v>
      </c>
      <c r="V49">
        <f t="shared" si="43"/>
        <v>-1</v>
      </c>
      <c r="W49">
        <f t="shared" si="44"/>
        <v>-2</v>
      </c>
      <c r="X49">
        <f t="shared" si="45"/>
        <v>4</v>
      </c>
      <c r="Y49">
        <f t="shared" si="46"/>
        <v>4</v>
      </c>
      <c r="Z49">
        <f t="shared" si="47"/>
        <v>8</v>
      </c>
      <c r="AA49">
        <f t="shared" si="47"/>
        <v>0</v>
      </c>
      <c r="AB49">
        <f t="shared" si="47"/>
        <v>0</v>
      </c>
      <c r="AC49" s="2">
        <f t="shared" si="48"/>
        <v>0</v>
      </c>
      <c r="AD49" s="2">
        <f t="shared" si="49"/>
        <v>-9</v>
      </c>
      <c r="AE49" s="2">
        <f t="shared" si="177"/>
        <v>0</v>
      </c>
      <c r="AF49" s="2">
        <f t="shared" si="178"/>
        <v>-1</v>
      </c>
      <c r="AG49" s="2">
        <f t="shared" si="179"/>
        <v>0</v>
      </c>
      <c r="AH49" s="2">
        <f t="shared" si="180"/>
        <v>0</v>
      </c>
      <c r="AI49" s="2">
        <f t="shared" si="54"/>
        <v>0</v>
      </c>
      <c r="AJ49" s="2">
        <f t="shared" si="55"/>
        <v>0</v>
      </c>
      <c r="AK49" s="6">
        <f t="shared" si="181"/>
        <v>0</v>
      </c>
      <c r="AL49" s="6">
        <f t="shared" si="182"/>
        <v>0</v>
      </c>
      <c r="AM49" s="6">
        <f t="shared" si="56"/>
        <v>0</v>
      </c>
      <c r="AN49" s="2">
        <f t="shared" si="183"/>
        <v>0</v>
      </c>
      <c r="AO49" s="6">
        <f t="shared" si="57"/>
        <v>0</v>
      </c>
      <c r="AP49" s="6">
        <f t="shared" si="184"/>
        <v>0</v>
      </c>
      <c r="AQ49" s="6">
        <f t="shared" si="58"/>
        <v>0</v>
      </c>
      <c r="AR49" s="18">
        <f t="shared" si="59"/>
        <v>0</v>
      </c>
      <c r="AS49" s="18">
        <f t="shared" si="60"/>
        <v>0</v>
      </c>
      <c r="AT49">
        <f t="shared" si="61"/>
        <v>6</v>
      </c>
      <c r="AU49">
        <f t="shared" si="62"/>
        <v>3</v>
      </c>
      <c r="AV49">
        <f t="shared" si="63"/>
        <v>0</v>
      </c>
      <c r="AW49" s="2">
        <f t="shared" si="64"/>
        <v>0</v>
      </c>
      <c r="AX49" s="2">
        <f t="shared" si="65"/>
        <v>0</v>
      </c>
      <c r="AY49" s="2">
        <f t="shared" si="66"/>
        <v>1</v>
      </c>
      <c r="AZ49" s="2">
        <f t="shared" si="67"/>
        <v>-1</v>
      </c>
      <c r="BA49" s="18">
        <f t="shared" si="68"/>
        <v>0</v>
      </c>
      <c r="BB49" s="2">
        <f t="shared" si="69"/>
        <v>0</v>
      </c>
      <c r="BC49" s="2">
        <f t="shared" si="70"/>
        <v>0</v>
      </c>
      <c r="BD49" s="2">
        <f t="shared" si="71"/>
        <v>1</v>
      </c>
      <c r="BE49" s="2">
        <f t="shared" si="72"/>
        <v>-1</v>
      </c>
      <c r="BF49" s="18">
        <f t="shared" si="73"/>
        <v>0</v>
      </c>
      <c r="BG49">
        <f t="shared" si="74"/>
        <v>0</v>
      </c>
      <c r="BH49" s="2">
        <f t="shared" si="75"/>
        <v>1</v>
      </c>
      <c r="BI49" s="17">
        <f t="shared" si="76"/>
        <v>0</v>
      </c>
      <c r="BJ49" s="2">
        <f t="shared" si="77"/>
        <v>1</v>
      </c>
      <c r="BK49" s="17">
        <f t="shared" si="78"/>
        <v>0</v>
      </c>
      <c r="BM49" t="str">
        <f t="shared" si="79"/>
        <v/>
      </c>
      <c r="BN49" t="str">
        <f t="shared" si="80"/>
        <v/>
      </c>
      <c r="BO49">
        <f t="shared" si="81"/>
        <v>0</v>
      </c>
      <c r="BP49">
        <f t="shared" si="82"/>
        <v>0</v>
      </c>
      <c r="BQ49">
        <f t="shared" si="83"/>
        <v>0</v>
      </c>
      <c r="BR49">
        <f t="shared" si="84"/>
        <v>0</v>
      </c>
      <c r="BS49">
        <f t="shared" si="85"/>
        <v>0</v>
      </c>
      <c r="BT49" s="17">
        <f t="shared" si="86"/>
        <v>0</v>
      </c>
      <c r="BU49" s="17">
        <f t="shared" si="87"/>
        <v>0</v>
      </c>
      <c r="BV49" s="2"/>
      <c r="BW49">
        <f t="shared" si="88"/>
        <v>20</v>
      </c>
      <c r="BX49">
        <f t="shared" si="185"/>
        <v>0</v>
      </c>
      <c r="BY49" s="7">
        <f t="shared" si="186"/>
        <v>0</v>
      </c>
      <c r="BZ49">
        <f t="shared" si="187"/>
        <v>0</v>
      </c>
      <c r="CA49" s="7">
        <f t="shared" si="188"/>
        <v>0</v>
      </c>
      <c r="CB49">
        <f t="shared" si="89"/>
        <v>10</v>
      </c>
      <c r="CC49">
        <f t="shared" si="90"/>
        <v>0</v>
      </c>
      <c r="CD49">
        <f t="shared" si="91"/>
        <v>0</v>
      </c>
      <c r="CE49" s="7">
        <f t="shared" si="92"/>
        <v>10</v>
      </c>
      <c r="CF49" s="7">
        <f t="shared" si="93"/>
        <v>10</v>
      </c>
      <c r="CG49">
        <f t="shared" si="94"/>
        <v>20</v>
      </c>
      <c r="CH49">
        <f t="shared" si="95"/>
        <v>20</v>
      </c>
      <c r="CI49">
        <f t="shared" si="96"/>
        <v>20</v>
      </c>
      <c r="CJ49">
        <f t="shared" si="189"/>
        <v>40</v>
      </c>
      <c r="CK49">
        <f t="shared" si="190"/>
        <v>40</v>
      </c>
      <c r="CL49">
        <f t="shared" si="191"/>
        <v>0</v>
      </c>
      <c r="CM49">
        <f t="shared" si="192"/>
        <v>0</v>
      </c>
      <c r="CN49">
        <f t="shared" si="97"/>
        <v>10</v>
      </c>
      <c r="CO49">
        <f t="shared" si="98"/>
        <v>5</v>
      </c>
      <c r="CP49">
        <f t="shared" si="193"/>
        <v>0</v>
      </c>
      <c r="CQ49">
        <f t="shared" si="194"/>
        <v>0</v>
      </c>
      <c r="CR49">
        <f t="shared" si="195"/>
        <v>0</v>
      </c>
      <c r="CS49" s="7">
        <f t="shared" si="99"/>
        <v>0</v>
      </c>
      <c r="CT49">
        <f t="shared" si="196"/>
        <v>0</v>
      </c>
      <c r="CU49">
        <f t="shared" si="197"/>
        <v>0</v>
      </c>
      <c r="CV49">
        <f t="shared" si="198"/>
        <v>0</v>
      </c>
      <c r="CW49" s="7">
        <f t="shared" si="100"/>
        <v>0</v>
      </c>
      <c r="CX49">
        <f t="shared" si="101"/>
        <v>0</v>
      </c>
      <c r="CY49">
        <f t="shared" si="102"/>
        <v>0</v>
      </c>
      <c r="CZ49">
        <f t="shared" si="103"/>
        <v>-5</v>
      </c>
      <c r="DA49">
        <f t="shared" si="104"/>
        <v>-20</v>
      </c>
      <c r="DB49">
        <f t="shared" si="105"/>
        <v>20</v>
      </c>
      <c r="DC49">
        <f t="shared" si="106"/>
        <v>40</v>
      </c>
      <c r="DD49">
        <f t="shared" si="107"/>
        <v>60</v>
      </c>
      <c r="DE49" s="5">
        <f t="shared" si="108"/>
        <v>40</v>
      </c>
      <c r="DG49">
        <f t="shared" si="109"/>
        <v>40</v>
      </c>
      <c r="DH49">
        <f t="shared" si="110"/>
        <v>100</v>
      </c>
      <c r="DI49" s="5">
        <f t="shared" si="111"/>
        <v>40</v>
      </c>
      <c r="DK49">
        <f t="shared" si="112"/>
        <v>0</v>
      </c>
      <c r="DL49">
        <f t="shared" si="113"/>
        <v>0</v>
      </c>
      <c r="DM49">
        <f t="shared" si="114"/>
        <v>0</v>
      </c>
      <c r="DN49">
        <f t="shared" si="115"/>
        <v>0</v>
      </c>
      <c r="DO49">
        <f t="shared" si="199"/>
        <v>0</v>
      </c>
      <c r="DP49">
        <f t="shared" si="116"/>
        <v>0</v>
      </c>
      <c r="DQ49">
        <f t="shared" si="117"/>
        <v>5</v>
      </c>
      <c r="DR49">
        <f t="shared" si="118"/>
        <v>0</v>
      </c>
      <c r="DS49">
        <f t="shared" si="200"/>
        <v>5</v>
      </c>
      <c r="DT49">
        <f t="shared" si="119"/>
        <v>5</v>
      </c>
      <c r="DU49">
        <f t="shared" si="120"/>
        <v>0</v>
      </c>
      <c r="DV49">
        <f t="shared" si="201"/>
        <v>0</v>
      </c>
      <c r="DW49">
        <f t="shared" si="121"/>
        <v>0</v>
      </c>
      <c r="DX49">
        <f t="shared" si="122"/>
        <v>0</v>
      </c>
      <c r="DY49">
        <f t="shared" si="122"/>
        <v>1</v>
      </c>
      <c r="DZ49">
        <f t="shared" si="123"/>
        <v>1</v>
      </c>
      <c r="EA49">
        <f t="shared" si="124"/>
        <v>1</v>
      </c>
      <c r="EB49">
        <f t="shared" si="125"/>
        <v>0</v>
      </c>
      <c r="EC49">
        <f t="shared" si="126"/>
        <v>10</v>
      </c>
      <c r="ED49">
        <f t="shared" si="127"/>
        <v>60</v>
      </c>
      <c r="EE49">
        <f t="shared" si="207"/>
        <v>1</v>
      </c>
      <c r="EF49">
        <f t="shared" si="207"/>
        <v>1</v>
      </c>
      <c r="EG49">
        <f t="shared" si="207"/>
        <v>1</v>
      </c>
      <c r="EH49">
        <f t="shared" si="129"/>
        <v>0</v>
      </c>
      <c r="EI49">
        <f t="shared" si="130"/>
        <v>10</v>
      </c>
      <c r="EJ49">
        <f t="shared" si="131"/>
        <v>100</v>
      </c>
      <c r="EK49" s="16">
        <f t="shared" si="202"/>
        <v>0</v>
      </c>
      <c r="EL49" s="16">
        <f t="shared" si="132"/>
        <v>10</v>
      </c>
      <c r="EM49" s="16">
        <f t="shared" si="133"/>
        <v>65</v>
      </c>
      <c r="EN49" s="16">
        <f t="shared" si="203"/>
        <v>0</v>
      </c>
      <c r="EO49" s="16">
        <f t="shared" si="134"/>
        <v>10</v>
      </c>
      <c r="EP49" s="16">
        <f t="shared" si="135"/>
        <v>105</v>
      </c>
      <c r="EQ49">
        <f t="shared" si="136"/>
        <v>0</v>
      </c>
      <c r="ER49" s="49">
        <f t="shared" si="28"/>
        <v>0</v>
      </c>
      <c r="ES49" s="49">
        <f t="shared" si="137"/>
        <v>0</v>
      </c>
      <c r="ET49" s="49">
        <f t="shared" si="138"/>
        <v>0</v>
      </c>
      <c r="EV49" t="s">
        <v>12</v>
      </c>
      <c r="EW49">
        <f t="shared" si="204"/>
        <v>0</v>
      </c>
      <c r="EX49" t="str">
        <f t="shared" si="139"/>
        <v>I2</v>
      </c>
      <c r="EY49">
        <f t="shared" si="140"/>
        <v>0</v>
      </c>
      <c r="EZ49">
        <f t="shared" si="141"/>
        <v>10</v>
      </c>
      <c r="FA49">
        <f t="shared" si="142"/>
        <v>65</v>
      </c>
      <c r="FB49" t="str">
        <f t="shared" si="143"/>
        <v>I3</v>
      </c>
      <c r="FC49">
        <f t="shared" si="144"/>
        <v>0</v>
      </c>
      <c r="FD49">
        <f t="shared" si="145"/>
        <v>10</v>
      </c>
      <c r="FE49">
        <f t="shared" si="146"/>
        <v>105</v>
      </c>
      <c r="FF49" t="str">
        <f t="shared" si="147"/>
        <v>S</v>
      </c>
      <c r="FG49">
        <f t="shared" si="148"/>
        <v>100</v>
      </c>
      <c r="FH49" t="str">
        <f t="shared" si="149"/>
        <v>D</v>
      </c>
      <c r="FI49">
        <f t="shared" si="150"/>
        <v>0</v>
      </c>
      <c r="FJ49" t="str">
        <f t="shared" si="151"/>
        <v>P18</v>
      </c>
      <c r="FK49">
        <f t="shared" si="152"/>
        <v>0</v>
      </c>
      <c r="FL49" t="str">
        <f t="shared" si="153"/>
        <v>P17</v>
      </c>
      <c r="FM49">
        <f t="shared" si="154"/>
        <v>0</v>
      </c>
      <c r="FN49" t="str">
        <f t="shared" si="155"/>
        <v>P9</v>
      </c>
      <c r="FO49">
        <f t="shared" si="156"/>
        <v>0</v>
      </c>
      <c r="FP49" t="str">
        <f t="shared" si="157"/>
        <v>P10</v>
      </c>
      <c r="FQ49">
        <f t="shared" si="158"/>
        <v>0</v>
      </c>
      <c r="FR49" t="str">
        <f t="shared" si="159"/>
        <v>T1</v>
      </c>
      <c r="FS49">
        <f t="shared" si="160"/>
        <v>0</v>
      </c>
      <c r="FT49" t="str">
        <f t="shared" si="161"/>
        <v>T2</v>
      </c>
      <c r="FU49">
        <f t="shared" si="162"/>
        <v>0</v>
      </c>
      <c r="FV49" t="str">
        <f t="shared" si="163"/>
        <v>T3</v>
      </c>
      <c r="FW49">
        <f t="shared" si="164"/>
        <v>10</v>
      </c>
      <c r="FX49" t="str">
        <f t="shared" si="165"/>
        <v>T4</v>
      </c>
      <c r="FY49">
        <f t="shared" si="166"/>
        <v>10</v>
      </c>
      <c r="FZ49" t="str">
        <f t="shared" si="167"/>
        <v>P13</v>
      </c>
      <c r="GA49">
        <f t="shared" si="205"/>
        <v>0</v>
      </c>
      <c r="GB49" t="str">
        <f t="shared" si="168"/>
        <v>P14</v>
      </c>
      <c r="GC49">
        <f t="shared" si="206"/>
        <v>0</v>
      </c>
      <c r="GD49" t="str">
        <f t="shared" si="169"/>
        <v>P11</v>
      </c>
      <c r="GE49">
        <f t="shared" si="170"/>
        <v>-15</v>
      </c>
      <c r="GF49" t="str">
        <f t="shared" si="171"/>
        <v>P12</v>
      </c>
      <c r="GG49">
        <f t="shared" si="172"/>
        <v>-15</v>
      </c>
      <c r="GJ49" t="str">
        <f t="shared" si="173"/>
        <v/>
      </c>
      <c r="GK49" t="str">
        <f t="shared" si="174"/>
        <v/>
      </c>
      <c r="GL49" t="str">
        <f t="shared" si="175"/>
        <v/>
      </c>
      <c r="GM49" t="str">
        <f t="shared" si="176"/>
        <v/>
      </c>
    </row>
    <row r="50" spans="1:195" ht="18.600000000000001" thickTop="1" thickBot="1" x14ac:dyDescent="0.45">
      <c r="A50" s="55" t="s">
        <v>189</v>
      </c>
      <c r="B50" s="42">
        <f>IF(Walking!E55="","",Walking!E55)</f>
        <v>0</v>
      </c>
      <c r="C50" s="6" t="s">
        <v>47</v>
      </c>
      <c r="D50">
        <f>-B50</f>
        <v>0</v>
      </c>
      <c r="E50" t="s">
        <v>48</v>
      </c>
      <c r="K50">
        <f t="shared" si="33"/>
        <v>0</v>
      </c>
      <c r="L50">
        <f t="shared" si="34"/>
        <v>42</v>
      </c>
      <c r="M50">
        <f t="shared" si="35"/>
        <v>0</v>
      </c>
      <c r="N50" s="17">
        <f t="shared" si="36"/>
        <v>0</v>
      </c>
      <c r="O50">
        <f t="shared" si="37"/>
        <v>1</v>
      </c>
      <c r="P50">
        <f t="shared" si="38"/>
        <v>-20</v>
      </c>
      <c r="Q50">
        <f t="shared" si="38"/>
        <v>-10</v>
      </c>
      <c r="R50">
        <f t="shared" si="39"/>
        <v>0</v>
      </c>
      <c r="S50">
        <f t="shared" si="40"/>
        <v>0</v>
      </c>
      <c r="T50">
        <f t="shared" si="41"/>
        <v>0</v>
      </c>
      <c r="U50">
        <f t="shared" si="42"/>
        <v>0</v>
      </c>
      <c r="V50">
        <f t="shared" si="43"/>
        <v>-1</v>
      </c>
      <c r="W50">
        <f t="shared" si="44"/>
        <v>-2</v>
      </c>
      <c r="X50">
        <f t="shared" si="45"/>
        <v>4</v>
      </c>
      <c r="Y50">
        <f t="shared" si="46"/>
        <v>4</v>
      </c>
      <c r="Z50">
        <f t="shared" si="47"/>
        <v>8</v>
      </c>
      <c r="AA50">
        <f t="shared" si="47"/>
        <v>0</v>
      </c>
      <c r="AB50">
        <f t="shared" si="47"/>
        <v>0</v>
      </c>
      <c r="AC50" s="2">
        <f t="shared" si="48"/>
        <v>0</v>
      </c>
      <c r="AD50" s="2">
        <f t="shared" si="49"/>
        <v>-9</v>
      </c>
      <c r="AE50" s="2">
        <f t="shared" si="177"/>
        <v>0</v>
      </c>
      <c r="AF50" s="2">
        <f t="shared" si="178"/>
        <v>-1</v>
      </c>
      <c r="AG50" s="2">
        <f t="shared" si="179"/>
        <v>0</v>
      </c>
      <c r="AH50" s="2">
        <f t="shared" si="180"/>
        <v>0</v>
      </c>
      <c r="AI50" s="2">
        <f t="shared" si="54"/>
        <v>0</v>
      </c>
      <c r="AJ50" s="2">
        <f t="shared" si="55"/>
        <v>0</v>
      </c>
      <c r="AK50" s="6">
        <f t="shared" si="181"/>
        <v>0</v>
      </c>
      <c r="AL50" s="6">
        <f t="shared" si="182"/>
        <v>0</v>
      </c>
      <c r="AM50" s="6">
        <f t="shared" si="56"/>
        <v>0</v>
      </c>
      <c r="AN50" s="2">
        <f t="shared" si="183"/>
        <v>0</v>
      </c>
      <c r="AO50" s="6">
        <f t="shared" si="57"/>
        <v>0</v>
      </c>
      <c r="AP50" s="6">
        <f t="shared" si="184"/>
        <v>0</v>
      </c>
      <c r="AQ50" s="6">
        <f t="shared" si="58"/>
        <v>0</v>
      </c>
      <c r="AR50" s="18">
        <f t="shared" si="59"/>
        <v>0</v>
      </c>
      <c r="AS50" s="18">
        <f t="shared" si="60"/>
        <v>0</v>
      </c>
      <c r="AT50">
        <f t="shared" si="61"/>
        <v>6</v>
      </c>
      <c r="AU50">
        <f t="shared" si="62"/>
        <v>3</v>
      </c>
      <c r="AV50">
        <f t="shared" si="63"/>
        <v>0</v>
      </c>
      <c r="AW50" s="2">
        <f t="shared" si="64"/>
        <v>0</v>
      </c>
      <c r="AX50" s="2">
        <f t="shared" si="65"/>
        <v>0</v>
      </c>
      <c r="AY50" s="2">
        <f t="shared" si="66"/>
        <v>1</v>
      </c>
      <c r="AZ50" s="2">
        <f t="shared" si="67"/>
        <v>-1</v>
      </c>
      <c r="BA50" s="18">
        <f t="shared" si="68"/>
        <v>0</v>
      </c>
      <c r="BB50" s="2">
        <f t="shared" si="69"/>
        <v>0</v>
      </c>
      <c r="BC50" s="2">
        <f t="shared" si="70"/>
        <v>0</v>
      </c>
      <c r="BD50" s="2">
        <f t="shared" si="71"/>
        <v>1</v>
      </c>
      <c r="BE50" s="2">
        <f t="shared" si="72"/>
        <v>-1</v>
      </c>
      <c r="BF50" s="18">
        <f t="shared" si="73"/>
        <v>0</v>
      </c>
      <c r="BG50">
        <f t="shared" si="74"/>
        <v>0</v>
      </c>
      <c r="BH50" s="2">
        <f t="shared" si="75"/>
        <v>1</v>
      </c>
      <c r="BI50" s="17">
        <f t="shared" si="76"/>
        <v>0</v>
      </c>
      <c r="BJ50" s="2">
        <f t="shared" si="77"/>
        <v>1</v>
      </c>
      <c r="BK50" s="17">
        <f t="shared" si="78"/>
        <v>0</v>
      </c>
      <c r="BM50" t="str">
        <f t="shared" si="79"/>
        <v/>
      </c>
      <c r="BN50" t="str">
        <f t="shared" si="80"/>
        <v/>
      </c>
      <c r="BO50">
        <f t="shared" si="81"/>
        <v>0</v>
      </c>
      <c r="BP50">
        <f t="shared" si="82"/>
        <v>0</v>
      </c>
      <c r="BQ50">
        <f t="shared" si="83"/>
        <v>0</v>
      </c>
      <c r="BR50">
        <f t="shared" si="84"/>
        <v>0</v>
      </c>
      <c r="BS50">
        <f t="shared" si="85"/>
        <v>0</v>
      </c>
      <c r="BT50" s="17">
        <f t="shared" si="86"/>
        <v>0</v>
      </c>
      <c r="BU50" s="17">
        <f t="shared" si="87"/>
        <v>0</v>
      </c>
      <c r="BV50" s="2"/>
      <c r="BW50">
        <f t="shared" si="88"/>
        <v>20</v>
      </c>
      <c r="BX50">
        <f t="shared" si="185"/>
        <v>0</v>
      </c>
      <c r="BY50" s="7">
        <f t="shared" si="186"/>
        <v>0</v>
      </c>
      <c r="BZ50">
        <f t="shared" si="187"/>
        <v>0</v>
      </c>
      <c r="CA50" s="7">
        <f t="shared" si="188"/>
        <v>0</v>
      </c>
      <c r="CB50">
        <f t="shared" si="89"/>
        <v>10</v>
      </c>
      <c r="CC50">
        <f t="shared" si="90"/>
        <v>0</v>
      </c>
      <c r="CD50">
        <f t="shared" si="91"/>
        <v>0</v>
      </c>
      <c r="CE50" s="7">
        <f t="shared" si="92"/>
        <v>10</v>
      </c>
      <c r="CF50" s="7">
        <f t="shared" si="93"/>
        <v>10</v>
      </c>
      <c r="CG50">
        <f t="shared" si="94"/>
        <v>20</v>
      </c>
      <c r="CH50">
        <f t="shared" si="95"/>
        <v>20</v>
      </c>
      <c r="CI50">
        <f t="shared" si="96"/>
        <v>20</v>
      </c>
      <c r="CJ50">
        <f t="shared" si="189"/>
        <v>40</v>
      </c>
      <c r="CK50">
        <f t="shared" si="190"/>
        <v>40</v>
      </c>
      <c r="CL50">
        <f t="shared" si="191"/>
        <v>0</v>
      </c>
      <c r="CM50">
        <f t="shared" si="192"/>
        <v>0</v>
      </c>
      <c r="CN50">
        <f t="shared" si="97"/>
        <v>10</v>
      </c>
      <c r="CO50">
        <f t="shared" si="98"/>
        <v>5</v>
      </c>
      <c r="CP50">
        <f t="shared" si="193"/>
        <v>0</v>
      </c>
      <c r="CQ50">
        <f t="shared" si="194"/>
        <v>0</v>
      </c>
      <c r="CR50">
        <f t="shared" si="195"/>
        <v>0</v>
      </c>
      <c r="CS50" s="7">
        <f t="shared" si="99"/>
        <v>0</v>
      </c>
      <c r="CT50">
        <f t="shared" si="196"/>
        <v>0</v>
      </c>
      <c r="CU50">
        <f t="shared" si="197"/>
        <v>0</v>
      </c>
      <c r="CV50">
        <f t="shared" si="198"/>
        <v>0</v>
      </c>
      <c r="CW50" s="7">
        <f t="shared" si="100"/>
        <v>0</v>
      </c>
      <c r="CX50">
        <f t="shared" si="101"/>
        <v>0</v>
      </c>
      <c r="CY50">
        <f t="shared" si="102"/>
        <v>0</v>
      </c>
      <c r="CZ50">
        <f t="shared" si="103"/>
        <v>-5</v>
      </c>
      <c r="DA50">
        <f t="shared" si="104"/>
        <v>-20</v>
      </c>
      <c r="DB50">
        <f t="shared" si="105"/>
        <v>20</v>
      </c>
      <c r="DC50">
        <f t="shared" si="106"/>
        <v>40</v>
      </c>
      <c r="DD50">
        <f t="shared" si="107"/>
        <v>60</v>
      </c>
      <c r="DE50" s="5">
        <f t="shared" si="108"/>
        <v>40</v>
      </c>
      <c r="DG50">
        <f t="shared" si="109"/>
        <v>40</v>
      </c>
      <c r="DH50">
        <f t="shared" si="110"/>
        <v>100</v>
      </c>
      <c r="DI50" s="5">
        <f t="shared" si="111"/>
        <v>40</v>
      </c>
      <c r="DK50">
        <f t="shared" si="112"/>
        <v>0</v>
      </c>
      <c r="DL50">
        <f t="shared" si="113"/>
        <v>0</v>
      </c>
      <c r="DM50">
        <f t="shared" si="114"/>
        <v>0</v>
      </c>
      <c r="DN50">
        <f t="shared" si="115"/>
        <v>0</v>
      </c>
      <c r="DO50">
        <f t="shared" si="199"/>
        <v>0</v>
      </c>
      <c r="DP50">
        <f t="shared" si="116"/>
        <v>0</v>
      </c>
      <c r="DQ50">
        <f t="shared" si="117"/>
        <v>5</v>
      </c>
      <c r="DR50">
        <f t="shared" si="118"/>
        <v>0</v>
      </c>
      <c r="DS50">
        <f t="shared" si="200"/>
        <v>5</v>
      </c>
      <c r="DT50">
        <f t="shared" si="119"/>
        <v>5</v>
      </c>
      <c r="DU50">
        <f t="shared" si="120"/>
        <v>0</v>
      </c>
      <c r="DV50">
        <f t="shared" si="201"/>
        <v>0</v>
      </c>
      <c r="DW50">
        <f t="shared" si="121"/>
        <v>0</v>
      </c>
      <c r="DX50">
        <f t="shared" si="122"/>
        <v>0</v>
      </c>
      <c r="DY50">
        <f t="shared" si="122"/>
        <v>1</v>
      </c>
      <c r="DZ50">
        <f t="shared" si="123"/>
        <v>1</v>
      </c>
      <c r="EA50">
        <f t="shared" si="124"/>
        <v>1</v>
      </c>
      <c r="EB50">
        <f t="shared" si="125"/>
        <v>0</v>
      </c>
      <c r="EC50">
        <f t="shared" si="126"/>
        <v>10</v>
      </c>
      <c r="ED50">
        <f t="shared" si="127"/>
        <v>60</v>
      </c>
      <c r="EE50">
        <f t="shared" si="207"/>
        <v>1</v>
      </c>
      <c r="EF50">
        <f t="shared" si="207"/>
        <v>1</v>
      </c>
      <c r="EG50">
        <f t="shared" si="207"/>
        <v>1</v>
      </c>
      <c r="EH50">
        <f t="shared" si="129"/>
        <v>0</v>
      </c>
      <c r="EI50">
        <f t="shared" si="130"/>
        <v>10</v>
      </c>
      <c r="EJ50">
        <f t="shared" si="131"/>
        <v>100</v>
      </c>
      <c r="EK50" s="16">
        <f t="shared" si="202"/>
        <v>0</v>
      </c>
      <c r="EL50" s="16">
        <f t="shared" si="132"/>
        <v>10</v>
      </c>
      <c r="EM50" s="16">
        <f t="shared" si="133"/>
        <v>65</v>
      </c>
      <c r="EN50" s="16">
        <f t="shared" si="203"/>
        <v>0</v>
      </c>
      <c r="EO50" s="16">
        <f t="shared" si="134"/>
        <v>10</v>
      </c>
      <c r="EP50" s="16">
        <f t="shared" si="135"/>
        <v>105</v>
      </c>
      <c r="EQ50">
        <f t="shared" si="136"/>
        <v>0</v>
      </c>
      <c r="ER50" s="49">
        <f t="shared" si="28"/>
        <v>0</v>
      </c>
      <c r="ES50" s="49">
        <f t="shared" si="137"/>
        <v>0</v>
      </c>
      <c r="ET50" s="49">
        <f t="shared" si="138"/>
        <v>0</v>
      </c>
      <c r="EV50" t="s">
        <v>12</v>
      </c>
      <c r="EW50">
        <f t="shared" si="204"/>
        <v>0</v>
      </c>
      <c r="EX50" t="str">
        <f t="shared" si="139"/>
        <v>I2</v>
      </c>
      <c r="EY50">
        <f t="shared" si="140"/>
        <v>0</v>
      </c>
      <c r="EZ50">
        <f t="shared" si="141"/>
        <v>10</v>
      </c>
      <c r="FA50">
        <f t="shared" si="142"/>
        <v>65</v>
      </c>
      <c r="FB50" t="str">
        <f t="shared" si="143"/>
        <v>I3</v>
      </c>
      <c r="FC50">
        <f t="shared" si="144"/>
        <v>0</v>
      </c>
      <c r="FD50">
        <f t="shared" si="145"/>
        <v>10</v>
      </c>
      <c r="FE50">
        <f t="shared" si="146"/>
        <v>105</v>
      </c>
      <c r="FF50" t="str">
        <f t="shared" si="147"/>
        <v>S</v>
      </c>
      <c r="FG50">
        <f t="shared" si="148"/>
        <v>100</v>
      </c>
      <c r="FH50" t="str">
        <f t="shared" si="149"/>
        <v>D</v>
      </c>
      <c r="FI50">
        <f t="shared" si="150"/>
        <v>0</v>
      </c>
      <c r="FJ50" t="str">
        <f t="shared" si="151"/>
        <v>P18</v>
      </c>
      <c r="FK50">
        <f t="shared" si="152"/>
        <v>0</v>
      </c>
      <c r="FL50" t="str">
        <f t="shared" si="153"/>
        <v>P17</v>
      </c>
      <c r="FM50">
        <f t="shared" si="154"/>
        <v>0</v>
      </c>
      <c r="FN50" t="str">
        <f t="shared" si="155"/>
        <v>P9</v>
      </c>
      <c r="FO50">
        <f t="shared" si="156"/>
        <v>0</v>
      </c>
      <c r="FP50" t="str">
        <f t="shared" si="157"/>
        <v>P10</v>
      </c>
      <c r="FQ50">
        <f t="shared" si="158"/>
        <v>0</v>
      </c>
      <c r="FR50" t="str">
        <f t="shared" si="159"/>
        <v>T1</v>
      </c>
      <c r="FS50">
        <f t="shared" si="160"/>
        <v>0</v>
      </c>
      <c r="FT50" t="str">
        <f t="shared" si="161"/>
        <v>T2</v>
      </c>
      <c r="FU50">
        <f t="shared" si="162"/>
        <v>0</v>
      </c>
      <c r="FV50" t="str">
        <f t="shared" si="163"/>
        <v>T3</v>
      </c>
      <c r="FW50">
        <f t="shared" si="164"/>
        <v>10</v>
      </c>
      <c r="FX50" t="str">
        <f t="shared" si="165"/>
        <v>T4</v>
      </c>
      <c r="FY50">
        <f t="shared" si="166"/>
        <v>10</v>
      </c>
      <c r="FZ50" t="str">
        <f t="shared" si="167"/>
        <v>P13</v>
      </c>
      <c r="GA50">
        <f t="shared" si="205"/>
        <v>0</v>
      </c>
      <c r="GB50" t="str">
        <f t="shared" si="168"/>
        <v>P14</v>
      </c>
      <c r="GC50">
        <f t="shared" si="206"/>
        <v>0</v>
      </c>
      <c r="GD50" t="str">
        <f t="shared" si="169"/>
        <v>P11</v>
      </c>
      <c r="GE50">
        <f t="shared" si="170"/>
        <v>-15</v>
      </c>
      <c r="GF50" t="str">
        <f t="shared" si="171"/>
        <v>P12</v>
      </c>
      <c r="GG50">
        <f t="shared" si="172"/>
        <v>-15</v>
      </c>
      <c r="GJ50" t="str">
        <f t="shared" si="173"/>
        <v/>
      </c>
      <c r="GK50" t="str">
        <f t="shared" si="174"/>
        <v/>
      </c>
      <c r="GL50" t="str">
        <f t="shared" si="175"/>
        <v/>
      </c>
      <c r="GM50" t="str">
        <f t="shared" si="176"/>
        <v/>
      </c>
    </row>
    <row r="51" spans="1:195" ht="18.600000000000001" thickTop="1" thickBot="1" x14ac:dyDescent="0.45">
      <c r="A51" s="17" t="s">
        <v>193</v>
      </c>
      <c r="B51" s="42" t="str">
        <f>IF(Walking!E56="","",Walking!E56)</f>
        <v/>
      </c>
      <c r="C51" s="6" t="s">
        <v>49</v>
      </c>
      <c r="D51">
        <f>D50</f>
        <v>0</v>
      </c>
      <c r="K51">
        <f t="shared" si="33"/>
        <v>0</v>
      </c>
      <c r="L51">
        <f t="shared" si="34"/>
        <v>43</v>
      </c>
      <c r="M51">
        <f t="shared" si="35"/>
        <v>0</v>
      </c>
      <c r="N51" s="17">
        <f t="shared" si="36"/>
        <v>0</v>
      </c>
      <c r="O51">
        <f t="shared" si="37"/>
        <v>1</v>
      </c>
      <c r="P51">
        <f t="shared" si="38"/>
        <v>-20</v>
      </c>
      <c r="Q51">
        <f t="shared" si="38"/>
        <v>-10</v>
      </c>
      <c r="R51">
        <f t="shared" si="39"/>
        <v>0</v>
      </c>
      <c r="S51">
        <f t="shared" si="40"/>
        <v>0</v>
      </c>
      <c r="T51">
        <f t="shared" si="41"/>
        <v>0</v>
      </c>
      <c r="U51">
        <f t="shared" si="42"/>
        <v>0</v>
      </c>
      <c r="V51">
        <f t="shared" si="43"/>
        <v>-1</v>
      </c>
      <c r="W51">
        <f t="shared" si="44"/>
        <v>-2</v>
      </c>
      <c r="X51">
        <f t="shared" si="45"/>
        <v>4</v>
      </c>
      <c r="Y51">
        <f t="shared" si="46"/>
        <v>4</v>
      </c>
      <c r="Z51">
        <f t="shared" si="47"/>
        <v>8</v>
      </c>
      <c r="AA51">
        <f t="shared" si="47"/>
        <v>0</v>
      </c>
      <c r="AB51">
        <f t="shared" si="47"/>
        <v>0</v>
      </c>
      <c r="AC51" s="2">
        <f t="shared" si="48"/>
        <v>0</v>
      </c>
      <c r="AD51" s="2">
        <f t="shared" si="49"/>
        <v>-9</v>
      </c>
      <c r="AE51" s="2">
        <f t="shared" si="177"/>
        <v>0</v>
      </c>
      <c r="AF51" s="2">
        <f t="shared" si="178"/>
        <v>-1</v>
      </c>
      <c r="AG51" s="2">
        <f t="shared" si="179"/>
        <v>0</v>
      </c>
      <c r="AH51" s="2">
        <f t="shared" si="180"/>
        <v>0</v>
      </c>
      <c r="AI51" s="2">
        <f t="shared" si="54"/>
        <v>0</v>
      </c>
      <c r="AJ51" s="2">
        <f t="shared" si="55"/>
        <v>0</v>
      </c>
      <c r="AK51" s="6">
        <f t="shared" si="181"/>
        <v>0</v>
      </c>
      <c r="AL51" s="6">
        <f t="shared" si="182"/>
        <v>0</v>
      </c>
      <c r="AM51" s="6">
        <f t="shared" si="56"/>
        <v>0</v>
      </c>
      <c r="AN51" s="2">
        <f t="shared" si="183"/>
        <v>0</v>
      </c>
      <c r="AO51" s="6">
        <f t="shared" si="57"/>
        <v>0</v>
      </c>
      <c r="AP51" s="6">
        <f t="shared" si="184"/>
        <v>0</v>
      </c>
      <c r="AQ51" s="6">
        <f t="shared" si="58"/>
        <v>0</v>
      </c>
      <c r="AR51" s="18">
        <f t="shared" si="59"/>
        <v>0</v>
      </c>
      <c r="AS51" s="18">
        <f t="shared" si="60"/>
        <v>0</v>
      </c>
      <c r="AT51">
        <f t="shared" si="61"/>
        <v>6</v>
      </c>
      <c r="AU51">
        <f t="shared" si="62"/>
        <v>3</v>
      </c>
      <c r="AV51">
        <f t="shared" si="63"/>
        <v>0</v>
      </c>
      <c r="AW51" s="2">
        <f t="shared" si="64"/>
        <v>0</v>
      </c>
      <c r="AX51" s="2">
        <f t="shared" si="65"/>
        <v>0</v>
      </c>
      <c r="AY51" s="2">
        <f t="shared" si="66"/>
        <v>1</v>
      </c>
      <c r="AZ51" s="2">
        <f t="shared" si="67"/>
        <v>-1</v>
      </c>
      <c r="BA51" s="18">
        <f t="shared" si="68"/>
        <v>0</v>
      </c>
      <c r="BB51" s="2">
        <f t="shared" si="69"/>
        <v>0</v>
      </c>
      <c r="BC51" s="2">
        <f t="shared" si="70"/>
        <v>0</v>
      </c>
      <c r="BD51" s="2">
        <f t="shared" si="71"/>
        <v>1</v>
      </c>
      <c r="BE51" s="2">
        <f t="shared" si="72"/>
        <v>-1</v>
      </c>
      <c r="BF51" s="18">
        <f t="shared" si="73"/>
        <v>0</v>
      </c>
      <c r="BG51">
        <f t="shared" si="74"/>
        <v>0</v>
      </c>
      <c r="BH51" s="2">
        <f t="shared" si="75"/>
        <v>1</v>
      </c>
      <c r="BI51" s="17">
        <f t="shared" si="76"/>
        <v>0</v>
      </c>
      <c r="BJ51" s="2">
        <f t="shared" si="77"/>
        <v>1</v>
      </c>
      <c r="BK51" s="17">
        <f t="shared" si="78"/>
        <v>0</v>
      </c>
      <c r="BM51" t="str">
        <f t="shared" si="79"/>
        <v/>
      </c>
      <c r="BN51" t="str">
        <f t="shared" si="80"/>
        <v/>
      </c>
      <c r="BO51">
        <f t="shared" si="81"/>
        <v>0</v>
      </c>
      <c r="BP51">
        <f t="shared" si="82"/>
        <v>0</v>
      </c>
      <c r="BQ51">
        <f t="shared" si="83"/>
        <v>0</v>
      </c>
      <c r="BR51">
        <f t="shared" si="84"/>
        <v>0</v>
      </c>
      <c r="BS51">
        <f t="shared" si="85"/>
        <v>0</v>
      </c>
      <c r="BT51" s="17">
        <f t="shared" si="86"/>
        <v>0</v>
      </c>
      <c r="BU51" s="17">
        <f t="shared" si="87"/>
        <v>0</v>
      </c>
      <c r="BV51" s="2"/>
      <c r="BW51">
        <f t="shared" si="88"/>
        <v>20</v>
      </c>
      <c r="BX51">
        <f t="shared" si="185"/>
        <v>0</v>
      </c>
      <c r="BY51" s="7">
        <f t="shared" si="186"/>
        <v>0</v>
      </c>
      <c r="BZ51">
        <f t="shared" si="187"/>
        <v>0</v>
      </c>
      <c r="CA51" s="7">
        <f t="shared" si="188"/>
        <v>0</v>
      </c>
      <c r="CB51">
        <f t="shared" si="89"/>
        <v>10</v>
      </c>
      <c r="CC51">
        <f t="shared" si="90"/>
        <v>0</v>
      </c>
      <c r="CD51">
        <f t="shared" si="91"/>
        <v>0</v>
      </c>
      <c r="CE51" s="7">
        <f t="shared" si="92"/>
        <v>10</v>
      </c>
      <c r="CF51" s="7">
        <f t="shared" si="93"/>
        <v>10</v>
      </c>
      <c r="CG51">
        <f t="shared" si="94"/>
        <v>20</v>
      </c>
      <c r="CH51">
        <f t="shared" si="95"/>
        <v>20</v>
      </c>
      <c r="CI51">
        <f t="shared" si="96"/>
        <v>20</v>
      </c>
      <c r="CJ51">
        <f t="shared" si="189"/>
        <v>40</v>
      </c>
      <c r="CK51">
        <f t="shared" si="190"/>
        <v>40</v>
      </c>
      <c r="CL51">
        <f t="shared" si="191"/>
        <v>0</v>
      </c>
      <c r="CM51">
        <f t="shared" si="192"/>
        <v>0</v>
      </c>
      <c r="CN51">
        <f t="shared" si="97"/>
        <v>10</v>
      </c>
      <c r="CO51">
        <f t="shared" si="98"/>
        <v>5</v>
      </c>
      <c r="CP51">
        <f t="shared" si="193"/>
        <v>0</v>
      </c>
      <c r="CQ51">
        <f t="shared" si="194"/>
        <v>0</v>
      </c>
      <c r="CR51">
        <f t="shared" si="195"/>
        <v>0</v>
      </c>
      <c r="CS51" s="7">
        <f t="shared" si="99"/>
        <v>0</v>
      </c>
      <c r="CT51">
        <f t="shared" si="196"/>
        <v>0</v>
      </c>
      <c r="CU51">
        <f t="shared" si="197"/>
        <v>0</v>
      </c>
      <c r="CV51">
        <f t="shared" si="198"/>
        <v>0</v>
      </c>
      <c r="CW51" s="7">
        <f t="shared" si="100"/>
        <v>0</v>
      </c>
      <c r="CX51">
        <f t="shared" si="101"/>
        <v>0</v>
      </c>
      <c r="CY51">
        <f t="shared" si="102"/>
        <v>0</v>
      </c>
      <c r="CZ51">
        <f t="shared" si="103"/>
        <v>-5</v>
      </c>
      <c r="DA51">
        <f t="shared" si="104"/>
        <v>-20</v>
      </c>
      <c r="DB51">
        <f t="shared" si="105"/>
        <v>20</v>
      </c>
      <c r="DC51">
        <f t="shared" si="106"/>
        <v>40</v>
      </c>
      <c r="DD51">
        <f t="shared" si="107"/>
        <v>60</v>
      </c>
      <c r="DE51" s="5">
        <f t="shared" si="108"/>
        <v>40</v>
      </c>
      <c r="DG51">
        <f t="shared" si="109"/>
        <v>40</v>
      </c>
      <c r="DH51">
        <f t="shared" si="110"/>
        <v>100</v>
      </c>
      <c r="DI51" s="5">
        <f t="shared" si="111"/>
        <v>40</v>
      </c>
      <c r="DK51">
        <f t="shared" si="112"/>
        <v>0</v>
      </c>
      <c r="DL51">
        <f t="shared" si="113"/>
        <v>0</v>
      </c>
      <c r="DM51">
        <f t="shared" si="114"/>
        <v>0</v>
      </c>
      <c r="DN51">
        <f t="shared" si="115"/>
        <v>0</v>
      </c>
      <c r="DO51">
        <f t="shared" si="199"/>
        <v>0</v>
      </c>
      <c r="DP51">
        <f t="shared" si="116"/>
        <v>0</v>
      </c>
      <c r="DQ51">
        <f t="shared" si="117"/>
        <v>5</v>
      </c>
      <c r="DR51">
        <f t="shared" si="118"/>
        <v>0</v>
      </c>
      <c r="DS51">
        <f t="shared" si="200"/>
        <v>5</v>
      </c>
      <c r="DT51">
        <f t="shared" si="119"/>
        <v>5</v>
      </c>
      <c r="DU51">
        <f t="shared" si="120"/>
        <v>0</v>
      </c>
      <c r="DV51">
        <f t="shared" si="201"/>
        <v>0</v>
      </c>
      <c r="DW51">
        <f t="shared" si="121"/>
        <v>0</v>
      </c>
      <c r="DX51">
        <f t="shared" si="122"/>
        <v>0</v>
      </c>
      <c r="DY51">
        <f t="shared" si="122"/>
        <v>1</v>
      </c>
      <c r="DZ51">
        <f t="shared" si="123"/>
        <v>1</v>
      </c>
      <c r="EA51">
        <f t="shared" si="124"/>
        <v>1</v>
      </c>
      <c r="EB51">
        <f t="shared" si="125"/>
        <v>0</v>
      </c>
      <c r="EC51">
        <f t="shared" si="126"/>
        <v>10</v>
      </c>
      <c r="ED51">
        <f t="shared" si="127"/>
        <v>60</v>
      </c>
      <c r="EE51">
        <f t="shared" si="207"/>
        <v>1</v>
      </c>
      <c r="EF51">
        <f t="shared" si="207"/>
        <v>1</v>
      </c>
      <c r="EG51">
        <f t="shared" si="207"/>
        <v>1</v>
      </c>
      <c r="EH51">
        <f t="shared" si="129"/>
        <v>0</v>
      </c>
      <c r="EI51">
        <f t="shared" si="130"/>
        <v>10</v>
      </c>
      <c r="EJ51">
        <f t="shared" si="131"/>
        <v>100</v>
      </c>
      <c r="EK51" s="16">
        <f t="shared" si="202"/>
        <v>0</v>
      </c>
      <c r="EL51" s="16">
        <f t="shared" si="132"/>
        <v>10</v>
      </c>
      <c r="EM51" s="16">
        <f t="shared" si="133"/>
        <v>65</v>
      </c>
      <c r="EN51" s="16">
        <f t="shared" si="203"/>
        <v>0</v>
      </c>
      <c r="EO51" s="16">
        <f t="shared" si="134"/>
        <v>10</v>
      </c>
      <c r="EP51" s="16">
        <f t="shared" si="135"/>
        <v>105</v>
      </c>
      <c r="EQ51">
        <f t="shared" si="136"/>
        <v>0</v>
      </c>
      <c r="ER51" s="49">
        <f t="shared" si="28"/>
        <v>0</v>
      </c>
      <c r="ES51" s="49">
        <f t="shared" si="137"/>
        <v>0</v>
      </c>
      <c r="ET51" s="49">
        <f t="shared" si="138"/>
        <v>0</v>
      </c>
      <c r="EV51" t="s">
        <v>12</v>
      </c>
      <c r="EW51">
        <f t="shared" si="204"/>
        <v>0</v>
      </c>
      <c r="EX51" t="str">
        <f t="shared" si="139"/>
        <v>I2</v>
      </c>
      <c r="EY51">
        <f t="shared" si="140"/>
        <v>0</v>
      </c>
      <c r="EZ51">
        <f t="shared" si="141"/>
        <v>10</v>
      </c>
      <c r="FA51">
        <f t="shared" si="142"/>
        <v>65</v>
      </c>
      <c r="FB51" t="str">
        <f t="shared" si="143"/>
        <v>I3</v>
      </c>
      <c r="FC51">
        <f t="shared" si="144"/>
        <v>0</v>
      </c>
      <c r="FD51">
        <f t="shared" si="145"/>
        <v>10</v>
      </c>
      <c r="FE51">
        <f t="shared" si="146"/>
        <v>105</v>
      </c>
      <c r="FF51" t="str">
        <f t="shared" si="147"/>
        <v>S</v>
      </c>
      <c r="FG51">
        <f t="shared" si="148"/>
        <v>100</v>
      </c>
      <c r="FH51" t="str">
        <f t="shared" si="149"/>
        <v>D</v>
      </c>
      <c r="FI51">
        <f t="shared" si="150"/>
        <v>0</v>
      </c>
      <c r="FJ51" t="str">
        <f t="shared" si="151"/>
        <v>P18</v>
      </c>
      <c r="FK51">
        <f t="shared" si="152"/>
        <v>0</v>
      </c>
      <c r="FL51" t="str">
        <f t="shared" si="153"/>
        <v>P17</v>
      </c>
      <c r="FM51">
        <f t="shared" si="154"/>
        <v>0</v>
      </c>
      <c r="FN51" t="str">
        <f t="shared" si="155"/>
        <v>P9</v>
      </c>
      <c r="FO51">
        <f t="shared" si="156"/>
        <v>0</v>
      </c>
      <c r="FP51" t="str">
        <f t="shared" si="157"/>
        <v>P10</v>
      </c>
      <c r="FQ51">
        <f t="shared" si="158"/>
        <v>0</v>
      </c>
      <c r="FR51" t="str">
        <f t="shared" si="159"/>
        <v>T1</v>
      </c>
      <c r="FS51">
        <f t="shared" si="160"/>
        <v>0</v>
      </c>
      <c r="FT51" t="str">
        <f t="shared" si="161"/>
        <v>T2</v>
      </c>
      <c r="FU51">
        <f t="shared" si="162"/>
        <v>0</v>
      </c>
      <c r="FV51" t="str">
        <f t="shared" si="163"/>
        <v>T3</v>
      </c>
      <c r="FW51">
        <f t="shared" si="164"/>
        <v>10</v>
      </c>
      <c r="FX51" t="str">
        <f t="shared" si="165"/>
        <v>T4</v>
      </c>
      <c r="FY51">
        <f t="shared" si="166"/>
        <v>10</v>
      </c>
      <c r="FZ51" t="str">
        <f t="shared" si="167"/>
        <v>P13</v>
      </c>
      <c r="GA51">
        <f t="shared" si="205"/>
        <v>0</v>
      </c>
      <c r="GB51" t="str">
        <f t="shared" si="168"/>
        <v>P14</v>
      </c>
      <c r="GC51">
        <f t="shared" si="206"/>
        <v>0</v>
      </c>
      <c r="GD51" t="str">
        <f t="shared" si="169"/>
        <v>P11</v>
      </c>
      <c r="GE51">
        <f t="shared" si="170"/>
        <v>-15</v>
      </c>
      <c r="GF51" t="str">
        <f t="shared" si="171"/>
        <v>P12</v>
      </c>
      <c r="GG51">
        <f t="shared" si="172"/>
        <v>-15</v>
      </c>
      <c r="GJ51" t="str">
        <f t="shared" si="173"/>
        <v/>
      </c>
      <c r="GK51" t="str">
        <f t="shared" si="174"/>
        <v/>
      </c>
      <c r="GL51" t="str">
        <f t="shared" si="175"/>
        <v/>
      </c>
      <c r="GM51" t="str">
        <f t="shared" si="176"/>
        <v/>
      </c>
    </row>
    <row r="52" spans="1:195" ht="18.600000000000001" thickTop="1" thickBot="1" x14ac:dyDescent="0.45">
      <c r="A52" s="17" t="s">
        <v>194</v>
      </c>
      <c r="B52" s="42" t="str">
        <f>IF(Walking!E57="","",Walking!E57)</f>
        <v/>
      </c>
      <c r="K52">
        <f t="shared" si="33"/>
        <v>0</v>
      </c>
      <c r="L52">
        <f t="shared" si="34"/>
        <v>44</v>
      </c>
      <c r="M52">
        <f t="shared" si="35"/>
        <v>0</v>
      </c>
      <c r="N52" s="17">
        <f t="shared" si="36"/>
        <v>0</v>
      </c>
      <c r="O52">
        <f t="shared" si="37"/>
        <v>1</v>
      </c>
      <c r="P52">
        <f t="shared" si="38"/>
        <v>-20</v>
      </c>
      <c r="Q52">
        <f t="shared" si="38"/>
        <v>-10</v>
      </c>
      <c r="R52">
        <f t="shared" si="39"/>
        <v>0</v>
      </c>
      <c r="S52">
        <f t="shared" si="40"/>
        <v>0</v>
      </c>
      <c r="T52">
        <f t="shared" si="41"/>
        <v>0</v>
      </c>
      <c r="U52">
        <f t="shared" si="42"/>
        <v>0</v>
      </c>
      <c r="V52">
        <f t="shared" si="43"/>
        <v>-1</v>
      </c>
      <c r="W52">
        <f t="shared" si="44"/>
        <v>-2</v>
      </c>
      <c r="X52">
        <f t="shared" si="45"/>
        <v>4</v>
      </c>
      <c r="Y52">
        <f t="shared" si="46"/>
        <v>4</v>
      </c>
      <c r="Z52">
        <f t="shared" si="47"/>
        <v>8</v>
      </c>
      <c r="AA52">
        <f t="shared" si="47"/>
        <v>0</v>
      </c>
      <c r="AB52">
        <f t="shared" si="47"/>
        <v>0</v>
      </c>
      <c r="AC52" s="2">
        <f t="shared" si="48"/>
        <v>0</v>
      </c>
      <c r="AD52" s="2">
        <f t="shared" si="49"/>
        <v>-9</v>
      </c>
      <c r="AE52" s="2">
        <f t="shared" si="177"/>
        <v>0</v>
      </c>
      <c r="AF52" s="2">
        <f t="shared" si="178"/>
        <v>-1</v>
      </c>
      <c r="AG52" s="2">
        <f t="shared" si="179"/>
        <v>0</v>
      </c>
      <c r="AH52" s="2">
        <f t="shared" si="180"/>
        <v>0</v>
      </c>
      <c r="AI52" s="2">
        <f t="shared" si="54"/>
        <v>0</v>
      </c>
      <c r="AJ52" s="2">
        <f t="shared" si="55"/>
        <v>0</v>
      </c>
      <c r="AK52" s="6">
        <f t="shared" si="181"/>
        <v>0</v>
      </c>
      <c r="AL52" s="6">
        <f t="shared" si="182"/>
        <v>0</v>
      </c>
      <c r="AM52" s="6">
        <f t="shared" si="56"/>
        <v>0</v>
      </c>
      <c r="AN52" s="2">
        <f t="shared" si="183"/>
        <v>0</v>
      </c>
      <c r="AO52" s="6">
        <f t="shared" si="57"/>
        <v>0</v>
      </c>
      <c r="AP52" s="6">
        <f t="shared" si="184"/>
        <v>0</v>
      </c>
      <c r="AQ52" s="6">
        <f t="shared" si="58"/>
        <v>0</v>
      </c>
      <c r="AR52" s="18">
        <f t="shared" si="59"/>
        <v>0</v>
      </c>
      <c r="AS52" s="18">
        <f t="shared" si="60"/>
        <v>0</v>
      </c>
      <c r="AT52">
        <f t="shared" si="61"/>
        <v>6</v>
      </c>
      <c r="AU52">
        <f t="shared" si="62"/>
        <v>3</v>
      </c>
      <c r="AV52">
        <f t="shared" si="63"/>
        <v>0</v>
      </c>
      <c r="AW52" s="2">
        <f t="shared" si="64"/>
        <v>0</v>
      </c>
      <c r="AX52" s="2">
        <f t="shared" si="65"/>
        <v>0</v>
      </c>
      <c r="AY52" s="2">
        <f t="shared" si="66"/>
        <v>1</v>
      </c>
      <c r="AZ52" s="2">
        <f t="shared" si="67"/>
        <v>-1</v>
      </c>
      <c r="BA52" s="18">
        <f t="shared" si="68"/>
        <v>0</v>
      </c>
      <c r="BB52" s="2">
        <f t="shared" si="69"/>
        <v>0</v>
      </c>
      <c r="BC52" s="2">
        <f t="shared" si="70"/>
        <v>0</v>
      </c>
      <c r="BD52" s="2">
        <f t="shared" si="71"/>
        <v>1</v>
      </c>
      <c r="BE52" s="2">
        <f t="shared" si="72"/>
        <v>-1</v>
      </c>
      <c r="BF52" s="18">
        <f t="shared" si="73"/>
        <v>0</v>
      </c>
      <c r="BG52">
        <f t="shared" si="74"/>
        <v>0</v>
      </c>
      <c r="BH52" s="2">
        <f t="shared" si="75"/>
        <v>1</v>
      </c>
      <c r="BI52" s="17">
        <f t="shared" si="76"/>
        <v>0</v>
      </c>
      <c r="BJ52" s="2">
        <f t="shared" si="77"/>
        <v>1</v>
      </c>
      <c r="BK52" s="17">
        <f t="shared" si="78"/>
        <v>0</v>
      </c>
      <c r="BM52" t="str">
        <f t="shared" si="79"/>
        <v/>
      </c>
      <c r="BN52" t="str">
        <f t="shared" si="80"/>
        <v/>
      </c>
      <c r="BO52">
        <f t="shared" si="81"/>
        <v>0</v>
      </c>
      <c r="BP52">
        <f t="shared" si="82"/>
        <v>0</v>
      </c>
      <c r="BQ52">
        <f t="shared" si="83"/>
        <v>0</v>
      </c>
      <c r="BR52">
        <f t="shared" si="84"/>
        <v>0</v>
      </c>
      <c r="BS52">
        <f t="shared" si="85"/>
        <v>0</v>
      </c>
      <c r="BT52" s="17">
        <f t="shared" si="86"/>
        <v>0</v>
      </c>
      <c r="BU52" s="17">
        <f t="shared" si="87"/>
        <v>0</v>
      </c>
      <c r="BV52" s="2"/>
      <c r="BW52">
        <f t="shared" si="88"/>
        <v>20</v>
      </c>
      <c r="BX52">
        <f t="shared" si="185"/>
        <v>0</v>
      </c>
      <c r="BY52" s="7">
        <f t="shared" si="186"/>
        <v>0</v>
      </c>
      <c r="BZ52">
        <f t="shared" si="187"/>
        <v>0</v>
      </c>
      <c r="CA52" s="7">
        <f t="shared" si="188"/>
        <v>0</v>
      </c>
      <c r="CB52">
        <f t="shared" si="89"/>
        <v>10</v>
      </c>
      <c r="CC52">
        <f t="shared" si="90"/>
        <v>0</v>
      </c>
      <c r="CD52">
        <f t="shared" si="91"/>
        <v>0</v>
      </c>
      <c r="CE52" s="7">
        <f t="shared" si="92"/>
        <v>10</v>
      </c>
      <c r="CF52" s="7">
        <f t="shared" si="93"/>
        <v>10</v>
      </c>
      <c r="CG52">
        <f t="shared" si="94"/>
        <v>20</v>
      </c>
      <c r="CH52">
        <f t="shared" si="95"/>
        <v>20</v>
      </c>
      <c r="CI52">
        <f t="shared" si="96"/>
        <v>20</v>
      </c>
      <c r="CJ52">
        <f t="shared" si="189"/>
        <v>40</v>
      </c>
      <c r="CK52">
        <f t="shared" si="190"/>
        <v>40</v>
      </c>
      <c r="CL52">
        <f t="shared" si="191"/>
        <v>0</v>
      </c>
      <c r="CM52">
        <f t="shared" si="192"/>
        <v>0</v>
      </c>
      <c r="CN52">
        <f t="shared" si="97"/>
        <v>10</v>
      </c>
      <c r="CO52">
        <f t="shared" si="98"/>
        <v>5</v>
      </c>
      <c r="CP52">
        <f t="shared" si="193"/>
        <v>0</v>
      </c>
      <c r="CQ52">
        <f t="shared" si="194"/>
        <v>0</v>
      </c>
      <c r="CR52">
        <f t="shared" si="195"/>
        <v>0</v>
      </c>
      <c r="CS52" s="7">
        <f t="shared" si="99"/>
        <v>0</v>
      </c>
      <c r="CT52">
        <f t="shared" si="196"/>
        <v>0</v>
      </c>
      <c r="CU52">
        <f t="shared" si="197"/>
        <v>0</v>
      </c>
      <c r="CV52">
        <f t="shared" si="198"/>
        <v>0</v>
      </c>
      <c r="CW52" s="7">
        <f t="shared" si="100"/>
        <v>0</v>
      </c>
      <c r="CX52">
        <f t="shared" si="101"/>
        <v>0</v>
      </c>
      <c r="CY52">
        <f t="shared" si="102"/>
        <v>0</v>
      </c>
      <c r="CZ52">
        <f t="shared" si="103"/>
        <v>-5</v>
      </c>
      <c r="DA52">
        <f t="shared" si="104"/>
        <v>-20</v>
      </c>
      <c r="DB52">
        <f t="shared" si="105"/>
        <v>20</v>
      </c>
      <c r="DC52">
        <f t="shared" si="106"/>
        <v>40</v>
      </c>
      <c r="DD52">
        <f t="shared" si="107"/>
        <v>60</v>
      </c>
      <c r="DE52" s="5">
        <f t="shared" si="108"/>
        <v>40</v>
      </c>
      <c r="DG52">
        <f t="shared" si="109"/>
        <v>40</v>
      </c>
      <c r="DH52">
        <f t="shared" si="110"/>
        <v>100</v>
      </c>
      <c r="DI52" s="5">
        <f t="shared" si="111"/>
        <v>40</v>
      </c>
      <c r="DK52">
        <f t="shared" si="112"/>
        <v>0</v>
      </c>
      <c r="DL52">
        <f t="shared" si="113"/>
        <v>0</v>
      </c>
      <c r="DM52">
        <f t="shared" si="114"/>
        <v>0</v>
      </c>
      <c r="DN52">
        <f t="shared" si="115"/>
        <v>0</v>
      </c>
      <c r="DO52">
        <f t="shared" si="199"/>
        <v>0</v>
      </c>
      <c r="DP52">
        <f t="shared" si="116"/>
        <v>0</v>
      </c>
      <c r="DQ52">
        <f t="shared" si="117"/>
        <v>5</v>
      </c>
      <c r="DR52">
        <f t="shared" si="118"/>
        <v>0</v>
      </c>
      <c r="DS52">
        <f t="shared" si="200"/>
        <v>5</v>
      </c>
      <c r="DT52">
        <f t="shared" si="119"/>
        <v>5</v>
      </c>
      <c r="DU52">
        <f t="shared" si="120"/>
        <v>0</v>
      </c>
      <c r="DV52">
        <f t="shared" si="201"/>
        <v>0</v>
      </c>
      <c r="DW52">
        <f t="shared" si="121"/>
        <v>0</v>
      </c>
      <c r="DX52">
        <f t="shared" si="122"/>
        <v>0</v>
      </c>
      <c r="DY52">
        <f t="shared" si="122"/>
        <v>1</v>
      </c>
      <c r="DZ52">
        <f t="shared" si="123"/>
        <v>1</v>
      </c>
      <c r="EA52">
        <f t="shared" si="124"/>
        <v>1</v>
      </c>
      <c r="EB52">
        <f t="shared" si="125"/>
        <v>0</v>
      </c>
      <c r="EC52">
        <f t="shared" si="126"/>
        <v>10</v>
      </c>
      <c r="ED52">
        <f t="shared" si="127"/>
        <v>60</v>
      </c>
      <c r="EE52">
        <f t="shared" si="207"/>
        <v>1</v>
      </c>
      <c r="EF52">
        <f t="shared" si="207"/>
        <v>1</v>
      </c>
      <c r="EG52">
        <f t="shared" si="207"/>
        <v>1</v>
      </c>
      <c r="EH52">
        <f t="shared" si="129"/>
        <v>0</v>
      </c>
      <c r="EI52">
        <f t="shared" si="130"/>
        <v>10</v>
      </c>
      <c r="EJ52">
        <f t="shared" si="131"/>
        <v>100</v>
      </c>
      <c r="EK52" s="16">
        <f t="shared" si="202"/>
        <v>0</v>
      </c>
      <c r="EL52" s="16">
        <f t="shared" si="132"/>
        <v>10</v>
      </c>
      <c r="EM52" s="16">
        <f t="shared" si="133"/>
        <v>65</v>
      </c>
      <c r="EN52" s="16">
        <f t="shared" si="203"/>
        <v>0</v>
      </c>
      <c r="EO52" s="16">
        <f t="shared" si="134"/>
        <v>10</v>
      </c>
      <c r="EP52" s="16">
        <f t="shared" si="135"/>
        <v>105</v>
      </c>
      <c r="EQ52">
        <f t="shared" si="136"/>
        <v>0</v>
      </c>
      <c r="ER52" s="49">
        <f t="shared" si="28"/>
        <v>0</v>
      </c>
      <c r="ES52" s="49">
        <f t="shared" si="137"/>
        <v>0</v>
      </c>
      <c r="ET52" s="49">
        <f t="shared" si="138"/>
        <v>0</v>
      </c>
      <c r="EV52" t="s">
        <v>12</v>
      </c>
      <c r="EW52">
        <f t="shared" si="204"/>
        <v>0</v>
      </c>
      <c r="EX52" t="str">
        <f t="shared" si="139"/>
        <v>I2</v>
      </c>
      <c r="EY52">
        <f t="shared" si="140"/>
        <v>0</v>
      </c>
      <c r="EZ52">
        <f t="shared" si="141"/>
        <v>10</v>
      </c>
      <c r="FA52">
        <f t="shared" si="142"/>
        <v>65</v>
      </c>
      <c r="FB52" t="str">
        <f t="shared" si="143"/>
        <v>I3</v>
      </c>
      <c r="FC52">
        <f t="shared" si="144"/>
        <v>0</v>
      </c>
      <c r="FD52">
        <f t="shared" si="145"/>
        <v>10</v>
      </c>
      <c r="FE52">
        <f t="shared" si="146"/>
        <v>105</v>
      </c>
      <c r="FF52" t="str">
        <f t="shared" si="147"/>
        <v>S</v>
      </c>
      <c r="FG52">
        <f t="shared" si="148"/>
        <v>100</v>
      </c>
      <c r="FH52" t="str">
        <f t="shared" si="149"/>
        <v>D</v>
      </c>
      <c r="FI52">
        <f t="shared" si="150"/>
        <v>0</v>
      </c>
      <c r="FJ52" t="str">
        <f t="shared" si="151"/>
        <v>P18</v>
      </c>
      <c r="FK52">
        <f t="shared" si="152"/>
        <v>0</v>
      </c>
      <c r="FL52" t="str">
        <f t="shared" si="153"/>
        <v>P17</v>
      </c>
      <c r="FM52">
        <f t="shared" si="154"/>
        <v>0</v>
      </c>
      <c r="FN52" t="str">
        <f t="shared" si="155"/>
        <v>P9</v>
      </c>
      <c r="FO52">
        <f t="shared" si="156"/>
        <v>0</v>
      </c>
      <c r="FP52" t="str">
        <f t="shared" si="157"/>
        <v>P10</v>
      </c>
      <c r="FQ52">
        <f t="shared" si="158"/>
        <v>0</v>
      </c>
      <c r="FR52" t="str">
        <f t="shared" si="159"/>
        <v>T1</v>
      </c>
      <c r="FS52">
        <f t="shared" si="160"/>
        <v>0</v>
      </c>
      <c r="FT52" t="str">
        <f t="shared" si="161"/>
        <v>T2</v>
      </c>
      <c r="FU52">
        <f t="shared" si="162"/>
        <v>0</v>
      </c>
      <c r="FV52" t="str">
        <f t="shared" si="163"/>
        <v>T3</v>
      </c>
      <c r="FW52">
        <f t="shared" si="164"/>
        <v>10</v>
      </c>
      <c r="FX52" t="str">
        <f t="shared" si="165"/>
        <v>T4</v>
      </c>
      <c r="FY52">
        <f t="shared" si="166"/>
        <v>10</v>
      </c>
      <c r="FZ52" t="str">
        <f t="shared" si="167"/>
        <v>P13</v>
      </c>
      <c r="GA52">
        <f t="shared" si="205"/>
        <v>0</v>
      </c>
      <c r="GB52" t="str">
        <f t="shared" si="168"/>
        <v>P14</v>
      </c>
      <c r="GC52">
        <f t="shared" si="206"/>
        <v>0</v>
      </c>
      <c r="GD52" t="str">
        <f t="shared" si="169"/>
        <v>P11</v>
      </c>
      <c r="GE52">
        <f t="shared" si="170"/>
        <v>-15</v>
      </c>
      <c r="GF52" t="str">
        <f t="shared" si="171"/>
        <v>P12</v>
      </c>
      <c r="GG52">
        <f t="shared" si="172"/>
        <v>-15</v>
      </c>
      <c r="GJ52" t="str">
        <f t="shared" si="173"/>
        <v/>
      </c>
      <c r="GK52" t="str">
        <f t="shared" si="174"/>
        <v/>
      </c>
      <c r="GL52" t="str">
        <f t="shared" si="175"/>
        <v/>
      </c>
      <c r="GM52" t="str">
        <f t="shared" si="176"/>
        <v/>
      </c>
    </row>
    <row r="53" spans="1:195" ht="18.600000000000001" thickTop="1" thickBot="1" x14ac:dyDescent="0.45">
      <c r="K53">
        <f t="shared" si="33"/>
        <v>0</v>
      </c>
      <c r="L53">
        <f t="shared" si="34"/>
        <v>45</v>
      </c>
      <c r="M53">
        <f t="shared" si="35"/>
        <v>0</v>
      </c>
      <c r="N53" s="17">
        <f t="shared" si="36"/>
        <v>0</v>
      </c>
      <c r="O53">
        <f t="shared" si="37"/>
        <v>1</v>
      </c>
      <c r="P53">
        <f t="shared" si="38"/>
        <v>-20</v>
      </c>
      <c r="Q53">
        <f t="shared" si="38"/>
        <v>-10</v>
      </c>
      <c r="R53">
        <f t="shared" si="39"/>
        <v>0</v>
      </c>
      <c r="S53">
        <f t="shared" si="40"/>
        <v>0</v>
      </c>
      <c r="T53">
        <f t="shared" si="41"/>
        <v>0</v>
      </c>
      <c r="U53">
        <f t="shared" si="42"/>
        <v>0</v>
      </c>
      <c r="V53">
        <f t="shared" si="43"/>
        <v>-1</v>
      </c>
      <c r="W53">
        <f t="shared" si="44"/>
        <v>-2</v>
      </c>
      <c r="X53">
        <f t="shared" si="45"/>
        <v>4</v>
      </c>
      <c r="Y53">
        <f t="shared" si="46"/>
        <v>4</v>
      </c>
      <c r="Z53">
        <f t="shared" si="47"/>
        <v>8</v>
      </c>
      <c r="AA53">
        <f t="shared" si="47"/>
        <v>0</v>
      </c>
      <c r="AB53">
        <f t="shared" si="47"/>
        <v>0</v>
      </c>
      <c r="AC53" s="2">
        <f t="shared" si="48"/>
        <v>0</v>
      </c>
      <c r="AD53" s="2">
        <f t="shared" si="49"/>
        <v>-9</v>
      </c>
      <c r="AE53" s="2">
        <f t="shared" si="177"/>
        <v>0</v>
      </c>
      <c r="AF53" s="2">
        <f t="shared" si="178"/>
        <v>-1</v>
      </c>
      <c r="AG53" s="2">
        <f t="shared" si="179"/>
        <v>0</v>
      </c>
      <c r="AH53" s="2">
        <f t="shared" si="180"/>
        <v>0</v>
      </c>
      <c r="AI53" s="2">
        <f t="shared" si="54"/>
        <v>0</v>
      </c>
      <c r="AJ53" s="2">
        <f t="shared" si="55"/>
        <v>0</v>
      </c>
      <c r="AK53" s="6">
        <f t="shared" si="181"/>
        <v>0</v>
      </c>
      <c r="AL53" s="6">
        <f t="shared" si="182"/>
        <v>0</v>
      </c>
      <c r="AM53" s="6">
        <f t="shared" si="56"/>
        <v>0</v>
      </c>
      <c r="AN53" s="2">
        <f t="shared" si="183"/>
        <v>0</v>
      </c>
      <c r="AO53" s="6">
        <f t="shared" si="57"/>
        <v>0</v>
      </c>
      <c r="AP53" s="6">
        <f t="shared" si="184"/>
        <v>0</v>
      </c>
      <c r="AQ53" s="6">
        <f t="shared" si="58"/>
        <v>0</v>
      </c>
      <c r="AR53" s="18">
        <f t="shared" si="59"/>
        <v>0</v>
      </c>
      <c r="AS53" s="18">
        <f t="shared" si="60"/>
        <v>0</v>
      </c>
      <c r="AT53">
        <f t="shared" si="61"/>
        <v>6</v>
      </c>
      <c r="AU53">
        <f t="shared" si="62"/>
        <v>3</v>
      </c>
      <c r="AV53">
        <f t="shared" si="63"/>
        <v>0</v>
      </c>
      <c r="AW53" s="2">
        <f t="shared" si="64"/>
        <v>0</v>
      </c>
      <c r="AX53" s="2">
        <f t="shared" si="65"/>
        <v>0</v>
      </c>
      <c r="AY53" s="2">
        <f t="shared" si="66"/>
        <v>1</v>
      </c>
      <c r="AZ53" s="2">
        <f t="shared" si="67"/>
        <v>-1</v>
      </c>
      <c r="BA53" s="18">
        <f t="shared" si="68"/>
        <v>0</v>
      </c>
      <c r="BB53" s="2">
        <f t="shared" si="69"/>
        <v>0</v>
      </c>
      <c r="BC53" s="2">
        <f t="shared" si="70"/>
        <v>0</v>
      </c>
      <c r="BD53" s="2">
        <f t="shared" si="71"/>
        <v>1</v>
      </c>
      <c r="BE53" s="2">
        <f t="shared" si="72"/>
        <v>-1</v>
      </c>
      <c r="BF53" s="18">
        <f t="shared" si="73"/>
        <v>0</v>
      </c>
      <c r="BG53">
        <f t="shared" si="74"/>
        <v>0</v>
      </c>
      <c r="BH53" s="2">
        <f t="shared" si="75"/>
        <v>1</v>
      </c>
      <c r="BI53" s="17">
        <f t="shared" si="76"/>
        <v>0</v>
      </c>
      <c r="BJ53" s="2">
        <f t="shared" si="77"/>
        <v>1</v>
      </c>
      <c r="BK53" s="17">
        <f t="shared" si="78"/>
        <v>0</v>
      </c>
      <c r="BM53" t="str">
        <f t="shared" si="79"/>
        <v/>
      </c>
      <c r="BN53" t="str">
        <f t="shared" si="80"/>
        <v/>
      </c>
      <c r="BO53">
        <f t="shared" si="81"/>
        <v>0</v>
      </c>
      <c r="BP53">
        <f t="shared" si="82"/>
        <v>0</v>
      </c>
      <c r="BQ53">
        <f t="shared" si="83"/>
        <v>0</v>
      </c>
      <c r="BR53">
        <f t="shared" si="84"/>
        <v>0</v>
      </c>
      <c r="BS53">
        <f t="shared" si="85"/>
        <v>0</v>
      </c>
      <c r="BT53" s="17">
        <f t="shared" si="86"/>
        <v>0</v>
      </c>
      <c r="BU53" s="17">
        <f t="shared" si="87"/>
        <v>0</v>
      </c>
      <c r="BV53" s="2"/>
      <c r="BW53">
        <f t="shared" si="88"/>
        <v>20</v>
      </c>
      <c r="BX53">
        <f t="shared" si="185"/>
        <v>0</v>
      </c>
      <c r="BY53" s="7">
        <f t="shared" si="186"/>
        <v>0</v>
      </c>
      <c r="BZ53">
        <f t="shared" si="187"/>
        <v>0</v>
      </c>
      <c r="CA53" s="7">
        <f t="shared" si="188"/>
        <v>0</v>
      </c>
      <c r="CB53">
        <f t="shared" si="89"/>
        <v>10</v>
      </c>
      <c r="CC53">
        <f t="shared" si="90"/>
        <v>0</v>
      </c>
      <c r="CD53">
        <f t="shared" si="91"/>
        <v>0</v>
      </c>
      <c r="CE53" s="7">
        <f t="shared" si="92"/>
        <v>10</v>
      </c>
      <c r="CF53" s="7">
        <f t="shared" si="93"/>
        <v>10</v>
      </c>
      <c r="CG53">
        <f t="shared" si="94"/>
        <v>20</v>
      </c>
      <c r="CH53">
        <f t="shared" si="95"/>
        <v>20</v>
      </c>
      <c r="CI53">
        <f t="shared" si="96"/>
        <v>20</v>
      </c>
      <c r="CJ53">
        <f t="shared" si="189"/>
        <v>40</v>
      </c>
      <c r="CK53">
        <f t="shared" si="190"/>
        <v>40</v>
      </c>
      <c r="CL53">
        <f t="shared" si="191"/>
        <v>0</v>
      </c>
      <c r="CM53">
        <f t="shared" si="192"/>
        <v>0</v>
      </c>
      <c r="CN53">
        <f t="shared" si="97"/>
        <v>10</v>
      </c>
      <c r="CO53">
        <f t="shared" si="98"/>
        <v>5</v>
      </c>
      <c r="CP53">
        <f t="shared" si="193"/>
        <v>0</v>
      </c>
      <c r="CQ53">
        <f t="shared" si="194"/>
        <v>0</v>
      </c>
      <c r="CR53">
        <f t="shared" si="195"/>
        <v>0</v>
      </c>
      <c r="CS53" s="7">
        <f t="shared" si="99"/>
        <v>0</v>
      </c>
      <c r="CT53">
        <f t="shared" si="196"/>
        <v>0</v>
      </c>
      <c r="CU53">
        <f t="shared" si="197"/>
        <v>0</v>
      </c>
      <c r="CV53">
        <f t="shared" si="198"/>
        <v>0</v>
      </c>
      <c r="CW53" s="7">
        <f t="shared" si="100"/>
        <v>0</v>
      </c>
      <c r="CX53">
        <f t="shared" si="101"/>
        <v>0</v>
      </c>
      <c r="CY53">
        <f t="shared" si="102"/>
        <v>0</v>
      </c>
      <c r="CZ53">
        <f t="shared" si="103"/>
        <v>-5</v>
      </c>
      <c r="DA53">
        <f t="shared" si="104"/>
        <v>-20</v>
      </c>
      <c r="DB53">
        <f t="shared" si="105"/>
        <v>20</v>
      </c>
      <c r="DC53">
        <f t="shared" si="106"/>
        <v>40</v>
      </c>
      <c r="DD53">
        <f t="shared" si="107"/>
        <v>60</v>
      </c>
      <c r="DE53" s="5">
        <f t="shared" si="108"/>
        <v>40</v>
      </c>
      <c r="DG53">
        <f t="shared" si="109"/>
        <v>40</v>
      </c>
      <c r="DH53">
        <f t="shared" si="110"/>
        <v>100</v>
      </c>
      <c r="DI53" s="5">
        <f t="shared" si="111"/>
        <v>40</v>
      </c>
      <c r="DK53">
        <f t="shared" si="112"/>
        <v>0</v>
      </c>
      <c r="DL53">
        <f t="shared" si="113"/>
        <v>0</v>
      </c>
      <c r="DM53">
        <f t="shared" si="114"/>
        <v>0</v>
      </c>
      <c r="DN53">
        <f t="shared" si="115"/>
        <v>0</v>
      </c>
      <c r="DO53">
        <f t="shared" si="199"/>
        <v>0</v>
      </c>
      <c r="DP53">
        <f t="shared" si="116"/>
        <v>0</v>
      </c>
      <c r="DQ53">
        <f t="shared" si="117"/>
        <v>5</v>
      </c>
      <c r="DR53">
        <f t="shared" si="118"/>
        <v>0</v>
      </c>
      <c r="DS53">
        <f t="shared" si="200"/>
        <v>5</v>
      </c>
      <c r="DT53">
        <f t="shared" si="119"/>
        <v>5</v>
      </c>
      <c r="DU53">
        <f t="shared" si="120"/>
        <v>0</v>
      </c>
      <c r="DV53">
        <f t="shared" si="201"/>
        <v>0</v>
      </c>
      <c r="DW53">
        <f t="shared" si="121"/>
        <v>0</v>
      </c>
      <c r="DX53">
        <f t="shared" si="122"/>
        <v>0</v>
      </c>
      <c r="DY53">
        <f t="shared" si="122"/>
        <v>1</v>
      </c>
      <c r="DZ53">
        <f t="shared" si="123"/>
        <v>1</v>
      </c>
      <c r="EA53">
        <f t="shared" si="124"/>
        <v>1</v>
      </c>
      <c r="EB53">
        <f t="shared" si="125"/>
        <v>0</v>
      </c>
      <c r="EC53">
        <f t="shared" si="126"/>
        <v>10</v>
      </c>
      <c r="ED53">
        <f t="shared" si="127"/>
        <v>60</v>
      </c>
      <c r="EE53">
        <f t="shared" si="207"/>
        <v>1</v>
      </c>
      <c r="EF53">
        <f t="shared" si="207"/>
        <v>1</v>
      </c>
      <c r="EG53">
        <f t="shared" si="207"/>
        <v>1</v>
      </c>
      <c r="EH53">
        <f t="shared" si="129"/>
        <v>0</v>
      </c>
      <c r="EI53">
        <f t="shared" si="130"/>
        <v>10</v>
      </c>
      <c r="EJ53">
        <f t="shared" si="131"/>
        <v>100</v>
      </c>
      <c r="EK53" s="16">
        <f t="shared" si="202"/>
        <v>0</v>
      </c>
      <c r="EL53" s="16">
        <f t="shared" si="132"/>
        <v>10</v>
      </c>
      <c r="EM53" s="16">
        <f t="shared" si="133"/>
        <v>65</v>
      </c>
      <c r="EN53" s="16">
        <f t="shared" si="203"/>
        <v>0</v>
      </c>
      <c r="EO53" s="16">
        <f t="shared" si="134"/>
        <v>10</v>
      </c>
      <c r="EP53" s="16">
        <f t="shared" si="135"/>
        <v>105</v>
      </c>
      <c r="EQ53">
        <f t="shared" si="136"/>
        <v>0</v>
      </c>
      <c r="ER53" s="49">
        <f t="shared" si="28"/>
        <v>0</v>
      </c>
      <c r="ES53" s="49">
        <f t="shared" si="137"/>
        <v>0</v>
      </c>
      <c r="ET53" s="49">
        <f t="shared" si="138"/>
        <v>0</v>
      </c>
      <c r="EV53" t="s">
        <v>12</v>
      </c>
      <c r="EW53">
        <f t="shared" si="204"/>
        <v>0</v>
      </c>
      <c r="EX53" t="str">
        <f t="shared" si="139"/>
        <v>I2</v>
      </c>
      <c r="EY53">
        <f t="shared" si="140"/>
        <v>0</v>
      </c>
      <c r="EZ53">
        <f t="shared" si="141"/>
        <v>10</v>
      </c>
      <c r="FA53">
        <f t="shared" si="142"/>
        <v>65</v>
      </c>
      <c r="FB53" t="str">
        <f t="shared" si="143"/>
        <v>I3</v>
      </c>
      <c r="FC53">
        <f t="shared" si="144"/>
        <v>0</v>
      </c>
      <c r="FD53">
        <f t="shared" si="145"/>
        <v>10</v>
      </c>
      <c r="FE53">
        <f t="shared" si="146"/>
        <v>105</v>
      </c>
      <c r="FF53" t="str">
        <f t="shared" si="147"/>
        <v>S</v>
      </c>
      <c r="FG53">
        <f t="shared" si="148"/>
        <v>100</v>
      </c>
      <c r="FH53" t="str">
        <f t="shared" si="149"/>
        <v>D</v>
      </c>
      <c r="FI53">
        <f t="shared" si="150"/>
        <v>0</v>
      </c>
      <c r="FJ53" t="str">
        <f t="shared" si="151"/>
        <v>P18</v>
      </c>
      <c r="FK53">
        <f t="shared" si="152"/>
        <v>0</v>
      </c>
      <c r="FL53" t="str">
        <f t="shared" si="153"/>
        <v>P17</v>
      </c>
      <c r="FM53">
        <f t="shared" si="154"/>
        <v>0</v>
      </c>
      <c r="FN53" t="str">
        <f t="shared" si="155"/>
        <v>P9</v>
      </c>
      <c r="FO53">
        <f t="shared" si="156"/>
        <v>0</v>
      </c>
      <c r="FP53" t="str">
        <f t="shared" si="157"/>
        <v>P10</v>
      </c>
      <c r="FQ53">
        <f t="shared" si="158"/>
        <v>0</v>
      </c>
      <c r="FR53" t="str">
        <f t="shared" si="159"/>
        <v>T1</v>
      </c>
      <c r="FS53">
        <f t="shared" si="160"/>
        <v>0</v>
      </c>
      <c r="FT53" t="str">
        <f t="shared" si="161"/>
        <v>T2</v>
      </c>
      <c r="FU53">
        <f t="shared" si="162"/>
        <v>0</v>
      </c>
      <c r="FV53" t="str">
        <f t="shared" si="163"/>
        <v>T3</v>
      </c>
      <c r="FW53">
        <f t="shared" si="164"/>
        <v>10</v>
      </c>
      <c r="FX53" t="str">
        <f t="shared" si="165"/>
        <v>T4</v>
      </c>
      <c r="FY53">
        <f t="shared" si="166"/>
        <v>10</v>
      </c>
      <c r="FZ53" t="str">
        <f t="shared" si="167"/>
        <v>P13</v>
      </c>
      <c r="GA53">
        <f t="shared" si="205"/>
        <v>0</v>
      </c>
      <c r="GB53" t="str">
        <f t="shared" si="168"/>
        <v>P14</v>
      </c>
      <c r="GC53">
        <f t="shared" si="206"/>
        <v>0</v>
      </c>
      <c r="GD53" t="str">
        <f t="shared" si="169"/>
        <v>P11</v>
      </c>
      <c r="GE53">
        <f t="shared" si="170"/>
        <v>-15</v>
      </c>
      <c r="GF53" t="str">
        <f t="shared" si="171"/>
        <v>P12</v>
      </c>
      <c r="GG53">
        <f t="shared" si="172"/>
        <v>-15</v>
      </c>
      <c r="GJ53" t="str">
        <f t="shared" si="173"/>
        <v/>
      </c>
      <c r="GK53" t="str">
        <f t="shared" si="174"/>
        <v/>
      </c>
      <c r="GL53" t="str">
        <f t="shared" si="175"/>
        <v/>
      </c>
      <c r="GM53" t="str">
        <f t="shared" si="176"/>
        <v/>
      </c>
    </row>
    <row r="54" spans="1:195" ht="18.600000000000001" thickTop="1" thickBot="1" x14ac:dyDescent="0.45">
      <c r="K54">
        <f t="shared" si="33"/>
        <v>0</v>
      </c>
      <c r="L54">
        <f t="shared" si="34"/>
        <v>46</v>
      </c>
      <c r="M54">
        <f t="shared" si="35"/>
        <v>0</v>
      </c>
      <c r="N54" s="17">
        <f t="shared" si="36"/>
        <v>0</v>
      </c>
      <c r="O54">
        <f t="shared" si="37"/>
        <v>1</v>
      </c>
      <c r="P54">
        <f t="shared" si="38"/>
        <v>-20</v>
      </c>
      <c r="Q54">
        <f t="shared" si="38"/>
        <v>-10</v>
      </c>
      <c r="R54">
        <f t="shared" si="39"/>
        <v>0</v>
      </c>
      <c r="S54">
        <f t="shared" si="40"/>
        <v>0</v>
      </c>
      <c r="T54">
        <f t="shared" si="41"/>
        <v>0</v>
      </c>
      <c r="U54">
        <f t="shared" si="42"/>
        <v>0</v>
      </c>
      <c r="V54">
        <f t="shared" si="43"/>
        <v>-1</v>
      </c>
      <c r="W54">
        <f t="shared" si="44"/>
        <v>-2</v>
      </c>
      <c r="X54">
        <f t="shared" si="45"/>
        <v>4</v>
      </c>
      <c r="Y54">
        <f t="shared" si="46"/>
        <v>4</v>
      </c>
      <c r="Z54">
        <f t="shared" si="47"/>
        <v>8</v>
      </c>
      <c r="AA54">
        <f t="shared" si="47"/>
        <v>0</v>
      </c>
      <c r="AB54">
        <f t="shared" si="47"/>
        <v>0</v>
      </c>
      <c r="AC54" s="2">
        <f t="shared" si="48"/>
        <v>0</v>
      </c>
      <c r="AD54" s="2">
        <f t="shared" si="49"/>
        <v>-9</v>
      </c>
      <c r="AE54" s="2">
        <f t="shared" si="177"/>
        <v>0</v>
      </c>
      <c r="AF54" s="2">
        <f t="shared" si="178"/>
        <v>-1</v>
      </c>
      <c r="AG54" s="2">
        <f t="shared" si="179"/>
        <v>0</v>
      </c>
      <c r="AH54" s="2">
        <f t="shared" si="180"/>
        <v>0</v>
      </c>
      <c r="AI54" s="2">
        <f t="shared" si="54"/>
        <v>0</v>
      </c>
      <c r="AJ54" s="2">
        <f t="shared" si="55"/>
        <v>0</v>
      </c>
      <c r="AK54" s="6">
        <f t="shared" si="181"/>
        <v>0</v>
      </c>
      <c r="AL54" s="6">
        <f t="shared" si="182"/>
        <v>0</v>
      </c>
      <c r="AM54" s="6">
        <f t="shared" si="56"/>
        <v>0</v>
      </c>
      <c r="AN54" s="2">
        <f t="shared" si="183"/>
        <v>0</v>
      </c>
      <c r="AO54" s="6">
        <f t="shared" si="57"/>
        <v>0</v>
      </c>
      <c r="AP54" s="6">
        <f t="shared" si="184"/>
        <v>0</v>
      </c>
      <c r="AQ54" s="6">
        <f t="shared" si="58"/>
        <v>0</v>
      </c>
      <c r="AR54" s="18">
        <f t="shared" si="59"/>
        <v>0</v>
      </c>
      <c r="AS54" s="18">
        <f t="shared" si="60"/>
        <v>0</v>
      </c>
      <c r="AT54">
        <f t="shared" si="61"/>
        <v>6</v>
      </c>
      <c r="AU54">
        <f t="shared" si="62"/>
        <v>3</v>
      </c>
      <c r="AV54">
        <f t="shared" si="63"/>
        <v>0</v>
      </c>
      <c r="AW54" s="2">
        <f t="shared" si="64"/>
        <v>0</v>
      </c>
      <c r="AX54" s="2">
        <f t="shared" si="65"/>
        <v>0</v>
      </c>
      <c r="AY54" s="2">
        <f t="shared" si="66"/>
        <v>1</v>
      </c>
      <c r="AZ54" s="2">
        <f t="shared" si="67"/>
        <v>-1</v>
      </c>
      <c r="BA54" s="18">
        <f t="shared" si="68"/>
        <v>0</v>
      </c>
      <c r="BB54" s="2">
        <f t="shared" si="69"/>
        <v>0</v>
      </c>
      <c r="BC54" s="2">
        <f t="shared" si="70"/>
        <v>0</v>
      </c>
      <c r="BD54" s="2">
        <f t="shared" si="71"/>
        <v>1</v>
      </c>
      <c r="BE54" s="2">
        <f t="shared" si="72"/>
        <v>-1</v>
      </c>
      <c r="BF54" s="18">
        <f t="shared" si="73"/>
        <v>0</v>
      </c>
      <c r="BG54">
        <f t="shared" si="74"/>
        <v>0</v>
      </c>
      <c r="BH54" s="2">
        <f t="shared" si="75"/>
        <v>1</v>
      </c>
      <c r="BI54" s="17">
        <f t="shared" si="76"/>
        <v>0</v>
      </c>
      <c r="BJ54" s="2">
        <f t="shared" si="77"/>
        <v>1</v>
      </c>
      <c r="BK54" s="17">
        <f t="shared" si="78"/>
        <v>0</v>
      </c>
      <c r="BM54" t="str">
        <f t="shared" si="79"/>
        <v/>
      </c>
      <c r="BN54" t="str">
        <f t="shared" si="80"/>
        <v/>
      </c>
      <c r="BO54">
        <f t="shared" si="81"/>
        <v>0</v>
      </c>
      <c r="BP54">
        <f t="shared" si="82"/>
        <v>0</v>
      </c>
      <c r="BQ54">
        <f t="shared" si="83"/>
        <v>0</v>
      </c>
      <c r="BR54">
        <f t="shared" si="84"/>
        <v>0</v>
      </c>
      <c r="BS54">
        <f t="shared" si="85"/>
        <v>0</v>
      </c>
      <c r="BT54" s="17">
        <f t="shared" si="86"/>
        <v>0</v>
      </c>
      <c r="BU54" s="17">
        <f t="shared" si="87"/>
        <v>0</v>
      </c>
      <c r="BV54" s="2"/>
      <c r="BW54">
        <f t="shared" si="88"/>
        <v>20</v>
      </c>
      <c r="BX54">
        <f t="shared" si="185"/>
        <v>0</v>
      </c>
      <c r="BY54" s="7">
        <f t="shared" si="186"/>
        <v>0</v>
      </c>
      <c r="BZ54">
        <f t="shared" si="187"/>
        <v>0</v>
      </c>
      <c r="CA54" s="7">
        <f t="shared" si="188"/>
        <v>0</v>
      </c>
      <c r="CB54">
        <f t="shared" si="89"/>
        <v>10</v>
      </c>
      <c r="CC54">
        <f t="shared" si="90"/>
        <v>0</v>
      </c>
      <c r="CD54">
        <f t="shared" si="91"/>
        <v>0</v>
      </c>
      <c r="CE54" s="7">
        <f t="shared" si="92"/>
        <v>10</v>
      </c>
      <c r="CF54" s="7">
        <f t="shared" si="93"/>
        <v>10</v>
      </c>
      <c r="CG54">
        <f t="shared" si="94"/>
        <v>20</v>
      </c>
      <c r="CH54">
        <f t="shared" si="95"/>
        <v>20</v>
      </c>
      <c r="CI54">
        <f t="shared" si="96"/>
        <v>20</v>
      </c>
      <c r="CJ54">
        <f t="shared" si="189"/>
        <v>40</v>
      </c>
      <c r="CK54">
        <f t="shared" si="190"/>
        <v>40</v>
      </c>
      <c r="CL54">
        <f t="shared" si="191"/>
        <v>0</v>
      </c>
      <c r="CM54">
        <f t="shared" si="192"/>
        <v>0</v>
      </c>
      <c r="CN54">
        <f t="shared" si="97"/>
        <v>10</v>
      </c>
      <c r="CO54">
        <f t="shared" si="98"/>
        <v>5</v>
      </c>
      <c r="CP54">
        <f t="shared" si="193"/>
        <v>0</v>
      </c>
      <c r="CQ54">
        <f t="shared" si="194"/>
        <v>0</v>
      </c>
      <c r="CR54">
        <f t="shared" si="195"/>
        <v>0</v>
      </c>
      <c r="CS54" s="7">
        <f t="shared" si="99"/>
        <v>0</v>
      </c>
      <c r="CT54">
        <f t="shared" si="196"/>
        <v>0</v>
      </c>
      <c r="CU54">
        <f t="shared" si="197"/>
        <v>0</v>
      </c>
      <c r="CV54">
        <f t="shared" si="198"/>
        <v>0</v>
      </c>
      <c r="CW54" s="7">
        <f t="shared" si="100"/>
        <v>0</v>
      </c>
      <c r="CX54">
        <f t="shared" si="101"/>
        <v>0</v>
      </c>
      <c r="CY54">
        <f t="shared" si="102"/>
        <v>0</v>
      </c>
      <c r="CZ54">
        <f t="shared" si="103"/>
        <v>-5</v>
      </c>
      <c r="DA54">
        <f t="shared" si="104"/>
        <v>-20</v>
      </c>
      <c r="DB54">
        <f t="shared" si="105"/>
        <v>20</v>
      </c>
      <c r="DC54">
        <f t="shared" si="106"/>
        <v>40</v>
      </c>
      <c r="DD54">
        <f t="shared" si="107"/>
        <v>60</v>
      </c>
      <c r="DE54" s="5">
        <f t="shared" si="108"/>
        <v>40</v>
      </c>
      <c r="DG54">
        <f t="shared" si="109"/>
        <v>40</v>
      </c>
      <c r="DH54">
        <f t="shared" si="110"/>
        <v>100</v>
      </c>
      <c r="DI54" s="5">
        <f t="shared" si="111"/>
        <v>40</v>
      </c>
      <c r="DK54">
        <f t="shared" si="112"/>
        <v>0</v>
      </c>
      <c r="DL54">
        <f t="shared" si="113"/>
        <v>0</v>
      </c>
      <c r="DM54">
        <f t="shared" si="114"/>
        <v>0</v>
      </c>
      <c r="DN54">
        <f t="shared" si="115"/>
        <v>0</v>
      </c>
      <c r="DO54">
        <f t="shared" si="199"/>
        <v>0</v>
      </c>
      <c r="DP54">
        <f t="shared" si="116"/>
        <v>0</v>
      </c>
      <c r="DQ54">
        <f t="shared" si="117"/>
        <v>5</v>
      </c>
      <c r="DR54">
        <f t="shared" si="118"/>
        <v>0</v>
      </c>
      <c r="DS54">
        <f t="shared" si="200"/>
        <v>5</v>
      </c>
      <c r="DT54">
        <f t="shared" si="119"/>
        <v>5</v>
      </c>
      <c r="DU54">
        <f t="shared" si="120"/>
        <v>0</v>
      </c>
      <c r="DV54">
        <f t="shared" si="201"/>
        <v>0</v>
      </c>
      <c r="DW54">
        <f t="shared" si="121"/>
        <v>0</v>
      </c>
      <c r="DX54">
        <f t="shared" si="122"/>
        <v>0</v>
      </c>
      <c r="DY54">
        <f t="shared" si="122"/>
        <v>1</v>
      </c>
      <c r="DZ54">
        <f t="shared" si="123"/>
        <v>1</v>
      </c>
      <c r="EA54">
        <f t="shared" si="124"/>
        <v>1</v>
      </c>
      <c r="EB54">
        <f t="shared" si="125"/>
        <v>0</v>
      </c>
      <c r="EC54">
        <f t="shared" si="126"/>
        <v>10</v>
      </c>
      <c r="ED54">
        <f t="shared" si="127"/>
        <v>60</v>
      </c>
      <c r="EE54">
        <f t="shared" si="207"/>
        <v>1</v>
      </c>
      <c r="EF54">
        <f t="shared" si="207"/>
        <v>1</v>
      </c>
      <c r="EG54">
        <f t="shared" si="207"/>
        <v>1</v>
      </c>
      <c r="EH54">
        <f t="shared" si="129"/>
        <v>0</v>
      </c>
      <c r="EI54">
        <f t="shared" si="130"/>
        <v>10</v>
      </c>
      <c r="EJ54">
        <f t="shared" si="131"/>
        <v>100</v>
      </c>
      <c r="EK54" s="16">
        <f t="shared" si="202"/>
        <v>0</v>
      </c>
      <c r="EL54" s="16">
        <f t="shared" si="132"/>
        <v>10</v>
      </c>
      <c r="EM54" s="16">
        <f t="shared" si="133"/>
        <v>65</v>
      </c>
      <c r="EN54" s="16">
        <f t="shared" si="203"/>
        <v>0</v>
      </c>
      <c r="EO54" s="16">
        <f t="shared" si="134"/>
        <v>10</v>
      </c>
      <c r="EP54" s="16">
        <f t="shared" si="135"/>
        <v>105</v>
      </c>
      <c r="EQ54">
        <f t="shared" si="136"/>
        <v>0</v>
      </c>
      <c r="ER54" s="49">
        <f t="shared" si="28"/>
        <v>0</v>
      </c>
      <c r="ES54" s="49">
        <f t="shared" si="137"/>
        <v>0</v>
      </c>
      <c r="ET54" s="49">
        <f t="shared" si="138"/>
        <v>0</v>
      </c>
      <c r="EV54" t="s">
        <v>12</v>
      </c>
      <c r="EW54">
        <f t="shared" si="204"/>
        <v>0</v>
      </c>
      <c r="EX54" t="str">
        <f t="shared" si="139"/>
        <v>I2</v>
      </c>
      <c r="EY54">
        <f t="shared" si="140"/>
        <v>0</v>
      </c>
      <c r="EZ54">
        <f t="shared" si="141"/>
        <v>10</v>
      </c>
      <c r="FA54">
        <f t="shared" si="142"/>
        <v>65</v>
      </c>
      <c r="FB54" t="str">
        <f t="shared" si="143"/>
        <v>I3</v>
      </c>
      <c r="FC54">
        <f t="shared" si="144"/>
        <v>0</v>
      </c>
      <c r="FD54">
        <f t="shared" si="145"/>
        <v>10</v>
      </c>
      <c r="FE54">
        <f t="shared" si="146"/>
        <v>105</v>
      </c>
      <c r="FF54" t="str">
        <f t="shared" si="147"/>
        <v>S</v>
      </c>
      <c r="FG54">
        <f t="shared" si="148"/>
        <v>100</v>
      </c>
      <c r="FH54" t="str">
        <f t="shared" si="149"/>
        <v>D</v>
      </c>
      <c r="FI54">
        <f t="shared" si="150"/>
        <v>0</v>
      </c>
      <c r="FJ54" t="str">
        <f t="shared" si="151"/>
        <v>P18</v>
      </c>
      <c r="FK54">
        <f t="shared" si="152"/>
        <v>0</v>
      </c>
      <c r="FL54" t="str">
        <f t="shared" si="153"/>
        <v>P17</v>
      </c>
      <c r="FM54">
        <f t="shared" si="154"/>
        <v>0</v>
      </c>
      <c r="FN54" t="str">
        <f t="shared" si="155"/>
        <v>P9</v>
      </c>
      <c r="FO54">
        <f t="shared" si="156"/>
        <v>0</v>
      </c>
      <c r="FP54" t="str">
        <f t="shared" si="157"/>
        <v>P10</v>
      </c>
      <c r="FQ54">
        <f t="shared" si="158"/>
        <v>0</v>
      </c>
      <c r="FR54" t="str">
        <f t="shared" si="159"/>
        <v>T1</v>
      </c>
      <c r="FS54">
        <f t="shared" si="160"/>
        <v>0</v>
      </c>
      <c r="FT54" t="str">
        <f t="shared" si="161"/>
        <v>T2</v>
      </c>
      <c r="FU54">
        <f t="shared" si="162"/>
        <v>0</v>
      </c>
      <c r="FV54" t="str">
        <f t="shared" si="163"/>
        <v>T3</v>
      </c>
      <c r="FW54">
        <f t="shared" si="164"/>
        <v>10</v>
      </c>
      <c r="FX54" t="str">
        <f t="shared" si="165"/>
        <v>T4</v>
      </c>
      <c r="FY54">
        <f t="shared" si="166"/>
        <v>10</v>
      </c>
      <c r="FZ54" t="str">
        <f t="shared" si="167"/>
        <v>P13</v>
      </c>
      <c r="GA54">
        <f t="shared" si="205"/>
        <v>0</v>
      </c>
      <c r="GB54" t="str">
        <f t="shared" si="168"/>
        <v>P14</v>
      </c>
      <c r="GC54">
        <f t="shared" si="206"/>
        <v>0</v>
      </c>
      <c r="GD54" t="str">
        <f t="shared" si="169"/>
        <v>P11</v>
      </c>
      <c r="GE54">
        <f t="shared" si="170"/>
        <v>-15</v>
      </c>
      <c r="GF54" t="str">
        <f t="shared" si="171"/>
        <v>P12</v>
      </c>
      <c r="GG54">
        <f t="shared" si="172"/>
        <v>-15</v>
      </c>
      <c r="GJ54" t="str">
        <f t="shared" si="173"/>
        <v/>
      </c>
      <c r="GK54" t="str">
        <f t="shared" si="174"/>
        <v/>
      </c>
      <c r="GL54" t="str">
        <f t="shared" si="175"/>
        <v/>
      </c>
      <c r="GM54" t="str">
        <f t="shared" si="176"/>
        <v/>
      </c>
    </row>
    <row r="55" spans="1:195" ht="18.600000000000001" thickTop="1" thickBot="1" x14ac:dyDescent="0.45">
      <c r="K55">
        <f t="shared" si="33"/>
        <v>0</v>
      </c>
      <c r="L55">
        <f t="shared" si="34"/>
        <v>47</v>
      </c>
      <c r="M55">
        <f t="shared" si="35"/>
        <v>0</v>
      </c>
      <c r="N55" s="17">
        <f t="shared" si="36"/>
        <v>0</v>
      </c>
      <c r="O55">
        <f t="shared" si="37"/>
        <v>1</v>
      </c>
      <c r="P55">
        <f t="shared" si="38"/>
        <v>-20</v>
      </c>
      <c r="Q55">
        <f t="shared" si="38"/>
        <v>-10</v>
      </c>
      <c r="R55">
        <f t="shared" si="39"/>
        <v>0</v>
      </c>
      <c r="S55">
        <f t="shared" si="40"/>
        <v>0</v>
      </c>
      <c r="T55">
        <f t="shared" si="41"/>
        <v>0</v>
      </c>
      <c r="U55">
        <f t="shared" si="42"/>
        <v>0</v>
      </c>
      <c r="V55">
        <f t="shared" si="43"/>
        <v>-1</v>
      </c>
      <c r="W55">
        <f t="shared" si="44"/>
        <v>-2</v>
      </c>
      <c r="X55">
        <f t="shared" si="45"/>
        <v>4</v>
      </c>
      <c r="Y55">
        <f t="shared" si="46"/>
        <v>4</v>
      </c>
      <c r="Z55">
        <f t="shared" si="47"/>
        <v>8</v>
      </c>
      <c r="AA55">
        <f t="shared" si="47"/>
        <v>0</v>
      </c>
      <c r="AB55">
        <f t="shared" si="47"/>
        <v>0</v>
      </c>
      <c r="AC55" s="2">
        <f t="shared" si="48"/>
        <v>0</v>
      </c>
      <c r="AD55" s="2">
        <f t="shared" si="49"/>
        <v>-9</v>
      </c>
      <c r="AE55" s="2">
        <f t="shared" si="177"/>
        <v>0</v>
      </c>
      <c r="AF55" s="2">
        <f t="shared" si="178"/>
        <v>-1</v>
      </c>
      <c r="AG55" s="2">
        <f t="shared" si="179"/>
        <v>0</v>
      </c>
      <c r="AH55" s="2">
        <f t="shared" si="180"/>
        <v>0</v>
      </c>
      <c r="AI55" s="2">
        <f t="shared" si="54"/>
        <v>0</v>
      </c>
      <c r="AJ55" s="2">
        <f t="shared" si="55"/>
        <v>0</v>
      </c>
      <c r="AK55" s="6">
        <f t="shared" si="181"/>
        <v>0</v>
      </c>
      <c r="AL55" s="6">
        <f t="shared" si="182"/>
        <v>0</v>
      </c>
      <c r="AM55" s="6">
        <f t="shared" si="56"/>
        <v>0</v>
      </c>
      <c r="AN55" s="2">
        <f t="shared" si="183"/>
        <v>0</v>
      </c>
      <c r="AO55" s="6">
        <f t="shared" si="57"/>
        <v>0</v>
      </c>
      <c r="AP55" s="6">
        <f t="shared" si="184"/>
        <v>0</v>
      </c>
      <c r="AQ55" s="6">
        <f t="shared" si="58"/>
        <v>0</v>
      </c>
      <c r="AR55" s="18">
        <f t="shared" si="59"/>
        <v>0</v>
      </c>
      <c r="AS55" s="18">
        <f t="shared" si="60"/>
        <v>0</v>
      </c>
      <c r="AT55">
        <f t="shared" si="61"/>
        <v>6</v>
      </c>
      <c r="AU55">
        <f t="shared" si="62"/>
        <v>3</v>
      </c>
      <c r="AV55">
        <f t="shared" si="63"/>
        <v>0</v>
      </c>
      <c r="AW55" s="2">
        <f t="shared" si="64"/>
        <v>0</v>
      </c>
      <c r="AX55" s="2">
        <f t="shared" si="65"/>
        <v>0</v>
      </c>
      <c r="AY55" s="2">
        <f t="shared" si="66"/>
        <v>1</v>
      </c>
      <c r="AZ55" s="2">
        <f t="shared" si="67"/>
        <v>-1</v>
      </c>
      <c r="BA55" s="18">
        <f t="shared" si="68"/>
        <v>0</v>
      </c>
      <c r="BB55" s="2">
        <f t="shared" si="69"/>
        <v>0</v>
      </c>
      <c r="BC55" s="2">
        <f t="shared" si="70"/>
        <v>0</v>
      </c>
      <c r="BD55" s="2">
        <f t="shared" si="71"/>
        <v>1</v>
      </c>
      <c r="BE55" s="2">
        <f t="shared" si="72"/>
        <v>-1</v>
      </c>
      <c r="BF55" s="18">
        <f t="shared" si="73"/>
        <v>0</v>
      </c>
      <c r="BG55">
        <f t="shared" si="74"/>
        <v>0</v>
      </c>
      <c r="BH55" s="2">
        <f t="shared" si="75"/>
        <v>1</v>
      </c>
      <c r="BI55" s="17">
        <f t="shared" si="76"/>
        <v>0</v>
      </c>
      <c r="BJ55" s="2">
        <f t="shared" si="77"/>
        <v>1</v>
      </c>
      <c r="BK55" s="17">
        <f t="shared" si="78"/>
        <v>0</v>
      </c>
      <c r="BM55" t="str">
        <f t="shared" si="79"/>
        <v/>
      </c>
      <c r="BN55" t="str">
        <f t="shared" si="80"/>
        <v/>
      </c>
      <c r="BO55">
        <f t="shared" si="81"/>
        <v>0</v>
      </c>
      <c r="BP55">
        <f t="shared" si="82"/>
        <v>0</v>
      </c>
      <c r="BQ55">
        <f t="shared" si="83"/>
        <v>0</v>
      </c>
      <c r="BR55">
        <f t="shared" si="84"/>
        <v>0</v>
      </c>
      <c r="BS55">
        <f t="shared" si="85"/>
        <v>0</v>
      </c>
      <c r="BT55" s="17">
        <f t="shared" si="86"/>
        <v>0</v>
      </c>
      <c r="BU55" s="17">
        <f t="shared" si="87"/>
        <v>0</v>
      </c>
      <c r="BV55" s="2"/>
      <c r="BW55">
        <f t="shared" si="88"/>
        <v>20</v>
      </c>
      <c r="BX55">
        <f t="shared" si="185"/>
        <v>0</v>
      </c>
      <c r="BY55" s="7">
        <f t="shared" si="186"/>
        <v>0</v>
      </c>
      <c r="BZ55">
        <f t="shared" si="187"/>
        <v>0</v>
      </c>
      <c r="CA55" s="7">
        <f t="shared" si="188"/>
        <v>0</v>
      </c>
      <c r="CB55">
        <f t="shared" si="89"/>
        <v>10</v>
      </c>
      <c r="CC55">
        <f t="shared" si="90"/>
        <v>0</v>
      </c>
      <c r="CD55">
        <f t="shared" si="91"/>
        <v>0</v>
      </c>
      <c r="CE55" s="7">
        <f t="shared" si="92"/>
        <v>10</v>
      </c>
      <c r="CF55" s="7">
        <f t="shared" si="93"/>
        <v>10</v>
      </c>
      <c r="CG55">
        <f t="shared" si="94"/>
        <v>20</v>
      </c>
      <c r="CH55">
        <f t="shared" si="95"/>
        <v>20</v>
      </c>
      <c r="CI55">
        <f t="shared" si="96"/>
        <v>20</v>
      </c>
      <c r="CJ55">
        <f t="shared" si="189"/>
        <v>40</v>
      </c>
      <c r="CK55">
        <f t="shared" si="190"/>
        <v>40</v>
      </c>
      <c r="CL55">
        <f t="shared" si="191"/>
        <v>0</v>
      </c>
      <c r="CM55">
        <f t="shared" si="192"/>
        <v>0</v>
      </c>
      <c r="CN55">
        <f t="shared" si="97"/>
        <v>10</v>
      </c>
      <c r="CO55">
        <f t="shared" si="98"/>
        <v>5</v>
      </c>
      <c r="CP55">
        <f t="shared" si="193"/>
        <v>0</v>
      </c>
      <c r="CQ55">
        <f t="shared" si="194"/>
        <v>0</v>
      </c>
      <c r="CR55">
        <f t="shared" si="195"/>
        <v>0</v>
      </c>
      <c r="CS55" s="7">
        <f t="shared" si="99"/>
        <v>0</v>
      </c>
      <c r="CT55">
        <f t="shared" si="196"/>
        <v>0</v>
      </c>
      <c r="CU55">
        <f t="shared" si="197"/>
        <v>0</v>
      </c>
      <c r="CV55">
        <f t="shared" si="198"/>
        <v>0</v>
      </c>
      <c r="CW55" s="7">
        <f t="shared" si="100"/>
        <v>0</v>
      </c>
      <c r="CX55">
        <f t="shared" si="101"/>
        <v>0</v>
      </c>
      <c r="CY55">
        <f t="shared" si="102"/>
        <v>0</v>
      </c>
      <c r="CZ55">
        <f t="shared" si="103"/>
        <v>-5</v>
      </c>
      <c r="DA55">
        <f t="shared" si="104"/>
        <v>-20</v>
      </c>
      <c r="DB55">
        <f t="shared" si="105"/>
        <v>20</v>
      </c>
      <c r="DC55">
        <f t="shared" si="106"/>
        <v>40</v>
      </c>
      <c r="DD55">
        <f t="shared" si="107"/>
        <v>60</v>
      </c>
      <c r="DE55" s="5">
        <f t="shared" si="108"/>
        <v>40</v>
      </c>
      <c r="DG55">
        <f t="shared" si="109"/>
        <v>40</v>
      </c>
      <c r="DH55">
        <f t="shared" si="110"/>
        <v>100</v>
      </c>
      <c r="DI55" s="5">
        <f t="shared" si="111"/>
        <v>40</v>
      </c>
      <c r="DK55">
        <f t="shared" si="112"/>
        <v>0</v>
      </c>
      <c r="DL55">
        <f t="shared" si="113"/>
        <v>0</v>
      </c>
      <c r="DM55">
        <f t="shared" si="114"/>
        <v>0</v>
      </c>
      <c r="DN55">
        <f t="shared" si="115"/>
        <v>0</v>
      </c>
      <c r="DO55">
        <f t="shared" si="199"/>
        <v>0</v>
      </c>
      <c r="DP55">
        <f t="shared" si="116"/>
        <v>0</v>
      </c>
      <c r="DQ55">
        <f t="shared" si="117"/>
        <v>5</v>
      </c>
      <c r="DR55">
        <f t="shared" si="118"/>
        <v>0</v>
      </c>
      <c r="DS55">
        <f t="shared" si="200"/>
        <v>5</v>
      </c>
      <c r="DT55">
        <f t="shared" si="119"/>
        <v>5</v>
      </c>
      <c r="DU55">
        <f t="shared" si="120"/>
        <v>0</v>
      </c>
      <c r="DV55">
        <f t="shared" si="201"/>
        <v>0</v>
      </c>
      <c r="DW55">
        <f t="shared" si="121"/>
        <v>0</v>
      </c>
      <c r="DX55">
        <f t="shared" si="122"/>
        <v>0</v>
      </c>
      <c r="DY55">
        <f t="shared" si="122"/>
        <v>1</v>
      </c>
      <c r="DZ55">
        <f t="shared" si="123"/>
        <v>1</v>
      </c>
      <c r="EA55">
        <f t="shared" si="124"/>
        <v>1</v>
      </c>
      <c r="EB55">
        <f t="shared" si="125"/>
        <v>0</v>
      </c>
      <c r="EC55">
        <f t="shared" si="126"/>
        <v>10</v>
      </c>
      <c r="ED55">
        <f t="shared" si="127"/>
        <v>60</v>
      </c>
      <c r="EE55">
        <f t="shared" si="207"/>
        <v>1</v>
      </c>
      <c r="EF55">
        <f t="shared" si="207"/>
        <v>1</v>
      </c>
      <c r="EG55">
        <f t="shared" si="207"/>
        <v>1</v>
      </c>
      <c r="EH55">
        <f t="shared" si="129"/>
        <v>0</v>
      </c>
      <c r="EI55">
        <f t="shared" si="130"/>
        <v>10</v>
      </c>
      <c r="EJ55">
        <f t="shared" si="131"/>
        <v>100</v>
      </c>
      <c r="EK55" s="16">
        <f t="shared" si="202"/>
        <v>0</v>
      </c>
      <c r="EL55" s="16">
        <f t="shared" si="132"/>
        <v>10</v>
      </c>
      <c r="EM55" s="16">
        <f t="shared" si="133"/>
        <v>65</v>
      </c>
      <c r="EN55" s="16">
        <f t="shared" si="203"/>
        <v>0</v>
      </c>
      <c r="EO55" s="16">
        <f t="shared" si="134"/>
        <v>10</v>
      </c>
      <c r="EP55" s="16">
        <f t="shared" si="135"/>
        <v>105</v>
      </c>
      <c r="EQ55">
        <f t="shared" si="136"/>
        <v>0</v>
      </c>
      <c r="ER55" s="49">
        <f t="shared" si="28"/>
        <v>0</v>
      </c>
      <c r="ES55" s="49">
        <f t="shared" si="137"/>
        <v>0</v>
      </c>
      <c r="ET55" s="49">
        <f t="shared" si="138"/>
        <v>0</v>
      </c>
      <c r="EV55" t="s">
        <v>12</v>
      </c>
      <c r="EW55">
        <f t="shared" si="204"/>
        <v>0</v>
      </c>
      <c r="EX55" t="str">
        <f t="shared" si="139"/>
        <v>I2</v>
      </c>
      <c r="EY55">
        <f t="shared" si="140"/>
        <v>0</v>
      </c>
      <c r="EZ55">
        <f t="shared" si="141"/>
        <v>10</v>
      </c>
      <c r="FA55">
        <f t="shared" si="142"/>
        <v>65</v>
      </c>
      <c r="FB55" t="str">
        <f t="shared" si="143"/>
        <v>I3</v>
      </c>
      <c r="FC55">
        <f t="shared" si="144"/>
        <v>0</v>
      </c>
      <c r="FD55">
        <f t="shared" si="145"/>
        <v>10</v>
      </c>
      <c r="FE55">
        <f t="shared" si="146"/>
        <v>105</v>
      </c>
      <c r="FF55" t="str">
        <f t="shared" si="147"/>
        <v>S</v>
      </c>
      <c r="FG55">
        <f t="shared" si="148"/>
        <v>100</v>
      </c>
      <c r="FH55" t="str">
        <f t="shared" si="149"/>
        <v>D</v>
      </c>
      <c r="FI55">
        <f t="shared" si="150"/>
        <v>0</v>
      </c>
      <c r="FJ55" t="str">
        <f t="shared" si="151"/>
        <v>P18</v>
      </c>
      <c r="FK55">
        <f t="shared" si="152"/>
        <v>0</v>
      </c>
      <c r="FL55" t="str">
        <f t="shared" si="153"/>
        <v>P17</v>
      </c>
      <c r="FM55">
        <f t="shared" si="154"/>
        <v>0</v>
      </c>
      <c r="FN55" t="str">
        <f t="shared" si="155"/>
        <v>P9</v>
      </c>
      <c r="FO55">
        <f t="shared" si="156"/>
        <v>0</v>
      </c>
      <c r="FP55" t="str">
        <f t="shared" si="157"/>
        <v>P10</v>
      </c>
      <c r="FQ55">
        <f t="shared" si="158"/>
        <v>0</v>
      </c>
      <c r="FR55" t="str">
        <f t="shared" si="159"/>
        <v>T1</v>
      </c>
      <c r="FS55">
        <f t="shared" si="160"/>
        <v>0</v>
      </c>
      <c r="FT55" t="str">
        <f t="shared" si="161"/>
        <v>T2</v>
      </c>
      <c r="FU55">
        <f t="shared" si="162"/>
        <v>0</v>
      </c>
      <c r="FV55" t="str">
        <f t="shared" si="163"/>
        <v>T3</v>
      </c>
      <c r="FW55">
        <f t="shared" si="164"/>
        <v>10</v>
      </c>
      <c r="FX55" t="str">
        <f t="shared" si="165"/>
        <v>T4</v>
      </c>
      <c r="FY55">
        <f t="shared" si="166"/>
        <v>10</v>
      </c>
      <c r="FZ55" t="str">
        <f t="shared" si="167"/>
        <v>P13</v>
      </c>
      <c r="GA55">
        <f t="shared" si="205"/>
        <v>0</v>
      </c>
      <c r="GB55" t="str">
        <f t="shared" si="168"/>
        <v>P14</v>
      </c>
      <c r="GC55">
        <f t="shared" si="206"/>
        <v>0</v>
      </c>
      <c r="GD55" t="str">
        <f t="shared" si="169"/>
        <v>P11</v>
      </c>
      <c r="GE55">
        <f t="shared" si="170"/>
        <v>-15</v>
      </c>
      <c r="GF55" t="str">
        <f t="shared" si="171"/>
        <v>P12</v>
      </c>
      <c r="GG55">
        <f t="shared" si="172"/>
        <v>-15</v>
      </c>
      <c r="GJ55" t="str">
        <f t="shared" si="173"/>
        <v/>
      </c>
      <c r="GK55" t="str">
        <f t="shared" si="174"/>
        <v/>
      </c>
      <c r="GL55" t="str">
        <f t="shared" si="175"/>
        <v/>
      </c>
      <c r="GM55" t="str">
        <f t="shared" si="176"/>
        <v/>
      </c>
    </row>
    <row r="56" spans="1:195" ht="18.600000000000001" thickTop="1" thickBot="1" x14ac:dyDescent="0.45">
      <c r="K56">
        <f t="shared" si="33"/>
        <v>0</v>
      </c>
      <c r="L56">
        <f t="shared" si="34"/>
        <v>48</v>
      </c>
      <c r="M56">
        <f t="shared" si="35"/>
        <v>0</v>
      </c>
      <c r="N56" s="17">
        <f t="shared" si="36"/>
        <v>0</v>
      </c>
      <c r="O56">
        <f t="shared" si="37"/>
        <v>1</v>
      </c>
      <c r="P56">
        <f t="shared" si="38"/>
        <v>-20</v>
      </c>
      <c r="Q56">
        <f t="shared" si="38"/>
        <v>-10</v>
      </c>
      <c r="R56">
        <f t="shared" si="39"/>
        <v>0</v>
      </c>
      <c r="S56">
        <f t="shared" si="40"/>
        <v>0</v>
      </c>
      <c r="T56">
        <f t="shared" si="41"/>
        <v>0</v>
      </c>
      <c r="U56">
        <f t="shared" si="42"/>
        <v>0</v>
      </c>
      <c r="V56">
        <f t="shared" si="43"/>
        <v>-1</v>
      </c>
      <c r="W56">
        <f t="shared" si="44"/>
        <v>-2</v>
      </c>
      <c r="X56">
        <f t="shared" si="45"/>
        <v>4</v>
      </c>
      <c r="Y56">
        <f t="shared" si="46"/>
        <v>4</v>
      </c>
      <c r="Z56">
        <f t="shared" si="47"/>
        <v>8</v>
      </c>
      <c r="AA56">
        <f t="shared" si="47"/>
        <v>0</v>
      </c>
      <c r="AB56">
        <f t="shared" si="47"/>
        <v>0</v>
      </c>
      <c r="AC56" s="2">
        <f t="shared" si="48"/>
        <v>0</v>
      </c>
      <c r="AD56" s="2">
        <f t="shared" si="49"/>
        <v>-9</v>
      </c>
      <c r="AE56" s="2">
        <f t="shared" si="177"/>
        <v>0</v>
      </c>
      <c r="AF56" s="2">
        <f t="shared" si="178"/>
        <v>-1</v>
      </c>
      <c r="AG56" s="2">
        <f t="shared" si="179"/>
        <v>0</v>
      </c>
      <c r="AH56" s="2">
        <f t="shared" si="180"/>
        <v>0</v>
      </c>
      <c r="AI56" s="2">
        <f t="shared" si="54"/>
        <v>0</v>
      </c>
      <c r="AJ56" s="2">
        <f t="shared" si="55"/>
        <v>0</v>
      </c>
      <c r="AK56" s="6">
        <f t="shared" si="181"/>
        <v>0</v>
      </c>
      <c r="AL56" s="6">
        <f t="shared" si="182"/>
        <v>0</v>
      </c>
      <c r="AM56" s="6">
        <f t="shared" si="56"/>
        <v>0</v>
      </c>
      <c r="AN56" s="2">
        <f t="shared" si="183"/>
        <v>0</v>
      </c>
      <c r="AO56" s="6">
        <f t="shared" si="57"/>
        <v>0</v>
      </c>
      <c r="AP56" s="6">
        <f t="shared" si="184"/>
        <v>0</v>
      </c>
      <c r="AQ56" s="6">
        <f t="shared" si="58"/>
        <v>0</v>
      </c>
      <c r="AR56" s="18">
        <f t="shared" si="59"/>
        <v>0</v>
      </c>
      <c r="AS56" s="18">
        <f t="shared" si="60"/>
        <v>0</v>
      </c>
      <c r="AT56">
        <f t="shared" si="61"/>
        <v>6</v>
      </c>
      <c r="AU56">
        <f t="shared" si="62"/>
        <v>3</v>
      </c>
      <c r="AV56">
        <f t="shared" si="63"/>
        <v>0</v>
      </c>
      <c r="AW56" s="2">
        <f t="shared" si="64"/>
        <v>0</v>
      </c>
      <c r="AX56" s="2">
        <f t="shared" si="65"/>
        <v>0</v>
      </c>
      <c r="AY56" s="2">
        <f t="shared" si="66"/>
        <v>1</v>
      </c>
      <c r="AZ56" s="2">
        <f t="shared" si="67"/>
        <v>-1</v>
      </c>
      <c r="BA56" s="18">
        <f t="shared" si="68"/>
        <v>0</v>
      </c>
      <c r="BB56" s="2">
        <f t="shared" si="69"/>
        <v>0</v>
      </c>
      <c r="BC56" s="2">
        <f t="shared" si="70"/>
        <v>0</v>
      </c>
      <c r="BD56" s="2">
        <f t="shared" si="71"/>
        <v>1</v>
      </c>
      <c r="BE56" s="2">
        <f t="shared" si="72"/>
        <v>-1</v>
      </c>
      <c r="BF56" s="18">
        <f t="shared" si="73"/>
        <v>0</v>
      </c>
      <c r="BG56">
        <f t="shared" si="74"/>
        <v>0</v>
      </c>
      <c r="BH56" s="2">
        <f t="shared" si="75"/>
        <v>1</v>
      </c>
      <c r="BI56" s="17">
        <f t="shared" si="76"/>
        <v>0</v>
      </c>
      <c r="BJ56" s="2">
        <f t="shared" si="77"/>
        <v>1</v>
      </c>
      <c r="BK56" s="17">
        <f t="shared" si="78"/>
        <v>0</v>
      </c>
      <c r="BM56" t="str">
        <f t="shared" si="79"/>
        <v/>
      </c>
      <c r="BN56" t="str">
        <f t="shared" si="80"/>
        <v/>
      </c>
      <c r="BO56">
        <f t="shared" si="81"/>
        <v>0</v>
      </c>
      <c r="BP56">
        <f t="shared" si="82"/>
        <v>0</v>
      </c>
      <c r="BQ56">
        <f t="shared" si="83"/>
        <v>0</v>
      </c>
      <c r="BR56">
        <f t="shared" si="84"/>
        <v>0</v>
      </c>
      <c r="BS56">
        <f t="shared" si="85"/>
        <v>0</v>
      </c>
      <c r="BT56" s="17">
        <f t="shared" si="86"/>
        <v>0</v>
      </c>
      <c r="BU56" s="17">
        <f t="shared" si="87"/>
        <v>0</v>
      </c>
      <c r="BV56" s="2"/>
      <c r="BW56">
        <f t="shared" si="88"/>
        <v>20</v>
      </c>
      <c r="BX56">
        <f t="shared" si="185"/>
        <v>0</v>
      </c>
      <c r="BY56" s="7">
        <f t="shared" si="186"/>
        <v>0</v>
      </c>
      <c r="BZ56">
        <f t="shared" si="187"/>
        <v>0</v>
      </c>
      <c r="CA56" s="7">
        <f t="shared" si="188"/>
        <v>0</v>
      </c>
      <c r="CB56">
        <f t="shared" si="89"/>
        <v>10</v>
      </c>
      <c r="CC56">
        <f t="shared" si="90"/>
        <v>0</v>
      </c>
      <c r="CD56">
        <f t="shared" si="91"/>
        <v>0</v>
      </c>
      <c r="CE56" s="7">
        <f t="shared" si="92"/>
        <v>10</v>
      </c>
      <c r="CF56" s="7">
        <f t="shared" si="93"/>
        <v>10</v>
      </c>
      <c r="CG56">
        <f t="shared" si="94"/>
        <v>20</v>
      </c>
      <c r="CH56">
        <f t="shared" si="95"/>
        <v>20</v>
      </c>
      <c r="CI56">
        <f t="shared" si="96"/>
        <v>20</v>
      </c>
      <c r="CJ56">
        <f t="shared" si="189"/>
        <v>40</v>
      </c>
      <c r="CK56">
        <f t="shared" si="190"/>
        <v>40</v>
      </c>
      <c r="CL56">
        <f t="shared" si="191"/>
        <v>0</v>
      </c>
      <c r="CM56">
        <f t="shared" si="192"/>
        <v>0</v>
      </c>
      <c r="CN56">
        <f t="shared" si="97"/>
        <v>10</v>
      </c>
      <c r="CO56">
        <f t="shared" si="98"/>
        <v>5</v>
      </c>
      <c r="CP56">
        <f t="shared" si="193"/>
        <v>0</v>
      </c>
      <c r="CQ56">
        <f t="shared" si="194"/>
        <v>0</v>
      </c>
      <c r="CR56">
        <f t="shared" si="195"/>
        <v>0</v>
      </c>
      <c r="CS56" s="7">
        <f t="shared" si="99"/>
        <v>0</v>
      </c>
      <c r="CT56">
        <f t="shared" si="196"/>
        <v>0</v>
      </c>
      <c r="CU56">
        <f t="shared" si="197"/>
        <v>0</v>
      </c>
      <c r="CV56">
        <f t="shared" si="198"/>
        <v>0</v>
      </c>
      <c r="CW56" s="7">
        <f t="shared" si="100"/>
        <v>0</v>
      </c>
      <c r="CX56">
        <f t="shared" si="101"/>
        <v>0</v>
      </c>
      <c r="CY56">
        <f t="shared" si="102"/>
        <v>0</v>
      </c>
      <c r="CZ56">
        <f t="shared" si="103"/>
        <v>-5</v>
      </c>
      <c r="DA56">
        <f t="shared" si="104"/>
        <v>-20</v>
      </c>
      <c r="DB56">
        <f t="shared" si="105"/>
        <v>20</v>
      </c>
      <c r="DC56">
        <f t="shared" si="106"/>
        <v>40</v>
      </c>
      <c r="DD56">
        <f t="shared" si="107"/>
        <v>60</v>
      </c>
      <c r="DE56" s="5">
        <f t="shared" si="108"/>
        <v>40</v>
      </c>
      <c r="DG56">
        <f t="shared" si="109"/>
        <v>40</v>
      </c>
      <c r="DH56">
        <f t="shared" si="110"/>
        <v>100</v>
      </c>
      <c r="DI56" s="5">
        <f t="shared" si="111"/>
        <v>40</v>
      </c>
      <c r="DK56">
        <f t="shared" si="112"/>
        <v>0</v>
      </c>
      <c r="DL56">
        <f t="shared" si="113"/>
        <v>0</v>
      </c>
      <c r="DM56">
        <f t="shared" si="114"/>
        <v>0</v>
      </c>
      <c r="DN56">
        <f t="shared" si="115"/>
        <v>0</v>
      </c>
      <c r="DO56">
        <f t="shared" si="199"/>
        <v>0</v>
      </c>
      <c r="DP56">
        <f t="shared" si="116"/>
        <v>0</v>
      </c>
      <c r="DQ56">
        <f t="shared" si="117"/>
        <v>5</v>
      </c>
      <c r="DR56">
        <f t="shared" si="118"/>
        <v>0</v>
      </c>
      <c r="DS56">
        <f t="shared" si="200"/>
        <v>5</v>
      </c>
      <c r="DT56">
        <f t="shared" si="119"/>
        <v>5</v>
      </c>
      <c r="DU56">
        <f t="shared" si="120"/>
        <v>0</v>
      </c>
      <c r="DV56">
        <f t="shared" si="201"/>
        <v>0</v>
      </c>
      <c r="DW56">
        <f t="shared" si="121"/>
        <v>0</v>
      </c>
      <c r="DX56">
        <f t="shared" si="122"/>
        <v>0</v>
      </c>
      <c r="DY56">
        <f t="shared" si="122"/>
        <v>1</v>
      </c>
      <c r="DZ56">
        <f t="shared" si="123"/>
        <v>1</v>
      </c>
      <c r="EA56">
        <f t="shared" si="124"/>
        <v>1</v>
      </c>
      <c r="EB56">
        <f t="shared" si="125"/>
        <v>0</v>
      </c>
      <c r="EC56">
        <f t="shared" si="126"/>
        <v>10</v>
      </c>
      <c r="ED56">
        <f t="shared" si="127"/>
        <v>60</v>
      </c>
      <c r="EE56">
        <f t="shared" si="207"/>
        <v>1</v>
      </c>
      <c r="EF56">
        <f t="shared" si="207"/>
        <v>1</v>
      </c>
      <c r="EG56">
        <f t="shared" si="207"/>
        <v>1</v>
      </c>
      <c r="EH56">
        <f t="shared" si="129"/>
        <v>0</v>
      </c>
      <c r="EI56">
        <f t="shared" si="130"/>
        <v>10</v>
      </c>
      <c r="EJ56">
        <f t="shared" si="131"/>
        <v>100</v>
      </c>
      <c r="EK56" s="16">
        <f t="shared" si="202"/>
        <v>0</v>
      </c>
      <c r="EL56" s="16">
        <f t="shared" si="132"/>
        <v>10</v>
      </c>
      <c r="EM56" s="16">
        <f t="shared" si="133"/>
        <v>65</v>
      </c>
      <c r="EN56" s="16">
        <f t="shared" si="203"/>
        <v>0</v>
      </c>
      <c r="EO56" s="16">
        <f t="shared" si="134"/>
        <v>10</v>
      </c>
      <c r="EP56" s="16">
        <f t="shared" si="135"/>
        <v>105</v>
      </c>
      <c r="EQ56">
        <f t="shared" si="136"/>
        <v>0</v>
      </c>
      <c r="ER56" s="49">
        <f t="shared" si="28"/>
        <v>0</v>
      </c>
      <c r="ES56" s="49">
        <f t="shared" si="137"/>
        <v>0</v>
      </c>
      <c r="ET56" s="49">
        <f t="shared" si="138"/>
        <v>0</v>
      </c>
      <c r="EV56" t="s">
        <v>12</v>
      </c>
      <c r="EW56">
        <f t="shared" si="204"/>
        <v>0</v>
      </c>
      <c r="EX56" t="str">
        <f t="shared" si="139"/>
        <v>I2</v>
      </c>
      <c r="EY56">
        <f t="shared" si="140"/>
        <v>0</v>
      </c>
      <c r="EZ56">
        <f t="shared" si="141"/>
        <v>10</v>
      </c>
      <c r="FA56">
        <f t="shared" si="142"/>
        <v>65</v>
      </c>
      <c r="FB56" t="str">
        <f t="shared" si="143"/>
        <v>I3</v>
      </c>
      <c r="FC56">
        <f t="shared" si="144"/>
        <v>0</v>
      </c>
      <c r="FD56">
        <f t="shared" si="145"/>
        <v>10</v>
      </c>
      <c r="FE56">
        <f t="shared" si="146"/>
        <v>105</v>
      </c>
      <c r="FF56" t="str">
        <f t="shared" si="147"/>
        <v>S</v>
      </c>
      <c r="FG56">
        <f t="shared" si="148"/>
        <v>100</v>
      </c>
      <c r="FH56" t="str">
        <f t="shared" si="149"/>
        <v>D</v>
      </c>
      <c r="FI56">
        <f t="shared" si="150"/>
        <v>0</v>
      </c>
      <c r="FJ56" t="str">
        <f t="shared" si="151"/>
        <v>P18</v>
      </c>
      <c r="FK56">
        <f t="shared" si="152"/>
        <v>0</v>
      </c>
      <c r="FL56" t="str">
        <f t="shared" si="153"/>
        <v>P17</v>
      </c>
      <c r="FM56">
        <f t="shared" si="154"/>
        <v>0</v>
      </c>
      <c r="FN56" t="str">
        <f t="shared" si="155"/>
        <v>P9</v>
      </c>
      <c r="FO56">
        <f t="shared" si="156"/>
        <v>0</v>
      </c>
      <c r="FP56" t="str">
        <f t="shared" si="157"/>
        <v>P10</v>
      </c>
      <c r="FQ56">
        <f t="shared" si="158"/>
        <v>0</v>
      </c>
      <c r="FR56" t="str">
        <f t="shared" si="159"/>
        <v>T1</v>
      </c>
      <c r="FS56">
        <f t="shared" si="160"/>
        <v>0</v>
      </c>
      <c r="FT56" t="str">
        <f t="shared" si="161"/>
        <v>T2</v>
      </c>
      <c r="FU56">
        <f t="shared" si="162"/>
        <v>0</v>
      </c>
      <c r="FV56" t="str">
        <f t="shared" si="163"/>
        <v>T3</v>
      </c>
      <c r="FW56">
        <f t="shared" si="164"/>
        <v>10</v>
      </c>
      <c r="FX56" t="str">
        <f t="shared" si="165"/>
        <v>T4</v>
      </c>
      <c r="FY56">
        <f t="shared" si="166"/>
        <v>10</v>
      </c>
      <c r="FZ56" t="str">
        <f t="shared" si="167"/>
        <v>P13</v>
      </c>
      <c r="GA56">
        <f t="shared" si="205"/>
        <v>0</v>
      </c>
      <c r="GB56" t="str">
        <f t="shared" si="168"/>
        <v>P14</v>
      </c>
      <c r="GC56">
        <f t="shared" si="206"/>
        <v>0</v>
      </c>
      <c r="GD56" t="str">
        <f t="shared" si="169"/>
        <v>P11</v>
      </c>
      <c r="GE56">
        <f t="shared" si="170"/>
        <v>-15</v>
      </c>
      <c r="GF56" t="str">
        <f t="shared" si="171"/>
        <v>P12</v>
      </c>
      <c r="GG56">
        <f t="shared" si="172"/>
        <v>-15</v>
      </c>
      <c r="GJ56" t="str">
        <f t="shared" si="173"/>
        <v/>
      </c>
      <c r="GK56" t="str">
        <f t="shared" si="174"/>
        <v/>
      </c>
      <c r="GL56" t="str">
        <f t="shared" si="175"/>
        <v/>
      </c>
      <c r="GM56" t="str">
        <f t="shared" si="176"/>
        <v/>
      </c>
    </row>
    <row r="57" spans="1:195" ht="18.600000000000001" thickTop="1" thickBot="1" x14ac:dyDescent="0.45">
      <c r="K57">
        <f t="shared" si="33"/>
        <v>0</v>
      </c>
      <c r="L57">
        <f t="shared" si="34"/>
        <v>49</v>
      </c>
      <c r="M57">
        <f t="shared" si="35"/>
        <v>0</v>
      </c>
      <c r="N57" s="17">
        <f t="shared" si="36"/>
        <v>0</v>
      </c>
      <c r="O57">
        <f t="shared" si="37"/>
        <v>1</v>
      </c>
      <c r="P57">
        <f t="shared" si="38"/>
        <v>-20</v>
      </c>
      <c r="Q57">
        <f t="shared" si="38"/>
        <v>-10</v>
      </c>
      <c r="R57">
        <f t="shared" si="39"/>
        <v>0</v>
      </c>
      <c r="S57">
        <f t="shared" si="40"/>
        <v>0</v>
      </c>
      <c r="T57">
        <f t="shared" si="41"/>
        <v>0</v>
      </c>
      <c r="U57">
        <f t="shared" si="42"/>
        <v>0</v>
      </c>
      <c r="V57">
        <f t="shared" si="43"/>
        <v>-1</v>
      </c>
      <c r="W57">
        <f t="shared" si="44"/>
        <v>-2</v>
      </c>
      <c r="X57">
        <f t="shared" si="45"/>
        <v>4</v>
      </c>
      <c r="Y57">
        <f t="shared" si="46"/>
        <v>4</v>
      </c>
      <c r="Z57">
        <f t="shared" si="47"/>
        <v>8</v>
      </c>
      <c r="AA57">
        <f t="shared" si="47"/>
        <v>0</v>
      </c>
      <c r="AB57">
        <f t="shared" si="47"/>
        <v>0</v>
      </c>
      <c r="AC57" s="2">
        <f t="shared" si="48"/>
        <v>0</v>
      </c>
      <c r="AD57" s="2">
        <f t="shared" si="49"/>
        <v>-9</v>
      </c>
      <c r="AE57" s="2">
        <f t="shared" si="177"/>
        <v>0</v>
      </c>
      <c r="AF57" s="2">
        <f t="shared" si="178"/>
        <v>-1</v>
      </c>
      <c r="AG57" s="2">
        <f t="shared" si="179"/>
        <v>0</v>
      </c>
      <c r="AH57" s="2">
        <f t="shared" si="180"/>
        <v>0</v>
      </c>
      <c r="AI57" s="2">
        <f t="shared" si="54"/>
        <v>0</v>
      </c>
      <c r="AJ57" s="2">
        <f t="shared" si="55"/>
        <v>0</v>
      </c>
      <c r="AK57" s="6">
        <f t="shared" si="181"/>
        <v>0</v>
      </c>
      <c r="AL57" s="6">
        <f t="shared" si="182"/>
        <v>0</v>
      </c>
      <c r="AM57" s="6">
        <f t="shared" si="56"/>
        <v>0</v>
      </c>
      <c r="AN57" s="2">
        <f t="shared" si="183"/>
        <v>0</v>
      </c>
      <c r="AO57" s="6">
        <f t="shared" si="57"/>
        <v>0</v>
      </c>
      <c r="AP57" s="6">
        <f t="shared" si="184"/>
        <v>0</v>
      </c>
      <c r="AQ57" s="6">
        <f t="shared" si="58"/>
        <v>0</v>
      </c>
      <c r="AR57" s="18">
        <f t="shared" si="59"/>
        <v>0</v>
      </c>
      <c r="AS57" s="18">
        <f t="shared" si="60"/>
        <v>0</v>
      </c>
      <c r="AT57">
        <f t="shared" si="61"/>
        <v>6</v>
      </c>
      <c r="AU57">
        <f t="shared" si="62"/>
        <v>3</v>
      </c>
      <c r="AV57">
        <f t="shared" si="63"/>
        <v>0</v>
      </c>
      <c r="AW57" s="2">
        <f t="shared" si="64"/>
        <v>0</v>
      </c>
      <c r="AX57" s="2">
        <f t="shared" si="65"/>
        <v>0</v>
      </c>
      <c r="AY57" s="2">
        <f t="shared" si="66"/>
        <v>1</v>
      </c>
      <c r="AZ57" s="2">
        <f t="shared" si="67"/>
        <v>-1</v>
      </c>
      <c r="BA57" s="18">
        <f t="shared" si="68"/>
        <v>0</v>
      </c>
      <c r="BB57" s="2">
        <f t="shared" si="69"/>
        <v>0</v>
      </c>
      <c r="BC57" s="2">
        <f t="shared" si="70"/>
        <v>0</v>
      </c>
      <c r="BD57" s="2">
        <f t="shared" si="71"/>
        <v>1</v>
      </c>
      <c r="BE57" s="2">
        <f t="shared" si="72"/>
        <v>-1</v>
      </c>
      <c r="BF57" s="18">
        <f t="shared" si="73"/>
        <v>0</v>
      </c>
      <c r="BG57">
        <f t="shared" si="74"/>
        <v>0</v>
      </c>
      <c r="BH57" s="2">
        <f t="shared" si="75"/>
        <v>1</v>
      </c>
      <c r="BI57" s="17">
        <f t="shared" si="76"/>
        <v>0</v>
      </c>
      <c r="BJ57" s="2">
        <f t="shared" si="77"/>
        <v>1</v>
      </c>
      <c r="BK57" s="17">
        <f t="shared" si="78"/>
        <v>0</v>
      </c>
      <c r="BM57" t="str">
        <f t="shared" si="79"/>
        <v/>
      </c>
      <c r="BN57" t="str">
        <f t="shared" si="80"/>
        <v/>
      </c>
      <c r="BO57">
        <f t="shared" si="81"/>
        <v>0</v>
      </c>
      <c r="BP57">
        <f t="shared" si="82"/>
        <v>0</v>
      </c>
      <c r="BQ57">
        <f t="shared" si="83"/>
        <v>0</v>
      </c>
      <c r="BR57">
        <f t="shared" si="84"/>
        <v>0</v>
      </c>
      <c r="BS57">
        <f t="shared" si="85"/>
        <v>0</v>
      </c>
      <c r="BT57" s="17">
        <f t="shared" si="86"/>
        <v>0</v>
      </c>
      <c r="BU57" s="17">
        <f t="shared" si="87"/>
        <v>0</v>
      </c>
      <c r="BV57" s="2"/>
      <c r="BW57">
        <f t="shared" si="88"/>
        <v>20</v>
      </c>
      <c r="BX57">
        <f t="shared" si="185"/>
        <v>0</v>
      </c>
      <c r="BY57" s="7">
        <f t="shared" si="186"/>
        <v>0</v>
      </c>
      <c r="BZ57">
        <f t="shared" si="187"/>
        <v>0</v>
      </c>
      <c r="CA57" s="7">
        <f t="shared" si="188"/>
        <v>0</v>
      </c>
      <c r="CB57">
        <f t="shared" si="89"/>
        <v>10</v>
      </c>
      <c r="CC57">
        <f t="shared" si="90"/>
        <v>0</v>
      </c>
      <c r="CD57">
        <f t="shared" si="91"/>
        <v>0</v>
      </c>
      <c r="CE57" s="7">
        <f t="shared" si="92"/>
        <v>10</v>
      </c>
      <c r="CF57" s="7">
        <f t="shared" si="93"/>
        <v>10</v>
      </c>
      <c r="CG57">
        <f t="shared" si="94"/>
        <v>20</v>
      </c>
      <c r="CH57">
        <f t="shared" si="95"/>
        <v>20</v>
      </c>
      <c r="CI57">
        <f t="shared" si="96"/>
        <v>20</v>
      </c>
      <c r="CJ57">
        <f t="shared" si="189"/>
        <v>40</v>
      </c>
      <c r="CK57">
        <f t="shared" si="190"/>
        <v>40</v>
      </c>
      <c r="CL57">
        <f t="shared" si="191"/>
        <v>0</v>
      </c>
      <c r="CM57">
        <f t="shared" si="192"/>
        <v>0</v>
      </c>
      <c r="CN57">
        <f t="shared" si="97"/>
        <v>10</v>
      </c>
      <c r="CO57">
        <f t="shared" si="98"/>
        <v>5</v>
      </c>
      <c r="CP57">
        <f t="shared" si="193"/>
        <v>0</v>
      </c>
      <c r="CQ57">
        <f t="shared" si="194"/>
        <v>0</v>
      </c>
      <c r="CR57">
        <f t="shared" si="195"/>
        <v>0</v>
      </c>
      <c r="CS57" s="7">
        <f t="shared" si="99"/>
        <v>0</v>
      </c>
      <c r="CT57">
        <f t="shared" si="196"/>
        <v>0</v>
      </c>
      <c r="CU57">
        <f t="shared" si="197"/>
        <v>0</v>
      </c>
      <c r="CV57">
        <f t="shared" si="198"/>
        <v>0</v>
      </c>
      <c r="CW57" s="7">
        <f t="shared" si="100"/>
        <v>0</v>
      </c>
      <c r="CX57">
        <f t="shared" si="101"/>
        <v>0</v>
      </c>
      <c r="CY57">
        <f t="shared" si="102"/>
        <v>0</v>
      </c>
      <c r="CZ57">
        <f t="shared" si="103"/>
        <v>-5</v>
      </c>
      <c r="DA57">
        <f t="shared" si="104"/>
        <v>-20</v>
      </c>
      <c r="DB57">
        <f t="shared" si="105"/>
        <v>20</v>
      </c>
      <c r="DC57">
        <f t="shared" si="106"/>
        <v>40</v>
      </c>
      <c r="DD57">
        <f t="shared" si="107"/>
        <v>60</v>
      </c>
      <c r="DE57" s="5">
        <f t="shared" si="108"/>
        <v>40</v>
      </c>
      <c r="DG57">
        <f t="shared" si="109"/>
        <v>40</v>
      </c>
      <c r="DH57">
        <f t="shared" si="110"/>
        <v>100</v>
      </c>
      <c r="DI57" s="5">
        <f t="shared" si="111"/>
        <v>40</v>
      </c>
      <c r="DK57">
        <f t="shared" si="112"/>
        <v>0</v>
      </c>
      <c r="DL57">
        <f t="shared" si="113"/>
        <v>0</v>
      </c>
      <c r="DM57">
        <f t="shared" si="114"/>
        <v>0</v>
      </c>
      <c r="DN57">
        <f t="shared" si="115"/>
        <v>0</v>
      </c>
      <c r="DO57">
        <f t="shared" si="199"/>
        <v>0</v>
      </c>
      <c r="DP57">
        <f t="shared" si="116"/>
        <v>0</v>
      </c>
      <c r="DQ57">
        <f t="shared" si="117"/>
        <v>5</v>
      </c>
      <c r="DR57">
        <f t="shared" si="118"/>
        <v>0</v>
      </c>
      <c r="DS57">
        <f t="shared" si="200"/>
        <v>5</v>
      </c>
      <c r="DT57">
        <f t="shared" si="119"/>
        <v>5</v>
      </c>
      <c r="DU57">
        <f t="shared" si="120"/>
        <v>0</v>
      </c>
      <c r="DV57">
        <f t="shared" si="201"/>
        <v>0</v>
      </c>
      <c r="DW57">
        <f t="shared" si="121"/>
        <v>0</v>
      </c>
      <c r="DX57">
        <f t="shared" si="122"/>
        <v>0</v>
      </c>
      <c r="DY57">
        <f t="shared" si="122"/>
        <v>1</v>
      </c>
      <c r="DZ57">
        <f t="shared" si="123"/>
        <v>1</v>
      </c>
      <c r="EA57">
        <f t="shared" si="124"/>
        <v>1</v>
      </c>
      <c r="EB57">
        <f t="shared" si="125"/>
        <v>0</v>
      </c>
      <c r="EC57">
        <f t="shared" si="126"/>
        <v>10</v>
      </c>
      <c r="ED57">
        <f t="shared" si="127"/>
        <v>60</v>
      </c>
      <c r="EE57">
        <f t="shared" si="207"/>
        <v>1</v>
      </c>
      <c r="EF57">
        <f t="shared" si="207"/>
        <v>1</v>
      </c>
      <c r="EG57">
        <f t="shared" si="207"/>
        <v>1</v>
      </c>
      <c r="EH57">
        <f t="shared" si="129"/>
        <v>0</v>
      </c>
      <c r="EI57">
        <f t="shared" si="130"/>
        <v>10</v>
      </c>
      <c r="EJ57">
        <f t="shared" si="131"/>
        <v>100</v>
      </c>
      <c r="EK57" s="16">
        <f t="shared" si="202"/>
        <v>0</v>
      </c>
      <c r="EL57" s="16">
        <f t="shared" si="132"/>
        <v>10</v>
      </c>
      <c r="EM57" s="16">
        <f t="shared" si="133"/>
        <v>65</v>
      </c>
      <c r="EN57" s="16">
        <f t="shared" si="203"/>
        <v>0</v>
      </c>
      <c r="EO57" s="16">
        <f t="shared" si="134"/>
        <v>10</v>
      </c>
      <c r="EP57" s="16">
        <f t="shared" si="135"/>
        <v>105</v>
      </c>
      <c r="EQ57">
        <f t="shared" si="136"/>
        <v>0</v>
      </c>
      <c r="ER57" s="49">
        <f t="shared" si="28"/>
        <v>0</v>
      </c>
      <c r="ES57" s="49">
        <f t="shared" si="137"/>
        <v>0</v>
      </c>
      <c r="ET57" s="49">
        <f t="shared" si="138"/>
        <v>0</v>
      </c>
      <c r="EV57" t="s">
        <v>12</v>
      </c>
      <c r="EW57">
        <f t="shared" si="204"/>
        <v>0</v>
      </c>
      <c r="EX57" t="str">
        <f t="shared" si="139"/>
        <v>I2</v>
      </c>
      <c r="EY57">
        <f t="shared" si="140"/>
        <v>0</v>
      </c>
      <c r="EZ57">
        <f t="shared" si="141"/>
        <v>10</v>
      </c>
      <c r="FA57">
        <f t="shared" si="142"/>
        <v>65</v>
      </c>
      <c r="FB57" t="str">
        <f t="shared" si="143"/>
        <v>I3</v>
      </c>
      <c r="FC57">
        <f t="shared" si="144"/>
        <v>0</v>
      </c>
      <c r="FD57">
        <f t="shared" si="145"/>
        <v>10</v>
      </c>
      <c r="FE57">
        <f t="shared" si="146"/>
        <v>105</v>
      </c>
      <c r="FF57" t="str">
        <f t="shared" si="147"/>
        <v>S</v>
      </c>
      <c r="FG57">
        <f t="shared" si="148"/>
        <v>100</v>
      </c>
      <c r="FH57" t="str">
        <f t="shared" si="149"/>
        <v>D</v>
      </c>
      <c r="FI57">
        <f t="shared" si="150"/>
        <v>0</v>
      </c>
      <c r="FJ57" t="str">
        <f t="shared" si="151"/>
        <v>P18</v>
      </c>
      <c r="FK57">
        <f t="shared" si="152"/>
        <v>0</v>
      </c>
      <c r="FL57" t="str">
        <f t="shared" si="153"/>
        <v>P17</v>
      </c>
      <c r="FM57">
        <f t="shared" si="154"/>
        <v>0</v>
      </c>
      <c r="FN57" t="str">
        <f t="shared" si="155"/>
        <v>P9</v>
      </c>
      <c r="FO57">
        <f t="shared" si="156"/>
        <v>0</v>
      </c>
      <c r="FP57" t="str">
        <f t="shared" si="157"/>
        <v>P10</v>
      </c>
      <c r="FQ57">
        <f t="shared" si="158"/>
        <v>0</v>
      </c>
      <c r="FR57" t="str">
        <f t="shared" si="159"/>
        <v>T1</v>
      </c>
      <c r="FS57">
        <f t="shared" si="160"/>
        <v>0</v>
      </c>
      <c r="FT57" t="str">
        <f t="shared" si="161"/>
        <v>T2</v>
      </c>
      <c r="FU57">
        <f t="shared" si="162"/>
        <v>0</v>
      </c>
      <c r="FV57" t="str">
        <f t="shared" si="163"/>
        <v>T3</v>
      </c>
      <c r="FW57">
        <f t="shared" si="164"/>
        <v>10</v>
      </c>
      <c r="FX57" t="str">
        <f t="shared" si="165"/>
        <v>T4</v>
      </c>
      <c r="FY57">
        <f t="shared" si="166"/>
        <v>10</v>
      </c>
      <c r="FZ57" t="str">
        <f t="shared" si="167"/>
        <v>P13</v>
      </c>
      <c r="GA57">
        <f t="shared" si="205"/>
        <v>0</v>
      </c>
      <c r="GB57" t="str">
        <f t="shared" si="168"/>
        <v>P14</v>
      </c>
      <c r="GC57">
        <f t="shared" si="206"/>
        <v>0</v>
      </c>
      <c r="GD57" t="str">
        <f t="shared" si="169"/>
        <v>P11</v>
      </c>
      <c r="GE57">
        <f t="shared" si="170"/>
        <v>-15</v>
      </c>
      <c r="GF57" t="str">
        <f t="shared" si="171"/>
        <v>P12</v>
      </c>
      <c r="GG57">
        <f t="shared" si="172"/>
        <v>-15</v>
      </c>
      <c r="GJ57" t="str">
        <f t="shared" si="173"/>
        <v/>
      </c>
      <c r="GK57" t="str">
        <f t="shared" si="174"/>
        <v/>
      </c>
      <c r="GL57" t="str">
        <f t="shared" si="175"/>
        <v/>
      </c>
      <c r="GM57" t="str">
        <f t="shared" si="176"/>
        <v/>
      </c>
    </row>
    <row r="58" spans="1:195" ht="18.600000000000001" thickTop="1" thickBot="1" x14ac:dyDescent="0.45">
      <c r="K58">
        <f t="shared" si="33"/>
        <v>0</v>
      </c>
      <c r="L58">
        <f t="shared" si="34"/>
        <v>50</v>
      </c>
      <c r="M58">
        <f t="shared" si="35"/>
        <v>0</v>
      </c>
      <c r="N58" s="17">
        <f t="shared" si="36"/>
        <v>0</v>
      </c>
      <c r="O58">
        <f t="shared" si="37"/>
        <v>1</v>
      </c>
      <c r="P58">
        <f t="shared" si="38"/>
        <v>-20</v>
      </c>
      <c r="Q58">
        <f t="shared" si="38"/>
        <v>-10</v>
      </c>
      <c r="R58">
        <f t="shared" si="39"/>
        <v>0</v>
      </c>
      <c r="S58">
        <f t="shared" si="40"/>
        <v>0</v>
      </c>
      <c r="T58">
        <f t="shared" si="41"/>
        <v>0</v>
      </c>
      <c r="U58">
        <f t="shared" si="42"/>
        <v>0</v>
      </c>
      <c r="V58">
        <f t="shared" si="43"/>
        <v>-1</v>
      </c>
      <c r="W58">
        <f t="shared" si="44"/>
        <v>-2</v>
      </c>
      <c r="X58">
        <f t="shared" si="45"/>
        <v>4</v>
      </c>
      <c r="Y58">
        <f t="shared" si="46"/>
        <v>4</v>
      </c>
      <c r="Z58">
        <f t="shared" si="47"/>
        <v>8</v>
      </c>
      <c r="AA58">
        <f t="shared" si="47"/>
        <v>0</v>
      </c>
      <c r="AB58">
        <f t="shared" si="47"/>
        <v>0</v>
      </c>
      <c r="AC58" s="2">
        <f t="shared" si="48"/>
        <v>0</v>
      </c>
      <c r="AD58" s="2">
        <f t="shared" si="49"/>
        <v>-9</v>
      </c>
      <c r="AE58" s="2">
        <f t="shared" si="177"/>
        <v>0</v>
      </c>
      <c r="AF58" s="2">
        <f t="shared" si="178"/>
        <v>-1</v>
      </c>
      <c r="AG58" s="2">
        <f t="shared" si="179"/>
        <v>0</v>
      </c>
      <c r="AH58" s="2">
        <f t="shared" si="180"/>
        <v>0</v>
      </c>
      <c r="AI58" s="2">
        <f t="shared" si="54"/>
        <v>0</v>
      </c>
      <c r="AJ58" s="2">
        <f t="shared" si="55"/>
        <v>0</v>
      </c>
      <c r="AK58" s="6">
        <f t="shared" si="181"/>
        <v>0</v>
      </c>
      <c r="AL58" s="6">
        <f t="shared" si="182"/>
        <v>0</v>
      </c>
      <c r="AM58" s="6">
        <f t="shared" si="56"/>
        <v>0</v>
      </c>
      <c r="AN58" s="2">
        <f t="shared" si="183"/>
        <v>0</v>
      </c>
      <c r="AO58" s="6">
        <f t="shared" si="57"/>
        <v>0</v>
      </c>
      <c r="AP58" s="6">
        <f t="shared" si="184"/>
        <v>0</v>
      </c>
      <c r="AQ58" s="6">
        <f t="shared" si="58"/>
        <v>0</v>
      </c>
      <c r="AR58" s="18">
        <f t="shared" si="59"/>
        <v>0</v>
      </c>
      <c r="AS58" s="18">
        <f t="shared" si="60"/>
        <v>0</v>
      </c>
      <c r="AT58">
        <f t="shared" si="61"/>
        <v>6</v>
      </c>
      <c r="AU58">
        <f t="shared" si="62"/>
        <v>3</v>
      </c>
      <c r="AV58">
        <f t="shared" si="63"/>
        <v>0</v>
      </c>
      <c r="AW58" s="2">
        <f t="shared" si="64"/>
        <v>0</v>
      </c>
      <c r="AX58" s="2">
        <f t="shared" si="65"/>
        <v>0</v>
      </c>
      <c r="AY58" s="2">
        <f t="shared" si="66"/>
        <v>1</v>
      </c>
      <c r="AZ58" s="2">
        <f t="shared" si="67"/>
        <v>-1</v>
      </c>
      <c r="BA58" s="18">
        <f t="shared" si="68"/>
        <v>0</v>
      </c>
      <c r="BB58" s="2">
        <f t="shared" si="69"/>
        <v>0</v>
      </c>
      <c r="BC58" s="2">
        <f t="shared" si="70"/>
        <v>0</v>
      </c>
      <c r="BD58" s="2">
        <f t="shared" si="71"/>
        <v>1</v>
      </c>
      <c r="BE58" s="2">
        <f t="shared" si="72"/>
        <v>-1</v>
      </c>
      <c r="BF58" s="18">
        <f t="shared" si="73"/>
        <v>0</v>
      </c>
      <c r="BG58">
        <f t="shared" si="74"/>
        <v>0</v>
      </c>
      <c r="BH58" s="2">
        <f t="shared" si="75"/>
        <v>1</v>
      </c>
      <c r="BI58" s="17">
        <f t="shared" si="76"/>
        <v>0</v>
      </c>
      <c r="BJ58" s="2">
        <f t="shared" si="77"/>
        <v>1</v>
      </c>
      <c r="BK58" s="17">
        <f t="shared" si="78"/>
        <v>0</v>
      </c>
      <c r="BM58" t="str">
        <f t="shared" si="79"/>
        <v/>
      </c>
      <c r="BN58" t="str">
        <f t="shared" si="80"/>
        <v/>
      </c>
      <c r="BO58">
        <f t="shared" si="81"/>
        <v>0</v>
      </c>
      <c r="BP58">
        <f t="shared" si="82"/>
        <v>0</v>
      </c>
      <c r="BQ58">
        <f t="shared" si="83"/>
        <v>0</v>
      </c>
      <c r="BR58">
        <f t="shared" si="84"/>
        <v>0</v>
      </c>
      <c r="BS58">
        <f t="shared" si="85"/>
        <v>0</v>
      </c>
      <c r="BT58" s="17">
        <f t="shared" si="86"/>
        <v>0</v>
      </c>
      <c r="BU58" s="17">
        <f t="shared" si="87"/>
        <v>0</v>
      </c>
      <c r="BV58" s="2"/>
      <c r="BW58">
        <f t="shared" si="88"/>
        <v>20</v>
      </c>
      <c r="BX58">
        <f t="shared" si="185"/>
        <v>0</v>
      </c>
      <c r="BY58" s="7">
        <f t="shared" si="186"/>
        <v>0</v>
      </c>
      <c r="BZ58">
        <f t="shared" si="187"/>
        <v>0</v>
      </c>
      <c r="CA58" s="7">
        <f t="shared" si="188"/>
        <v>0</v>
      </c>
      <c r="CB58">
        <f t="shared" si="89"/>
        <v>10</v>
      </c>
      <c r="CC58">
        <f t="shared" si="90"/>
        <v>0</v>
      </c>
      <c r="CD58">
        <f t="shared" si="91"/>
        <v>0</v>
      </c>
      <c r="CE58" s="7">
        <f t="shared" si="92"/>
        <v>10</v>
      </c>
      <c r="CF58" s="7">
        <f t="shared" si="93"/>
        <v>10</v>
      </c>
      <c r="CG58">
        <f t="shared" si="94"/>
        <v>20</v>
      </c>
      <c r="CH58">
        <f t="shared" si="95"/>
        <v>20</v>
      </c>
      <c r="CI58">
        <f t="shared" si="96"/>
        <v>20</v>
      </c>
      <c r="CJ58">
        <f t="shared" si="189"/>
        <v>40</v>
      </c>
      <c r="CK58">
        <f t="shared" si="190"/>
        <v>40</v>
      </c>
      <c r="CL58">
        <f t="shared" si="191"/>
        <v>0</v>
      </c>
      <c r="CM58">
        <f t="shared" si="192"/>
        <v>0</v>
      </c>
      <c r="CN58">
        <f t="shared" si="97"/>
        <v>10</v>
      </c>
      <c r="CO58">
        <f t="shared" si="98"/>
        <v>5</v>
      </c>
      <c r="CP58">
        <f t="shared" si="193"/>
        <v>0</v>
      </c>
      <c r="CQ58">
        <f t="shared" si="194"/>
        <v>0</v>
      </c>
      <c r="CR58">
        <f t="shared" si="195"/>
        <v>0</v>
      </c>
      <c r="CS58" s="7">
        <f t="shared" si="99"/>
        <v>0</v>
      </c>
      <c r="CT58">
        <f t="shared" si="196"/>
        <v>0</v>
      </c>
      <c r="CU58">
        <f t="shared" si="197"/>
        <v>0</v>
      </c>
      <c r="CV58">
        <f t="shared" si="198"/>
        <v>0</v>
      </c>
      <c r="CW58" s="7">
        <f t="shared" si="100"/>
        <v>0</v>
      </c>
      <c r="CX58">
        <f t="shared" si="101"/>
        <v>0</v>
      </c>
      <c r="CY58">
        <f t="shared" si="102"/>
        <v>0</v>
      </c>
      <c r="CZ58">
        <f t="shared" si="103"/>
        <v>-5</v>
      </c>
      <c r="DA58">
        <f t="shared" si="104"/>
        <v>-20</v>
      </c>
      <c r="DB58">
        <f t="shared" si="105"/>
        <v>20</v>
      </c>
      <c r="DC58">
        <f t="shared" si="106"/>
        <v>40</v>
      </c>
      <c r="DD58">
        <f t="shared" si="107"/>
        <v>60</v>
      </c>
      <c r="DE58" s="5">
        <f t="shared" si="108"/>
        <v>40</v>
      </c>
      <c r="DG58">
        <f t="shared" si="109"/>
        <v>40</v>
      </c>
      <c r="DH58">
        <f t="shared" si="110"/>
        <v>100</v>
      </c>
      <c r="DI58" s="5">
        <f t="shared" si="111"/>
        <v>40</v>
      </c>
      <c r="DK58">
        <f t="shared" si="112"/>
        <v>0</v>
      </c>
      <c r="DL58">
        <f t="shared" si="113"/>
        <v>0</v>
      </c>
      <c r="DM58">
        <f t="shared" si="114"/>
        <v>0</v>
      </c>
      <c r="DN58">
        <f t="shared" si="115"/>
        <v>0</v>
      </c>
      <c r="DO58">
        <f t="shared" si="199"/>
        <v>0</v>
      </c>
      <c r="DP58">
        <f t="shared" si="116"/>
        <v>0</v>
      </c>
      <c r="DQ58">
        <f t="shared" si="117"/>
        <v>5</v>
      </c>
      <c r="DR58">
        <f t="shared" si="118"/>
        <v>0</v>
      </c>
      <c r="DS58">
        <f t="shared" si="200"/>
        <v>5</v>
      </c>
      <c r="DT58">
        <f t="shared" si="119"/>
        <v>5</v>
      </c>
      <c r="DU58">
        <f t="shared" si="120"/>
        <v>0</v>
      </c>
      <c r="DV58">
        <f t="shared" si="201"/>
        <v>0</v>
      </c>
      <c r="DW58">
        <f t="shared" si="121"/>
        <v>0</v>
      </c>
      <c r="DX58">
        <f t="shared" si="122"/>
        <v>0</v>
      </c>
      <c r="DY58">
        <f t="shared" si="122"/>
        <v>1</v>
      </c>
      <c r="DZ58">
        <f t="shared" si="123"/>
        <v>1</v>
      </c>
      <c r="EA58">
        <f t="shared" si="124"/>
        <v>1</v>
      </c>
      <c r="EB58">
        <f t="shared" si="125"/>
        <v>0</v>
      </c>
      <c r="EC58">
        <f t="shared" si="126"/>
        <v>10</v>
      </c>
      <c r="ED58">
        <f t="shared" si="127"/>
        <v>60</v>
      </c>
      <c r="EE58">
        <f t="shared" si="207"/>
        <v>1</v>
      </c>
      <c r="EF58">
        <f t="shared" si="207"/>
        <v>1</v>
      </c>
      <c r="EG58">
        <f t="shared" si="207"/>
        <v>1</v>
      </c>
      <c r="EH58">
        <f t="shared" si="129"/>
        <v>0</v>
      </c>
      <c r="EI58">
        <f t="shared" si="130"/>
        <v>10</v>
      </c>
      <c r="EJ58">
        <f t="shared" si="131"/>
        <v>100</v>
      </c>
      <c r="EK58" s="16">
        <f t="shared" si="202"/>
        <v>0</v>
      </c>
      <c r="EL58" s="16">
        <f t="shared" si="132"/>
        <v>10</v>
      </c>
      <c r="EM58" s="16">
        <f t="shared" si="133"/>
        <v>65</v>
      </c>
      <c r="EN58" s="16">
        <f t="shared" si="203"/>
        <v>0</v>
      </c>
      <c r="EO58" s="16">
        <f t="shared" si="134"/>
        <v>10</v>
      </c>
      <c r="EP58" s="16">
        <f t="shared" si="135"/>
        <v>105</v>
      </c>
      <c r="EQ58">
        <f t="shared" si="136"/>
        <v>0</v>
      </c>
      <c r="ER58" s="49">
        <f t="shared" si="28"/>
        <v>0</v>
      </c>
      <c r="ES58" s="49">
        <f t="shared" si="137"/>
        <v>0</v>
      </c>
      <c r="ET58" s="49">
        <f t="shared" si="138"/>
        <v>0</v>
      </c>
      <c r="EV58" t="s">
        <v>12</v>
      </c>
      <c r="EW58">
        <f t="shared" si="204"/>
        <v>0</v>
      </c>
      <c r="EX58" t="str">
        <f t="shared" si="139"/>
        <v>I2</v>
      </c>
      <c r="EY58">
        <f t="shared" si="140"/>
        <v>0</v>
      </c>
      <c r="EZ58">
        <f t="shared" si="141"/>
        <v>10</v>
      </c>
      <c r="FA58">
        <f t="shared" si="142"/>
        <v>65</v>
      </c>
      <c r="FB58" t="str">
        <f t="shared" si="143"/>
        <v>I3</v>
      </c>
      <c r="FC58">
        <f t="shared" si="144"/>
        <v>0</v>
      </c>
      <c r="FD58">
        <f t="shared" si="145"/>
        <v>10</v>
      </c>
      <c r="FE58">
        <f t="shared" si="146"/>
        <v>105</v>
      </c>
      <c r="FF58" t="str">
        <f t="shared" si="147"/>
        <v>S</v>
      </c>
      <c r="FG58">
        <f t="shared" si="148"/>
        <v>100</v>
      </c>
      <c r="FH58" t="str">
        <f t="shared" si="149"/>
        <v>D</v>
      </c>
      <c r="FI58">
        <f t="shared" si="150"/>
        <v>0</v>
      </c>
      <c r="FJ58" t="str">
        <f t="shared" si="151"/>
        <v>P18</v>
      </c>
      <c r="FK58">
        <f t="shared" si="152"/>
        <v>0</v>
      </c>
      <c r="FL58" t="str">
        <f t="shared" si="153"/>
        <v>P17</v>
      </c>
      <c r="FM58">
        <f t="shared" si="154"/>
        <v>0</v>
      </c>
      <c r="FN58" t="str">
        <f t="shared" si="155"/>
        <v>P9</v>
      </c>
      <c r="FO58">
        <f t="shared" si="156"/>
        <v>0</v>
      </c>
      <c r="FP58" t="str">
        <f t="shared" si="157"/>
        <v>P10</v>
      </c>
      <c r="FQ58">
        <f t="shared" si="158"/>
        <v>0</v>
      </c>
      <c r="FR58" t="str">
        <f t="shared" si="159"/>
        <v>T1</v>
      </c>
      <c r="FS58">
        <f t="shared" si="160"/>
        <v>0</v>
      </c>
      <c r="FT58" t="str">
        <f t="shared" si="161"/>
        <v>T2</v>
      </c>
      <c r="FU58">
        <f t="shared" si="162"/>
        <v>0</v>
      </c>
      <c r="FV58" t="str">
        <f t="shared" si="163"/>
        <v>T3</v>
      </c>
      <c r="FW58">
        <f t="shared" si="164"/>
        <v>10</v>
      </c>
      <c r="FX58" t="str">
        <f t="shared" si="165"/>
        <v>T4</v>
      </c>
      <c r="FY58">
        <f t="shared" si="166"/>
        <v>10</v>
      </c>
      <c r="FZ58" t="str">
        <f t="shared" si="167"/>
        <v>P13</v>
      </c>
      <c r="GA58">
        <f t="shared" si="205"/>
        <v>0</v>
      </c>
      <c r="GB58" t="str">
        <f t="shared" si="168"/>
        <v>P14</v>
      </c>
      <c r="GC58">
        <f t="shared" si="206"/>
        <v>0</v>
      </c>
      <c r="GD58" t="str">
        <f t="shared" si="169"/>
        <v>P11</v>
      </c>
      <c r="GE58">
        <f t="shared" si="170"/>
        <v>-15</v>
      </c>
      <c r="GF58" t="str">
        <f t="shared" si="171"/>
        <v>P12</v>
      </c>
      <c r="GG58">
        <f t="shared" si="172"/>
        <v>-15</v>
      </c>
      <c r="GJ58" t="str">
        <f t="shared" si="173"/>
        <v/>
      </c>
      <c r="GK58" t="str">
        <f t="shared" si="174"/>
        <v/>
      </c>
      <c r="GL58" t="str">
        <f t="shared" si="175"/>
        <v/>
      </c>
      <c r="GM58" t="str">
        <f t="shared" si="176"/>
        <v/>
      </c>
    </row>
    <row r="59" spans="1:195" ht="18.600000000000001" thickTop="1" thickBot="1" x14ac:dyDescent="0.45">
      <c r="K59">
        <f t="shared" si="33"/>
        <v>0</v>
      </c>
      <c r="L59">
        <f t="shared" si="34"/>
        <v>51</v>
      </c>
      <c r="M59">
        <f t="shared" si="35"/>
        <v>0</v>
      </c>
      <c r="N59" s="17">
        <f t="shared" si="36"/>
        <v>0</v>
      </c>
      <c r="O59">
        <f t="shared" si="37"/>
        <v>1</v>
      </c>
      <c r="P59">
        <f t="shared" si="38"/>
        <v>-20</v>
      </c>
      <c r="Q59">
        <f t="shared" si="38"/>
        <v>-10</v>
      </c>
      <c r="R59">
        <f t="shared" si="39"/>
        <v>0</v>
      </c>
      <c r="S59">
        <f t="shared" si="40"/>
        <v>0</v>
      </c>
      <c r="T59">
        <f t="shared" si="41"/>
        <v>0</v>
      </c>
      <c r="U59">
        <f t="shared" si="42"/>
        <v>0</v>
      </c>
      <c r="V59">
        <f t="shared" si="43"/>
        <v>-1</v>
      </c>
      <c r="W59">
        <f t="shared" si="44"/>
        <v>-2</v>
      </c>
      <c r="X59">
        <f t="shared" si="45"/>
        <v>4</v>
      </c>
      <c r="Y59">
        <f t="shared" si="46"/>
        <v>4</v>
      </c>
      <c r="Z59">
        <f t="shared" si="47"/>
        <v>8</v>
      </c>
      <c r="AA59">
        <f t="shared" si="47"/>
        <v>0</v>
      </c>
      <c r="AB59">
        <f t="shared" si="47"/>
        <v>0</v>
      </c>
      <c r="AC59" s="2">
        <f t="shared" si="48"/>
        <v>0</v>
      </c>
      <c r="AD59" s="2">
        <f t="shared" si="49"/>
        <v>-9</v>
      </c>
      <c r="AE59" s="2">
        <f t="shared" si="177"/>
        <v>0</v>
      </c>
      <c r="AF59" s="2">
        <f t="shared" si="178"/>
        <v>-1</v>
      </c>
      <c r="AG59" s="2">
        <f t="shared" si="179"/>
        <v>0</v>
      </c>
      <c r="AH59" s="2">
        <f t="shared" si="180"/>
        <v>0</v>
      </c>
      <c r="AI59" s="2">
        <f t="shared" si="54"/>
        <v>0</v>
      </c>
      <c r="AJ59" s="2">
        <f t="shared" si="55"/>
        <v>0</v>
      </c>
      <c r="AK59" s="6">
        <f t="shared" si="181"/>
        <v>0</v>
      </c>
      <c r="AL59" s="6">
        <f t="shared" si="182"/>
        <v>0</v>
      </c>
      <c r="AM59" s="6">
        <f t="shared" si="56"/>
        <v>0</v>
      </c>
      <c r="AN59" s="2">
        <f t="shared" si="183"/>
        <v>0</v>
      </c>
      <c r="AO59" s="6">
        <f t="shared" si="57"/>
        <v>0</v>
      </c>
      <c r="AP59" s="6">
        <f t="shared" si="184"/>
        <v>0</v>
      </c>
      <c r="AQ59" s="6">
        <f t="shared" si="58"/>
        <v>0</v>
      </c>
      <c r="AR59" s="18">
        <f t="shared" si="59"/>
        <v>0</v>
      </c>
      <c r="AS59" s="18">
        <f t="shared" si="60"/>
        <v>0</v>
      </c>
      <c r="AT59">
        <f t="shared" si="61"/>
        <v>6</v>
      </c>
      <c r="AU59">
        <f t="shared" si="62"/>
        <v>3</v>
      </c>
      <c r="AV59">
        <f t="shared" si="63"/>
        <v>0</v>
      </c>
      <c r="AW59" s="2">
        <f t="shared" si="64"/>
        <v>0</v>
      </c>
      <c r="AX59" s="2">
        <f t="shared" si="65"/>
        <v>0</v>
      </c>
      <c r="AY59" s="2">
        <f t="shared" si="66"/>
        <v>1</v>
      </c>
      <c r="AZ59" s="2">
        <f t="shared" si="67"/>
        <v>-1</v>
      </c>
      <c r="BA59" s="18">
        <f t="shared" si="68"/>
        <v>0</v>
      </c>
      <c r="BB59" s="2">
        <f t="shared" si="69"/>
        <v>0</v>
      </c>
      <c r="BC59" s="2">
        <f t="shared" si="70"/>
        <v>0</v>
      </c>
      <c r="BD59" s="2">
        <f t="shared" si="71"/>
        <v>1</v>
      </c>
      <c r="BE59" s="2">
        <f t="shared" si="72"/>
        <v>-1</v>
      </c>
      <c r="BF59" s="18">
        <f t="shared" si="73"/>
        <v>0</v>
      </c>
      <c r="BG59">
        <f t="shared" si="74"/>
        <v>0</v>
      </c>
      <c r="BH59" s="2">
        <f t="shared" si="75"/>
        <v>1</v>
      </c>
      <c r="BI59" s="17">
        <f t="shared" si="76"/>
        <v>0</v>
      </c>
      <c r="BJ59" s="2">
        <f t="shared" si="77"/>
        <v>1</v>
      </c>
      <c r="BK59" s="17">
        <f t="shared" si="78"/>
        <v>0</v>
      </c>
      <c r="BM59" t="str">
        <f t="shared" si="79"/>
        <v/>
      </c>
      <c r="BN59" t="str">
        <f t="shared" si="80"/>
        <v/>
      </c>
      <c r="BO59">
        <f t="shared" si="81"/>
        <v>0</v>
      </c>
      <c r="BP59">
        <f t="shared" si="82"/>
        <v>0</v>
      </c>
      <c r="BQ59">
        <f t="shared" si="83"/>
        <v>0</v>
      </c>
      <c r="BR59">
        <f t="shared" si="84"/>
        <v>0</v>
      </c>
      <c r="BS59">
        <f t="shared" si="85"/>
        <v>0</v>
      </c>
      <c r="BT59" s="17">
        <f t="shared" si="86"/>
        <v>0</v>
      </c>
      <c r="BU59" s="17">
        <f t="shared" si="87"/>
        <v>0</v>
      </c>
      <c r="BV59" s="2"/>
      <c r="BW59">
        <f t="shared" si="88"/>
        <v>20</v>
      </c>
      <c r="BX59">
        <f t="shared" si="185"/>
        <v>0</v>
      </c>
      <c r="BY59" s="7">
        <f t="shared" si="186"/>
        <v>0</v>
      </c>
      <c r="BZ59">
        <f t="shared" si="187"/>
        <v>0</v>
      </c>
      <c r="CA59" s="7">
        <f t="shared" si="188"/>
        <v>0</v>
      </c>
      <c r="CB59">
        <f t="shared" si="89"/>
        <v>10</v>
      </c>
      <c r="CC59">
        <f t="shared" si="90"/>
        <v>0</v>
      </c>
      <c r="CD59">
        <f t="shared" si="91"/>
        <v>0</v>
      </c>
      <c r="CE59" s="7">
        <f t="shared" si="92"/>
        <v>10</v>
      </c>
      <c r="CF59" s="7">
        <f t="shared" si="93"/>
        <v>10</v>
      </c>
      <c r="CG59">
        <f t="shared" si="94"/>
        <v>20</v>
      </c>
      <c r="CH59">
        <f t="shared" si="95"/>
        <v>20</v>
      </c>
      <c r="CI59">
        <f t="shared" si="96"/>
        <v>20</v>
      </c>
      <c r="CJ59">
        <f t="shared" si="189"/>
        <v>40</v>
      </c>
      <c r="CK59">
        <f t="shared" si="190"/>
        <v>40</v>
      </c>
      <c r="CL59">
        <f t="shared" si="191"/>
        <v>0</v>
      </c>
      <c r="CM59">
        <f t="shared" si="192"/>
        <v>0</v>
      </c>
      <c r="CN59">
        <f t="shared" si="97"/>
        <v>10</v>
      </c>
      <c r="CO59">
        <f t="shared" si="98"/>
        <v>5</v>
      </c>
      <c r="CP59">
        <f t="shared" si="193"/>
        <v>0</v>
      </c>
      <c r="CQ59">
        <f t="shared" si="194"/>
        <v>0</v>
      </c>
      <c r="CR59">
        <f t="shared" si="195"/>
        <v>0</v>
      </c>
      <c r="CS59" s="7">
        <f t="shared" si="99"/>
        <v>0</v>
      </c>
      <c r="CT59">
        <f t="shared" si="196"/>
        <v>0</v>
      </c>
      <c r="CU59">
        <f t="shared" si="197"/>
        <v>0</v>
      </c>
      <c r="CV59">
        <f t="shared" si="198"/>
        <v>0</v>
      </c>
      <c r="CW59" s="7">
        <f t="shared" si="100"/>
        <v>0</v>
      </c>
      <c r="CX59">
        <f t="shared" si="101"/>
        <v>0</v>
      </c>
      <c r="CY59">
        <f t="shared" si="102"/>
        <v>0</v>
      </c>
      <c r="CZ59">
        <f t="shared" si="103"/>
        <v>-5</v>
      </c>
      <c r="DA59">
        <f t="shared" si="104"/>
        <v>-20</v>
      </c>
      <c r="DB59">
        <f t="shared" si="105"/>
        <v>20</v>
      </c>
      <c r="DC59">
        <f t="shared" si="106"/>
        <v>40</v>
      </c>
      <c r="DD59">
        <f t="shared" si="107"/>
        <v>60</v>
      </c>
      <c r="DE59" s="5">
        <f t="shared" si="108"/>
        <v>40</v>
      </c>
      <c r="DG59">
        <f t="shared" si="109"/>
        <v>40</v>
      </c>
      <c r="DH59">
        <f t="shared" si="110"/>
        <v>100</v>
      </c>
      <c r="DI59" s="5">
        <f t="shared" si="111"/>
        <v>40</v>
      </c>
      <c r="DK59">
        <f t="shared" si="112"/>
        <v>0</v>
      </c>
      <c r="DL59">
        <f t="shared" si="113"/>
        <v>0</v>
      </c>
      <c r="DM59">
        <f t="shared" si="114"/>
        <v>0</v>
      </c>
      <c r="DN59">
        <f t="shared" si="115"/>
        <v>0</v>
      </c>
      <c r="DO59">
        <f t="shared" si="199"/>
        <v>0</v>
      </c>
      <c r="DP59">
        <f t="shared" si="116"/>
        <v>0</v>
      </c>
      <c r="DQ59">
        <f t="shared" si="117"/>
        <v>5</v>
      </c>
      <c r="DR59">
        <f t="shared" si="118"/>
        <v>0</v>
      </c>
      <c r="DS59">
        <f t="shared" si="200"/>
        <v>5</v>
      </c>
      <c r="DT59">
        <f t="shared" si="119"/>
        <v>5</v>
      </c>
      <c r="DU59">
        <f t="shared" si="120"/>
        <v>0</v>
      </c>
      <c r="DV59">
        <f t="shared" si="201"/>
        <v>0</v>
      </c>
      <c r="DW59">
        <f t="shared" si="121"/>
        <v>0</v>
      </c>
      <c r="DX59">
        <f t="shared" si="122"/>
        <v>0</v>
      </c>
      <c r="DY59">
        <f t="shared" si="122"/>
        <v>1</v>
      </c>
      <c r="DZ59">
        <f t="shared" si="123"/>
        <v>1</v>
      </c>
      <c r="EA59">
        <f t="shared" si="124"/>
        <v>1</v>
      </c>
      <c r="EB59">
        <f t="shared" si="125"/>
        <v>0</v>
      </c>
      <c r="EC59">
        <f t="shared" si="126"/>
        <v>10</v>
      </c>
      <c r="ED59">
        <f t="shared" si="127"/>
        <v>60</v>
      </c>
      <c r="EE59">
        <f t="shared" si="207"/>
        <v>1</v>
      </c>
      <c r="EF59">
        <f t="shared" si="207"/>
        <v>1</v>
      </c>
      <c r="EG59">
        <f t="shared" si="207"/>
        <v>1</v>
      </c>
      <c r="EH59">
        <f t="shared" si="129"/>
        <v>0</v>
      </c>
      <c r="EI59">
        <f t="shared" si="130"/>
        <v>10</v>
      </c>
      <c r="EJ59">
        <f t="shared" si="131"/>
        <v>100</v>
      </c>
      <c r="EK59" s="16">
        <f t="shared" si="202"/>
        <v>0</v>
      </c>
      <c r="EL59" s="16">
        <f t="shared" si="132"/>
        <v>10</v>
      </c>
      <c r="EM59" s="16">
        <f t="shared" si="133"/>
        <v>65</v>
      </c>
      <c r="EN59" s="16">
        <f t="shared" si="203"/>
        <v>0</v>
      </c>
      <c r="EO59" s="16">
        <f t="shared" si="134"/>
        <v>10</v>
      </c>
      <c r="EP59" s="16">
        <f t="shared" si="135"/>
        <v>105</v>
      </c>
      <c r="EQ59">
        <f t="shared" si="136"/>
        <v>0</v>
      </c>
      <c r="ER59" s="49">
        <f t="shared" si="28"/>
        <v>0</v>
      </c>
      <c r="ES59" s="49">
        <f t="shared" si="137"/>
        <v>0</v>
      </c>
      <c r="ET59" s="49">
        <f t="shared" si="138"/>
        <v>0</v>
      </c>
      <c r="EV59" t="s">
        <v>12</v>
      </c>
      <c r="EW59">
        <f t="shared" si="204"/>
        <v>0</v>
      </c>
      <c r="EX59" t="str">
        <f t="shared" si="139"/>
        <v>I2</v>
      </c>
      <c r="EY59">
        <f t="shared" si="140"/>
        <v>0</v>
      </c>
      <c r="EZ59">
        <f t="shared" si="141"/>
        <v>10</v>
      </c>
      <c r="FA59">
        <f t="shared" si="142"/>
        <v>65</v>
      </c>
      <c r="FB59" t="str">
        <f t="shared" si="143"/>
        <v>I3</v>
      </c>
      <c r="FC59">
        <f t="shared" si="144"/>
        <v>0</v>
      </c>
      <c r="FD59">
        <f t="shared" si="145"/>
        <v>10</v>
      </c>
      <c r="FE59">
        <f t="shared" si="146"/>
        <v>105</v>
      </c>
      <c r="FF59" t="str">
        <f t="shared" si="147"/>
        <v>S</v>
      </c>
      <c r="FG59">
        <f t="shared" si="148"/>
        <v>100</v>
      </c>
      <c r="FH59" t="str">
        <f t="shared" si="149"/>
        <v>D</v>
      </c>
      <c r="FI59">
        <f t="shared" si="150"/>
        <v>0</v>
      </c>
      <c r="FJ59" t="str">
        <f t="shared" si="151"/>
        <v>P18</v>
      </c>
      <c r="FK59">
        <f t="shared" si="152"/>
        <v>0</v>
      </c>
      <c r="FL59" t="str">
        <f t="shared" si="153"/>
        <v>P17</v>
      </c>
      <c r="FM59">
        <f t="shared" si="154"/>
        <v>0</v>
      </c>
      <c r="FN59" t="str">
        <f t="shared" si="155"/>
        <v>P9</v>
      </c>
      <c r="FO59">
        <f t="shared" si="156"/>
        <v>0</v>
      </c>
      <c r="FP59" t="str">
        <f t="shared" si="157"/>
        <v>P10</v>
      </c>
      <c r="FQ59">
        <f t="shared" si="158"/>
        <v>0</v>
      </c>
      <c r="FR59" t="str">
        <f t="shared" si="159"/>
        <v>T1</v>
      </c>
      <c r="FS59">
        <f t="shared" si="160"/>
        <v>0</v>
      </c>
      <c r="FT59" t="str">
        <f t="shared" si="161"/>
        <v>T2</v>
      </c>
      <c r="FU59">
        <f t="shared" si="162"/>
        <v>0</v>
      </c>
      <c r="FV59" t="str">
        <f t="shared" si="163"/>
        <v>T3</v>
      </c>
      <c r="FW59">
        <f t="shared" si="164"/>
        <v>10</v>
      </c>
      <c r="FX59" t="str">
        <f t="shared" si="165"/>
        <v>T4</v>
      </c>
      <c r="FY59">
        <f t="shared" si="166"/>
        <v>10</v>
      </c>
      <c r="FZ59" t="str">
        <f t="shared" si="167"/>
        <v>P13</v>
      </c>
      <c r="GA59">
        <f t="shared" si="205"/>
        <v>0</v>
      </c>
      <c r="GB59" t="str">
        <f t="shared" si="168"/>
        <v>P14</v>
      </c>
      <c r="GC59">
        <f t="shared" si="206"/>
        <v>0</v>
      </c>
      <c r="GD59" t="str">
        <f t="shared" si="169"/>
        <v>P11</v>
      </c>
      <c r="GE59">
        <f t="shared" si="170"/>
        <v>-15</v>
      </c>
      <c r="GF59" t="str">
        <f t="shared" si="171"/>
        <v>P12</v>
      </c>
      <c r="GG59">
        <f t="shared" si="172"/>
        <v>-15</v>
      </c>
      <c r="GJ59" t="str">
        <f t="shared" si="173"/>
        <v/>
      </c>
      <c r="GK59" t="str">
        <f t="shared" si="174"/>
        <v/>
      </c>
      <c r="GL59" t="str">
        <f t="shared" si="175"/>
        <v/>
      </c>
      <c r="GM59" t="str">
        <f t="shared" si="176"/>
        <v/>
      </c>
    </row>
    <row r="60" spans="1:195" ht="18" thickTop="1" x14ac:dyDescent="0.4"/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60"/>
  <sheetViews>
    <sheetView topLeftCell="EP1" zoomScale="85" zoomScaleNormal="85" workbookViewId="0">
      <selection activeCell="GE8" sqref="GE8"/>
    </sheetView>
  </sheetViews>
  <sheetFormatPr defaultRowHeight="17.399999999999999" x14ac:dyDescent="0.4"/>
  <cols>
    <col min="1" max="1" width="41.09765625" bestFit="1" customWidth="1"/>
    <col min="10" max="11" width="8.796875" customWidth="1"/>
    <col min="12" max="18" width="4.796875" customWidth="1"/>
    <col min="19" max="20" width="4.3984375" customWidth="1"/>
    <col min="21" max="21" width="5.59765625" customWidth="1"/>
    <col min="22" max="28" width="3.5" customWidth="1"/>
    <col min="29" max="31" width="3.3984375" customWidth="1"/>
    <col min="32" max="32" width="2.3984375" customWidth="1"/>
    <col min="33" max="33" width="3.09765625" customWidth="1"/>
    <col min="34" max="34" width="2.3984375" customWidth="1"/>
    <col min="35" max="35" width="3.09765625" customWidth="1"/>
    <col min="36" max="36" width="2.3984375" customWidth="1"/>
    <col min="37" max="38" width="3" customWidth="1"/>
    <col min="39" max="39" width="4.8984375" customWidth="1"/>
    <col min="40" max="40" width="2.3984375" customWidth="1"/>
    <col min="41" max="42" width="3" customWidth="1"/>
    <col min="43" max="43" width="4.8984375" customWidth="1"/>
    <col min="44" max="45" width="2.3984375" customWidth="1"/>
    <col min="46" max="48" width="3.5" customWidth="1"/>
    <col min="49" max="53" width="4.69921875" customWidth="1"/>
    <col min="54" max="74" width="5.19921875" customWidth="1"/>
    <col min="75" max="75" width="8.796875" customWidth="1"/>
    <col min="76" max="76" width="3.3984375" customWidth="1"/>
    <col min="77" max="77" width="3.3984375" style="7" customWidth="1"/>
    <col min="78" max="78" width="3.3984375" customWidth="1"/>
    <col min="79" max="84" width="3.3984375" style="7" customWidth="1"/>
    <col min="85" max="89" width="8.796875" customWidth="1"/>
    <col min="90" max="91" width="5.296875" customWidth="1"/>
    <col min="92" max="92" width="5.59765625" customWidth="1"/>
    <col min="93" max="93" width="4.3984375" customWidth="1"/>
    <col min="94" max="94" width="5.59765625" customWidth="1"/>
    <col min="95" max="95" width="4.8984375" customWidth="1"/>
    <col min="96" max="96" width="5.09765625" customWidth="1"/>
    <col min="97" max="97" width="4.796875" customWidth="1"/>
    <col min="98" max="100" width="4.69921875" customWidth="1"/>
    <col min="101" max="101" width="4.59765625" customWidth="1"/>
    <col min="102" max="106" width="5.3984375" customWidth="1"/>
    <col min="107" max="150" width="5.69921875" customWidth="1"/>
    <col min="152" max="153" width="2.3984375" bestFit="1" customWidth="1"/>
    <col min="154" max="154" width="2.8984375" bestFit="1" customWidth="1"/>
    <col min="155" max="157" width="5.09765625" customWidth="1"/>
    <col min="158" max="158" width="2.8984375" bestFit="1" customWidth="1"/>
    <col min="159" max="161" width="5.09765625" customWidth="1"/>
    <col min="162" max="162" width="2.3984375" bestFit="1" customWidth="1"/>
    <col min="163" max="163" width="5.3984375" bestFit="1" customWidth="1"/>
    <col min="164" max="164" width="2.69921875" bestFit="1" customWidth="1"/>
    <col min="165" max="165" width="5.8984375" bestFit="1" customWidth="1"/>
    <col min="166" max="166" width="4" customWidth="1"/>
    <col min="167" max="167" width="5.09765625" customWidth="1"/>
    <col min="168" max="168" width="3.8984375" customWidth="1"/>
    <col min="169" max="169" width="5.09765625" customWidth="1"/>
    <col min="170" max="170" width="4" customWidth="1"/>
    <col min="171" max="171" width="5.09765625" customWidth="1"/>
    <col min="172" max="172" width="4" customWidth="1"/>
    <col min="173" max="173" width="5.09765625" customWidth="1"/>
    <col min="174" max="174" width="3" customWidth="1"/>
    <col min="175" max="175" width="4.59765625" customWidth="1"/>
    <col min="176" max="176" width="2.296875" bestFit="1" customWidth="1"/>
    <col min="177" max="177" width="3.3984375" bestFit="1" customWidth="1"/>
    <col min="178" max="178" width="2.8984375" bestFit="1" customWidth="1"/>
    <col min="179" max="179" width="5.59765625" customWidth="1"/>
    <col min="180" max="180" width="3.3984375" bestFit="1" customWidth="1"/>
    <col min="181" max="181" width="5.5" customWidth="1"/>
    <col min="194" max="194" width="2.796875" customWidth="1"/>
    <col min="195" max="195" width="3.09765625" bestFit="1" customWidth="1"/>
  </cols>
  <sheetData>
    <row r="1" spans="1:200" x14ac:dyDescent="0.4">
      <c r="A1" t="s">
        <v>27</v>
      </c>
      <c r="B1">
        <f>MAX(V:V)</f>
        <v>15</v>
      </c>
      <c r="AA1" s="36" t="s">
        <v>164</v>
      </c>
      <c r="AB1" s="33"/>
      <c r="BY1"/>
      <c r="CA1"/>
      <c r="CB1"/>
      <c r="CC1"/>
      <c r="CD1"/>
      <c r="CE1"/>
      <c r="CF1"/>
      <c r="CL1" s="36" t="s">
        <v>147</v>
      </c>
      <c r="CM1" s="33"/>
      <c r="DA1" s="33"/>
      <c r="DB1" s="37" t="s">
        <v>146</v>
      </c>
      <c r="DC1" s="6"/>
      <c r="DD1" s="6"/>
      <c r="DE1" s="6"/>
      <c r="DF1" s="6"/>
      <c r="DG1" s="6"/>
      <c r="DH1" s="6"/>
      <c r="DI1" s="6"/>
      <c r="DJ1" s="6"/>
      <c r="DW1" s="36" t="s">
        <v>165</v>
      </c>
      <c r="FG1" s="33" t="s">
        <v>159</v>
      </c>
    </row>
    <row r="2" spans="1:200" x14ac:dyDescent="0.4">
      <c r="C2" t="s">
        <v>157</v>
      </c>
      <c r="BY2"/>
      <c r="CA2"/>
      <c r="CB2"/>
      <c r="CC2"/>
      <c r="CD2"/>
      <c r="CE2"/>
      <c r="CF2"/>
      <c r="CL2" s="33"/>
      <c r="CM2" s="36" t="s">
        <v>148</v>
      </c>
      <c r="DA2" s="37" t="s">
        <v>145</v>
      </c>
      <c r="DB2" s="38"/>
      <c r="DC2" s="6"/>
      <c r="DD2" s="6"/>
      <c r="DE2" s="6"/>
      <c r="DF2" s="6"/>
      <c r="DG2" s="6"/>
      <c r="DH2" s="6"/>
      <c r="DI2" s="6"/>
      <c r="DJ2" s="6"/>
      <c r="DW2" s="33"/>
    </row>
    <row r="3" spans="1:200" x14ac:dyDescent="0.4">
      <c r="Q3" t="s">
        <v>129</v>
      </c>
      <c r="AE3" s="4" t="s">
        <v>24</v>
      </c>
      <c r="BY3"/>
      <c r="CA3"/>
      <c r="CB3"/>
      <c r="CC3"/>
      <c r="CD3"/>
      <c r="CE3"/>
      <c r="CF3"/>
      <c r="CN3" s="4" t="s">
        <v>163</v>
      </c>
      <c r="DA3" s="33"/>
      <c r="DB3" s="33"/>
      <c r="DC3" s="6"/>
      <c r="DD3" s="6"/>
      <c r="DE3" s="6"/>
      <c r="DF3" s="6"/>
      <c r="DG3" s="6"/>
      <c r="DH3" s="35" t="s">
        <v>149</v>
      </c>
      <c r="DI3" s="6"/>
      <c r="DJ3" s="6"/>
      <c r="DW3" s="33"/>
    </row>
    <row r="4" spans="1:200" ht="18" thickBot="1" x14ac:dyDescent="0.45">
      <c r="A4" t="s">
        <v>158</v>
      </c>
      <c r="B4" s="46">
        <f>IF(C4="",B28,C4)</f>
        <v>500</v>
      </c>
      <c r="C4" s="40">
        <f>IF(Walking!D9="","",Walking!D9)</f>
        <v>500</v>
      </c>
      <c r="F4">
        <v>72</v>
      </c>
      <c r="Q4" s="6">
        <f>H41</f>
        <v>0.5</v>
      </c>
      <c r="AE4" t="s">
        <v>25</v>
      </c>
      <c r="BP4" s="4" t="s">
        <v>192</v>
      </c>
      <c r="BY4"/>
      <c r="CA4"/>
      <c r="CB4"/>
      <c r="CC4"/>
      <c r="CD4"/>
      <c r="CE4"/>
      <c r="CF4"/>
      <c r="DA4" s="33"/>
      <c r="DB4" s="33"/>
      <c r="DC4" s="21" t="s">
        <v>82</v>
      </c>
      <c r="DD4" s="6"/>
      <c r="DE4" s="6"/>
      <c r="DF4" s="6"/>
      <c r="DG4" s="6"/>
      <c r="DH4" s="6"/>
      <c r="DI4" s="6"/>
      <c r="DJ4" s="6"/>
      <c r="DW4" s="33"/>
    </row>
    <row r="5" spans="1:200" ht="18" thickTop="1" x14ac:dyDescent="0.4">
      <c r="A5" s="17" t="s">
        <v>184</v>
      </c>
      <c r="B5" s="47">
        <f>IF(C5="",IF(Making!B5="","",Making!B5),C5)</f>
        <v>1</v>
      </c>
      <c r="C5" s="40" t="str">
        <f>IF(Walking!D10="","",Walking!D10)</f>
        <v/>
      </c>
      <c r="R5" s="24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6" t="s">
        <v>26</v>
      </c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7"/>
      <c r="BY5"/>
      <c r="CA5"/>
      <c r="CB5"/>
      <c r="CC5"/>
      <c r="CD5" t="str">
        <f>H20</f>
        <v>Offset(L)</v>
      </c>
      <c r="CE5"/>
      <c r="CF5"/>
      <c r="DA5" s="33"/>
      <c r="DB5" s="33"/>
      <c r="DC5" s="6"/>
      <c r="DD5" s="6"/>
      <c r="DE5" s="6"/>
      <c r="DF5" s="6"/>
      <c r="DG5" s="21" t="s">
        <v>83</v>
      </c>
      <c r="DH5" s="6"/>
      <c r="DI5" s="6"/>
      <c r="DJ5" s="6"/>
      <c r="DW5" s="33"/>
      <c r="EB5" s="16" t="s">
        <v>113</v>
      </c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GQ5" s="33"/>
      <c r="GR5" s="33"/>
    </row>
    <row r="6" spans="1:200" x14ac:dyDescent="0.4">
      <c r="A6" s="17" t="s">
        <v>181</v>
      </c>
      <c r="B6" s="47">
        <f>IF(C6="",IF(Making!B6="","",Making!B6),C6)</f>
        <v>2</v>
      </c>
      <c r="C6" s="40" t="str">
        <f>IF(Walking!D11="","",Walking!D11)</f>
        <v/>
      </c>
      <c r="K6" t="s">
        <v>5</v>
      </c>
      <c r="N6" s="17" t="s">
        <v>187</v>
      </c>
      <c r="R6" s="28"/>
      <c r="S6" s="29"/>
      <c r="T6" s="29" t="s">
        <v>81</v>
      </c>
      <c r="U6" s="29"/>
      <c r="V6" s="29" t="s">
        <v>0</v>
      </c>
      <c r="W6" s="29"/>
      <c r="X6" s="29" t="s">
        <v>6</v>
      </c>
      <c r="Y6" s="29" t="s">
        <v>17</v>
      </c>
      <c r="Z6" s="29" t="s">
        <v>23</v>
      </c>
      <c r="AA6" s="30" t="s">
        <v>125</v>
      </c>
      <c r="AB6" s="30"/>
      <c r="AC6" s="29" t="s">
        <v>7</v>
      </c>
      <c r="AD6" s="29" t="s">
        <v>8</v>
      </c>
      <c r="AE6" s="29" t="s">
        <v>19</v>
      </c>
      <c r="AF6" s="29" t="s">
        <v>20</v>
      </c>
      <c r="AG6" s="29" t="s">
        <v>21</v>
      </c>
      <c r="AH6" s="29" t="s">
        <v>22</v>
      </c>
      <c r="AI6" s="29" t="s">
        <v>28</v>
      </c>
      <c r="AJ6" s="29" t="s">
        <v>29</v>
      </c>
      <c r="AK6" s="29"/>
      <c r="AL6" s="29"/>
      <c r="AM6" s="29"/>
      <c r="AN6" s="29" t="s">
        <v>30</v>
      </c>
      <c r="AO6" s="29"/>
      <c r="AP6" s="29"/>
      <c r="AQ6" s="29"/>
      <c r="AR6" s="29"/>
      <c r="AS6" s="29"/>
      <c r="AT6" s="29"/>
      <c r="AU6" s="31"/>
      <c r="AW6" t="s">
        <v>62</v>
      </c>
      <c r="BB6" t="s">
        <v>65</v>
      </c>
      <c r="BG6" t="s">
        <v>73</v>
      </c>
      <c r="BM6" t="s">
        <v>197</v>
      </c>
      <c r="BY6"/>
      <c r="CA6"/>
      <c r="CB6"/>
      <c r="CC6" t="str">
        <f>H19</f>
        <v>Offset®</v>
      </c>
      <c r="CD6"/>
      <c r="CE6"/>
      <c r="CF6"/>
      <c r="CG6" s="17" t="s">
        <v>35</v>
      </c>
      <c r="CH6" s="17"/>
      <c r="CI6" s="17"/>
      <c r="DA6" s="33"/>
      <c r="DB6" s="33"/>
      <c r="DC6" s="6"/>
      <c r="DD6" s="35" t="s">
        <v>144</v>
      </c>
      <c r="DE6" s="6"/>
      <c r="DF6" s="6"/>
      <c r="DG6" s="6"/>
      <c r="DH6" s="6"/>
      <c r="DI6" s="6"/>
      <c r="DJ6" s="6"/>
      <c r="DM6" t="s">
        <v>90</v>
      </c>
      <c r="DQ6" t="s">
        <v>100</v>
      </c>
      <c r="DW6" s="33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R6" s="49" t="s">
        <v>170</v>
      </c>
      <c r="ES6" s="49"/>
      <c r="ET6" s="49"/>
      <c r="EV6" t="s">
        <v>108</v>
      </c>
      <c r="FG6" t="s">
        <v>38</v>
      </c>
      <c r="GQ6" t="s">
        <v>160</v>
      </c>
    </row>
    <row r="7" spans="1:200" ht="18" thickBot="1" x14ac:dyDescent="0.45">
      <c r="A7" s="17" t="s">
        <v>80</v>
      </c>
      <c r="B7" s="47">
        <f>IF(C7="",IF(Making!B7="","",Making!B7),C7)</f>
        <v>0</v>
      </c>
      <c r="C7" s="40" t="str">
        <f>IF(Walking!D12="","",Walking!D12)</f>
        <v/>
      </c>
      <c r="L7" s="1" t="s">
        <v>0</v>
      </c>
      <c r="M7" s="1"/>
      <c r="N7" s="17"/>
      <c r="O7" s="1"/>
      <c r="P7" s="1" t="s">
        <v>2</v>
      </c>
      <c r="Q7" s="1" t="s">
        <v>127</v>
      </c>
      <c r="R7" s="32"/>
      <c r="S7" s="30" t="s">
        <v>37</v>
      </c>
      <c r="T7" s="30"/>
      <c r="U7" s="30" t="s">
        <v>2</v>
      </c>
      <c r="V7" s="29"/>
      <c r="W7" s="29"/>
      <c r="X7" s="29"/>
      <c r="Y7" s="29"/>
      <c r="Z7" s="29"/>
      <c r="AA7" s="30">
        <f>-B41</f>
        <v>0</v>
      </c>
      <c r="AB7" s="30">
        <f>-AA7</f>
        <v>0</v>
      </c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31" t="s">
        <v>128</v>
      </c>
      <c r="AW7" t="s">
        <v>63</v>
      </c>
      <c r="AX7" t="s">
        <v>64</v>
      </c>
      <c r="AY7" t="s">
        <v>69</v>
      </c>
      <c r="AZ7" t="s">
        <v>68</v>
      </c>
      <c r="BB7" t="s">
        <v>63</v>
      </c>
      <c r="BC7" t="s">
        <v>64</v>
      </c>
      <c r="BD7" t="s">
        <v>69</v>
      </c>
      <c r="BE7" t="s">
        <v>68</v>
      </c>
      <c r="BH7" t="s">
        <v>68</v>
      </c>
      <c r="BJ7" t="s">
        <v>68</v>
      </c>
      <c r="BM7" t="s">
        <v>195</v>
      </c>
      <c r="BN7" t="s">
        <v>196</v>
      </c>
      <c r="BR7" s="1" t="s">
        <v>190</v>
      </c>
      <c r="BS7" s="1" t="s">
        <v>191</v>
      </c>
      <c r="BW7" t="s">
        <v>34</v>
      </c>
      <c r="CB7" t="s">
        <v>59</v>
      </c>
      <c r="CC7"/>
      <c r="CD7"/>
      <c r="CE7"/>
      <c r="CF7"/>
      <c r="CG7" s="17" t="s">
        <v>35</v>
      </c>
      <c r="CH7" s="17" t="s">
        <v>120</v>
      </c>
      <c r="CI7" s="17" t="s">
        <v>121</v>
      </c>
      <c r="CJ7" t="s">
        <v>39</v>
      </c>
      <c r="CK7" t="s">
        <v>40</v>
      </c>
      <c r="CL7" t="s">
        <v>36</v>
      </c>
      <c r="CN7" s="12" t="s">
        <v>43</v>
      </c>
      <c r="CO7" s="11"/>
      <c r="CP7" s="11" t="s">
        <v>39</v>
      </c>
      <c r="CQ7" s="11"/>
      <c r="CR7" s="11"/>
      <c r="CS7" s="11"/>
      <c r="CT7" s="11" t="s">
        <v>40</v>
      </c>
      <c r="CU7" s="11"/>
      <c r="CV7" s="11"/>
      <c r="CW7" s="11"/>
      <c r="CX7" t="s">
        <v>50</v>
      </c>
      <c r="CY7" t="s">
        <v>51</v>
      </c>
      <c r="CZ7" t="s">
        <v>54</v>
      </c>
      <c r="DA7" t="s">
        <v>56</v>
      </c>
      <c r="DB7" t="s">
        <v>57</v>
      </c>
      <c r="DC7" t="s">
        <v>52</v>
      </c>
      <c r="DG7" t="s">
        <v>53</v>
      </c>
      <c r="DK7" t="s">
        <v>71</v>
      </c>
      <c r="DM7" t="s">
        <v>91</v>
      </c>
      <c r="DN7" t="s">
        <v>95</v>
      </c>
      <c r="DO7" t="s">
        <v>92</v>
      </c>
      <c r="DP7" t="s">
        <v>93</v>
      </c>
      <c r="DQ7" t="s">
        <v>91</v>
      </c>
      <c r="DR7" t="s">
        <v>95</v>
      </c>
      <c r="DS7" t="s">
        <v>92</v>
      </c>
      <c r="DT7" t="s">
        <v>93</v>
      </c>
      <c r="DU7" t="s">
        <v>105</v>
      </c>
      <c r="DW7" t="s">
        <v>114</v>
      </c>
      <c r="DX7" t="s">
        <v>115</v>
      </c>
      <c r="DY7" s="17" t="s">
        <v>139</v>
      </c>
      <c r="DZ7" s="17" t="s">
        <v>140</v>
      </c>
      <c r="EA7" s="17" t="s">
        <v>141</v>
      </c>
      <c r="EB7" t="s">
        <v>13</v>
      </c>
      <c r="EC7" t="s">
        <v>14</v>
      </c>
      <c r="ED7" t="s">
        <v>15</v>
      </c>
      <c r="EE7" s="17" t="s">
        <v>139</v>
      </c>
      <c r="EF7" s="17" t="s">
        <v>140</v>
      </c>
      <c r="EG7" s="17" t="s">
        <v>141</v>
      </c>
      <c r="EH7" t="s">
        <v>13</v>
      </c>
      <c r="EI7" t="s">
        <v>14</v>
      </c>
      <c r="EJ7" t="s">
        <v>15</v>
      </c>
      <c r="EK7" s="16" t="s">
        <v>116</v>
      </c>
      <c r="EL7" s="16" t="s">
        <v>117</v>
      </c>
      <c r="EM7" s="16" t="s">
        <v>118</v>
      </c>
      <c r="EN7" s="16" t="s">
        <v>116</v>
      </c>
      <c r="EO7" s="16" t="s">
        <v>117</v>
      </c>
      <c r="EP7" s="16" t="s">
        <v>118</v>
      </c>
      <c r="EQ7" s="58" t="s">
        <v>208</v>
      </c>
      <c r="ER7" s="50" t="s">
        <v>171</v>
      </c>
      <c r="ES7" s="50" t="s">
        <v>172</v>
      </c>
      <c r="ET7" s="50" t="s">
        <v>173</v>
      </c>
      <c r="FG7">
        <f>C4</f>
        <v>500</v>
      </c>
      <c r="FI7" t="s">
        <v>16</v>
      </c>
      <c r="FJ7" t="s">
        <v>18</v>
      </c>
      <c r="FN7" t="s">
        <v>87</v>
      </c>
      <c r="FR7" t="s">
        <v>88</v>
      </c>
      <c r="FV7" t="s">
        <v>89</v>
      </c>
      <c r="GL7" t="s">
        <v>151</v>
      </c>
      <c r="GQ7" t="s">
        <v>161</v>
      </c>
      <c r="GR7" t="s">
        <v>162</v>
      </c>
    </row>
    <row r="8" spans="1:200" ht="18.600000000000001" thickTop="1" thickBot="1" x14ac:dyDescent="0.45">
      <c r="A8" s="3" t="s">
        <v>3</v>
      </c>
      <c r="B8" s="47">
        <f>IF(C8="",IF(Making!B8="","",Making!B8),C8)</f>
        <v>4</v>
      </c>
      <c r="C8" s="40" t="str">
        <f>IF(Walking!D13="","",Walking!D13)</f>
        <v/>
      </c>
      <c r="J8" s="1" t="s">
        <v>1</v>
      </c>
      <c r="K8" s="1"/>
      <c r="L8" s="1">
        <v>0</v>
      </c>
      <c r="M8" s="1"/>
      <c r="N8" s="17">
        <v>0</v>
      </c>
      <c r="O8" s="1">
        <f>B5</f>
        <v>1</v>
      </c>
      <c r="P8" s="1">
        <f>-B10</f>
        <v>-10</v>
      </c>
      <c r="Q8" s="1">
        <f>P8*Q4</f>
        <v>-5</v>
      </c>
      <c r="R8" s="1"/>
      <c r="S8" s="1">
        <f>B7</f>
        <v>0</v>
      </c>
      <c r="T8" s="1">
        <f>-B30</f>
        <v>0</v>
      </c>
      <c r="U8" s="1"/>
      <c r="V8" s="1"/>
      <c r="W8" s="1">
        <f>-B6</f>
        <v>-2</v>
      </c>
      <c r="X8" s="1">
        <f>B8</f>
        <v>4</v>
      </c>
      <c r="Y8" s="1">
        <f>B9</f>
        <v>4</v>
      </c>
      <c r="Z8" s="1">
        <f>X8+Y8</f>
        <v>8</v>
      </c>
      <c r="AA8" s="1">
        <f>IF(AA7&gt;0,AA7,0)</f>
        <v>0</v>
      </c>
      <c r="AB8" s="1">
        <f>IF(AB7&gt;0,AB7,0)</f>
        <v>0</v>
      </c>
      <c r="AC8" s="1"/>
      <c r="AD8" s="1"/>
      <c r="AE8" s="1"/>
      <c r="AF8" s="1"/>
      <c r="AG8" s="1"/>
      <c r="AH8" s="1"/>
      <c r="AI8" s="1"/>
      <c r="AJ8" s="1" t="s">
        <v>31</v>
      </c>
      <c r="AK8" s="1">
        <v>0</v>
      </c>
      <c r="AL8" s="1">
        <v>0</v>
      </c>
      <c r="AM8" s="1" t="s">
        <v>124</v>
      </c>
      <c r="AN8" s="1" t="s">
        <v>32</v>
      </c>
      <c r="AO8" s="1">
        <v>0</v>
      </c>
      <c r="AP8" s="1">
        <v>0</v>
      </c>
      <c r="AQ8" s="1" t="s">
        <v>124</v>
      </c>
      <c r="AR8" s="1" t="s">
        <v>31</v>
      </c>
      <c r="AS8" s="1" t="s">
        <v>32</v>
      </c>
      <c r="AT8" s="1">
        <f>B27</f>
        <v>6</v>
      </c>
      <c r="AU8" s="1">
        <f>AT8*Q4</f>
        <v>3</v>
      </c>
      <c r="AV8" s="1"/>
      <c r="AW8" s="1"/>
      <c r="AX8" s="1"/>
      <c r="AY8" s="1">
        <f>F25</f>
        <v>1</v>
      </c>
      <c r="AZ8" s="1">
        <f>D25</f>
        <v>-1</v>
      </c>
      <c r="BA8" s="1"/>
      <c r="BB8" s="1"/>
      <c r="BC8" s="1"/>
      <c r="BD8" s="1">
        <f>F26</f>
        <v>1</v>
      </c>
      <c r="BE8" s="1">
        <f>D26</f>
        <v>-1</v>
      </c>
      <c r="BF8" s="1"/>
      <c r="BG8" s="1">
        <f>B22</f>
        <v>0</v>
      </c>
      <c r="BH8" s="1">
        <f>D23</f>
        <v>1</v>
      </c>
      <c r="BI8" s="1" t="s">
        <v>31</v>
      </c>
      <c r="BJ8" s="1">
        <f>D24</f>
        <v>1</v>
      </c>
      <c r="BK8" s="1" t="s">
        <v>32</v>
      </c>
      <c r="BL8" s="1"/>
      <c r="BM8" s="1" t="str">
        <f>B51</f>
        <v/>
      </c>
      <c r="BN8" s="1" t="str">
        <f>B52</f>
        <v/>
      </c>
      <c r="BO8" s="1"/>
      <c r="BP8" s="1"/>
      <c r="BQ8" s="1"/>
      <c r="BR8" s="1">
        <f>D50</f>
        <v>0</v>
      </c>
      <c r="BS8" s="1">
        <f>D51</f>
        <v>0</v>
      </c>
      <c r="BT8" s="1"/>
      <c r="BU8" s="1"/>
      <c r="BV8" s="1"/>
      <c r="BW8" s="5">
        <f>B11</f>
        <v>10</v>
      </c>
      <c r="BX8" s="5" t="s">
        <v>31</v>
      </c>
      <c r="BY8" s="8"/>
      <c r="BZ8" s="5" t="s">
        <v>32</v>
      </c>
      <c r="CA8" s="8"/>
      <c r="CB8" s="5">
        <f>B20</f>
        <v>10</v>
      </c>
      <c r="CC8" s="5">
        <f>I19</f>
        <v>0</v>
      </c>
      <c r="CD8" s="5">
        <f>I20</f>
        <v>0</v>
      </c>
      <c r="CE8" s="5"/>
      <c r="CF8" s="5"/>
      <c r="CG8" s="5">
        <f>B12</f>
        <v>20</v>
      </c>
      <c r="CH8" s="5">
        <f>CG8</f>
        <v>20</v>
      </c>
      <c r="CI8" s="5">
        <f>CG8</f>
        <v>20</v>
      </c>
      <c r="CJ8" s="5">
        <v>0</v>
      </c>
      <c r="CK8" s="5">
        <v>0</v>
      </c>
      <c r="CL8" t="s">
        <v>123</v>
      </c>
      <c r="CM8" t="s">
        <v>122</v>
      </c>
      <c r="CN8" s="10">
        <f>B15</f>
        <v>10</v>
      </c>
      <c r="CO8" s="10">
        <f>B16</f>
        <v>5</v>
      </c>
      <c r="CP8" s="13" t="s">
        <v>44</v>
      </c>
      <c r="CQ8" s="13" t="s">
        <v>44</v>
      </c>
      <c r="CR8" s="13" t="s">
        <v>45</v>
      </c>
      <c r="CS8" s="10" t="s">
        <v>46</v>
      </c>
      <c r="CT8" s="13" t="s">
        <v>44</v>
      </c>
      <c r="CU8" s="13" t="s">
        <v>44</v>
      </c>
      <c r="CV8" s="13" t="s">
        <v>45</v>
      </c>
      <c r="CW8" s="10" t="s">
        <v>46</v>
      </c>
      <c r="CX8" s="18">
        <f>E17</f>
        <v>0</v>
      </c>
      <c r="CY8" s="18">
        <f>E18</f>
        <v>0</v>
      </c>
      <c r="CZ8" s="18">
        <f>B19</f>
        <v>-5</v>
      </c>
      <c r="DA8" s="18">
        <f>0</f>
        <v>0</v>
      </c>
      <c r="DB8" s="18">
        <f>0</f>
        <v>0</v>
      </c>
      <c r="DE8" t="s">
        <v>109</v>
      </c>
      <c r="DI8" t="s">
        <v>109</v>
      </c>
      <c r="DK8">
        <f>-B21</f>
        <v>0</v>
      </c>
      <c r="DL8">
        <f>-DK8</f>
        <v>0</v>
      </c>
      <c r="DM8">
        <f>-B33</f>
        <v>0</v>
      </c>
      <c r="DN8">
        <f>IF(CG8 &gt;= 0, B34, -B34)</f>
        <v>0</v>
      </c>
      <c r="DQ8">
        <f>B37</f>
        <v>5</v>
      </c>
      <c r="DR8">
        <f>B38</f>
        <v>0</v>
      </c>
      <c r="DU8">
        <f>B39</f>
        <v>0</v>
      </c>
      <c r="DW8">
        <f>-B40</f>
        <v>0</v>
      </c>
      <c r="DX8">
        <f>DW8/180*PI()</f>
        <v>0</v>
      </c>
      <c r="DY8">
        <f>D13</f>
        <v>1</v>
      </c>
      <c r="DZ8">
        <f>E13</f>
        <v>1</v>
      </c>
      <c r="EA8">
        <f>F13</f>
        <v>1</v>
      </c>
      <c r="EE8">
        <f>D14</f>
        <v>1</v>
      </c>
      <c r="EF8">
        <f>E14</f>
        <v>1</v>
      </c>
      <c r="EG8">
        <f>F14</f>
        <v>1</v>
      </c>
      <c r="EQ8">
        <f>B49</f>
        <v>0</v>
      </c>
      <c r="ER8" s="50">
        <f>B48</f>
        <v>0</v>
      </c>
      <c r="ES8" s="50">
        <v>0</v>
      </c>
      <c r="ET8" s="50">
        <v>0</v>
      </c>
      <c r="EV8" s="5"/>
      <c r="EW8" s="5"/>
      <c r="EX8" s="20" t="str">
        <f>IF(B13="","",CONCATENATE("I",B13))</f>
        <v>I2</v>
      </c>
      <c r="EY8" s="20" t="s">
        <v>13</v>
      </c>
      <c r="EZ8" s="20" t="s">
        <v>14</v>
      </c>
      <c r="FA8" s="20" t="s">
        <v>15</v>
      </c>
      <c r="FB8" s="19" t="str">
        <f>IF(B14="","",CONCATENATE("I",B14))</f>
        <v>I3</v>
      </c>
      <c r="FC8" s="19" t="s">
        <v>13</v>
      </c>
      <c r="FD8" s="19" t="s">
        <v>14</v>
      </c>
      <c r="FE8" s="19" t="s">
        <v>15</v>
      </c>
      <c r="FF8" s="9" t="s">
        <v>10</v>
      </c>
      <c r="FG8" s="9">
        <f>B28</f>
        <v>100</v>
      </c>
      <c r="FH8" s="9" t="s">
        <v>11</v>
      </c>
      <c r="FI8" s="9">
        <f>B29</f>
        <v>0</v>
      </c>
      <c r="FJ8" s="16" t="str">
        <f>IF(B26="","",CONCATENATE("P",B26))</f>
        <v>P18</v>
      </c>
      <c r="FK8" s="16"/>
      <c r="FL8" s="16" t="str">
        <f>IF(B25="","",CONCATENATE("P",B25))</f>
        <v>P17</v>
      </c>
      <c r="FM8" s="16"/>
      <c r="FN8" s="16" t="str">
        <f>IF(B23="","",CONCATENATE("P",B23))</f>
        <v>P9</v>
      </c>
      <c r="FO8" s="16"/>
      <c r="FP8" s="16" t="str">
        <f>IF(B24="","",CONCATENATE("P",B24))</f>
        <v>P10</v>
      </c>
      <c r="FQ8" s="16"/>
      <c r="FR8" s="16" t="str">
        <f>IF(B31="","",CONCATENATE("T",B31))</f>
        <v>T1</v>
      </c>
      <c r="FS8" s="16"/>
      <c r="FT8" s="16" t="str">
        <f>IF(B32="","",CONCATENATE("T",B32))</f>
        <v>T2</v>
      </c>
      <c r="FU8" s="16"/>
      <c r="FV8" s="16" t="str">
        <f>IF(B35="","",CONCATENATE("T",B35))</f>
        <v>T3</v>
      </c>
      <c r="FW8" s="16"/>
      <c r="FX8" s="16" t="str">
        <f>IF(B36="","",CONCATENATE("T",B36))</f>
        <v>T4</v>
      </c>
      <c r="FY8" s="16"/>
      <c r="FZ8" s="16" t="str">
        <f>IF(B46="","",CONCATENATE("P",B46))</f>
        <v>P13</v>
      </c>
      <c r="GA8" s="16"/>
      <c r="GB8" s="16" t="str">
        <f>IF(B47="","",CONCATENATE("P",B47))</f>
        <v>P14</v>
      </c>
      <c r="GC8" s="16"/>
      <c r="GD8" s="16" t="str">
        <f>IF(B43="","",CONCATENATE("P",B43))</f>
        <v>P11</v>
      </c>
      <c r="GE8" s="16">
        <f>IF(GD8="","",B45)</f>
        <v>-15</v>
      </c>
      <c r="GF8" s="16" t="str">
        <f>IF(B44="","",CONCATENATE("P",B44))</f>
        <v>P12</v>
      </c>
      <c r="GG8" s="16">
        <f>GE8</f>
        <v>-15</v>
      </c>
      <c r="GH8" s="16" t="str">
        <f>IF(BM8="","",CONCATENATE("P",BM8))</f>
        <v/>
      </c>
      <c r="GI8" s="16"/>
      <c r="GJ8" s="16" t="str">
        <f>IF(BN8="","",CONCATENATE("P",BN8))</f>
        <v/>
      </c>
      <c r="GK8" s="16"/>
      <c r="GL8" t="s">
        <v>13</v>
      </c>
      <c r="GM8">
        <v>-1</v>
      </c>
      <c r="GQ8">
        <f>B4</f>
        <v>500</v>
      </c>
      <c r="GR8">
        <f>B28</f>
        <v>100</v>
      </c>
    </row>
    <row r="9" spans="1:200" ht="18.600000000000001" thickTop="1" thickBot="1" x14ac:dyDescent="0.45">
      <c r="A9" s="3" t="s">
        <v>4</v>
      </c>
      <c r="B9" s="47">
        <f>IF(C9="",IF(Making!B9="","",Making!B9),C9)</f>
        <v>4</v>
      </c>
      <c r="C9" s="40" t="str">
        <f>IF(Walking!D14="","",Walking!D14)</f>
        <v/>
      </c>
      <c r="K9">
        <f>IF(L9&lt;=Z9*2,1,0)</f>
        <v>1</v>
      </c>
      <c r="L9">
        <f>L8+1</f>
        <v>1</v>
      </c>
      <c r="M9">
        <f>L9*K9</f>
        <v>1</v>
      </c>
      <c r="N9" s="17">
        <f>IF(AM9+AQ9&gt;0,N8,M9)</f>
        <v>1</v>
      </c>
      <c r="O9">
        <f>O8</f>
        <v>1</v>
      </c>
      <c r="P9">
        <f>P8</f>
        <v>-10</v>
      </c>
      <c r="Q9">
        <f>Q8</f>
        <v>-5</v>
      </c>
      <c r="R9">
        <f>IF(AA9+AB9&lt;&gt;0,IF(AND(M9&lt;=Z9,AB9&lt;&gt;0),P9,Q9)*AR9+IF(AND(M9&gt;Z9,AA9&lt;&gt;0),P9,Q9)*AS9,P9*K9)</f>
        <v>-10</v>
      </c>
      <c r="S9">
        <f>S8</f>
        <v>0</v>
      </c>
      <c r="T9">
        <f>T8</f>
        <v>0</v>
      </c>
      <c r="U9">
        <f>ROUND(R9*SIN(((IF(O9=0,M9,N9)-S9)/(Z9)*180)/180*PI()),3)+T9</f>
        <v>-3.827</v>
      </c>
      <c r="V9">
        <f>M9-1</f>
        <v>0</v>
      </c>
      <c r="W9">
        <f t="shared" ref="W9:AB24" si="0">W8</f>
        <v>-2</v>
      </c>
      <c r="X9">
        <f t="shared" si="0"/>
        <v>4</v>
      </c>
      <c r="Y9">
        <f t="shared" si="0"/>
        <v>4</v>
      </c>
      <c r="Z9">
        <f t="shared" si="0"/>
        <v>8</v>
      </c>
      <c r="AA9">
        <f t="shared" si="0"/>
        <v>0</v>
      </c>
      <c r="AB9">
        <f t="shared" si="0"/>
        <v>0</v>
      </c>
      <c r="AC9" s="2">
        <f>(MOD(V9, Z9) + 1)*K9</f>
        <v>1</v>
      </c>
      <c r="AD9" s="2">
        <f>MOD(AF9, 2)*Z9+AG9*AC9+MOD(AF9, 2)</f>
        <v>1</v>
      </c>
      <c r="AE9" s="2">
        <f>(AC9-(Y9+W9))*AH9</f>
        <v>0</v>
      </c>
      <c r="AF9" s="2">
        <f>ROUND((V9 + 0.001)/Z9 - 0.5, 0)</f>
        <v>0</v>
      </c>
      <c r="AG9" s="2">
        <f>POWER(-1,AF9)*K9</f>
        <v>1</v>
      </c>
      <c r="AH9" s="2">
        <f>IF(AND((AC9-(Y9+W9))&lt;=X9, AC9&gt;(Y9+W9)), 1, 0)</f>
        <v>0</v>
      </c>
      <c r="AI9" s="2">
        <f>AH9*AG9</f>
        <v>0</v>
      </c>
      <c r="AJ9" s="2">
        <f>IF(AI9&gt;0,1,0)</f>
        <v>0</v>
      </c>
      <c r="AK9" s="6">
        <f t="shared" ref="AK9:AK59" si="1">IF(AR9=0,0,AR9+AK8)</f>
        <v>1</v>
      </c>
      <c r="AL9" s="6">
        <f t="shared" ref="AL9:AL59" si="2">IF(AJ9=0,0,AJ9+AL8)</f>
        <v>0</v>
      </c>
      <c r="AM9" s="6">
        <f>ROUND(IF(AL9&gt;AA9,(AL9-AA9)/(X9-AA9)*X9),3)</f>
        <v>0</v>
      </c>
      <c r="AN9" s="2">
        <f t="shared" ref="AN9:AN59" si="3">IF(AI9&lt;0,1,0)</f>
        <v>0</v>
      </c>
      <c r="AO9" s="6">
        <f>IF(AS9=0,0,AS9+AO8)</f>
        <v>0</v>
      </c>
      <c r="AP9" s="6">
        <f t="shared" ref="AP9:AP59" si="4">IF(AN9=0,0,AN9+AP8)</f>
        <v>0</v>
      </c>
      <c r="AQ9" s="6">
        <f>ROUND(IF(AP9&gt;AB9,(AP9-AB9)/(X9-AB9)*X9),3)</f>
        <v>0</v>
      </c>
      <c r="AR9" s="18">
        <f t="shared" ref="AR9:AR59" si="5">IF(AG9&gt;0, 1, 0)</f>
        <v>1</v>
      </c>
      <c r="AS9" s="18">
        <f t="shared" ref="AS9:AS59" si="6">IF(AG9&lt;0, 1, 0)</f>
        <v>0</v>
      </c>
      <c r="AT9">
        <f>AT8</f>
        <v>6</v>
      </c>
      <c r="AU9">
        <f>AU8</f>
        <v>3</v>
      </c>
      <c r="AV9">
        <f>IF(AA9+AB9&lt;&gt;0,IF(AND(M9&lt;=Z9,AB9&lt;&gt;0),AT9,AU9)*AR9+IF(AND(M9&gt;Z9,AA9&lt;&gt;0),AT9,AU9)*AS9,AT9*K9)</f>
        <v>6</v>
      </c>
      <c r="AW9" s="2">
        <f>AV9*SIN((IF(O9=0,AK9,N9)/Z9*180)/180*PI())*AR9</f>
        <v>2.2961005941905386</v>
      </c>
      <c r="AX9" s="2">
        <f>AV9*SIN((AL9/X9*180)/180*PI())</f>
        <v>0</v>
      </c>
      <c r="AY9" s="2">
        <f>AY8</f>
        <v>1</v>
      </c>
      <c r="AZ9" s="2">
        <f>AZ8</f>
        <v>-1</v>
      </c>
      <c r="BA9" s="18">
        <f>IF(AY9=1,AW9,AX9)*AZ9</f>
        <v>-2.2961005941905386</v>
      </c>
      <c r="BB9" s="2">
        <f>AV9*SIN((IF(O9=0,AO9,N9-Z9)/Z9*180)/180*PI())*AS9</f>
        <v>0</v>
      </c>
      <c r="BC9" s="2">
        <f>AV9*SIN((AP9/X9*180)/180*PI())</f>
        <v>0</v>
      </c>
      <c r="BD9" s="2">
        <f>BD8</f>
        <v>1</v>
      </c>
      <c r="BE9" s="2">
        <f>BE8</f>
        <v>-1</v>
      </c>
      <c r="BF9" s="18">
        <f>IF(BD9=1,BB9,BC9)*BE9</f>
        <v>0</v>
      </c>
      <c r="BG9">
        <f>BG8</f>
        <v>0</v>
      </c>
      <c r="BH9" s="2">
        <f>BH8</f>
        <v>1</v>
      </c>
      <c r="BI9" s="17">
        <f>BG9*SIN((AM9/X9*180)/180*PI())*BH9</f>
        <v>0</v>
      </c>
      <c r="BJ9" s="2">
        <f>BJ8</f>
        <v>1</v>
      </c>
      <c r="BK9" s="17">
        <f>BG9*SIN((AQ9/X9*180)/180*PI())*BJ9</f>
        <v>0</v>
      </c>
      <c r="BL9" s="2"/>
      <c r="BM9" t="str">
        <f>BM8</f>
        <v/>
      </c>
      <c r="BN9" t="str">
        <f>BN8</f>
        <v/>
      </c>
      <c r="BO9">
        <f>(AR9+AJ9+AS9+AN9-1)*AG9</f>
        <v>0</v>
      </c>
      <c r="BP9">
        <f>BP8+BO9</f>
        <v>0</v>
      </c>
      <c r="BQ9">
        <f>IF(BO9&lt;0,BP9+1,BP9)</f>
        <v>0</v>
      </c>
      <c r="BR9">
        <f>BR8</f>
        <v>0</v>
      </c>
      <c r="BS9">
        <f>BS8</f>
        <v>0</v>
      </c>
      <c r="BT9" s="17">
        <f>(BR9*BQ9/X9)</f>
        <v>0</v>
      </c>
      <c r="BU9" s="17">
        <f>(BS9*BQ9/X9)</f>
        <v>0</v>
      </c>
      <c r="BV9" s="2"/>
      <c r="BW9">
        <f>BW8</f>
        <v>10</v>
      </c>
      <c r="BX9">
        <f t="shared" ref="BX9:BX40" si="7">AJ9*BW9*K9</f>
        <v>0</v>
      </c>
      <c r="BY9" s="7">
        <f t="shared" ref="BY9:BY40" si="8">ROUND(BX9*SIN((AM9/X9*180)/180*PI()),3)</f>
        <v>0</v>
      </c>
      <c r="BZ9">
        <f t="shared" ref="BZ9:BZ40" si="9">AN9*BW9*K9</f>
        <v>0</v>
      </c>
      <c r="CA9" s="7">
        <f t="shared" ref="CA9:CA40" si="10">ROUND(BZ9*SIN((AQ9/X9*180)/180*PI()),3)</f>
        <v>0</v>
      </c>
      <c r="CB9">
        <f>CB8</f>
        <v>10</v>
      </c>
      <c r="CC9">
        <f>CC8</f>
        <v>0</v>
      </c>
      <c r="CD9">
        <f>CD8</f>
        <v>0</v>
      </c>
      <c r="CE9" s="7">
        <f>CB9+CC9</f>
        <v>10</v>
      </c>
      <c r="CF9" s="7">
        <f>CB9+CD9</f>
        <v>10</v>
      </c>
      <c r="CG9">
        <f>CG8</f>
        <v>20</v>
      </c>
      <c r="CH9">
        <f>CH8</f>
        <v>20</v>
      </c>
      <c r="CI9">
        <f>CI8</f>
        <v>20</v>
      </c>
      <c r="CJ9">
        <f t="shared" ref="CJ9:CJ40" si="11">IF(AL9&gt;0,CH9/X9*AL9*2,CJ8)</f>
        <v>0</v>
      </c>
      <c r="CK9">
        <f t="shared" ref="CK9:CK40" si="12">IF(AP9&gt;0,CI9/X9*AP9*2,CK8)</f>
        <v>0</v>
      </c>
      <c r="CL9">
        <f t="shared" ref="CL9:CL40" si="13">CH9*(M9/(Z9*2)*2)</f>
        <v>2.5</v>
      </c>
      <c r="CM9">
        <f t="shared" ref="CM9:CM40" si="14">CI9*(M9/(Z9*2)*2)</f>
        <v>2.5</v>
      </c>
      <c r="CN9">
        <f>CN8</f>
        <v>10</v>
      </c>
      <c r="CO9">
        <f>CO8</f>
        <v>5</v>
      </c>
      <c r="CP9">
        <f t="shared" ref="CP9:CP40" si="15">CN9*SIN((AM9/X9*180)/180*PI())</f>
        <v>0</v>
      </c>
      <c r="CQ9">
        <f t="shared" ref="CQ9:CQ40" si="16">CO9*SIN((AM9/X9*180)/180*PI())</f>
        <v>0</v>
      </c>
      <c r="CR9">
        <f t="shared" ref="CR9:CR40" si="17">AM9/Z9*2</f>
        <v>0</v>
      </c>
      <c r="CS9" s="7">
        <f>(CR9*CP9 - (2-CR9)*CQ9)</f>
        <v>0</v>
      </c>
      <c r="CT9">
        <f t="shared" ref="CT9:CT40" si="18">CN9*SIN((AQ9/X9*180)/180*PI())</f>
        <v>0</v>
      </c>
      <c r="CU9">
        <f t="shared" ref="CU9:CU40" si="19">CO9*SIN((AQ9/X9*180)/180*PI())</f>
        <v>0</v>
      </c>
      <c r="CV9">
        <f t="shared" ref="CV9:CV40" si="20">AQ9/Z9*2</f>
        <v>0</v>
      </c>
      <c r="CW9" s="7">
        <f>(CV9*CT9 - (2-CV9)*CU9)</f>
        <v>0</v>
      </c>
      <c r="CX9">
        <f>CX8</f>
        <v>0</v>
      </c>
      <c r="CY9">
        <f>CY8</f>
        <v>0</v>
      </c>
      <c r="CZ9">
        <f>CZ8</f>
        <v>-5</v>
      </c>
      <c r="DA9">
        <f>DA8</f>
        <v>0</v>
      </c>
      <c r="DB9">
        <f>DB8</f>
        <v>0</v>
      </c>
      <c r="DC9">
        <f>(CJ9-CL9)+CS9</f>
        <v>-2.5</v>
      </c>
      <c r="DD9">
        <f>DC9+DA9</f>
        <v>-2.5</v>
      </c>
      <c r="DE9" s="5">
        <f>DC9</f>
        <v>-2.5</v>
      </c>
      <c r="DG9">
        <f>(CK9-CM9)+CW9</f>
        <v>-2.5</v>
      </c>
      <c r="DH9">
        <f>DG9+DB9</f>
        <v>-2.5</v>
      </c>
      <c r="DI9" s="5">
        <f>DG9</f>
        <v>-2.5</v>
      </c>
      <c r="DK9">
        <f>DK8</f>
        <v>0</v>
      </c>
      <c r="DL9">
        <f>DL8</f>
        <v>0</v>
      </c>
      <c r="DM9">
        <f>DM8</f>
        <v>0</v>
      </c>
      <c r="DN9">
        <f>DN8</f>
        <v>0</v>
      </c>
      <c r="DO9">
        <f t="shared" ref="DO9:DO40" si="21">DN9*SIN((M9/(Z9*2)*180)/180*PI())-DN9/2</f>
        <v>0</v>
      </c>
      <c r="DP9">
        <f>-DO9</f>
        <v>0</v>
      </c>
      <c r="DQ9">
        <f>DQ8</f>
        <v>5</v>
      </c>
      <c r="DR9">
        <f>DR8</f>
        <v>0</v>
      </c>
      <c r="DS9">
        <f t="shared" ref="DS9:DS40" si="22">ABS(DR9*SIN((M9/(Z9)*180)/180*PI()))+DQ9</f>
        <v>5</v>
      </c>
      <c r="DT9">
        <f>DS9</f>
        <v>5</v>
      </c>
      <c r="DU9">
        <f>DU8</f>
        <v>0</v>
      </c>
      <c r="DV9">
        <f t="shared" ref="DV9:DV40" si="23">-ABS(DU9*SIN((M9/(Z9)*180)/180*PI()))*IF(DU9&gt;=0,1,-1)</f>
        <v>0</v>
      </c>
      <c r="DW9">
        <f>DW8</f>
        <v>0</v>
      </c>
      <c r="DX9">
        <f>DX8</f>
        <v>0</v>
      </c>
      <c r="DY9">
        <f>DY8</f>
        <v>1</v>
      </c>
      <c r="DZ9">
        <f t="shared" ref="DZ9:EA24" si="24">DZ8</f>
        <v>1</v>
      </c>
      <c r="EA9">
        <f t="shared" si="24"/>
        <v>1</v>
      </c>
      <c r="EB9">
        <f>DK9</f>
        <v>0</v>
      </c>
      <c r="EC9">
        <f>BY9+CE9+DV9</f>
        <v>10</v>
      </c>
      <c r="ED9">
        <f>ROUND(DD9,3)</f>
        <v>-2.5</v>
      </c>
      <c r="EE9">
        <f>EE8</f>
        <v>1</v>
      </c>
      <c r="EF9">
        <f t="shared" ref="EF9:EG9" si="25">EF8</f>
        <v>1</v>
      </c>
      <c r="EG9">
        <f t="shared" si="25"/>
        <v>1</v>
      </c>
      <c r="EH9">
        <f>DL9</f>
        <v>0</v>
      </c>
      <c r="EI9">
        <f>CA9+CF9+DV9</f>
        <v>10</v>
      </c>
      <c r="EJ9">
        <f>ROUND(DH9,3)</f>
        <v>-2.5</v>
      </c>
      <c r="EK9" s="16">
        <f t="shared" ref="EK9:EK40" si="26">U9+(COS(DX9)*EB9 + SIN(DX9)*ED9)*DY9</f>
        <v>-3.827</v>
      </c>
      <c r="EL9" s="16">
        <f>EC9*DZ9</f>
        <v>10</v>
      </c>
      <c r="EM9" s="16">
        <f>(-SIN(DX9)*EB9+COS(DX9)*ED9)*EA9-CZ9</f>
        <v>2.5</v>
      </c>
      <c r="EN9" s="16">
        <f t="shared" ref="EN9:EN40" si="27">U9+(COS(DX9)*EH9 + SIN(DX9)*EJ9)*EE9</f>
        <v>-3.827</v>
      </c>
      <c r="EO9" s="16">
        <f>EI9*EF9</f>
        <v>10</v>
      </c>
      <c r="EP9" s="16">
        <f>(-SIN(DX9)*EH9+COS(DX9)*EJ9)*EG9-CZ9</f>
        <v>2.5</v>
      </c>
      <c r="EQ9">
        <f>EQ8</f>
        <v>0</v>
      </c>
      <c r="ER9" s="49">
        <f t="shared" ref="ER9:ER59" si="28">ER8</f>
        <v>0</v>
      </c>
      <c r="ES9" s="49">
        <f>IF(AL9&gt;0,ER9*SIN((AL9/X9*180)/180*PI()),0)+EQ9</f>
        <v>0</v>
      </c>
      <c r="ET9" s="49">
        <f>IF(AP9&gt;0,ER9*SIN((AP9/X9*180)/180*PI()),0)+EQ9</f>
        <v>0</v>
      </c>
      <c r="EV9" t="s">
        <v>12</v>
      </c>
      <c r="EW9">
        <f t="shared" ref="EW9:EW40" si="29">K9</f>
        <v>1</v>
      </c>
      <c r="EX9" t="str">
        <f>EX8</f>
        <v>I2</v>
      </c>
      <c r="EY9">
        <f>IF(EX9="","",EK9)</f>
        <v>-3.827</v>
      </c>
      <c r="EZ9">
        <f>IF(EX9="","",EL9)</f>
        <v>10</v>
      </c>
      <c r="FA9">
        <f>IF(EX9="","",EM9)</f>
        <v>2.5</v>
      </c>
      <c r="FB9" t="str">
        <f>FB8</f>
        <v>I3</v>
      </c>
      <c r="FC9">
        <f>IF(FB9="","",EN9)</f>
        <v>-3.827</v>
      </c>
      <c r="FD9">
        <f>IF(FB9="","",EO9)</f>
        <v>10</v>
      </c>
      <c r="FE9">
        <f>IF(FB9="","",EP9)</f>
        <v>2.5</v>
      </c>
      <c r="FF9" t="str">
        <f>FF8</f>
        <v>S</v>
      </c>
      <c r="FG9">
        <f t="shared" ref="FG9" si="30">IF(M9=1,GQ9,GR9)</f>
        <v>500</v>
      </c>
      <c r="FH9" t="str">
        <f>FH8</f>
        <v>D</v>
      </c>
      <c r="FI9">
        <f>FI8</f>
        <v>0</v>
      </c>
      <c r="FJ9" t="str">
        <f>FJ8</f>
        <v>P18</v>
      </c>
      <c r="FK9">
        <f>IF(FJ9="","",BA9+CX9)</f>
        <v>-2.2961005941905386</v>
      </c>
      <c r="FL9" t="str">
        <f>FL8</f>
        <v>P17</v>
      </c>
      <c r="FM9">
        <f>IF(FL9="","",BF9+CY9)</f>
        <v>0</v>
      </c>
      <c r="FN9" t="str">
        <f>FN8</f>
        <v>P9</v>
      </c>
      <c r="FO9">
        <f>IF(FN9="","",BI9)</f>
        <v>0</v>
      </c>
      <c r="FP9" t="str">
        <f>FP8</f>
        <v>P10</v>
      </c>
      <c r="FQ9">
        <f>IF(FP9="","",BK9)</f>
        <v>0</v>
      </c>
      <c r="FR9" t="str">
        <f>FR8</f>
        <v>T1</v>
      </c>
      <c r="FS9">
        <f>IF(FR9="","",DO9+DM9)</f>
        <v>0</v>
      </c>
      <c r="FT9" t="str">
        <f>FT8</f>
        <v>T2</v>
      </c>
      <c r="FU9">
        <f>IF(FT9="","",DP9+DM9)</f>
        <v>0</v>
      </c>
      <c r="FV9" t="str">
        <f>FV8</f>
        <v>T3</v>
      </c>
      <c r="FW9">
        <f>IF(FV9="","",DS9+DQ9)</f>
        <v>10</v>
      </c>
      <c r="FX9" t="str">
        <f>FX8</f>
        <v>T4</v>
      </c>
      <c r="FY9">
        <f>IF(FX9="","",DT9+DQ9)</f>
        <v>10</v>
      </c>
      <c r="FZ9" t="str">
        <f>FZ8</f>
        <v>P13</v>
      </c>
      <c r="GA9">
        <f t="shared" ref="GA9:GA40" si="31">IF(FZ9="","",ES9)</f>
        <v>0</v>
      </c>
      <c r="GB9" t="str">
        <f>GB8</f>
        <v>P14</v>
      </c>
      <c r="GC9">
        <f t="shared" ref="GC9:GC40" si="32">IF(GB9="","",ET9)</f>
        <v>0</v>
      </c>
      <c r="GD9" t="str">
        <f t="shared" ref="GD9:GM9" si="33">GD8</f>
        <v>P11</v>
      </c>
      <c r="GE9">
        <f t="shared" si="33"/>
        <v>-15</v>
      </c>
      <c r="GF9" t="str">
        <f t="shared" si="33"/>
        <v>P12</v>
      </c>
      <c r="GG9">
        <f t="shared" si="33"/>
        <v>-15</v>
      </c>
      <c r="GH9" t="str">
        <f>GH8</f>
        <v/>
      </c>
      <c r="GI9" t="str">
        <f>IF(GH9="","",BT9)</f>
        <v/>
      </c>
      <c r="GJ9" t="str">
        <f>GJ8</f>
        <v/>
      </c>
      <c r="GK9" t="str">
        <f>IF(GJ9="","",BU9)</f>
        <v/>
      </c>
      <c r="GL9" t="str">
        <f t="shared" si="33"/>
        <v>X</v>
      </c>
      <c r="GM9">
        <f t="shared" si="33"/>
        <v>-1</v>
      </c>
      <c r="GQ9">
        <f>GQ8</f>
        <v>500</v>
      </c>
      <c r="GR9">
        <f>GR8</f>
        <v>100</v>
      </c>
    </row>
    <row r="10" spans="1:200" ht="18.600000000000001" thickTop="1" thickBot="1" x14ac:dyDescent="0.45">
      <c r="A10" s="6" t="s">
        <v>2</v>
      </c>
      <c r="B10" s="47">
        <f>IF(C10="",IF(Making!B10="","",Making!B10),C10)</f>
        <v>10</v>
      </c>
      <c r="C10" s="40">
        <f>IF(Walking!D15="","",Walking!D15)</f>
        <v>10</v>
      </c>
      <c r="K10">
        <f t="shared" ref="K10:K59" si="34">IF(L10&lt;=Z10*2,1,0)</f>
        <v>1</v>
      </c>
      <c r="L10">
        <f t="shared" ref="L10:L59" si="35">L9+1</f>
        <v>2</v>
      </c>
      <c r="M10">
        <f t="shared" ref="M10:M59" si="36">L10*K10</f>
        <v>2</v>
      </c>
      <c r="N10" s="17">
        <f t="shared" ref="N10:N59" si="37">IF(AM10+AQ10&gt;0,N9,M10)</f>
        <v>2</v>
      </c>
      <c r="O10">
        <f t="shared" ref="O10:O59" si="38">O9</f>
        <v>1</v>
      </c>
      <c r="P10">
        <f t="shared" ref="P10:Q25" si="39">P9</f>
        <v>-10</v>
      </c>
      <c r="Q10">
        <f t="shared" si="39"/>
        <v>-5</v>
      </c>
      <c r="R10">
        <f t="shared" ref="R10:R59" si="40">IF(AA10+AB10&lt;&gt;0,IF(AND(M10&lt;=Z10,AB10&lt;&gt;0),P10,Q10)*AR10+IF(AND(M10&gt;Z10,AA10&lt;&gt;0),P10,Q10)*AS10,P10*K10)</f>
        <v>-10</v>
      </c>
      <c r="S10">
        <f t="shared" ref="S10:T25" si="41">S9</f>
        <v>0</v>
      </c>
      <c r="T10">
        <f t="shared" si="41"/>
        <v>0</v>
      </c>
      <c r="U10">
        <f t="shared" ref="U10:U59" si="42">ROUND(R10*SIN(((IF(O10=0,M10,N10)-S10)/(Z10)*180)/180*PI()),3)+T10</f>
        <v>-7.0709999999999997</v>
      </c>
      <c r="V10">
        <f t="shared" ref="V10:V59" si="43">M10-1</f>
        <v>1</v>
      </c>
      <c r="W10">
        <f t="shared" si="0"/>
        <v>-2</v>
      </c>
      <c r="X10">
        <f t="shared" si="0"/>
        <v>4</v>
      </c>
      <c r="Y10">
        <f t="shared" si="0"/>
        <v>4</v>
      </c>
      <c r="Z10">
        <f t="shared" si="0"/>
        <v>8</v>
      </c>
      <c r="AA10">
        <f t="shared" si="0"/>
        <v>0</v>
      </c>
      <c r="AB10">
        <f t="shared" si="0"/>
        <v>0</v>
      </c>
      <c r="AC10" s="2">
        <f t="shared" ref="AC10:AC59" si="44">(MOD(V10, Z10) + 1)*K10</f>
        <v>2</v>
      </c>
      <c r="AD10" s="2">
        <f t="shared" ref="AD10:AD59" si="45">MOD(AF10, 2)*Z10+AG10*AC10+MOD(AF10, 2)</f>
        <v>2</v>
      </c>
      <c r="AE10" s="2">
        <f t="shared" ref="AE10:AE59" si="46">(AC10-(Y10+W10))*AH10</f>
        <v>0</v>
      </c>
      <c r="AF10" s="2">
        <f t="shared" ref="AF10:AF59" si="47">ROUND((V10 + 0.001)/Z10 - 0.5, 0)</f>
        <v>0</v>
      </c>
      <c r="AG10" s="2">
        <f t="shared" ref="AG10:AG59" si="48">POWER(-1,AF10)*K10</f>
        <v>1</v>
      </c>
      <c r="AH10" s="2">
        <f t="shared" ref="AH10:AH59" si="49">IF(AND((AC10-(Y10+W10))&lt;=X10, AC10&gt;(Y10+W10)), 1, 0)</f>
        <v>0</v>
      </c>
      <c r="AI10" s="2">
        <f t="shared" ref="AI10:AI59" si="50">AH10*AG10</f>
        <v>0</v>
      </c>
      <c r="AJ10" s="2">
        <f t="shared" ref="AJ10:AJ59" si="51">IF(AI10&gt;0,1,0)</f>
        <v>0</v>
      </c>
      <c r="AK10" s="6">
        <f t="shared" si="1"/>
        <v>2</v>
      </c>
      <c r="AL10" s="6">
        <f t="shared" si="2"/>
        <v>0</v>
      </c>
      <c r="AM10" s="6">
        <f t="shared" ref="AM10:AM59" si="52">ROUND(IF(AL10&gt;AA10,(AL10-AA10)/(X10-AA10)*X10),3)</f>
        <v>0</v>
      </c>
      <c r="AN10" s="2">
        <f t="shared" si="3"/>
        <v>0</v>
      </c>
      <c r="AO10" s="6">
        <f t="shared" ref="AO10:AO59" si="53">IF(AS10=0,0,AS10+AO9)</f>
        <v>0</v>
      </c>
      <c r="AP10" s="6">
        <f t="shared" si="4"/>
        <v>0</v>
      </c>
      <c r="AQ10" s="6">
        <f t="shared" ref="AQ10:AQ59" si="54">ROUND(IF(AP10&gt;AB10,(AP10-AB10)/(X10-AB10)*X10),3)</f>
        <v>0</v>
      </c>
      <c r="AR10" s="18">
        <f t="shared" si="5"/>
        <v>1</v>
      </c>
      <c r="AS10" s="18">
        <f t="shared" si="6"/>
        <v>0</v>
      </c>
      <c r="AT10">
        <f t="shared" ref="AT10:AU25" si="55">AT9</f>
        <v>6</v>
      </c>
      <c r="AU10">
        <f t="shared" si="55"/>
        <v>3</v>
      </c>
      <c r="AV10">
        <f t="shared" ref="AV10:AV59" si="56">IF(AA10+AB10&lt;&gt;0,IF(AND(M10&lt;=Z10,AB10&lt;&gt;0),AT10,AU10)*AR10+IF(AND(M10&gt;Z10,AA10&lt;&gt;0),AT10,AU10)*AS10,AT10*K10)</f>
        <v>6</v>
      </c>
      <c r="AW10" s="2">
        <f t="shared" ref="AW10:AW59" si="57">AV10*SIN((IF(O10=0,AK10,N10)/Z10*180)/180*PI())*AR10</f>
        <v>4.2426406871192848</v>
      </c>
      <c r="AX10" s="2">
        <f t="shared" ref="AX10:AX59" si="58">AV10*SIN((AL10/X10*180)/180*PI())</f>
        <v>0</v>
      </c>
      <c r="AY10" s="2">
        <f t="shared" ref="AY10:AZ25" si="59">AY9</f>
        <v>1</v>
      </c>
      <c r="AZ10" s="2">
        <f t="shared" si="59"/>
        <v>-1</v>
      </c>
      <c r="BA10" s="18">
        <f t="shared" ref="BA10:BA59" si="60">IF(AY10=1,AW10,AX10)*AZ10</f>
        <v>-4.2426406871192848</v>
      </c>
      <c r="BB10" s="2">
        <f t="shared" ref="BB10:BB59" si="61">AV10*SIN((IF(O10=0,AO10,N10-Z10)/Z10*180)/180*PI())*AS10</f>
        <v>0</v>
      </c>
      <c r="BC10" s="2">
        <f t="shared" ref="BC10:BC59" si="62">AV10*SIN((AP10/X10*180)/180*PI())</f>
        <v>0</v>
      </c>
      <c r="BD10" s="2">
        <f t="shared" ref="BD10:BE25" si="63">BD9</f>
        <v>1</v>
      </c>
      <c r="BE10" s="2">
        <f t="shared" si="63"/>
        <v>-1</v>
      </c>
      <c r="BF10" s="18">
        <f t="shared" ref="BF10:BF59" si="64">IF(BD10=1,BB10,BC10)*BE10</f>
        <v>0</v>
      </c>
      <c r="BG10">
        <f t="shared" ref="BG10:BH25" si="65">BG9</f>
        <v>0</v>
      </c>
      <c r="BH10" s="2">
        <f t="shared" si="65"/>
        <v>1</v>
      </c>
      <c r="BI10" s="17">
        <f t="shared" ref="BI10:BI59" si="66">BG10*SIN((AM10/X10*180)/180*PI())*BH10</f>
        <v>0</v>
      </c>
      <c r="BJ10" s="2">
        <f t="shared" ref="BJ10:BJ59" si="67">BJ9</f>
        <v>1</v>
      </c>
      <c r="BK10" s="17">
        <f t="shared" ref="BK10:BK59" si="68">BG10*SIN((AQ10/X10*180)/180*PI())*BJ10</f>
        <v>0</v>
      </c>
      <c r="BL10" s="2"/>
      <c r="BM10" t="str">
        <f t="shared" ref="BM10:BN59" si="69">BM9</f>
        <v/>
      </c>
      <c r="BN10" t="str">
        <f t="shared" si="69"/>
        <v/>
      </c>
      <c r="BO10">
        <f t="shared" ref="BO10:BO59" si="70">(AR10+AJ10+AS10+AN10-1)*AG10</f>
        <v>0</v>
      </c>
      <c r="BP10">
        <f t="shared" ref="BP10:BP59" si="71">BP9+BO10</f>
        <v>0</v>
      </c>
      <c r="BQ10">
        <f t="shared" ref="BQ10:BQ59" si="72">IF(BO10&lt;0,BP10+1,BP10)</f>
        <v>0</v>
      </c>
      <c r="BR10">
        <f t="shared" ref="BR10:BS59" si="73">BR9</f>
        <v>0</v>
      </c>
      <c r="BS10">
        <f t="shared" si="73"/>
        <v>0</v>
      </c>
      <c r="BT10" s="17">
        <f t="shared" ref="BT10:BT59" si="74">(BR10*BQ10/X10)</f>
        <v>0</v>
      </c>
      <c r="BU10" s="17">
        <f t="shared" ref="BU10:BU59" si="75">(BS10*BQ10/X10)</f>
        <v>0</v>
      </c>
      <c r="BV10" s="2"/>
      <c r="BW10">
        <f t="shared" ref="BW10:BW59" si="76">BW9</f>
        <v>10</v>
      </c>
      <c r="BX10">
        <f t="shared" si="7"/>
        <v>0</v>
      </c>
      <c r="BY10" s="7">
        <f t="shared" si="8"/>
        <v>0</v>
      </c>
      <c r="BZ10">
        <f t="shared" si="9"/>
        <v>0</v>
      </c>
      <c r="CA10" s="7">
        <f t="shared" si="10"/>
        <v>0</v>
      </c>
      <c r="CB10">
        <f t="shared" ref="CB10:CD25" si="77">CB9</f>
        <v>10</v>
      </c>
      <c r="CC10">
        <f t="shared" si="77"/>
        <v>0</v>
      </c>
      <c r="CD10">
        <f t="shared" si="77"/>
        <v>0</v>
      </c>
      <c r="CE10" s="7">
        <f t="shared" ref="CE10:CE59" si="78">CB10+CC10</f>
        <v>10</v>
      </c>
      <c r="CF10" s="7">
        <f t="shared" ref="CF10:CF59" si="79">CB10+CD10</f>
        <v>10</v>
      </c>
      <c r="CG10">
        <f t="shared" ref="CG10:CI25" si="80">CG9</f>
        <v>20</v>
      </c>
      <c r="CH10">
        <f t="shared" si="80"/>
        <v>20</v>
      </c>
      <c r="CI10">
        <f t="shared" si="80"/>
        <v>20</v>
      </c>
      <c r="CJ10">
        <f t="shared" si="11"/>
        <v>0</v>
      </c>
      <c r="CK10">
        <f t="shared" si="12"/>
        <v>0</v>
      </c>
      <c r="CL10">
        <f t="shared" si="13"/>
        <v>5</v>
      </c>
      <c r="CM10">
        <f t="shared" si="14"/>
        <v>5</v>
      </c>
      <c r="CN10">
        <f t="shared" ref="CN10:CO25" si="81">CN9</f>
        <v>10</v>
      </c>
      <c r="CO10">
        <f t="shared" si="81"/>
        <v>5</v>
      </c>
      <c r="CP10">
        <f t="shared" si="15"/>
        <v>0</v>
      </c>
      <c r="CQ10">
        <f t="shared" si="16"/>
        <v>0</v>
      </c>
      <c r="CR10">
        <f t="shared" si="17"/>
        <v>0</v>
      </c>
      <c r="CS10" s="7">
        <f t="shared" ref="CS10:CS59" si="82">(CR10*CP10 - (2-CR10)*CQ10)</f>
        <v>0</v>
      </c>
      <c r="CT10">
        <f t="shared" si="18"/>
        <v>0</v>
      </c>
      <c r="CU10">
        <f t="shared" si="19"/>
        <v>0</v>
      </c>
      <c r="CV10">
        <f t="shared" si="20"/>
        <v>0</v>
      </c>
      <c r="CW10" s="7">
        <f t="shared" ref="CW10:CW59" si="83">(CV10*CT10 - (2-CV10)*CU10)</f>
        <v>0</v>
      </c>
      <c r="CX10">
        <f t="shared" ref="CX10:DB25" si="84">CX9</f>
        <v>0</v>
      </c>
      <c r="CY10">
        <f t="shared" si="84"/>
        <v>0</v>
      </c>
      <c r="CZ10">
        <f t="shared" si="84"/>
        <v>-5</v>
      </c>
      <c r="DA10">
        <f t="shared" si="84"/>
        <v>0</v>
      </c>
      <c r="DB10">
        <f t="shared" si="84"/>
        <v>0</v>
      </c>
      <c r="DC10">
        <f t="shared" ref="DC10:DC59" si="85">(CJ10-CL10)+CS10</f>
        <v>-5</v>
      </c>
      <c r="DD10">
        <f t="shared" ref="DD10:DD59" si="86">DC10+DA10</f>
        <v>-5</v>
      </c>
      <c r="DE10" s="5">
        <f t="shared" ref="DE10:DE59" si="87">DC10</f>
        <v>-5</v>
      </c>
      <c r="DG10">
        <f t="shared" ref="DG10:DG59" si="88">(CK10-CM10)+CW10</f>
        <v>-5</v>
      </c>
      <c r="DH10">
        <f t="shared" ref="DH10:DH59" si="89">DG10+DB10</f>
        <v>-5</v>
      </c>
      <c r="DI10" s="5">
        <f t="shared" ref="DI10:DI59" si="90">DG10</f>
        <v>-5</v>
      </c>
      <c r="DK10">
        <f t="shared" ref="DK10:DN25" si="91">DK9</f>
        <v>0</v>
      </c>
      <c r="DL10">
        <f t="shared" si="91"/>
        <v>0</v>
      </c>
      <c r="DM10">
        <f t="shared" si="91"/>
        <v>0</v>
      </c>
      <c r="DN10">
        <f t="shared" si="91"/>
        <v>0</v>
      </c>
      <c r="DO10">
        <f t="shared" si="21"/>
        <v>0</v>
      </c>
      <c r="DP10">
        <f t="shared" ref="DP10:DP59" si="92">-DO10</f>
        <v>0</v>
      </c>
      <c r="DQ10">
        <f t="shared" ref="DQ10:DR25" si="93">DQ9</f>
        <v>5</v>
      </c>
      <c r="DR10">
        <f t="shared" si="93"/>
        <v>0</v>
      </c>
      <c r="DS10">
        <f t="shared" si="22"/>
        <v>5</v>
      </c>
      <c r="DT10">
        <f t="shared" ref="DT10:DT59" si="94">DS10</f>
        <v>5</v>
      </c>
      <c r="DU10">
        <f t="shared" ref="DU10:DU59" si="95">DU9</f>
        <v>0</v>
      </c>
      <c r="DV10">
        <f t="shared" si="23"/>
        <v>0</v>
      </c>
      <c r="DW10">
        <f t="shared" ref="DW10:EA25" si="96">DW9</f>
        <v>0</v>
      </c>
      <c r="DX10">
        <f t="shared" si="96"/>
        <v>0</v>
      </c>
      <c r="DY10">
        <f t="shared" si="96"/>
        <v>1</v>
      </c>
      <c r="DZ10">
        <f t="shared" si="24"/>
        <v>1</v>
      </c>
      <c r="EA10">
        <f t="shared" si="24"/>
        <v>1</v>
      </c>
      <c r="EB10">
        <f t="shared" ref="EB10:EB59" si="97">DK10</f>
        <v>0</v>
      </c>
      <c r="EC10">
        <f t="shared" ref="EC10:EC59" si="98">BY10+CE10+DV10</f>
        <v>10</v>
      </c>
      <c r="ED10">
        <f t="shared" ref="ED10:ED59" si="99">ROUND(DD10,3)</f>
        <v>-5</v>
      </c>
      <c r="EE10">
        <f t="shared" ref="EE10:EG41" si="100">EE9</f>
        <v>1</v>
      </c>
      <c r="EF10">
        <f t="shared" si="100"/>
        <v>1</v>
      </c>
      <c r="EG10">
        <f t="shared" si="100"/>
        <v>1</v>
      </c>
      <c r="EH10">
        <f t="shared" ref="EH10:EH59" si="101">DL10</f>
        <v>0</v>
      </c>
      <c r="EI10">
        <f t="shared" ref="EI10:EI59" si="102">CA10+CF10+DV10</f>
        <v>10</v>
      </c>
      <c r="EJ10">
        <f t="shared" ref="EJ10:EJ59" si="103">ROUND(DH10,3)</f>
        <v>-5</v>
      </c>
      <c r="EK10" s="16">
        <f t="shared" si="26"/>
        <v>-7.0709999999999997</v>
      </c>
      <c r="EL10" s="16">
        <f t="shared" ref="EL10:EL59" si="104">EC10*DZ10</f>
        <v>10</v>
      </c>
      <c r="EM10" s="16">
        <f t="shared" ref="EM10:EM59" si="105">(-SIN(DX10)*EB10+COS(DX10)*ED10)*EA10-CZ10</f>
        <v>0</v>
      </c>
      <c r="EN10" s="16">
        <f t="shared" si="27"/>
        <v>-7.0709999999999997</v>
      </c>
      <c r="EO10" s="16">
        <f t="shared" ref="EO10:EO59" si="106">EI10*EF10</f>
        <v>10</v>
      </c>
      <c r="EP10" s="16">
        <f t="shared" ref="EP10:EP59" si="107">(-SIN(DX10)*EH10+COS(DX10)*EJ10)*EG10-CZ10</f>
        <v>0</v>
      </c>
      <c r="EQ10">
        <f t="shared" ref="EQ10:EQ59" si="108">EQ9</f>
        <v>0</v>
      </c>
      <c r="ER10" s="49">
        <f t="shared" si="28"/>
        <v>0</v>
      </c>
      <c r="ES10" s="49">
        <f t="shared" ref="ES10:ES59" si="109">IF(AL10&gt;0,ER10*SIN((AL10/X10*180)/180*PI()),0)+EQ10</f>
        <v>0</v>
      </c>
      <c r="ET10" s="49">
        <f t="shared" ref="ET10:ET59" si="110">IF(AP10&gt;0,ER10*SIN((AP10/X10*180)/180*PI()),0)+EQ10</f>
        <v>0</v>
      </c>
      <c r="EV10" t="s">
        <v>12</v>
      </c>
      <c r="EW10">
        <f t="shared" si="29"/>
        <v>1</v>
      </c>
      <c r="EX10" t="str">
        <f t="shared" ref="EX10:EX59" si="111">EX9</f>
        <v>I2</v>
      </c>
      <c r="EY10">
        <f t="shared" ref="EY10:EY59" si="112">IF(EX10="","",EK10)</f>
        <v>-7.0709999999999997</v>
      </c>
      <c r="EZ10">
        <f t="shared" ref="EZ10:EZ59" si="113">IF(EX10="","",EL10)</f>
        <v>10</v>
      </c>
      <c r="FA10">
        <f t="shared" ref="FA10:FA59" si="114">IF(EX10="","",EM10)</f>
        <v>0</v>
      </c>
      <c r="FB10" t="str">
        <f t="shared" ref="FB10:FB59" si="115">FB9</f>
        <v>I3</v>
      </c>
      <c r="FC10">
        <f t="shared" ref="FC10:FC59" si="116">IF(FB10="","",EN10)</f>
        <v>-7.0709999999999997</v>
      </c>
      <c r="FD10">
        <f t="shared" ref="FD10:FD59" si="117">IF(FB10="","",EO10)</f>
        <v>10</v>
      </c>
      <c r="FE10">
        <f t="shared" ref="FE10:FE59" si="118">IF(FB10="","",EP10)</f>
        <v>0</v>
      </c>
      <c r="FF10" t="str">
        <f t="shared" ref="FF10:FF59" si="119">FF9</f>
        <v>S</v>
      </c>
      <c r="FG10">
        <f t="shared" ref="FG10:FG59" si="120">IF(M10=1,GQ10,GR10)</f>
        <v>100</v>
      </c>
      <c r="FH10" t="str">
        <f t="shared" ref="FH10:FH59" si="121">FH9</f>
        <v>D</v>
      </c>
      <c r="FI10">
        <f t="shared" ref="FI10:FI59" si="122">FI9</f>
        <v>0</v>
      </c>
      <c r="FJ10" t="str">
        <f t="shared" ref="FJ10:FJ59" si="123">FJ9</f>
        <v>P18</v>
      </c>
      <c r="FK10">
        <f t="shared" ref="FK10:FK59" si="124">IF(FJ10="","",BA10+CX10)</f>
        <v>-4.2426406871192848</v>
      </c>
      <c r="FL10" t="str">
        <f t="shared" ref="FL10:FL59" si="125">FL9</f>
        <v>P17</v>
      </c>
      <c r="FM10">
        <f t="shared" ref="FM10:FM59" si="126">IF(FL10="","",BF10+CY10)</f>
        <v>0</v>
      </c>
      <c r="FN10" t="str">
        <f t="shared" ref="FN10:FN59" si="127">FN9</f>
        <v>P9</v>
      </c>
      <c r="FO10">
        <f t="shared" ref="FO10:FO59" si="128">IF(FN10="","",BI10)</f>
        <v>0</v>
      </c>
      <c r="FP10" t="str">
        <f t="shared" ref="FP10:FP59" si="129">FP9</f>
        <v>P10</v>
      </c>
      <c r="FQ10">
        <f t="shared" ref="FQ10:FQ59" si="130">IF(FP10="","",BK10)</f>
        <v>0</v>
      </c>
      <c r="FR10" t="str">
        <f t="shared" ref="FR10:FR59" si="131">FR9</f>
        <v>T1</v>
      </c>
      <c r="FS10">
        <f t="shared" ref="FS10:FS59" si="132">IF(FR10="","",DO10+DM10)</f>
        <v>0</v>
      </c>
      <c r="FT10" t="str">
        <f t="shared" ref="FT10:FT59" si="133">FT9</f>
        <v>T2</v>
      </c>
      <c r="FU10">
        <f t="shared" ref="FU10:FU59" si="134">IF(FT10="","",DP10+DM10)</f>
        <v>0</v>
      </c>
      <c r="FV10" t="str">
        <f t="shared" ref="FV10:FV59" si="135">FV9</f>
        <v>T3</v>
      </c>
      <c r="FW10">
        <f t="shared" ref="FW10:FW59" si="136">IF(FV10="","",DS10+DQ10)</f>
        <v>10</v>
      </c>
      <c r="FX10" t="str">
        <f t="shared" ref="FX10:FX59" si="137">FX9</f>
        <v>T4</v>
      </c>
      <c r="FY10">
        <f t="shared" ref="FY10:FY59" si="138">IF(FX10="","",DT10+DQ10)</f>
        <v>10</v>
      </c>
      <c r="FZ10" t="str">
        <f t="shared" ref="FZ10:FZ59" si="139">FZ9</f>
        <v>P13</v>
      </c>
      <c r="GA10">
        <f t="shared" si="31"/>
        <v>0</v>
      </c>
      <c r="GB10" t="str">
        <f t="shared" ref="GB10:GB59" si="140">GB9</f>
        <v>P14</v>
      </c>
      <c r="GC10">
        <f t="shared" si="32"/>
        <v>0</v>
      </c>
      <c r="GD10" t="str">
        <f t="shared" ref="GD10:GH59" si="141">GD9</f>
        <v>P11</v>
      </c>
      <c r="GE10">
        <f t="shared" si="141"/>
        <v>-15</v>
      </c>
      <c r="GF10" t="str">
        <f t="shared" si="141"/>
        <v>P12</v>
      </c>
      <c r="GG10">
        <f t="shared" si="141"/>
        <v>-15</v>
      </c>
      <c r="GH10" t="str">
        <f t="shared" si="141"/>
        <v/>
      </c>
      <c r="GI10" t="str">
        <f t="shared" ref="GI10:GI59" si="142">IF(GH10="","",BT10)</f>
        <v/>
      </c>
      <c r="GJ10" t="str">
        <f t="shared" ref="GJ10:GJ59" si="143">GJ9</f>
        <v/>
      </c>
      <c r="GK10" t="str">
        <f t="shared" ref="GK10:GK59" si="144">IF(GJ10="","",BU10)</f>
        <v/>
      </c>
      <c r="GL10" t="str">
        <f t="shared" ref="GL10:GL59" si="145">GL9</f>
        <v>X</v>
      </c>
      <c r="GM10">
        <f t="shared" ref="GM10:GM59" si="146">GM9</f>
        <v>-1</v>
      </c>
      <c r="GQ10">
        <f t="shared" ref="GQ10:GQ59" si="147">GQ9</f>
        <v>500</v>
      </c>
      <c r="GR10">
        <f t="shared" ref="GR10:GR59" si="148">GR9</f>
        <v>100</v>
      </c>
    </row>
    <row r="11" spans="1:200" ht="18.600000000000001" thickTop="1" thickBot="1" x14ac:dyDescent="0.45">
      <c r="A11" s="3" t="s">
        <v>33</v>
      </c>
      <c r="B11" s="47">
        <f>IF(C11="",IF(Making!B11="","",Making!B11),C11)</f>
        <v>10</v>
      </c>
      <c r="C11" s="40">
        <f>IF(Walking!D16="","",Walking!D16)</f>
        <v>10</v>
      </c>
      <c r="K11">
        <f t="shared" si="34"/>
        <v>1</v>
      </c>
      <c r="L11">
        <f t="shared" si="35"/>
        <v>3</v>
      </c>
      <c r="M11">
        <f t="shared" si="36"/>
        <v>3</v>
      </c>
      <c r="N11" s="17">
        <f t="shared" si="37"/>
        <v>2</v>
      </c>
      <c r="O11">
        <f t="shared" si="38"/>
        <v>1</v>
      </c>
      <c r="P11">
        <f t="shared" si="39"/>
        <v>-10</v>
      </c>
      <c r="Q11">
        <f t="shared" si="39"/>
        <v>-5</v>
      </c>
      <c r="R11">
        <f t="shared" si="40"/>
        <v>-10</v>
      </c>
      <c r="S11">
        <f t="shared" si="41"/>
        <v>0</v>
      </c>
      <c r="T11">
        <f t="shared" si="41"/>
        <v>0</v>
      </c>
      <c r="U11">
        <f t="shared" si="42"/>
        <v>-7.0709999999999997</v>
      </c>
      <c r="V11">
        <f t="shared" si="43"/>
        <v>2</v>
      </c>
      <c r="W11">
        <f t="shared" si="0"/>
        <v>-2</v>
      </c>
      <c r="X11">
        <f t="shared" si="0"/>
        <v>4</v>
      </c>
      <c r="Y11">
        <f t="shared" si="0"/>
        <v>4</v>
      </c>
      <c r="Z11">
        <f t="shared" si="0"/>
        <v>8</v>
      </c>
      <c r="AA11">
        <f t="shared" si="0"/>
        <v>0</v>
      </c>
      <c r="AB11">
        <f t="shared" si="0"/>
        <v>0</v>
      </c>
      <c r="AC11" s="2">
        <f t="shared" si="44"/>
        <v>3</v>
      </c>
      <c r="AD11" s="2">
        <f t="shared" si="45"/>
        <v>3</v>
      </c>
      <c r="AE11" s="2">
        <f t="shared" si="46"/>
        <v>1</v>
      </c>
      <c r="AF11" s="2">
        <f t="shared" si="47"/>
        <v>0</v>
      </c>
      <c r="AG11" s="2">
        <f t="shared" si="48"/>
        <v>1</v>
      </c>
      <c r="AH11" s="2">
        <f t="shared" si="49"/>
        <v>1</v>
      </c>
      <c r="AI11" s="2">
        <f t="shared" si="50"/>
        <v>1</v>
      </c>
      <c r="AJ11" s="2">
        <f t="shared" si="51"/>
        <v>1</v>
      </c>
      <c r="AK11" s="6">
        <f t="shared" si="1"/>
        <v>3</v>
      </c>
      <c r="AL11" s="6">
        <f t="shared" si="2"/>
        <v>1</v>
      </c>
      <c r="AM11" s="6">
        <f t="shared" si="52"/>
        <v>1</v>
      </c>
      <c r="AN11" s="2">
        <f t="shared" si="3"/>
        <v>0</v>
      </c>
      <c r="AO11" s="6">
        <f t="shared" si="53"/>
        <v>0</v>
      </c>
      <c r="AP11" s="6">
        <f t="shared" si="4"/>
        <v>0</v>
      </c>
      <c r="AQ11" s="6">
        <f t="shared" si="54"/>
        <v>0</v>
      </c>
      <c r="AR11" s="18">
        <f t="shared" si="5"/>
        <v>1</v>
      </c>
      <c r="AS11" s="18">
        <f t="shared" si="6"/>
        <v>0</v>
      </c>
      <c r="AT11">
        <f t="shared" si="55"/>
        <v>6</v>
      </c>
      <c r="AU11">
        <f t="shared" si="55"/>
        <v>3</v>
      </c>
      <c r="AV11">
        <f t="shared" si="56"/>
        <v>6</v>
      </c>
      <c r="AW11" s="2">
        <f t="shared" si="57"/>
        <v>4.2426406871192848</v>
      </c>
      <c r="AX11" s="2">
        <f t="shared" si="58"/>
        <v>4.2426406871192848</v>
      </c>
      <c r="AY11" s="2">
        <f t="shared" si="59"/>
        <v>1</v>
      </c>
      <c r="AZ11" s="2">
        <f t="shared" si="59"/>
        <v>-1</v>
      </c>
      <c r="BA11" s="18">
        <f t="shared" si="60"/>
        <v>-4.2426406871192848</v>
      </c>
      <c r="BB11" s="2">
        <f t="shared" si="61"/>
        <v>0</v>
      </c>
      <c r="BC11" s="2">
        <f t="shared" si="62"/>
        <v>0</v>
      </c>
      <c r="BD11" s="2">
        <f t="shared" si="63"/>
        <v>1</v>
      </c>
      <c r="BE11" s="2">
        <f t="shared" si="63"/>
        <v>-1</v>
      </c>
      <c r="BF11" s="18">
        <f t="shared" si="64"/>
        <v>0</v>
      </c>
      <c r="BG11">
        <f t="shared" si="65"/>
        <v>0</v>
      </c>
      <c r="BH11" s="2">
        <f t="shared" si="65"/>
        <v>1</v>
      </c>
      <c r="BI11" s="17">
        <f t="shared" si="66"/>
        <v>0</v>
      </c>
      <c r="BJ11" s="2">
        <f t="shared" si="67"/>
        <v>1</v>
      </c>
      <c r="BK11" s="17">
        <f t="shared" si="68"/>
        <v>0</v>
      </c>
      <c r="BL11" s="2"/>
      <c r="BM11" t="str">
        <f t="shared" si="69"/>
        <v/>
      </c>
      <c r="BN11" t="str">
        <f t="shared" si="69"/>
        <v/>
      </c>
      <c r="BO11">
        <f t="shared" si="70"/>
        <v>1</v>
      </c>
      <c r="BP11">
        <f t="shared" si="71"/>
        <v>1</v>
      </c>
      <c r="BQ11">
        <f t="shared" si="72"/>
        <v>1</v>
      </c>
      <c r="BR11">
        <f t="shared" si="73"/>
        <v>0</v>
      </c>
      <c r="BS11">
        <f t="shared" si="73"/>
        <v>0</v>
      </c>
      <c r="BT11" s="17">
        <f t="shared" si="74"/>
        <v>0</v>
      </c>
      <c r="BU11" s="17">
        <f t="shared" si="75"/>
        <v>0</v>
      </c>
      <c r="BV11" s="2"/>
      <c r="BW11">
        <f t="shared" si="76"/>
        <v>10</v>
      </c>
      <c r="BX11">
        <f t="shared" si="7"/>
        <v>10</v>
      </c>
      <c r="BY11" s="7">
        <f t="shared" si="8"/>
        <v>7.0709999999999997</v>
      </c>
      <c r="BZ11">
        <f t="shared" si="9"/>
        <v>0</v>
      </c>
      <c r="CA11" s="7">
        <f t="shared" si="10"/>
        <v>0</v>
      </c>
      <c r="CB11">
        <f t="shared" si="77"/>
        <v>10</v>
      </c>
      <c r="CC11">
        <f t="shared" si="77"/>
        <v>0</v>
      </c>
      <c r="CD11">
        <f t="shared" si="77"/>
        <v>0</v>
      </c>
      <c r="CE11" s="7">
        <f t="shared" si="78"/>
        <v>10</v>
      </c>
      <c r="CF11" s="7">
        <f t="shared" si="79"/>
        <v>10</v>
      </c>
      <c r="CG11">
        <f t="shared" si="80"/>
        <v>20</v>
      </c>
      <c r="CH11">
        <f t="shared" si="80"/>
        <v>20</v>
      </c>
      <c r="CI11">
        <f t="shared" si="80"/>
        <v>20</v>
      </c>
      <c r="CJ11">
        <f t="shared" si="11"/>
        <v>10</v>
      </c>
      <c r="CK11">
        <f t="shared" si="12"/>
        <v>0</v>
      </c>
      <c r="CL11">
        <f t="shared" si="13"/>
        <v>7.5</v>
      </c>
      <c r="CM11">
        <f t="shared" si="14"/>
        <v>7.5</v>
      </c>
      <c r="CN11">
        <f t="shared" si="81"/>
        <v>10</v>
      </c>
      <c r="CO11">
        <f t="shared" si="81"/>
        <v>5</v>
      </c>
      <c r="CP11">
        <f t="shared" si="15"/>
        <v>7.0710678118654746</v>
      </c>
      <c r="CQ11">
        <f t="shared" si="16"/>
        <v>3.5355339059327373</v>
      </c>
      <c r="CR11">
        <f t="shared" si="17"/>
        <v>0.25</v>
      </c>
      <c r="CS11" s="7">
        <f t="shared" si="82"/>
        <v>-4.4194173824159213</v>
      </c>
      <c r="CT11">
        <f t="shared" si="18"/>
        <v>0</v>
      </c>
      <c r="CU11">
        <f t="shared" si="19"/>
        <v>0</v>
      </c>
      <c r="CV11">
        <f t="shared" si="20"/>
        <v>0</v>
      </c>
      <c r="CW11" s="7">
        <f t="shared" si="83"/>
        <v>0</v>
      </c>
      <c r="CX11">
        <f t="shared" si="84"/>
        <v>0</v>
      </c>
      <c r="CY11">
        <f t="shared" si="84"/>
        <v>0</v>
      </c>
      <c r="CZ11">
        <f t="shared" si="84"/>
        <v>-5</v>
      </c>
      <c r="DA11">
        <f t="shared" si="84"/>
        <v>0</v>
      </c>
      <c r="DB11">
        <f t="shared" si="84"/>
        <v>0</v>
      </c>
      <c r="DC11">
        <f t="shared" si="85"/>
        <v>-1.9194173824159213</v>
      </c>
      <c r="DD11">
        <f t="shared" si="86"/>
        <v>-1.9194173824159213</v>
      </c>
      <c r="DE11" s="5">
        <f t="shared" si="87"/>
        <v>-1.9194173824159213</v>
      </c>
      <c r="DG11">
        <f t="shared" si="88"/>
        <v>-7.5</v>
      </c>
      <c r="DH11">
        <f t="shared" si="89"/>
        <v>-7.5</v>
      </c>
      <c r="DI11" s="5">
        <f t="shared" si="90"/>
        <v>-7.5</v>
      </c>
      <c r="DK11">
        <f t="shared" si="91"/>
        <v>0</v>
      </c>
      <c r="DL11">
        <f t="shared" si="91"/>
        <v>0</v>
      </c>
      <c r="DM11">
        <f t="shared" si="91"/>
        <v>0</v>
      </c>
      <c r="DN11">
        <f t="shared" si="91"/>
        <v>0</v>
      </c>
      <c r="DO11">
        <f t="shared" si="21"/>
        <v>0</v>
      </c>
      <c r="DP11">
        <f t="shared" si="92"/>
        <v>0</v>
      </c>
      <c r="DQ11">
        <f t="shared" si="93"/>
        <v>5</v>
      </c>
      <c r="DR11">
        <f t="shared" si="93"/>
        <v>0</v>
      </c>
      <c r="DS11">
        <f t="shared" si="22"/>
        <v>5</v>
      </c>
      <c r="DT11">
        <f t="shared" si="94"/>
        <v>5</v>
      </c>
      <c r="DU11">
        <f t="shared" si="95"/>
        <v>0</v>
      </c>
      <c r="DV11">
        <f t="shared" si="23"/>
        <v>0</v>
      </c>
      <c r="DW11">
        <f t="shared" si="96"/>
        <v>0</v>
      </c>
      <c r="DX11">
        <f t="shared" si="96"/>
        <v>0</v>
      </c>
      <c r="DY11">
        <f t="shared" si="96"/>
        <v>1</v>
      </c>
      <c r="DZ11">
        <f t="shared" si="24"/>
        <v>1</v>
      </c>
      <c r="EA11">
        <f t="shared" si="24"/>
        <v>1</v>
      </c>
      <c r="EB11">
        <f t="shared" si="97"/>
        <v>0</v>
      </c>
      <c r="EC11">
        <f t="shared" si="98"/>
        <v>17.070999999999998</v>
      </c>
      <c r="ED11">
        <f t="shared" si="99"/>
        <v>-1.919</v>
      </c>
      <c r="EE11">
        <f t="shared" si="100"/>
        <v>1</v>
      </c>
      <c r="EF11">
        <f t="shared" si="100"/>
        <v>1</v>
      </c>
      <c r="EG11">
        <f t="shared" si="100"/>
        <v>1</v>
      </c>
      <c r="EH11">
        <f t="shared" si="101"/>
        <v>0</v>
      </c>
      <c r="EI11">
        <f t="shared" si="102"/>
        <v>10</v>
      </c>
      <c r="EJ11">
        <f t="shared" si="103"/>
        <v>-7.5</v>
      </c>
      <c r="EK11" s="16">
        <f t="shared" si="26"/>
        <v>-7.0709999999999997</v>
      </c>
      <c r="EL11" s="16">
        <f t="shared" si="104"/>
        <v>17.070999999999998</v>
      </c>
      <c r="EM11" s="16">
        <f t="shared" si="105"/>
        <v>3.081</v>
      </c>
      <c r="EN11" s="16">
        <f t="shared" si="27"/>
        <v>-7.0709999999999997</v>
      </c>
      <c r="EO11" s="16">
        <f t="shared" si="106"/>
        <v>10</v>
      </c>
      <c r="EP11" s="16">
        <f t="shared" si="107"/>
        <v>-2.5</v>
      </c>
      <c r="EQ11">
        <f t="shared" si="108"/>
        <v>0</v>
      </c>
      <c r="ER11" s="49">
        <f t="shared" si="28"/>
        <v>0</v>
      </c>
      <c r="ES11" s="49">
        <f t="shared" si="109"/>
        <v>0</v>
      </c>
      <c r="ET11" s="49">
        <f t="shared" si="110"/>
        <v>0</v>
      </c>
      <c r="EV11" t="s">
        <v>12</v>
      </c>
      <c r="EW11">
        <f t="shared" si="29"/>
        <v>1</v>
      </c>
      <c r="EX11" t="str">
        <f t="shared" si="111"/>
        <v>I2</v>
      </c>
      <c r="EY11">
        <f t="shared" si="112"/>
        <v>-7.0709999999999997</v>
      </c>
      <c r="EZ11">
        <f t="shared" si="113"/>
        <v>17.070999999999998</v>
      </c>
      <c r="FA11">
        <f t="shared" si="114"/>
        <v>3.081</v>
      </c>
      <c r="FB11" t="str">
        <f t="shared" si="115"/>
        <v>I3</v>
      </c>
      <c r="FC11">
        <f t="shared" si="116"/>
        <v>-7.0709999999999997</v>
      </c>
      <c r="FD11">
        <f t="shared" si="117"/>
        <v>10</v>
      </c>
      <c r="FE11">
        <f t="shared" si="118"/>
        <v>-2.5</v>
      </c>
      <c r="FF11" t="str">
        <f t="shared" si="119"/>
        <v>S</v>
      </c>
      <c r="FG11">
        <f t="shared" si="120"/>
        <v>100</v>
      </c>
      <c r="FH11" t="str">
        <f t="shared" si="121"/>
        <v>D</v>
      </c>
      <c r="FI11">
        <f t="shared" si="122"/>
        <v>0</v>
      </c>
      <c r="FJ11" t="str">
        <f t="shared" si="123"/>
        <v>P18</v>
      </c>
      <c r="FK11">
        <f t="shared" si="124"/>
        <v>-4.2426406871192848</v>
      </c>
      <c r="FL11" t="str">
        <f t="shared" si="125"/>
        <v>P17</v>
      </c>
      <c r="FM11">
        <f t="shared" si="126"/>
        <v>0</v>
      </c>
      <c r="FN11" t="str">
        <f t="shared" si="127"/>
        <v>P9</v>
      </c>
      <c r="FO11">
        <f t="shared" si="128"/>
        <v>0</v>
      </c>
      <c r="FP11" t="str">
        <f t="shared" si="129"/>
        <v>P10</v>
      </c>
      <c r="FQ11">
        <f t="shared" si="130"/>
        <v>0</v>
      </c>
      <c r="FR11" t="str">
        <f t="shared" si="131"/>
        <v>T1</v>
      </c>
      <c r="FS11">
        <f t="shared" si="132"/>
        <v>0</v>
      </c>
      <c r="FT11" t="str">
        <f t="shared" si="133"/>
        <v>T2</v>
      </c>
      <c r="FU11">
        <f t="shared" si="134"/>
        <v>0</v>
      </c>
      <c r="FV11" t="str">
        <f t="shared" si="135"/>
        <v>T3</v>
      </c>
      <c r="FW11">
        <f t="shared" si="136"/>
        <v>10</v>
      </c>
      <c r="FX11" t="str">
        <f t="shared" si="137"/>
        <v>T4</v>
      </c>
      <c r="FY11">
        <f t="shared" si="138"/>
        <v>10</v>
      </c>
      <c r="FZ11" t="str">
        <f t="shared" si="139"/>
        <v>P13</v>
      </c>
      <c r="GA11">
        <f t="shared" si="31"/>
        <v>0</v>
      </c>
      <c r="GB11" t="str">
        <f t="shared" si="140"/>
        <v>P14</v>
      </c>
      <c r="GC11">
        <f t="shared" si="32"/>
        <v>0</v>
      </c>
      <c r="GD11" t="str">
        <f t="shared" si="141"/>
        <v>P11</v>
      </c>
      <c r="GE11">
        <f t="shared" si="141"/>
        <v>-15</v>
      </c>
      <c r="GF11" t="str">
        <f t="shared" si="141"/>
        <v>P12</v>
      </c>
      <c r="GG11">
        <f t="shared" si="141"/>
        <v>-15</v>
      </c>
      <c r="GH11" t="str">
        <f t="shared" si="141"/>
        <v/>
      </c>
      <c r="GI11" t="str">
        <f t="shared" si="142"/>
        <v/>
      </c>
      <c r="GJ11" t="str">
        <f t="shared" si="143"/>
        <v/>
      </c>
      <c r="GK11" t="str">
        <f t="shared" si="144"/>
        <v/>
      </c>
      <c r="GL11" t="str">
        <f t="shared" si="145"/>
        <v>X</v>
      </c>
      <c r="GM11">
        <f t="shared" si="146"/>
        <v>-1</v>
      </c>
      <c r="GQ11">
        <f t="shared" si="147"/>
        <v>500</v>
      </c>
      <c r="GR11">
        <f t="shared" si="148"/>
        <v>100</v>
      </c>
    </row>
    <row r="12" spans="1:200" ht="18.600000000000001" thickTop="1" thickBot="1" x14ac:dyDescent="0.45">
      <c r="A12" s="3" t="s">
        <v>35</v>
      </c>
      <c r="B12" s="47">
        <f>IF(C12="",IF(Making!B12="","",Making!B12),C12)</f>
        <v>20</v>
      </c>
      <c r="C12" s="40" t="str">
        <f>IF(Walking!D17="","",Walking!D17)</f>
        <v/>
      </c>
      <c r="D12" t="s">
        <v>136</v>
      </c>
      <c r="E12" t="s">
        <v>137</v>
      </c>
      <c r="F12" t="s">
        <v>138</v>
      </c>
      <c r="K12">
        <f t="shared" si="34"/>
        <v>1</v>
      </c>
      <c r="L12">
        <f t="shared" si="35"/>
        <v>4</v>
      </c>
      <c r="M12">
        <f t="shared" si="36"/>
        <v>4</v>
      </c>
      <c r="N12" s="17">
        <f t="shared" si="37"/>
        <v>2</v>
      </c>
      <c r="O12">
        <f t="shared" si="38"/>
        <v>1</v>
      </c>
      <c r="P12">
        <f t="shared" si="39"/>
        <v>-10</v>
      </c>
      <c r="Q12">
        <f t="shared" si="39"/>
        <v>-5</v>
      </c>
      <c r="R12">
        <f t="shared" si="40"/>
        <v>-10</v>
      </c>
      <c r="S12">
        <f t="shared" si="41"/>
        <v>0</v>
      </c>
      <c r="T12">
        <f t="shared" si="41"/>
        <v>0</v>
      </c>
      <c r="U12">
        <f t="shared" si="42"/>
        <v>-7.0709999999999997</v>
      </c>
      <c r="V12">
        <f t="shared" si="43"/>
        <v>3</v>
      </c>
      <c r="W12">
        <f t="shared" si="0"/>
        <v>-2</v>
      </c>
      <c r="X12">
        <f t="shared" si="0"/>
        <v>4</v>
      </c>
      <c r="Y12">
        <f t="shared" si="0"/>
        <v>4</v>
      </c>
      <c r="Z12">
        <f t="shared" si="0"/>
        <v>8</v>
      </c>
      <c r="AA12">
        <f t="shared" si="0"/>
        <v>0</v>
      </c>
      <c r="AB12">
        <f t="shared" si="0"/>
        <v>0</v>
      </c>
      <c r="AC12" s="2">
        <f t="shared" si="44"/>
        <v>4</v>
      </c>
      <c r="AD12" s="2">
        <f t="shared" si="45"/>
        <v>4</v>
      </c>
      <c r="AE12" s="2">
        <f t="shared" si="46"/>
        <v>2</v>
      </c>
      <c r="AF12" s="2">
        <f t="shared" si="47"/>
        <v>0</v>
      </c>
      <c r="AG12" s="2">
        <f t="shared" si="48"/>
        <v>1</v>
      </c>
      <c r="AH12" s="2">
        <f t="shared" si="49"/>
        <v>1</v>
      </c>
      <c r="AI12" s="2">
        <f t="shared" si="50"/>
        <v>1</v>
      </c>
      <c r="AJ12" s="2">
        <f t="shared" si="51"/>
        <v>1</v>
      </c>
      <c r="AK12" s="6">
        <f t="shared" si="1"/>
        <v>4</v>
      </c>
      <c r="AL12" s="6">
        <f t="shared" si="2"/>
        <v>2</v>
      </c>
      <c r="AM12" s="6">
        <f t="shared" si="52"/>
        <v>2</v>
      </c>
      <c r="AN12" s="2">
        <f t="shared" si="3"/>
        <v>0</v>
      </c>
      <c r="AO12" s="6">
        <f t="shared" si="53"/>
        <v>0</v>
      </c>
      <c r="AP12" s="6">
        <f t="shared" si="4"/>
        <v>0</v>
      </c>
      <c r="AQ12" s="6">
        <f t="shared" si="54"/>
        <v>0</v>
      </c>
      <c r="AR12" s="18">
        <f t="shared" si="5"/>
        <v>1</v>
      </c>
      <c r="AS12" s="18">
        <f t="shared" si="6"/>
        <v>0</v>
      </c>
      <c r="AT12">
        <f t="shared" si="55"/>
        <v>6</v>
      </c>
      <c r="AU12">
        <f t="shared" si="55"/>
        <v>3</v>
      </c>
      <c r="AV12">
        <f t="shared" si="56"/>
        <v>6</v>
      </c>
      <c r="AW12" s="2">
        <f t="shared" si="57"/>
        <v>4.2426406871192848</v>
      </c>
      <c r="AX12" s="2">
        <f t="shared" si="58"/>
        <v>6</v>
      </c>
      <c r="AY12" s="2">
        <f t="shared" si="59"/>
        <v>1</v>
      </c>
      <c r="AZ12" s="2">
        <f t="shared" si="59"/>
        <v>-1</v>
      </c>
      <c r="BA12" s="18">
        <f t="shared" si="60"/>
        <v>-4.2426406871192848</v>
      </c>
      <c r="BB12" s="2">
        <f t="shared" si="61"/>
        <v>0</v>
      </c>
      <c r="BC12" s="2">
        <f t="shared" si="62"/>
        <v>0</v>
      </c>
      <c r="BD12" s="2">
        <f t="shared" si="63"/>
        <v>1</v>
      </c>
      <c r="BE12" s="2">
        <f t="shared" si="63"/>
        <v>-1</v>
      </c>
      <c r="BF12" s="18">
        <f t="shared" si="64"/>
        <v>0</v>
      </c>
      <c r="BG12">
        <f t="shared" si="65"/>
        <v>0</v>
      </c>
      <c r="BH12" s="2">
        <f t="shared" si="65"/>
        <v>1</v>
      </c>
      <c r="BI12" s="17">
        <f t="shared" si="66"/>
        <v>0</v>
      </c>
      <c r="BJ12" s="2">
        <f t="shared" si="67"/>
        <v>1</v>
      </c>
      <c r="BK12" s="17">
        <f t="shared" si="68"/>
        <v>0</v>
      </c>
      <c r="BL12" s="2"/>
      <c r="BM12" t="str">
        <f t="shared" si="69"/>
        <v/>
      </c>
      <c r="BN12" t="str">
        <f t="shared" si="69"/>
        <v/>
      </c>
      <c r="BO12">
        <f t="shared" si="70"/>
        <v>1</v>
      </c>
      <c r="BP12">
        <f t="shared" si="71"/>
        <v>2</v>
      </c>
      <c r="BQ12">
        <f t="shared" si="72"/>
        <v>2</v>
      </c>
      <c r="BR12">
        <f t="shared" si="73"/>
        <v>0</v>
      </c>
      <c r="BS12">
        <f t="shared" si="73"/>
        <v>0</v>
      </c>
      <c r="BT12" s="17">
        <f t="shared" si="74"/>
        <v>0</v>
      </c>
      <c r="BU12" s="17">
        <f t="shared" si="75"/>
        <v>0</v>
      </c>
      <c r="BV12" s="2"/>
      <c r="BW12">
        <f t="shared" si="76"/>
        <v>10</v>
      </c>
      <c r="BX12">
        <f t="shared" si="7"/>
        <v>10</v>
      </c>
      <c r="BY12" s="7">
        <f t="shared" si="8"/>
        <v>10</v>
      </c>
      <c r="BZ12">
        <f t="shared" si="9"/>
        <v>0</v>
      </c>
      <c r="CA12" s="7">
        <f t="shared" si="10"/>
        <v>0</v>
      </c>
      <c r="CB12">
        <f t="shared" si="77"/>
        <v>10</v>
      </c>
      <c r="CC12">
        <f t="shared" si="77"/>
        <v>0</v>
      </c>
      <c r="CD12">
        <f t="shared" si="77"/>
        <v>0</v>
      </c>
      <c r="CE12" s="7">
        <f t="shared" si="78"/>
        <v>10</v>
      </c>
      <c r="CF12" s="7">
        <f t="shared" si="79"/>
        <v>10</v>
      </c>
      <c r="CG12">
        <f t="shared" si="80"/>
        <v>20</v>
      </c>
      <c r="CH12">
        <f t="shared" si="80"/>
        <v>20</v>
      </c>
      <c r="CI12">
        <f t="shared" si="80"/>
        <v>20</v>
      </c>
      <c r="CJ12">
        <f t="shared" si="11"/>
        <v>20</v>
      </c>
      <c r="CK12">
        <f t="shared" si="12"/>
        <v>0</v>
      </c>
      <c r="CL12">
        <f t="shared" si="13"/>
        <v>10</v>
      </c>
      <c r="CM12">
        <f t="shared" si="14"/>
        <v>10</v>
      </c>
      <c r="CN12">
        <f t="shared" si="81"/>
        <v>10</v>
      </c>
      <c r="CO12">
        <f t="shared" si="81"/>
        <v>5</v>
      </c>
      <c r="CP12">
        <f t="shared" si="15"/>
        <v>10</v>
      </c>
      <c r="CQ12">
        <f t="shared" si="16"/>
        <v>5</v>
      </c>
      <c r="CR12">
        <f t="shared" si="17"/>
        <v>0.5</v>
      </c>
      <c r="CS12" s="7">
        <f t="shared" si="82"/>
        <v>-2.5</v>
      </c>
      <c r="CT12">
        <f t="shared" si="18"/>
        <v>0</v>
      </c>
      <c r="CU12">
        <f t="shared" si="19"/>
        <v>0</v>
      </c>
      <c r="CV12">
        <f t="shared" si="20"/>
        <v>0</v>
      </c>
      <c r="CW12" s="7">
        <f t="shared" si="83"/>
        <v>0</v>
      </c>
      <c r="CX12">
        <f t="shared" si="84"/>
        <v>0</v>
      </c>
      <c r="CY12">
        <f t="shared" si="84"/>
        <v>0</v>
      </c>
      <c r="CZ12">
        <f t="shared" si="84"/>
        <v>-5</v>
      </c>
      <c r="DA12">
        <f t="shared" si="84"/>
        <v>0</v>
      </c>
      <c r="DB12">
        <f t="shared" si="84"/>
        <v>0</v>
      </c>
      <c r="DC12">
        <f t="shared" si="85"/>
        <v>7.5</v>
      </c>
      <c r="DD12">
        <f t="shared" si="86"/>
        <v>7.5</v>
      </c>
      <c r="DE12" s="5">
        <f t="shared" si="87"/>
        <v>7.5</v>
      </c>
      <c r="DG12">
        <f t="shared" si="88"/>
        <v>-10</v>
      </c>
      <c r="DH12">
        <f t="shared" si="89"/>
        <v>-10</v>
      </c>
      <c r="DI12" s="5">
        <f t="shared" si="90"/>
        <v>-10</v>
      </c>
      <c r="DK12">
        <f t="shared" si="91"/>
        <v>0</v>
      </c>
      <c r="DL12">
        <f t="shared" si="91"/>
        <v>0</v>
      </c>
      <c r="DM12">
        <f t="shared" si="91"/>
        <v>0</v>
      </c>
      <c r="DN12">
        <f t="shared" si="91"/>
        <v>0</v>
      </c>
      <c r="DO12">
        <f t="shared" si="21"/>
        <v>0</v>
      </c>
      <c r="DP12">
        <f t="shared" si="92"/>
        <v>0</v>
      </c>
      <c r="DQ12">
        <f t="shared" si="93"/>
        <v>5</v>
      </c>
      <c r="DR12">
        <f t="shared" si="93"/>
        <v>0</v>
      </c>
      <c r="DS12">
        <f t="shared" si="22"/>
        <v>5</v>
      </c>
      <c r="DT12">
        <f t="shared" si="94"/>
        <v>5</v>
      </c>
      <c r="DU12">
        <f t="shared" si="95"/>
        <v>0</v>
      </c>
      <c r="DV12">
        <f t="shared" si="23"/>
        <v>0</v>
      </c>
      <c r="DW12">
        <f t="shared" si="96"/>
        <v>0</v>
      </c>
      <c r="DX12">
        <f t="shared" si="96"/>
        <v>0</v>
      </c>
      <c r="DY12">
        <f t="shared" si="96"/>
        <v>1</v>
      </c>
      <c r="DZ12">
        <f t="shared" si="24"/>
        <v>1</v>
      </c>
      <c r="EA12">
        <f t="shared" si="24"/>
        <v>1</v>
      </c>
      <c r="EB12">
        <f t="shared" si="97"/>
        <v>0</v>
      </c>
      <c r="EC12">
        <f t="shared" si="98"/>
        <v>20</v>
      </c>
      <c r="ED12">
        <f t="shared" si="99"/>
        <v>7.5</v>
      </c>
      <c r="EE12">
        <f t="shared" si="100"/>
        <v>1</v>
      </c>
      <c r="EF12">
        <f t="shared" si="100"/>
        <v>1</v>
      </c>
      <c r="EG12">
        <f t="shared" si="100"/>
        <v>1</v>
      </c>
      <c r="EH12">
        <f t="shared" si="101"/>
        <v>0</v>
      </c>
      <c r="EI12">
        <f t="shared" si="102"/>
        <v>10</v>
      </c>
      <c r="EJ12">
        <f t="shared" si="103"/>
        <v>-10</v>
      </c>
      <c r="EK12" s="16">
        <f t="shared" si="26"/>
        <v>-7.0709999999999997</v>
      </c>
      <c r="EL12" s="16">
        <f t="shared" si="104"/>
        <v>20</v>
      </c>
      <c r="EM12" s="16">
        <f t="shared" si="105"/>
        <v>12.5</v>
      </c>
      <c r="EN12" s="16">
        <f t="shared" si="27"/>
        <v>-7.0709999999999997</v>
      </c>
      <c r="EO12" s="16">
        <f t="shared" si="106"/>
        <v>10</v>
      </c>
      <c r="EP12" s="16">
        <f t="shared" si="107"/>
        <v>-5</v>
      </c>
      <c r="EQ12">
        <f t="shared" si="108"/>
        <v>0</v>
      </c>
      <c r="ER12" s="49">
        <f t="shared" si="28"/>
        <v>0</v>
      </c>
      <c r="ES12" s="49">
        <f t="shared" si="109"/>
        <v>0</v>
      </c>
      <c r="ET12" s="49">
        <f t="shared" si="110"/>
        <v>0</v>
      </c>
      <c r="EV12" t="s">
        <v>12</v>
      </c>
      <c r="EW12">
        <f t="shared" si="29"/>
        <v>1</v>
      </c>
      <c r="EX12" t="str">
        <f t="shared" si="111"/>
        <v>I2</v>
      </c>
      <c r="EY12">
        <f t="shared" si="112"/>
        <v>-7.0709999999999997</v>
      </c>
      <c r="EZ12">
        <f t="shared" si="113"/>
        <v>20</v>
      </c>
      <c r="FA12">
        <f t="shared" si="114"/>
        <v>12.5</v>
      </c>
      <c r="FB12" t="str">
        <f t="shared" si="115"/>
        <v>I3</v>
      </c>
      <c r="FC12">
        <f t="shared" si="116"/>
        <v>-7.0709999999999997</v>
      </c>
      <c r="FD12">
        <f t="shared" si="117"/>
        <v>10</v>
      </c>
      <c r="FE12">
        <f t="shared" si="118"/>
        <v>-5</v>
      </c>
      <c r="FF12" t="str">
        <f t="shared" si="119"/>
        <v>S</v>
      </c>
      <c r="FG12">
        <f t="shared" si="120"/>
        <v>100</v>
      </c>
      <c r="FH12" t="str">
        <f t="shared" si="121"/>
        <v>D</v>
      </c>
      <c r="FI12">
        <f t="shared" si="122"/>
        <v>0</v>
      </c>
      <c r="FJ12" t="str">
        <f t="shared" si="123"/>
        <v>P18</v>
      </c>
      <c r="FK12">
        <f t="shared" si="124"/>
        <v>-4.2426406871192848</v>
      </c>
      <c r="FL12" t="str">
        <f t="shared" si="125"/>
        <v>P17</v>
      </c>
      <c r="FM12">
        <f t="shared" si="126"/>
        <v>0</v>
      </c>
      <c r="FN12" t="str">
        <f t="shared" si="127"/>
        <v>P9</v>
      </c>
      <c r="FO12">
        <f t="shared" si="128"/>
        <v>0</v>
      </c>
      <c r="FP12" t="str">
        <f t="shared" si="129"/>
        <v>P10</v>
      </c>
      <c r="FQ12">
        <f t="shared" si="130"/>
        <v>0</v>
      </c>
      <c r="FR12" t="str">
        <f t="shared" si="131"/>
        <v>T1</v>
      </c>
      <c r="FS12">
        <f t="shared" si="132"/>
        <v>0</v>
      </c>
      <c r="FT12" t="str">
        <f t="shared" si="133"/>
        <v>T2</v>
      </c>
      <c r="FU12">
        <f t="shared" si="134"/>
        <v>0</v>
      </c>
      <c r="FV12" t="str">
        <f t="shared" si="135"/>
        <v>T3</v>
      </c>
      <c r="FW12">
        <f t="shared" si="136"/>
        <v>10</v>
      </c>
      <c r="FX12" t="str">
        <f t="shared" si="137"/>
        <v>T4</v>
      </c>
      <c r="FY12">
        <f t="shared" si="138"/>
        <v>10</v>
      </c>
      <c r="FZ12" t="str">
        <f t="shared" si="139"/>
        <v>P13</v>
      </c>
      <c r="GA12">
        <f t="shared" si="31"/>
        <v>0</v>
      </c>
      <c r="GB12" t="str">
        <f t="shared" si="140"/>
        <v>P14</v>
      </c>
      <c r="GC12">
        <f t="shared" si="32"/>
        <v>0</v>
      </c>
      <c r="GD12" t="str">
        <f t="shared" si="141"/>
        <v>P11</v>
      </c>
      <c r="GE12">
        <f t="shared" si="141"/>
        <v>-15</v>
      </c>
      <c r="GF12" t="str">
        <f t="shared" si="141"/>
        <v>P12</v>
      </c>
      <c r="GG12">
        <f t="shared" si="141"/>
        <v>-15</v>
      </c>
      <c r="GH12" t="str">
        <f t="shared" si="141"/>
        <v/>
      </c>
      <c r="GI12" t="str">
        <f t="shared" si="142"/>
        <v/>
      </c>
      <c r="GJ12" t="str">
        <f t="shared" si="143"/>
        <v/>
      </c>
      <c r="GK12" t="str">
        <f t="shared" si="144"/>
        <v/>
      </c>
      <c r="GL12" t="str">
        <f t="shared" si="145"/>
        <v>X</v>
      </c>
      <c r="GM12">
        <f t="shared" si="146"/>
        <v>-1</v>
      </c>
      <c r="GQ12">
        <f t="shared" si="147"/>
        <v>500</v>
      </c>
      <c r="GR12">
        <f t="shared" si="148"/>
        <v>100</v>
      </c>
    </row>
    <row r="13" spans="1:200" ht="18.600000000000001" thickTop="1" thickBot="1" x14ac:dyDescent="0.45">
      <c r="A13" s="18" t="s">
        <v>134</v>
      </c>
      <c r="B13" s="47">
        <f>IF(C13="",IF(Making!B13="","",Making!B13),C13)</f>
        <v>2</v>
      </c>
      <c r="C13" s="40" t="str">
        <f>IF(Walking!D18="","",Walking!D18)</f>
        <v/>
      </c>
      <c r="D13" s="7">
        <f>Making!D13</f>
        <v>1</v>
      </c>
      <c r="E13" s="7">
        <f>Making!E13</f>
        <v>1</v>
      </c>
      <c r="F13" s="7">
        <f>Making!F13</f>
        <v>1</v>
      </c>
      <c r="G13" t="s">
        <v>142</v>
      </c>
      <c r="K13">
        <f t="shared" si="34"/>
        <v>1</v>
      </c>
      <c r="L13">
        <f t="shared" si="35"/>
        <v>5</v>
      </c>
      <c r="M13">
        <f t="shared" si="36"/>
        <v>5</v>
      </c>
      <c r="N13" s="17">
        <f t="shared" si="37"/>
        <v>2</v>
      </c>
      <c r="O13">
        <f t="shared" si="38"/>
        <v>1</v>
      </c>
      <c r="P13">
        <f t="shared" si="39"/>
        <v>-10</v>
      </c>
      <c r="Q13">
        <f t="shared" si="39"/>
        <v>-5</v>
      </c>
      <c r="R13">
        <f t="shared" si="40"/>
        <v>-10</v>
      </c>
      <c r="S13">
        <f t="shared" si="41"/>
        <v>0</v>
      </c>
      <c r="T13">
        <f t="shared" si="41"/>
        <v>0</v>
      </c>
      <c r="U13">
        <f t="shared" si="42"/>
        <v>-7.0709999999999997</v>
      </c>
      <c r="V13">
        <f t="shared" si="43"/>
        <v>4</v>
      </c>
      <c r="W13">
        <f t="shared" si="0"/>
        <v>-2</v>
      </c>
      <c r="X13">
        <f t="shared" si="0"/>
        <v>4</v>
      </c>
      <c r="Y13">
        <f t="shared" si="0"/>
        <v>4</v>
      </c>
      <c r="Z13">
        <f t="shared" si="0"/>
        <v>8</v>
      </c>
      <c r="AA13">
        <f t="shared" si="0"/>
        <v>0</v>
      </c>
      <c r="AB13">
        <f t="shared" si="0"/>
        <v>0</v>
      </c>
      <c r="AC13" s="2">
        <f t="shared" si="44"/>
        <v>5</v>
      </c>
      <c r="AD13" s="2">
        <f t="shared" si="45"/>
        <v>5</v>
      </c>
      <c r="AE13" s="2">
        <f t="shared" si="46"/>
        <v>3</v>
      </c>
      <c r="AF13" s="2">
        <f t="shared" si="47"/>
        <v>0</v>
      </c>
      <c r="AG13" s="2">
        <f t="shared" si="48"/>
        <v>1</v>
      </c>
      <c r="AH13" s="2">
        <f t="shared" si="49"/>
        <v>1</v>
      </c>
      <c r="AI13" s="2">
        <f t="shared" si="50"/>
        <v>1</v>
      </c>
      <c r="AJ13" s="2">
        <f t="shared" si="51"/>
        <v>1</v>
      </c>
      <c r="AK13" s="6">
        <f t="shared" si="1"/>
        <v>5</v>
      </c>
      <c r="AL13" s="6">
        <f t="shared" si="2"/>
        <v>3</v>
      </c>
      <c r="AM13" s="6">
        <f t="shared" si="52"/>
        <v>3</v>
      </c>
      <c r="AN13" s="2">
        <f t="shared" si="3"/>
        <v>0</v>
      </c>
      <c r="AO13" s="6">
        <f t="shared" si="53"/>
        <v>0</v>
      </c>
      <c r="AP13" s="6">
        <f t="shared" si="4"/>
        <v>0</v>
      </c>
      <c r="AQ13" s="6">
        <f t="shared" si="54"/>
        <v>0</v>
      </c>
      <c r="AR13" s="18">
        <f t="shared" si="5"/>
        <v>1</v>
      </c>
      <c r="AS13" s="18">
        <f t="shared" si="6"/>
        <v>0</v>
      </c>
      <c r="AT13">
        <f t="shared" si="55"/>
        <v>6</v>
      </c>
      <c r="AU13">
        <f t="shared" si="55"/>
        <v>3</v>
      </c>
      <c r="AV13">
        <f t="shared" si="56"/>
        <v>6</v>
      </c>
      <c r="AW13" s="2">
        <f t="shared" si="57"/>
        <v>4.2426406871192848</v>
      </c>
      <c r="AX13" s="2">
        <f t="shared" si="58"/>
        <v>4.2426406871192857</v>
      </c>
      <c r="AY13" s="2">
        <f t="shared" si="59"/>
        <v>1</v>
      </c>
      <c r="AZ13" s="2">
        <f t="shared" si="59"/>
        <v>-1</v>
      </c>
      <c r="BA13" s="18">
        <f t="shared" si="60"/>
        <v>-4.2426406871192848</v>
      </c>
      <c r="BB13" s="2">
        <f t="shared" si="61"/>
        <v>0</v>
      </c>
      <c r="BC13" s="2">
        <f t="shared" si="62"/>
        <v>0</v>
      </c>
      <c r="BD13" s="2">
        <f t="shared" si="63"/>
        <v>1</v>
      </c>
      <c r="BE13" s="2">
        <f t="shared" si="63"/>
        <v>-1</v>
      </c>
      <c r="BF13" s="18">
        <f t="shared" si="64"/>
        <v>0</v>
      </c>
      <c r="BG13">
        <f t="shared" si="65"/>
        <v>0</v>
      </c>
      <c r="BH13" s="2">
        <f t="shared" si="65"/>
        <v>1</v>
      </c>
      <c r="BI13" s="17">
        <f t="shared" si="66"/>
        <v>0</v>
      </c>
      <c r="BJ13" s="2">
        <f t="shared" si="67"/>
        <v>1</v>
      </c>
      <c r="BK13" s="17">
        <f t="shared" si="68"/>
        <v>0</v>
      </c>
      <c r="BL13" s="2"/>
      <c r="BM13" t="str">
        <f t="shared" si="69"/>
        <v/>
      </c>
      <c r="BN13" t="str">
        <f t="shared" si="69"/>
        <v/>
      </c>
      <c r="BO13">
        <f t="shared" si="70"/>
        <v>1</v>
      </c>
      <c r="BP13">
        <f t="shared" si="71"/>
        <v>3</v>
      </c>
      <c r="BQ13">
        <f t="shared" si="72"/>
        <v>3</v>
      </c>
      <c r="BR13">
        <f t="shared" si="73"/>
        <v>0</v>
      </c>
      <c r="BS13">
        <f t="shared" si="73"/>
        <v>0</v>
      </c>
      <c r="BT13" s="17">
        <f t="shared" si="74"/>
        <v>0</v>
      </c>
      <c r="BU13" s="17">
        <f t="shared" si="75"/>
        <v>0</v>
      </c>
      <c r="BV13" s="2"/>
      <c r="BW13">
        <f t="shared" si="76"/>
        <v>10</v>
      </c>
      <c r="BX13">
        <f t="shared" si="7"/>
        <v>10</v>
      </c>
      <c r="BY13" s="7">
        <f t="shared" si="8"/>
        <v>7.0709999999999997</v>
      </c>
      <c r="BZ13">
        <f t="shared" si="9"/>
        <v>0</v>
      </c>
      <c r="CA13" s="7">
        <f t="shared" si="10"/>
        <v>0</v>
      </c>
      <c r="CB13">
        <f t="shared" si="77"/>
        <v>10</v>
      </c>
      <c r="CC13">
        <f t="shared" si="77"/>
        <v>0</v>
      </c>
      <c r="CD13">
        <f t="shared" si="77"/>
        <v>0</v>
      </c>
      <c r="CE13" s="7">
        <f t="shared" si="78"/>
        <v>10</v>
      </c>
      <c r="CF13" s="7">
        <f t="shared" si="79"/>
        <v>10</v>
      </c>
      <c r="CG13">
        <f t="shared" si="80"/>
        <v>20</v>
      </c>
      <c r="CH13">
        <f t="shared" si="80"/>
        <v>20</v>
      </c>
      <c r="CI13">
        <f t="shared" si="80"/>
        <v>20</v>
      </c>
      <c r="CJ13">
        <f t="shared" si="11"/>
        <v>30</v>
      </c>
      <c r="CK13">
        <f t="shared" si="12"/>
        <v>0</v>
      </c>
      <c r="CL13">
        <f t="shared" si="13"/>
        <v>12.5</v>
      </c>
      <c r="CM13">
        <f t="shared" si="14"/>
        <v>12.5</v>
      </c>
      <c r="CN13">
        <f t="shared" si="81"/>
        <v>10</v>
      </c>
      <c r="CO13">
        <f t="shared" si="81"/>
        <v>5</v>
      </c>
      <c r="CP13">
        <f t="shared" si="15"/>
        <v>7.0710678118654755</v>
      </c>
      <c r="CQ13">
        <f t="shared" si="16"/>
        <v>3.5355339059327378</v>
      </c>
      <c r="CR13">
        <f t="shared" si="17"/>
        <v>0.75</v>
      </c>
      <c r="CS13" s="7">
        <f t="shared" si="82"/>
        <v>0.88388347648318444</v>
      </c>
      <c r="CT13">
        <f t="shared" si="18"/>
        <v>0</v>
      </c>
      <c r="CU13">
        <f t="shared" si="19"/>
        <v>0</v>
      </c>
      <c r="CV13">
        <f t="shared" si="20"/>
        <v>0</v>
      </c>
      <c r="CW13" s="7">
        <f t="shared" si="83"/>
        <v>0</v>
      </c>
      <c r="CX13">
        <f t="shared" si="84"/>
        <v>0</v>
      </c>
      <c r="CY13">
        <f t="shared" si="84"/>
        <v>0</v>
      </c>
      <c r="CZ13">
        <f t="shared" si="84"/>
        <v>-5</v>
      </c>
      <c r="DA13">
        <f t="shared" si="84"/>
        <v>0</v>
      </c>
      <c r="DB13">
        <f t="shared" si="84"/>
        <v>0</v>
      </c>
      <c r="DC13">
        <f t="shared" si="85"/>
        <v>18.383883476483184</v>
      </c>
      <c r="DD13">
        <f t="shared" si="86"/>
        <v>18.383883476483184</v>
      </c>
      <c r="DE13" s="5">
        <f t="shared" si="87"/>
        <v>18.383883476483184</v>
      </c>
      <c r="DG13">
        <f t="shared" si="88"/>
        <v>-12.5</v>
      </c>
      <c r="DH13">
        <f t="shared" si="89"/>
        <v>-12.5</v>
      </c>
      <c r="DI13" s="5">
        <f t="shared" si="90"/>
        <v>-12.5</v>
      </c>
      <c r="DK13">
        <f t="shared" si="91"/>
        <v>0</v>
      </c>
      <c r="DL13">
        <f t="shared" si="91"/>
        <v>0</v>
      </c>
      <c r="DM13">
        <f t="shared" si="91"/>
        <v>0</v>
      </c>
      <c r="DN13">
        <f t="shared" si="91"/>
        <v>0</v>
      </c>
      <c r="DO13">
        <f t="shared" si="21"/>
        <v>0</v>
      </c>
      <c r="DP13">
        <f t="shared" si="92"/>
        <v>0</v>
      </c>
      <c r="DQ13">
        <f t="shared" si="93"/>
        <v>5</v>
      </c>
      <c r="DR13">
        <f t="shared" si="93"/>
        <v>0</v>
      </c>
      <c r="DS13">
        <f t="shared" si="22"/>
        <v>5</v>
      </c>
      <c r="DT13">
        <f t="shared" si="94"/>
        <v>5</v>
      </c>
      <c r="DU13">
        <f t="shared" si="95"/>
        <v>0</v>
      </c>
      <c r="DV13">
        <f t="shared" si="23"/>
        <v>0</v>
      </c>
      <c r="DW13">
        <f t="shared" si="96"/>
        <v>0</v>
      </c>
      <c r="DX13">
        <f t="shared" si="96"/>
        <v>0</v>
      </c>
      <c r="DY13">
        <f t="shared" si="96"/>
        <v>1</v>
      </c>
      <c r="DZ13">
        <f t="shared" si="24"/>
        <v>1</v>
      </c>
      <c r="EA13">
        <f t="shared" si="24"/>
        <v>1</v>
      </c>
      <c r="EB13">
        <f t="shared" si="97"/>
        <v>0</v>
      </c>
      <c r="EC13">
        <f t="shared" si="98"/>
        <v>17.070999999999998</v>
      </c>
      <c r="ED13">
        <f t="shared" si="99"/>
        <v>18.384</v>
      </c>
      <c r="EE13">
        <f t="shared" si="100"/>
        <v>1</v>
      </c>
      <c r="EF13">
        <f t="shared" si="100"/>
        <v>1</v>
      </c>
      <c r="EG13">
        <f t="shared" si="100"/>
        <v>1</v>
      </c>
      <c r="EH13">
        <f t="shared" si="101"/>
        <v>0</v>
      </c>
      <c r="EI13">
        <f t="shared" si="102"/>
        <v>10</v>
      </c>
      <c r="EJ13">
        <f t="shared" si="103"/>
        <v>-12.5</v>
      </c>
      <c r="EK13" s="16">
        <f t="shared" si="26"/>
        <v>-7.0709999999999997</v>
      </c>
      <c r="EL13" s="16">
        <f t="shared" si="104"/>
        <v>17.070999999999998</v>
      </c>
      <c r="EM13" s="16">
        <f t="shared" si="105"/>
        <v>23.384</v>
      </c>
      <c r="EN13" s="16">
        <f t="shared" si="27"/>
        <v>-7.0709999999999997</v>
      </c>
      <c r="EO13" s="16">
        <f t="shared" si="106"/>
        <v>10</v>
      </c>
      <c r="EP13" s="16">
        <f t="shared" si="107"/>
        <v>-7.5</v>
      </c>
      <c r="EQ13">
        <f t="shared" si="108"/>
        <v>0</v>
      </c>
      <c r="ER13" s="49">
        <f t="shared" si="28"/>
        <v>0</v>
      </c>
      <c r="ES13" s="49">
        <f t="shared" si="109"/>
        <v>0</v>
      </c>
      <c r="ET13" s="49">
        <f t="shared" si="110"/>
        <v>0</v>
      </c>
      <c r="EV13" t="s">
        <v>12</v>
      </c>
      <c r="EW13">
        <f t="shared" si="29"/>
        <v>1</v>
      </c>
      <c r="EX13" t="str">
        <f t="shared" si="111"/>
        <v>I2</v>
      </c>
      <c r="EY13">
        <f t="shared" si="112"/>
        <v>-7.0709999999999997</v>
      </c>
      <c r="EZ13">
        <f t="shared" si="113"/>
        <v>17.070999999999998</v>
      </c>
      <c r="FA13">
        <f t="shared" si="114"/>
        <v>23.384</v>
      </c>
      <c r="FB13" t="str">
        <f t="shared" si="115"/>
        <v>I3</v>
      </c>
      <c r="FC13">
        <f t="shared" si="116"/>
        <v>-7.0709999999999997</v>
      </c>
      <c r="FD13">
        <f t="shared" si="117"/>
        <v>10</v>
      </c>
      <c r="FE13">
        <f t="shared" si="118"/>
        <v>-7.5</v>
      </c>
      <c r="FF13" t="str">
        <f t="shared" si="119"/>
        <v>S</v>
      </c>
      <c r="FG13">
        <f t="shared" si="120"/>
        <v>100</v>
      </c>
      <c r="FH13" t="str">
        <f t="shared" si="121"/>
        <v>D</v>
      </c>
      <c r="FI13">
        <f t="shared" si="122"/>
        <v>0</v>
      </c>
      <c r="FJ13" t="str">
        <f t="shared" si="123"/>
        <v>P18</v>
      </c>
      <c r="FK13">
        <f t="shared" si="124"/>
        <v>-4.2426406871192848</v>
      </c>
      <c r="FL13" t="str">
        <f t="shared" si="125"/>
        <v>P17</v>
      </c>
      <c r="FM13">
        <f t="shared" si="126"/>
        <v>0</v>
      </c>
      <c r="FN13" t="str">
        <f t="shared" si="127"/>
        <v>P9</v>
      </c>
      <c r="FO13">
        <f t="shared" si="128"/>
        <v>0</v>
      </c>
      <c r="FP13" t="str">
        <f t="shared" si="129"/>
        <v>P10</v>
      </c>
      <c r="FQ13">
        <f t="shared" si="130"/>
        <v>0</v>
      </c>
      <c r="FR13" t="str">
        <f t="shared" si="131"/>
        <v>T1</v>
      </c>
      <c r="FS13">
        <f t="shared" si="132"/>
        <v>0</v>
      </c>
      <c r="FT13" t="str">
        <f t="shared" si="133"/>
        <v>T2</v>
      </c>
      <c r="FU13">
        <f t="shared" si="134"/>
        <v>0</v>
      </c>
      <c r="FV13" t="str">
        <f t="shared" si="135"/>
        <v>T3</v>
      </c>
      <c r="FW13">
        <f t="shared" si="136"/>
        <v>10</v>
      </c>
      <c r="FX13" t="str">
        <f t="shared" si="137"/>
        <v>T4</v>
      </c>
      <c r="FY13">
        <f t="shared" si="138"/>
        <v>10</v>
      </c>
      <c r="FZ13" t="str">
        <f t="shared" si="139"/>
        <v>P13</v>
      </c>
      <c r="GA13">
        <f t="shared" si="31"/>
        <v>0</v>
      </c>
      <c r="GB13" t="str">
        <f t="shared" si="140"/>
        <v>P14</v>
      </c>
      <c r="GC13">
        <f t="shared" si="32"/>
        <v>0</v>
      </c>
      <c r="GD13" t="str">
        <f t="shared" si="141"/>
        <v>P11</v>
      </c>
      <c r="GE13">
        <f t="shared" si="141"/>
        <v>-15</v>
      </c>
      <c r="GF13" t="str">
        <f t="shared" si="141"/>
        <v>P12</v>
      </c>
      <c r="GG13">
        <f t="shared" si="141"/>
        <v>-15</v>
      </c>
      <c r="GH13" t="str">
        <f t="shared" si="141"/>
        <v/>
      </c>
      <c r="GI13" t="str">
        <f t="shared" si="142"/>
        <v/>
      </c>
      <c r="GJ13" t="str">
        <f t="shared" si="143"/>
        <v/>
      </c>
      <c r="GK13" t="str">
        <f t="shared" si="144"/>
        <v/>
      </c>
      <c r="GL13" t="str">
        <f t="shared" si="145"/>
        <v>X</v>
      </c>
      <c r="GM13">
        <f t="shared" si="146"/>
        <v>-1</v>
      </c>
      <c r="GQ13">
        <f t="shared" si="147"/>
        <v>500</v>
      </c>
      <c r="GR13">
        <f t="shared" si="148"/>
        <v>100</v>
      </c>
    </row>
    <row r="14" spans="1:200" ht="18.600000000000001" thickTop="1" thickBot="1" x14ac:dyDescent="0.45">
      <c r="A14" s="18" t="s">
        <v>135</v>
      </c>
      <c r="B14" s="47">
        <f>IF(C14="",IF(Making!B14="","",Making!B14),C14)</f>
        <v>3</v>
      </c>
      <c r="C14" s="40" t="str">
        <f>IF(Walking!D19="","",Walking!D19)</f>
        <v/>
      </c>
      <c r="D14" s="7">
        <f>Making!D14</f>
        <v>1</v>
      </c>
      <c r="E14" s="7">
        <f>Making!E14</f>
        <v>1</v>
      </c>
      <c r="F14" s="7">
        <f>Making!F14</f>
        <v>1</v>
      </c>
      <c r="G14" t="s">
        <v>143</v>
      </c>
      <c r="K14">
        <f t="shared" si="34"/>
        <v>1</v>
      </c>
      <c r="L14">
        <f t="shared" si="35"/>
        <v>6</v>
      </c>
      <c r="M14">
        <f t="shared" si="36"/>
        <v>6</v>
      </c>
      <c r="N14" s="17">
        <f t="shared" si="37"/>
        <v>2</v>
      </c>
      <c r="O14">
        <f t="shared" si="38"/>
        <v>1</v>
      </c>
      <c r="P14">
        <f t="shared" si="39"/>
        <v>-10</v>
      </c>
      <c r="Q14">
        <f t="shared" si="39"/>
        <v>-5</v>
      </c>
      <c r="R14">
        <f t="shared" si="40"/>
        <v>-10</v>
      </c>
      <c r="S14">
        <f t="shared" si="41"/>
        <v>0</v>
      </c>
      <c r="T14">
        <f t="shared" si="41"/>
        <v>0</v>
      </c>
      <c r="U14">
        <f t="shared" si="42"/>
        <v>-7.0709999999999997</v>
      </c>
      <c r="V14">
        <f t="shared" si="43"/>
        <v>5</v>
      </c>
      <c r="W14">
        <f t="shared" si="0"/>
        <v>-2</v>
      </c>
      <c r="X14">
        <f t="shared" si="0"/>
        <v>4</v>
      </c>
      <c r="Y14">
        <f t="shared" si="0"/>
        <v>4</v>
      </c>
      <c r="Z14">
        <f t="shared" si="0"/>
        <v>8</v>
      </c>
      <c r="AA14">
        <f t="shared" si="0"/>
        <v>0</v>
      </c>
      <c r="AB14">
        <f t="shared" si="0"/>
        <v>0</v>
      </c>
      <c r="AC14" s="2">
        <f t="shared" si="44"/>
        <v>6</v>
      </c>
      <c r="AD14" s="2">
        <f t="shared" si="45"/>
        <v>6</v>
      </c>
      <c r="AE14" s="2">
        <f t="shared" si="46"/>
        <v>4</v>
      </c>
      <c r="AF14" s="2">
        <f t="shared" si="47"/>
        <v>0</v>
      </c>
      <c r="AG14" s="2">
        <f t="shared" si="48"/>
        <v>1</v>
      </c>
      <c r="AH14" s="2">
        <f t="shared" si="49"/>
        <v>1</v>
      </c>
      <c r="AI14" s="2">
        <f t="shared" si="50"/>
        <v>1</v>
      </c>
      <c r="AJ14" s="2">
        <f t="shared" si="51"/>
        <v>1</v>
      </c>
      <c r="AK14" s="6">
        <f t="shared" si="1"/>
        <v>6</v>
      </c>
      <c r="AL14" s="6">
        <f t="shared" si="2"/>
        <v>4</v>
      </c>
      <c r="AM14" s="6">
        <f t="shared" si="52"/>
        <v>4</v>
      </c>
      <c r="AN14" s="2">
        <f t="shared" si="3"/>
        <v>0</v>
      </c>
      <c r="AO14" s="6">
        <f t="shared" si="53"/>
        <v>0</v>
      </c>
      <c r="AP14" s="6">
        <f t="shared" si="4"/>
        <v>0</v>
      </c>
      <c r="AQ14" s="6">
        <f t="shared" si="54"/>
        <v>0</v>
      </c>
      <c r="AR14" s="18">
        <f t="shared" si="5"/>
        <v>1</v>
      </c>
      <c r="AS14" s="18">
        <f t="shared" si="6"/>
        <v>0</v>
      </c>
      <c r="AT14">
        <f t="shared" si="55"/>
        <v>6</v>
      </c>
      <c r="AU14">
        <f t="shared" si="55"/>
        <v>3</v>
      </c>
      <c r="AV14">
        <f t="shared" si="56"/>
        <v>6</v>
      </c>
      <c r="AW14" s="2">
        <f t="shared" si="57"/>
        <v>4.2426406871192848</v>
      </c>
      <c r="AX14" s="2">
        <f t="shared" si="58"/>
        <v>7.3508907294517201E-16</v>
      </c>
      <c r="AY14" s="2">
        <f t="shared" si="59"/>
        <v>1</v>
      </c>
      <c r="AZ14" s="2">
        <f t="shared" si="59"/>
        <v>-1</v>
      </c>
      <c r="BA14" s="18">
        <f t="shared" si="60"/>
        <v>-4.2426406871192848</v>
      </c>
      <c r="BB14" s="2">
        <f t="shared" si="61"/>
        <v>0</v>
      </c>
      <c r="BC14" s="2">
        <f t="shared" si="62"/>
        <v>0</v>
      </c>
      <c r="BD14" s="2">
        <f t="shared" si="63"/>
        <v>1</v>
      </c>
      <c r="BE14" s="2">
        <f t="shared" si="63"/>
        <v>-1</v>
      </c>
      <c r="BF14" s="18">
        <f t="shared" si="64"/>
        <v>0</v>
      </c>
      <c r="BG14">
        <f t="shared" si="65"/>
        <v>0</v>
      </c>
      <c r="BH14" s="2">
        <f t="shared" si="65"/>
        <v>1</v>
      </c>
      <c r="BI14" s="17">
        <f t="shared" si="66"/>
        <v>0</v>
      </c>
      <c r="BJ14" s="2">
        <f t="shared" si="67"/>
        <v>1</v>
      </c>
      <c r="BK14" s="17">
        <f t="shared" si="68"/>
        <v>0</v>
      </c>
      <c r="BL14" s="2"/>
      <c r="BM14" t="str">
        <f t="shared" si="69"/>
        <v/>
      </c>
      <c r="BN14" t="str">
        <f t="shared" si="69"/>
        <v/>
      </c>
      <c r="BO14">
        <f t="shared" si="70"/>
        <v>1</v>
      </c>
      <c r="BP14">
        <f t="shared" si="71"/>
        <v>4</v>
      </c>
      <c r="BQ14">
        <f t="shared" si="72"/>
        <v>4</v>
      </c>
      <c r="BR14">
        <f t="shared" si="73"/>
        <v>0</v>
      </c>
      <c r="BS14">
        <f t="shared" si="73"/>
        <v>0</v>
      </c>
      <c r="BT14" s="17">
        <f t="shared" si="74"/>
        <v>0</v>
      </c>
      <c r="BU14" s="17">
        <f t="shared" si="75"/>
        <v>0</v>
      </c>
      <c r="BV14" s="2"/>
      <c r="BW14">
        <f t="shared" si="76"/>
        <v>10</v>
      </c>
      <c r="BX14">
        <f t="shared" si="7"/>
        <v>10</v>
      </c>
      <c r="BY14" s="7">
        <f t="shared" si="8"/>
        <v>0</v>
      </c>
      <c r="BZ14">
        <f t="shared" si="9"/>
        <v>0</v>
      </c>
      <c r="CA14" s="7">
        <f t="shared" si="10"/>
        <v>0</v>
      </c>
      <c r="CB14">
        <f t="shared" si="77"/>
        <v>10</v>
      </c>
      <c r="CC14">
        <f t="shared" si="77"/>
        <v>0</v>
      </c>
      <c r="CD14">
        <f t="shared" si="77"/>
        <v>0</v>
      </c>
      <c r="CE14" s="7">
        <f t="shared" si="78"/>
        <v>10</v>
      </c>
      <c r="CF14" s="7">
        <f t="shared" si="79"/>
        <v>10</v>
      </c>
      <c r="CG14">
        <f t="shared" si="80"/>
        <v>20</v>
      </c>
      <c r="CH14">
        <f t="shared" si="80"/>
        <v>20</v>
      </c>
      <c r="CI14">
        <f t="shared" si="80"/>
        <v>20</v>
      </c>
      <c r="CJ14">
        <f t="shared" si="11"/>
        <v>40</v>
      </c>
      <c r="CK14">
        <f t="shared" si="12"/>
        <v>0</v>
      </c>
      <c r="CL14">
        <f t="shared" si="13"/>
        <v>15</v>
      </c>
      <c r="CM14">
        <f t="shared" si="14"/>
        <v>15</v>
      </c>
      <c r="CN14">
        <f t="shared" si="81"/>
        <v>10</v>
      </c>
      <c r="CO14">
        <f t="shared" si="81"/>
        <v>5</v>
      </c>
      <c r="CP14">
        <f t="shared" si="15"/>
        <v>1.22514845490862E-15</v>
      </c>
      <c r="CQ14">
        <f t="shared" si="16"/>
        <v>6.1257422745431001E-16</v>
      </c>
      <c r="CR14">
        <f t="shared" si="17"/>
        <v>1</v>
      </c>
      <c r="CS14" s="7">
        <f t="shared" si="82"/>
        <v>6.1257422745431001E-16</v>
      </c>
      <c r="CT14">
        <f t="shared" si="18"/>
        <v>0</v>
      </c>
      <c r="CU14">
        <f t="shared" si="19"/>
        <v>0</v>
      </c>
      <c r="CV14">
        <f t="shared" si="20"/>
        <v>0</v>
      </c>
      <c r="CW14" s="7">
        <f t="shared" si="83"/>
        <v>0</v>
      </c>
      <c r="CX14">
        <f t="shared" si="84"/>
        <v>0</v>
      </c>
      <c r="CY14">
        <f t="shared" si="84"/>
        <v>0</v>
      </c>
      <c r="CZ14">
        <f t="shared" si="84"/>
        <v>-5</v>
      </c>
      <c r="DA14">
        <f t="shared" si="84"/>
        <v>0</v>
      </c>
      <c r="DB14">
        <f t="shared" si="84"/>
        <v>0</v>
      </c>
      <c r="DC14">
        <f t="shared" si="85"/>
        <v>25</v>
      </c>
      <c r="DD14">
        <f t="shared" si="86"/>
        <v>25</v>
      </c>
      <c r="DE14" s="5">
        <f t="shared" si="87"/>
        <v>25</v>
      </c>
      <c r="DG14">
        <f t="shared" si="88"/>
        <v>-15</v>
      </c>
      <c r="DH14">
        <f t="shared" si="89"/>
        <v>-15</v>
      </c>
      <c r="DI14" s="5">
        <f t="shared" si="90"/>
        <v>-15</v>
      </c>
      <c r="DK14">
        <f t="shared" si="91"/>
        <v>0</v>
      </c>
      <c r="DL14">
        <f t="shared" si="91"/>
        <v>0</v>
      </c>
      <c r="DM14">
        <f t="shared" si="91"/>
        <v>0</v>
      </c>
      <c r="DN14">
        <f t="shared" si="91"/>
        <v>0</v>
      </c>
      <c r="DO14">
        <f t="shared" si="21"/>
        <v>0</v>
      </c>
      <c r="DP14">
        <f t="shared" si="92"/>
        <v>0</v>
      </c>
      <c r="DQ14">
        <f t="shared" si="93"/>
        <v>5</v>
      </c>
      <c r="DR14">
        <f t="shared" si="93"/>
        <v>0</v>
      </c>
      <c r="DS14">
        <f t="shared" si="22"/>
        <v>5</v>
      </c>
      <c r="DT14">
        <f t="shared" si="94"/>
        <v>5</v>
      </c>
      <c r="DU14">
        <f t="shared" si="95"/>
        <v>0</v>
      </c>
      <c r="DV14">
        <f t="shared" si="23"/>
        <v>0</v>
      </c>
      <c r="DW14">
        <f t="shared" si="96"/>
        <v>0</v>
      </c>
      <c r="DX14">
        <f t="shared" si="96"/>
        <v>0</v>
      </c>
      <c r="DY14">
        <f t="shared" si="96"/>
        <v>1</v>
      </c>
      <c r="DZ14">
        <f t="shared" si="24"/>
        <v>1</v>
      </c>
      <c r="EA14">
        <f t="shared" si="24"/>
        <v>1</v>
      </c>
      <c r="EB14">
        <f t="shared" si="97"/>
        <v>0</v>
      </c>
      <c r="EC14">
        <f t="shared" si="98"/>
        <v>10</v>
      </c>
      <c r="ED14">
        <f t="shared" si="99"/>
        <v>25</v>
      </c>
      <c r="EE14">
        <f t="shared" si="100"/>
        <v>1</v>
      </c>
      <c r="EF14">
        <f t="shared" si="100"/>
        <v>1</v>
      </c>
      <c r="EG14">
        <f t="shared" si="100"/>
        <v>1</v>
      </c>
      <c r="EH14">
        <f t="shared" si="101"/>
        <v>0</v>
      </c>
      <c r="EI14">
        <f t="shared" si="102"/>
        <v>10</v>
      </c>
      <c r="EJ14">
        <f t="shared" si="103"/>
        <v>-15</v>
      </c>
      <c r="EK14" s="16">
        <f t="shared" si="26"/>
        <v>-7.0709999999999997</v>
      </c>
      <c r="EL14" s="16">
        <f t="shared" si="104"/>
        <v>10</v>
      </c>
      <c r="EM14" s="16">
        <f t="shared" si="105"/>
        <v>30</v>
      </c>
      <c r="EN14" s="16">
        <f t="shared" si="27"/>
        <v>-7.0709999999999997</v>
      </c>
      <c r="EO14" s="16">
        <f t="shared" si="106"/>
        <v>10</v>
      </c>
      <c r="EP14" s="16">
        <f t="shared" si="107"/>
        <v>-10</v>
      </c>
      <c r="EQ14">
        <f t="shared" si="108"/>
        <v>0</v>
      </c>
      <c r="ER14" s="49">
        <f t="shared" si="28"/>
        <v>0</v>
      </c>
      <c r="ES14" s="49">
        <f t="shared" si="109"/>
        <v>0</v>
      </c>
      <c r="ET14" s="49">
        <f t="shared" si="110"/>
        <v>0</v>
      </c>
      <c r="EV14" t="s">
        <v>12</v>
      </c>
      <c r="EW14">
        <f t="shared" si="29"/>
        <v>1</v>
      </c>
      <c r="EX14" t="str">
        <f t="shared" si="111"/>
        <v>I2</v>
      </c>
      <c r="EY14">
        <f t="shared" si="112"/>
        <v>-7.0709999999999997</v>
      </c>
      <c r="EZ14">
        <f t="shared" si="113"/>
        <v>10</v>
      </c>
      <c r="FA14">
        <f t="shared" si="114"/>
        <v>30</v>
      </c>
      <c r="FB14" t="str">
        <f t="shared" si="115"/>
        <v>I3</v>
      </c>
      <c r="FC14">
        <f t="shared" si="116"/>
        <v>-7.0709999999999997</v>
      </c>
      <c r="FD14">
        <f t="shared" si="117"/>
        <v>10</v>
      </c>
      <c r="FE14">
        <f t="shared" si="118"/>
        <v>-10</v>
      </c>
      <c r="FF14" t="str">
        <f t="shared" si="119"/>
        <v>S</v>
      </c>
      <c r="FG14">
        <f t="shared" si="120"/>
        <v>100</v>
      </c>
      <c r="FH14" t="str">
        <f t="shared" si="121"/>
        <v>D</v>
      </c>
      <c r="FI14">
        <f t="shared" si="122"/>
        <v>0</v>
      </c>
      <c r="FJ14" t="str">
        <f t="shared" si="123"/>
        <v>P18</v>
      </c>
      <c r="FK14">
        <f t="shared" si="124"/>
        <v>-4.2426406871192848</v>
      </c>
      <c r="FL14" t="str">
        <f t="shared" si="125"/>
        <v>P17</v>
      </c>
      <c r="FM14">
        <f t="shared" si="126"/>
        <v>0</v>
      </c>
      <c r="FN14" t="str">
        <f t="shared" si="127"/>
        <v>P9</v>
      </c>
      <c r="FO14">
        <f t="shared" si="128"/>
        <v>0</v>
      </c>
      <c r="FP14" t="str">
        <f t="shared" si="129"/>
        <v>P10</v>
      </c>
      <c r="FQ14">
        <f t="shared" si="130"/>
        <v>0</v>
      </c>
      <c r="FR14" t="str">
        <f t="shared" si="131"/>
        <v>T1</v>
      </c>
      <c r="FS14">
        <f t="shared" si="132"/>
        <v>0</v>
      </c>
      <c r="FT14" t="str">
        <f t="shared" si="133"/>
        <v>T2</v>
      </c>
      <c r="FU14">
        <f t="shared" si="134"/>
        <v>0</v>
      </c>
      <c r="FV14" t="str">
        <f t="shared" si="135"/>
        <v>T3</v>
      </c>
      <c r="FW14">
        <f t="shared" si="136"/>
        <v>10</v>
      </c>
      <c r="FX14" t="str">
        <f t="shared" si="137"/>
        <v>T4</v>
      </c>
      <c r="FY14">
        <f t="shared" si="138"/>
        <v>10</v>
      </c>
      <c r="FZ14" t="str">
        <f t="shared" si="139"/>
        <v>P13</v>
      </c>
      <c r="GA14">
        <f t="shared" si="31"/>
        <v>0</v>
      </c>
      <c r="GB14" t="str">
        <f t="shared" si="140"/>
        <v>P14</v>
      </c>
      <c r="GC14">
        <f t="shared" si="32"/>
        <v>0</v>
      </c>
      <c r="GD14" t="str">
        <f t="shared" si="141"/>
        <v>P11</v>
      </c>
      <c r="GE14">
        <f t="shared" si="141"/>
        <v>-15</v>
      </c>
      <c r="GF14" t="str">
        <f t="shared" si="141"/>
        <v>P12</v>
      </c>
      <c r="GG14">
        <f t="shared" si="141"/>
        <v>-15</v>
      </c>
      <c r="GH14" t="str">
        <f t="shared" si="141"/>
        <v/>
      </c>
      <c r="GI14" t="str">
        <f t="shared" si="142"/>
        <v/>
      </c>
      <c r="GJ14" t="str">
        <f t="shared" si="143"/>
        <v/>
      </c>
      <c r="GK14" t="str">
        <f t="shared" si="144"/>
        <v/>
      </c>
      <c r="GL14" t="str">
        <f t="shared" si="145"/>
        <v>X</v>
      </c>
      <c r="GM14">
        <f t="shared" si="146"/>
        <v>-1</v>
      </c>
      <c r="GQ14">
        <f t="shared" si="147"/>
        <v>500</v>
      </c>
      <c r="GR14">
        <f t="shared" si="148"/>
        <v>100</v>
      </c>
    </row>
    <row r="15" spans="1:200" ht="18.600000000000001" thickTop="1" thickBot="1" x14ac:dyDescent="0.45">
      <c r="A15" s="3" t="s">
        <v>41</v>
      </c>
      <c r="B15" s="47">
        <f>IF(C15="",IF(Making!B15="","",Making!B15),C15)</f>
        <v>10</v>
      </c>
      <c r="C15" s="40" t="str">
        <f>IF(Walking!D20="","",Walking!D20)</f>
        <v/>
      </c>
      <c r="K15">
        <f t="shared" si="34"/>
        <v>1</v>
      </c>
      <c r="L15">
        <f t="shared" si="35"/>
        <v>7</v>
      </c>
      <c r="M15">
        <f t="shared" si="36"/>
        <v>7</v>
      </c>
      <c r="N15" s="17">
        <f t="shared" si="37"/>
        <v>7</v>
      </c>
      <c r="O15">
        <f t="shared" si="38"/>
        <v>1</v>
      </c>
      <c r="P15">
        <f t="shared" si="39"/>
        <v>-10</v>
      </c>
      <c r="Q15">
        <f t="shared" si="39"/>
        <v>-5</v>
      </c>
      <c r="R15">
        <f t="shared" si="40"/>
        <v>-10</v>
      </c>
      <c r="S15">
        <f t="shared" si="41"/>
        <v>0</v>
      </c>
      <c r="T15">
        <f t="shared" si="41"/>
        <v>0</v>
      </c>
      <c r="U15">
        <f t="shared" si="42"/>
        <v>-3.827</v>
      </c>
      <c r="V15">
        <f t="shared" si="43"/>
        <v>6</v>
      </c>
      <c r="W15">
        <f t="shared" si="0"/>
        <v>-2</v>
      </c>
      <c r="X15">
        <f t="shared" si="0"/>
        <v>4</v>
      </c>
      <c r="Y15">
        <f t="shared" si="0"/>
        <v>4</v>
      </c>
      <c r="Z15">
        <f t="shared" si="0"/>
        <v>8</v>
      </c>
      <c r="AA15">
        <f t="shared" si="0"/>
        <v>0</v>
      </c>
      <c r="AB15">
        <f t="shared" si="0"/>
        <v>0</v>
      </c>
      <c r="AC15" s="2">
        <f t="shared" si="44"/>
        <v>7</v>
      </c>
      <c r="AD15" s="2">
        <f t="shared" si="45"/>
        <v>7</v>
      </c>
      <c r="AE15" s="2">
        <f t="shared" si="46"/>
        <v>0</v>
      </c>
      <c r="AF15" s="2">
        <f t="shared" si="47"/>
        <v>0</v>
      </c>
      <c r="AG15" s="2">
        <f t="shared" si="48"/>
        <v>1</v>
      </c>
      <c r="AH15" s="2">
        <f t="shared" si="49"/>
        <v>0</v>
      </c>
      <c r="AI15" s="2">
        <f t="shared" si="50"/>
        <v>0</v>
      </c>
      <c r="AJ15" s="2">
        <f t="shared" si="51"/>
        <v>0</v>
      </c>
      <c r="AK15" s="6">
        <f t="shared" si="1"/>
        <v>7</v>
      </c>
      <c r="AL15" s="6">
        <f t="shared" si="2"/>
        <v>0</v>
      </c>
      <c r="AM15" s="6">
        <f t="shared" si="52"/>
        <v>0</v>
      </c>
      <c r="AN15" s="2">
        <f t="shared" si="3"/>
        <v>0</v>
      </c>
      <c r="AO15" s="6">
        <f t="shared" si="53"/>
        <v>0</v>
      </c>
      <c r="AP15" s="6">
        <f t="shared" si="4"/>
        <v>0</v>
      </c>
      <c r="AQ15" s="6">
        <f t="shared" si="54"/>
        <v>0</v>
      </c>
      <c r="AR15" s="18">
        <f t="shared" si="5"/>
        <v>1</v>
      </c>
      <c r="AS15" s="18">
        <f t="shared" si="6"/>
        <v>0</v>
      </c>
      <c r="AT15">
        <f t="shared" si="55"/>
        <v>6</v>
      </c>
      <c r="AU15">
        <f t="shared" si="55"/>
        <v>3</v>
      </c>
      <c r="AV15">
        <f t="shared" si="56"/>
        <v>6</v>
      </c>
      <c r="AW15" s="2">
        <f t="shared" si="57"/>
        <v>2.2961005941905395</v>
      </c>
      <c r="AX15" s="2">
        <f t="shared" si="58"/>
        <v>0</v>
      </c>
      <c r="AY15" s="2">
        <f t="shared" si="59"/>
        <v>1</v>
      </c>
      <c r="AZ15" s="2">
        <f t="shared" si="59"/>
        <v>-1</v>
      </c>
      <c r="BA15" s="18">
        <f t="shared" si="60"/>
        <v>-2.2961005941905395</v>
      </c>
      <c r="BB15" s="2">
        <f t="shared" si="61"/>
        <v>0</v>
      </c>
      <c r="BC15" s="2">
        <f t="shared" si="62"/>
        <v>0</v>
      </c>
      <c r="BD15" s="2">
        <f t="shared" si="63"/>
        <v>1</v>
      </c>
      <c r="BE15" s="2">
        <f t="shared" si="63"/>
        <v>-1</v>
      </c>
      <c r="BF15" s="18">
        <f t="shared" si="64"/>
        <v>0</v>
      </c>
      <c r="BG15">
        <f t="shared" si="65"/>
        <v>0</v>
      </c>
      <c r="BH15" s="2">
        <f t="shared" si="65"/>
        <v>1</v>
      </c>
      <c r="BI15" s="17">
        <f t="shared" si="66"/>
        <v>0</v>
      </c>
      <c r="BJ15" s="2">
        <f t="shared" si="67"/>
        <v>1</v>
      </c>
      <c r="BK15" s="17">
        <f t="shared" si="68"/>
        <v>0</v>
      </c>
      <c r="BL15" s="2"/>
      <c r="BM15" t="str">
        <f t="shared" si="69"/>
        <v/>
      </c>
      <c r="BN15" t="str">
        <f t="shared" si="69"/>
        <v/>
      </c>
      <c r="BO15">
        <f t="shared" si="70"/>
        <v>0</v>
      </c>
      <c r="BP15">
        <f t="shared" si="71"/>
        <v>4</v>
      </c>
      <c r="BQ15">
        <f t="shared" si="72"/>
        <v>4</v>
      </c>
      <c r="BR15">
        <f t="shared" si="73"/>
        <v>0</v>
      </c>
      <c r="BS15">
        <f t="shared" si="73"/>
        <v>0</v>
      </c>
      <c r="BT15" s="17">
        <f t="shared" si="74"/>
        <v>0</v>
      </c>
      <c r="BU15" s="17">
        <f t="shared" si="75"/>
        <v>0</v>
      </c>
      <c r="BV15" s="2"/>
      <c r="BW15">
        <f t="shared" si="76"/>
        <v>10</v>
      </c>
      <c r="BX15">
        <f t="shared" si="7"/>
        <v>0</v>
      </c>
      <c r="BY15" s="7">
        <f t="shared" si="8"/>
        <v>0</v>
      </c>
      <c r="BZ15">
        <f t="shared" si="9"/>
        <v>0</v>
      </c>
      <c r="CA15" s="7">
        <f t="shared" si="10"/>
        <v>0</v>
      </c>
      <c r="CB15">
        <f t="shared" si="77"/>
        <v>10</v>
      </c>
      <c r="CC15">
        <f t="shared" si="77"/>
        <v>0</v>
      </c>
      <c r="CD15">
        <f t="shared" si="77"/>
        <v>0</v>
      </c>
      <c r="CE15" s="7">
        <f t="shared" si="78"/>
        <v>10</v>
      </c>
      <c r="CF15" s="7">
        <f t="shared" si="79"/>
        <v>10</v>
      </c>
      <c r="CG15">
        <f t="shared" si="80"/>
        <v>20</v>
      </c>
      <c r="CH15">
        <f t="shared" si="80"/>
        <v>20</v>
      </c>
      <c r="CI15">
        <f t="shared" si="80"/>
        <v>20</v>
      </c>
      <c r="CJ15">
        <f t="shared" si="11"/>
        <v>40</v>
      </c>
      <c r="CK15">
        <f t="shared" si="12"/>
        <v>0</v>
      </c>
      <c r="CL15">
        <f t="shared" si="13"/>
        <v>17.5</v>
      </c>
      <c r="CM15">
        <f t="shared" si="14"/>
        <v>17.5</v>
      </c>
      <c r="CN15">
        <f t="shared" si="81"/>
        <v>10</v>
      </c>
      <c r="CO15">
        <f t="shared" si="81"/>
        <v>5</v>
      </c>
      <c r="CP15">
        <f t="shared" si="15"/>
        <v>0</v>
      </c>
      <c r="CQ15">
        <f t="shared" si="16"/>
        <v>0</v>
      </c>
      <c r="CR15">
        <f t="shared" si="17"/>
        <v>0</v>
      </c>
      <c r="CS15" s="7">
        <f t="shared" si="82"/>
        <v>0</v>
      </c>
      <c r="CT15">
        <f t="shared" si="18"/>
        <v>0</v>
      </c>
      <c r="CU15">
        <f t="shared" si="19"/>
        <v>0</v>
      </c>
      <c r="CV15">
        <f t="shared" si="20"/>
        <v>0</v>
      </c>
      <c r="CW15" s="7">
        <f t="shared" si="83"/>
        <v>0</v>
      </c>
      <c r="CX15">
        <f t="shared" si="84"/>
        <v>0</v>
      </c>
      <c r="CY15">
        <f t="shared" si="84"/>
        <v>0</v>
      </c>
      <c r="CZ15">
        <f t="shared" si="84"/>
        <v>-5</v>
      </c>
      <c r="DA15">
        <f t="shared" si="84"/>
        <v>0</v>
      </c>
      <c r="DB15">
        <f t="shared" si="84"/>
        <v>0</v>
      </c>
      <c r="DC15">
        <f t="shared" si="85"/>
        <v>22.5</v>
      </c>
      <c r="DD15">
        <f t="shared" si="86"/>
        <v>22.5</v>
      </c>
      <c r="DE15" s="5">
        <f t="shared" si="87"/>
        <v>22.5</v>
      </c>
      <c r="DG15">
        <f t="shared" si="88"/>
        <v>-17.5</v>
      </c>
      <c r="DH15">
        <f t="shared" si="89"/>
        <v>-17.5</v>
      </c>
      <c r="DI15" s="5">
        <f t="shared" si="90"/>
        <v>-17.5</v>
      </c>
      <c r="DK15">
        <f t="shared" si="91"/>
        <v>0</v>
      </c>
      <c r="DL15">
        <f t="shared" si="91"/>
        <v>0</v>
      </c>
      <c r="DM15">
        <f t="shared" si="91"/>
        <v>0</v>
      </c>
      <c r="DN15">
        <f t="shared" si="91"/>
        <v>0</v>
      </c>
      <c r="DO15">
        <f t="shared" si="21"/>
        <v>0</v>
      </c>
      <c r="DP15">
        <f t="shared" si="92"/>
        <v>0</v>
      </c>
      <c r="DQ15">
        <f t="shared" si="93"/>
        <v>5</v>
      </c>
      <c r="DR15">
        <f t="shared" si="93"/>
        <v>0</v>
      </c>
      <c r="DS15">
        <f t="shared" si="22"/>
        <v>5</v>
      </c>
      <c r="DT15">
        <f t="shared" si="94"/>
        <v>5</v>
      </c>
      <c r="DU15">
        <f t="shared" si="95"/>
        <v>0</v>
      </c>
      <c r="DV15">
        <f t="shared" si="23"/>
        <v>0</v>
      </c>
      <c r="DW15">
        <f t="shared" si="96"/>
        <v>0</v>
      </c>
      <c r="DX15">
        <f t="shared" si="96"/>
        <v>0</v>
      </c>
      <c r="DY15">
        <f t="shared" si="96"/>
        <v>1</v>
      </c>
      <c r="DZ15">
        <f t="shared" si="24"/>
        <v>1</v>
      </c>
      <c r="EA15">
        <f t="shared" si="24"/>
        <v>1</v>
      </c>
      <c r="EB15">
        <f t="shared" si="97"/>
        <v>0</v>
      </c>
      <c r="EC15">
        <f t="shared" si="98"/>
        <v>10</v>
      </c>
      <c r="ED15">
        <f t="shared" si="99"/>
        <v>22.5</v>
      </c>
      <c r="EE15">
        <f t="shared" si="100"/>
        <v>1</v>
      </c>
      <c r="EF15">
        <f t="shared" si="100"/>
        <v>1</v>
      </c>
      <c r="EG15">
        <f t="shared" si="100"/>
        <v>1</v>
      </c>
      <c r="EH15">
        <f t="shared" si="101"/>
        <v>0</v>
      </c>
      <c r="EI15">
        <f t="shared" si="102"/>
        <v>10</v>
      </c>
      <c r="EJ15">
        <f t="shared" si="103"/>
        <v>-17.5</v>
      </c>
      <c r="EK15" s="16">
        <f t="shared" si="26"/>
        <v>-3.827</v>
      </c>
      <c r="EL15" s="16">
        <f t="shared" si="104"/>
        <v>10</v>
      </c>
      <c r="EM15" s="16">
        <f t="shared" si="105"/>
        <v>27.5</v>
      </c>
      <c r="EN15" s="16">
        <f t="shared" si="27"/>
        <v>-3.827</v>
      </c>
      <c r="EO15" s="16">
        <f t="shared" si="106"/>
        <v>10</v>
      </c>
      <c r="EP15" s="16">
        <f t="shared" si="107"/>
        <v>-12.5</v>
      </c>
      <c r="EQ15">
        <f t="shared" si="108"/>
        <v>0</v>
      </c>
      <c r="ER15" s="49">
        <f t="shared" si="28"/>
        <v>0</v>
      </c>
      <c r="ES15" s="49">
        <f t="shared" si="109"/>
        <v>0</v>
      </c>
      <c r="ET15" s="49">
        <f t="shared" si="110"/>
        <v>0</v>
      </c>
      <c r="EV15" t="s">
        <v>12</v>
      </c>
      <c r="EW15">
        <f t="shared" si="29"/>
        <v>1</v>
      </c>
      <c r="EX15" t="str">
        <f t="shared" si="111"/>
        <v>I2</v>
      </c>
      <c r="EY15">
        <f t="shared" si="112"/>
        <v>-3.827</v>
      </c>
      <c r="EZ15">
        <f t="shared" si="113"/>
        <v>10</v>
      </c>
      <c r="FA15">
        <f t="shared" si="114"/>
        <v>27.5</v>
      </c>
      <c r="FB15" t="str">
        <f t="shared" si="115"/>
        <v>I3</v>
      </c>
      <c r="FC15">
        <f t="shared" si="116"/>
        <v>-3.827</v>
      </c>
      <c r="FD15">
        <f t="shared" si="117"/>
        <v>10</v>
      </c>
      <c r="FE15">
        <f t="shared" si="118"/>
        <v>-12.5</v>
      </c>
      <c r="FF15" t="str">
        <f t="shared" si="119"/>
        <v>S</v>
      </c>
      <c r="FG15">
        <f t="shared" si="120"/>
        <v>100</v>
      </c>
      <c r="FH15" t="str">
        <f t="shared" si="121"/>
        <v>D</v>
      </c>
      <c r="FI15">
        <f t="shared" si="122"/>
        <v>0</v>
      </c>
      <c r="FJ15" t="str">
        <f t="shared" si="123"/>
        <v>P18</v>
      </c>
      <c r="FK15">
        <f t="shared" si="124"/>
        <v>-2.2961005941905395</v>
      </c>
      <c r="FL15" t="str">
        <f t="shared" si="125"/>
        <v>P17</v>
      </c>
      <c r="FM15">
        <f t="shared" si="126"/>
        <v>0</v>
      </c>
      <c r="FN15" t="str">
        <f t="shared" si="127"/>
        <v>P9</v>
      </c>
      <c r="FO15">
        <f t="shared" si="128"/>
        <v>0</v>
      </c>
      <c r="FP15" t="str">
        <f t="shared" si="129"/>
        <v>P10</v>
      </c>
      <c r="FQ15">
        <f t="shared" si="130"/>
        <v>0</v>
      </c>
      <c r="FR15" t="str">
        <f t="shared" si="131"/>
        <v>T1</v>
      </c>
      <c r="FS15">
        <f t="shared" si="132"/>
        <v>0</v>
      </c>
      <c r="FT15" t="str">
        <f t="shared" si="133"/>
        <v>T2</v>
      </c>
      <c r="FU15">
        <f t="shared" si="134"/>
        <v>0</v>
      </c>
      <c r="FV15" t="str">
        <f t="shared" si="135"/>
        <v>T3</v>
      </c>
      <c r="FW15">
        <f t="shared" si="136"/>
        <v>10</v>
      </c>
      <c r="FX15" t="str">
        <f t="shared" si="137"/>
        <v>T4</v>
      </c>
      <c r="FY15">
        <f t="shared" si="138"/>
        <v>10</v>
      </c>
      <c r="FZ15" t="str">
        <f t="shared" si="139"/>
        <v>P13</v>
      </c>
      <c r="GA15">
        <f t="shared" si="31"/>
        <v>0</v>
      </c>
      <c r="GB15" t="str">
        <f t="shared" si="140"/>
        <v>P14</v>
      </c>
      <c r="GC15">
        <f t="shared" si="32"/>
        <v>0</v>
      </c>
      <c r="GD15" t="str">
        <f t="shared" si="141"/>
        <v>P11</v>
      </c>
      <c r="GE15">
        <f t="shared" si="141"/>
        <v>-15</v>
      </c>
      <c r="GF15" t="str">
        <f t="shared" si="141"/>
        <v>P12</v>
      </c>
      <c r="GG15">
        <f t="shared" si="141"/>
        <v>-15</v>
      </c>
      <c r="GH15" t="str">
        <f t="shared" ref="GH15:GH59" si="149">GH14</f>
        <v/>
      </c>
      <c r="GI15" t="str">
        <f t="shared" si="142"/>
        <v/>
      </c>
      <c r="GJ15" t="str">
        <f t="shared" si="143"/>
        <v/>
      </c>
      <c r="GK15" t="str">
        <f t="shared" si="144"/>
        <v/>
      </c>
      <c r="GL15" t="str">
        <f t="shared" si="145"/>
        <v>X</v>
      </c>
      <c r="GM15">
        <f t="shared" si="146"/>
        <v>-1</v>
      </c>
      <c r="GQ15">
        <f t="shared" si="147"/>
        <v>500</v>
      </c>
      <c r="GR15">
        <f t="shared" si="148"/>
        <v>100</v>
      </c>
    </row>
    <row r="16" spans="1:200" ht="18.600000000000001" thickTop="1" thickBot="1" x14ac:dyDescent="0.45">
      <c r="A16" s="3" t="s">
        <v>42</v>
      </c>
      <c r="B16" s="47">
        <f>IF(C16="",IF(Making!B16="","",Making!B16),C16)</f>
        <v>5</v>
      </c>
      <c r="C16" s="40" t="str">
        <f>IF(Walking!D21="","",Walking!D21)</f>
        <v/>
      </c>
      <c r="K16">
        <f t="shared" si="34"/>
        <v>1</v>
      </c>
      <c r="L16">
        <f t="shared" si="35"/>
        <v>8</v>
      </c>
      <c r="M16">
        <f t="shared" si="36"/>
        <v>8</v>
      </c>
      <c r="N16" s="17">
        <f t="shared" si="37"/>
        <v>8</v>
      </c>
      <c r="O16">
        <f t="shared" si="38"/>
        <v>1</v>
      </c>
      <c r="P16">
        <f t="shared" si="39"/>
        <v>-10</v>
      </c>
      <c r="Q16">
        <f t="shared" si="39"/>
        <v>-5</v>
      </c>
      <c r="R16">
        <f t="shared" si="40"/>
        <v>-10</v>
      </c>
      <c r="S16">
        <f t="shared" si="41"/>
        <v>0</v>
      </c>
      <c r="T16">
        <f t="shared" si="41"/>
        <v>0</v>
      </c>
      <c r="U16">
        <f t="shared" si="42"/>
        <v>0</v>
      </c>
      <c r="V16">
        <f t="shared" si="43"/>
        <v>7</v>
      </c>
      <c r="W16">
        <f t="shared" si="0"/>
        <v>-2</v>
      </c>
      <c r="X16">
        <f t="shared" si="0"/>
        <v>4</v>
      </c>
      <c r="Y16">
        <f t="shared" si="0"/>
        <v>4</v>
      </c>
      <c r="Z16">
        <f t="shared" si="0"/>
        <v>8</v>
      </c>
      <c r="AA16">
        <f t="shared" si="0"/>
        <v>0</v>
      </c>
      <c r="AB16">
        <f t="shared" si="0"/>
        <v>0</v>
      </c>
      <c r="AC16" s="2">
        <f t="shared" si="44"/>
        <v>8</v>
      </c>
      <c r="AD16" s="2">
        <f t="shared" si="45"/>
        <v>8</v>
      </c>
      <c r="AE16" s="2">
        <f t="shared" si="46"/>
        <v>0</v>
      </c>
      <c r="AF16" s="2">
        <f t="shared" si="47"/>
        <v>0</v>
      </c>
      <c r="AG16" s="2">
        <f t="shared" si="48"/>
        <v>1</v>
      </c>
      <c r="AH16" s="2">
        <f t="shared" si="49"/>
        <v>0</v>
      </c>
      <c r="AI16" s="2">
        <f t="shared" si="50"/>
        <v>0</v>
      </c>
      <c r="AJ16" s="2">
        <f t="shared" si="51"/>
        <v>0</v>
      </c>
      <c r="AK16" s="6">
        <f t="shared" si="1"/>
        <v>8</v>
      </c>
      <c r="AL16" s="6">
        <f t="shared" si="2"/>
        <v>0</v>
      </c>
      <c r="AM16" s="6">
        <f t="shared" si="52"/>
        <v>0</v>
      </c>
      <c r="AN16" s="2">
        <f t="shared" si="3"/>
        <v>0</v>
      </c>
      <c r="AO16" s="6">
        <f t="shared" si="53"/>
        <v>0</v>
      </c>
      <c r="AP16" s="6">
        <f t="shared" si="4"/>
        <v>0</v>
      </c>
      <c r="AQ16" s="6">
        <f t="shared" si="54"/>
        <v>0</v>
      </c>
      <c r="AR16" s="18">
        <f t="shared" si="5"/>
        <v>1</v>
      </c>
      <c r="AS16" s="18">
        <f t="shared" si="6"/>
        <v>0</v>
      </c>
      <c r="AT16">
        <f t="shared" si="55"/>
        <v>6</v>
      </c>
      <c r="AU16">
        <f t="shared" si="55"/>
        <v>3</v>
      </c>
      <c r="AV16">
        <f t="shared" si="56"/>
        <v>6</v>
      </c>
      <c r="AW16" s="2">
        <f t="shared" si="57"/>
        <v>7.3508907294517201E-16</v>
      </c>
      <c r="AX16" s="2">
        <f t="shared" si="58"/>
        <v>0</v>
      </c>
      <c r="AY16" s="2">
        <f t="shared" si="59"/>
        <v>1</v>
      </c>
      <c r="AZ16" s="2">
        <f t="shared" si="59"/>
        <v>-1</v>
      </c>
      <c r="BA16" s="18">
        <f t="shared" si="60"/>
        <v>-7.3508907294517201E-16</v>
      </c>
      <c r="BB16" s="2">
        <f t="shared" si="61"/>
        <v>0</v>
      </c>
      <c r="BC16" s="2">
        <f t="shared" si="62"/>
        <v>0</v>
      </c>
      <c r="BD16" s="2">
        <f t="shared" si="63"/>
        <v>1</v>
      </c>
      <c r="BE16" s="2">
        <f t="shared" si="63"/>
        <v>-1</v>
      </c>
      <c r="BF16" s="18">
        <f t="shared" si="64"/>
        <v>0</v>
      </c>
      <c r="BG16">
        <f t="shared" si="65"/>
        <v>0</v>
      </c>
      <c r="BH16" s="2">
        <f t="shared" si="65"/>
        <v>1</v>
      </c>
      <c r="BI16" s="17">
        <f t="shared" si="66"/>
        <v>0</v>
      </c>
      <c r="BJ16" s="2">
        <f t="shared" si="67"/>
        <v>1</v>
      </c>
      <c r="BK16" s="17">
        <f t="shared" si="68"/>
        <v>0</v>
      </c>
      <c r="BL16" s="2"/>
      <c r="BM16" t="str">
        <f t="shared" si="69"/>
        <v/>
      </c>
      <c r="BN16" t="str">
        <f t="shared" si="69"/>
        <v/>
      </c>
      <c r="BO16">
        <f t="shared" si="70"/>
        <v>0</v>
      </c>
      <c r="BP16">
        <f t="shared" si="71"/>
        <v>4</v>
      </c>
      <c r="BQ16">
        <f t="shared" si="72"/>
        <v>4</v>
      </c>
      <c r="BR16">
        <f t="shared" si="73"/>
        <v>0</v>
      </c>
      <c r="BS16">
        <f t="shared" si="73"/>
        <v>0</v>
      </c>
      <c r="BT16" s="17">
        <f t="shared" si="74"/>
        <v>0</v>
      </c>
      <c r="BU16" s="17">
        <f t="shared" si="75"/>
        <v>0</v>
      </c>
      <c r="BV16" s="2"/>
      <c r="BW16">
        <f t="shared" si="76"/>
        <v>10</v>
      </c>
      <c r="BX16">
        <f t="shared" si="7"/>
        <v>0</v>
      </c>
      <c r="BY16" s="7">
        <f t="shared" si="8"/>
        <v>0</v>
      </c>
      <c r="BZ16">
        <f t="shared" si="9"/>
        <v>0</v>
      </c>
      <c r="CA16" s="7">
        <f t="shared" si="10"/>
        <v>0</v>
      </c>
      <c r="CB16">
        <f t="shared" si="77"/>
        <v>10</v>
      </c>
      <c r="CC16">
        <f t="shared" si="77"/>
        <v>0</v>
      </c>
      <c r="CD16">
        <f t="shared" si="77"/>
        <v>0</v>
      </c>
      <c r="CE16" s="7">
        <f t="shared" si="78"/>
        <v>10</v>
      </c>
      <c r="CF16" s="7">
        <f t="shared" si="79"/>
        <v>10</v>
      </c>
      <c r="CG16">
        <f t="shared" si="80"/>
        <v>20</v>
      </c>
      <c r="CH16">
        <f t="shared" si="80"/>
        <v>20</v>
      </c>
      <c r="CI16">
        <f t="shared" si="80"/>
        <v>20</v>
      </c>
      <c r="CJ16">
        <f t="shared" si="11"/>
        <v>40</v>
      </c>
      <c r="CK16">
        <f t="shared" si="12"/>
        <v>0</v>
      </c>
      <c r="CL16">
        <f t="shared" si="13"/>
        <v>20</v>
      </c>
      <c r="CM16">
        <f t="shared" si="14"/>
        <v>20</v>
      </c>
      <c r="CN16">
        <f t="shared" si="81"/>
        <v>10</v>
      </c>
      <c r="CO16">
        <f t="shared" si="81"/>
        <v>5</v>
      </c>
      <c r="CP16">
        <f t="shared" si="15"/>
        <v>0</v>
      </c>
      <c r="CQ16">
        <f t="shared" si="16"/>
        <v>0</v>
      </c>
      <c r="CR16">
        <f t="shared" si="17"/>
        <v>0</v>
      </c>
      <c r="CS16" s="7">
        <f t="shared" si="82"/>
        <v>0</v>
      </c>
      <c r="CT16">
        <f t="shared" si="18"/>
        <v>0</v>
      </c>
      <c r="CU16">
        <f t="shared" si="19"/>
        <v>0</v>
      </c>
      <c r="CV16">
        <f t="shared" si="20"/>
        <v>0</v>
      </c>
      <c r="CW16" s="7">
        <f t="shared" si="83"/>
        <v>0</v>
      </c>
      <c r="CX16">
        <f t="shared" si="84"/>
        <v>0</v>
      </c>
      <c r="CY16">
        <f t="shared" si="84"/>
        <v>0</v>
      </c>
      <c r="CZ16">
        <f t="shared" si="84"/>
        <v>-5</v>
      </c>
      <c r="DA16">
        <f t="shared" si="84"/>
        <v>0</v>
      </c>
      <c r="DB16">
        <f t="shared" si="84"/>
        <v>0</v>
      </c>
      <c r="DC16">
        <f t="shared" si="85"/>
        <v>20</v>
      </c>
      <c r="DD16">
        <f t="shared" si="86"/>
        <v>20</v>
      </c>
      <c r="DE16" s="5">
        <f t="shared" si="87"/>
        <v>20</v>
      </c>
      <c r="DG16">
        <f t="shared" si="88"/>
        <v>-20</v>
      </c>
      <c r="DH16">
        <f t="shared" si="89"/>
        <v>-20</v>
      </c>
      <c r="DI16" s="5">
        <f t="shared" si="90"/>
        <v>-20</v>
      </c>
      <c r="DK16">
        <f t="shared" si="91"/>
        <v>0</v>
      </c>
      <c r="DL16">
        <f t="shared" si="91"/>
        <v>0</v>
      </c>
      <c r="DM16">
        <f t="shared" si="91"/>
        <v>0</v>
      </c>
      <c r="DN16">
        <f t="shared" si="91"/>
        <v>0</v>
      </c>
      <c r="DO16">
        <f t="shared" si="21"/>
        <v>0</v>
      </c>
      <c r="DP16">
        <f t="shared" si="92"/>
        <v>0</v>
      </c>
      <c r="DQ16">
        <f t="shared" si="93"/>
        <v>5</v>
      </c>
      <c r="DR16">
        <f t="shared" si="93"/>
        <v>0</v>
      </c>
      <c r="DS16">
        <f t="shared" si="22"/>
        <v>5</v>
      </c>
      <c r="DT16">
        <f t="shared" si="94"/>
        <v>5</v>
      </c>
      <c r="DU16">
        <f t="shared" si="95"/>
        <v>0</v>
      </c>
      <c r="DV16">
        <f t="shared" si="23"/>
        <v>0</v>
      </c>
      <c r="DW16">
        <f t="shared" si="96"/>
        <v>0</v>
      </c>
      <c r="DX16">
        <f t="shared" si="96"/>
        <v>0</v>
      </c>
      <c r="DY16">
        <f t="shared" si="96"/>
        <v>1</v>
      </c>
      <c r="DZ16">
        <f t="shared" si="24"/>
        <v>1</v>
      </c>
      <c r="EA16">
        <f t="shared" si="24"/>
        <v>1</v>
      </c>
      <c r="EB16">
        <f t="shared" si="97"/>
        <v>0</v>
      </c>
      <c r="EC16">
        <f t="shared" si="98"/>
        <v>10</v>
      </c>
      <c r="ED16">
        <f t="shared" si="99"/>
        <v>20</v>
      </c>
      <c r="EE16">
        <f t="shared" si="100"/>
        <v>1</v>
      </c>
      <c r="EF16">
        <f t="shared" si="100"/>
        <v>1</v>
      </c>
      <c r="EG16">
        <f t="shared" si="100"/>
        <v>1</v>
      </c>
      <c r="EH16">
        <f t="shared" si="101"/>
        <v>0</v>
      </c>
      <c r="EI16">
        <f t="shared" si="102"/>
        <v>10</v>
      </c>
      <c r="EJ16">
        <f t="shared" si="103"/>
        <v>-20</v>
      </c>
      <c r="EK16" s="16">
        <f t="shared" si="26"/>
        <v>0</v>
      </c>
      <c r="EL16" s="16">
        <f t="shared" si="104"/>
        <v>10</v>
      </c>
      <c r="EM16" s="16">
        <f t="shared" si="105"/>
        <v>25</v>
      </c>
      <c r="EN16" s="16">
        <f t="shared" si="27"/>
        <v>0</v>
      </c>
      <c r="EO16" s="16">
        <f t="shared" si="106"/>
        <v>10</v>
      </c>
      <c r="EP16" s="16">
        <f t="shared" si="107"/>
        <v>-15</v>
      </c>
      <c r="EQ16">
        <f t="shared" si="108"/>
        <v>0</v>
      </c>
      <c r="ER16" s="49">
        <f t="shared" si="28"/>
        <v>0</v>
      </c>
      <c r="ES16" s="49">
        <f t="shared" si="109"/>
        <v>0</v>
      </c>
      <c r="ET16" s="49">
        <f t="shared" si="110"/>
        <v>0</v>
      </c>
      <c r="EV16" t="s">
        <v>12</v>
      </c>
      <c r="EW16">
        <f t="shared" si="29"/>
        <v>1</v>
      </c>
      <c r="EX16" t="str">
        <f t="shared" si="111"/>
        <v>I2</v>
      </c>
      <c r="EY16">
        <f t="shared" si="112"/>
        <v>0</v>
      </c>
      <c r="EZ16">
        <f t="shared" si="113"/>
        <v>10</v>
      </c>
      <c r="FA16">
        <f t="shared" si="114"/>
        <v>25</v>
      </c>
      <c r="FB16" t="str">
        <f t="shared" si="115"/>
        <v>I3</v>
      </c>
      <c r="FC16">
        <f t="shared" si="116"/>
        <v>0</v>
      </c>
      <c r="FD16">
        <f t="shared" si="117"/>
        <v>10</v>
      </c>
      <c r="FE16">
        <f t="shared" si="118"/>
        <v>-15</v>
      </c>
      <c r="FF16" t="str">
        <f t="shared" si="119"/>
        <v>S</v>
      </c>
      <c r="FG16">
        <f t="shared" si="120"/>
        <v>100</v>
      </c>
      <c r="FH16" t="str">
        <f t="shared" si="121"/>
        <v>D</v>
      </c>
      <c r="FI16">
        <f t="shared" si="122"/>
        <v>0</v>
      </c>
      <c r="FJ16" t="str">
        <f t="shared" si="123"/>
        <v>P18</v>
      </c>
      <c r="FK16">
        <f t="shared" si="124"/>
        <v>-7.3508907294517201E-16</v>
      </c>
      <c r="FL16" t="str">
        <f t="shared" si="125"/>
        <v>P17</v>
      </c>
      <c r="FM16">
        <f t="shared" si="126"/>
        <v>0</v>
      </c>
      <c r="FN16" t="str">
        <f t="shared" si="127"/>
        <v>P9</v>
      </c>
      <c r="FO16">
        <f t="shared" si="128"/>
        <v>0</v>
      </c>
      <c r="FP16" t="str">
        <f t="shared" si="129"/>
        <v>P10</v>
      </c>
      <c r="FQ16">
        <f t="shared" si="130"/>
        <v>0</v>
      </c>
      <c r="FR16" t="str">
        <f t="shared" si="131"/>
        <v>T1</v>
      </c>
      <c r="FS16">
        <f t="shared" si="132"/>
        <v>0</v>
      </c>
      <c r="FT16" t="str">
        <f t="shared" si="133"/>
        <v>T2</v>
      </c>
      <c r="FU16">
        <f t="shared" si="134"/>
        <v>0</v>
      </c>
      <c r="FV16" t="str">
        <f t="shared" si="135"/>
        <v>T3</v>
      </c>
      <c r="FW16">
        <f t="shared" si="136"/>
        <v>10</v>
      </c>
      <c r="FX16" t="str">
        <f t="shared" si="137"/>
        <v>T4</v>
      </c>
      <c r="FY16">
        <f t="shared" si="138"/>
        <v>10</v>
      </c>
      <c r="FZ16" t="str">
        <f t="shared" si="139"/>
        <v>P13</v>
      </c>
      <c r="GA16">
        <f t="shared" si="31"/>
        <v>0</v>
      </c>
      <c r="GB16" t="str">
        <f t="shared" si="140"/>
        <v>P14</v>
      </c>
      <c r="GC16">
        <f t="shared" si="32"/>
        <v>0</v>
      </c>
      <c r="GD16" t="str">
        <f t="shared" si="141"/>
        <v>P11</v>
      </c>
      <c r="GE16">
        <f t="shared" si="141"/>
        <v>-15</v>
      </c>
      <c r="GF16" t="str">
        <f t="shared" si="141"/>
        <v>P12</v>
      </c>
      <c r="GG16">
        <f t="shared" si="141"/>
        <v>-15</v>
      </c>
      <c r="GH16" t="str">
        <f t="shared" si="149"/>
        <v/>
      </c>
      <c r="GI16" t="str">
        <f t="shared" si="142"/>
        <v/>
      </c>
      <c r="GJ16" t="str">
        <f t="shared" si="143"/>
        <v/>
      </c>
      <c r="GK16" t="str">
        <f t="shared" si="144"/>
        <v/>
      </c>
      <c r="GL16" t="str">
        <f t="shared" si="145"/>
        <v>X</v>
      </c>
      <c r="GM16">
        <f t="shared" si="146"/>
        <v>-1</v>
      </c>
      <c r="GQ16">
        <f t="shared" si="147"/>
        <v>500</v>
      </c>
      <c r="GR16">
        <f t="shared" si="148"/>
        <v>100</v>
      </c>
    </row>
    <row r="17" spans="1:200" ht="18.600000000000001" thickTop="1" thickBot="1" x14ac:dyDescent="0.45">
      <c r="A17" s="3" t="s">
        <v>107</v>
      </c>
      <c r="B17" s="47">
        <f>IF(C17="",IF(Making!B17="","",Making!B17),C17)</f>
        <v>0</v>
      </c>
      <c r="C17" s="40" t="str">
        <f>IF(Walking!D22="","",Walking!D22)</f>
        <v/>
      </c>
      <c r="D17" s="34" t="s">
        <v>47</v>
      </c>
      <c r="E17" s="14">
        <f>-B17</f>
        <v>0</v>
      </c>
      <c r="F17" s="14" t="s">
        <v>48</v>
      </c>
      <c r="K17">
        <f t="shared" si="34"/>
        <v>1</v>
      </c>
      <c r="L17">
        <f t="shared" si="35"/>
        <v>9</v>
      </c>
      <c r="M17">
        <f t="shared" si="36"/>
        <v>9</v>
      </c>
      <c r="N17" s="17">
        <f t="shared" si="37"/>
        <v>9</v>
      </c>
      <c r="O17">
        <f t="shared" si="38"/>
        <v>1</v>
      </c>
      <c r="P17">
        <f t="shared" si="39"/>
        <v>-10</v>
      </c>
      <c r="Q17">
        <f t="shared" si="39"/>
        <v>-5</v>
      </c>
      <c r="R17">
        <f t="shared" si="40"/>
        <v>-10</v>
      </c>
      <c r="S17">
        <f t="shared" si="41"/>
        <v>0</v>
      </c>
      <c r="T17">
        <f t="shared" si="41"/>
        <v>0</v>
      </c>
      <c r="U17">
        <f t="shared" si="42"/>
        <v>3.827</v>
      </c>
      <c r="V17">
        <f t="shared" si="43"/>
        <v>8</v>
      </c>
      <c r="W17">
        <f t="shared" si="0"/>
        <v>-2</v>
      </c>
      <c r="X17">
        <f t="shared" si="0"/>
        <v>4</v>
      </c>
      <c r="Y17">
        <f t="shared" si="0"/>
        <v>4</v>
      </c>
      <c r="Z17">
        <f t="shared" si="0"/>
        <v>8</v>
      </c>
      <c r="AA17">
        <f t="shared" si="0"/>
        <v>0</v>
      </c>
      <c r="AB17">
        <f t="shared" si="0"/>
        <v>0</v>
      </c>
      <c r="AC17" s="2">
        <f t="shared" si="44"/>
        <v>1</v>
      </c>
      <c r="AD17" s="2">
        <f t="shared" si="45"/>
        <v>8</v>
      </c>
      <c r="AE17" s="2">
        <f t="shared" si="46"/>
        <v>0</v>
      </c>
      <c r="AF17" s="2">
        <f t="shared" si="47"/>
        <v>1</v>
      </c>
      <c r="AG17" s="2">
        <f t="shared" si="48"/>
        <v>-1</v>
      </c>
      <c r="AH17" s="2">
        <f t="shared" si="49"/>
        <v>0</v>
      </c>
      <c r="AI17" s="2">
        <f t="shared" si="50"/>
        <v>0</v>
      </c>
      <c r="AJ17" s="2">
        <f t="shared" si="51"/>
        <v>0</v>
      </c>
      <c r="AK17" s="6">
        <f t="shared" si="1"/>
        <v>0</v>
      </c>
      <c r="AL17" s="6">
        <f t="shared" si="2"/>
        <v>0</v>
      </c>
      <c r="AM17" s="6">
        <f t="shared" si="52"/>
        <v>0</v>
      </c>
      <c r="AN17" s="2">
        <f t="shared" si="3"/>
        <v>0</v>
      </c>
      <c r="AO17" s="6">
        <f t="shared" si="53"/>
        <v>1</v>
      </c>
      <c r="AP17" s="6">
        <f t="shared" si="4"/>
        <v>0</v>
      </c>
      <c r="AQ17" s="6">
        <f t="shared" si="54"/>
        <v>0</v>
      </c>
      <c r="AR17" s="18">
        <f t="shared" si="5"/>
        <v>0</v>
      </c>
      <c r="AS17" s="18">
        <f t="shared" si="6"/>
        <v>1</v>
      </c>
      <c r="AT17">
        <f t="shared" si="55"/>
        <v>6</v>
      </c>
      <c r="AU17">
        <f t="shared" si="55"/>
        <v>3</v>
      </c>
      <c r="AV17">
        <f t="shared" si="56"/>
        <v>6</v>
      </c>
      <c r="AW17" s="2">
        <f t="shared" si="57"/>
        <v>0</v>
      </c>
      <c r="AX17" s="2">
        <f t="shared" si="58"/>
        <v>0</v>
      </c>
      <c r="AY17" s="2">
        <f t="shared" si="59"/>
        <v>1</v>
      </c>
      <c r="AZ17" s="2">
        <f t="shared" si="59"/>
        <v>-1</v>
      </c>
      <c r="BA17" s="18">
        <f t="shared" si="60"/>
        <v>0</v>
      </c>
      <c r="BB17" s="2">
        <f t="shared" si="61"/>
        <v>2.2961005941905386</v>
      </c>
      <c r="BC17" s="2">
        <f t="shared" si="62"/>
        <v>0</v>
      </c>
      <c r="BD17" s="2">
        <f t="shared" si="63"/>
        <v>1</v>
      </c>
      <c r="BE17" s="2">
        <f t="shared" si="63"/>
        <v>-1</v>
      </c>
      <c r="BF17" s="18">
        <f t="shared" si="64"/>
        <v>-2.2961005941905386</v>
      </c>
      <c r="BG17">
        <f t="shared" si="65"/>
        <v>0</v>
      </c>
      <c r="BH17" s="2">
        <f t="shared" si="65"/>
        <v>1</v>
      </c>
      <c r="BI17" s="17">
        <f t="shared" si="66"/>
        <v>0</v>
      </c>
      <c r="BJ17" s="2">
        <f t="shared" si="67"/>
        <v>1</v>
      </c>
      <c r="BK17" s="17">
        <f t="shared" si="68"/>
        <v>0</v>
      </c>
      <c r="BL17" s="2"/>
      <c r="BM17" t="str">
        <f t="shared" si="69"/>
        <v/>
      </c>
      <c r="BN17" t="str">
        <f t="shared" si="69"/>
        <v/>
      </c>
      <c r="BO17">
        <f t="shared" si="70"/>
        <v>0</v>
      </c>
      <c r="BP17">
        <f t="shared" si="71"/>
        <v>4</v>
      </c>
      <c r="BQ17">
        <f t="shared" si="72"/>
        <v>4</v>
      </c>
      <c r="BR17">
        <f t="shared" si="73"/>
        <v>0</v>
      </c>
      <c r="BS17">
        <f t="shared" si="73"/>
        <v>0</v>
      </c>
      <c r="BT17" s="17">
        <f t="shared" si="74"/>
        <v>0</v>
      </c>
      <c r="BU17" s="17">
        <f t="shared" si="75"/>
        <v>0</v>
      </c>
      <c r="BV17" s="2"/>
      <c r="BW17">
        <f t="shared" si="76"/>
        <v>10</v>
      </c>
      <c r="BX17">
        <f t="shared" si="7"/>
        <v>0</v>
      </c>
      <c r="BY17" s="7">
        <f t="shared" si="8"/>
        <v>0</v>
      </c>
      <c r="BZ17">
        <f t="shared" si="9"/>
        <v>0</v>
      </c>
      <c r="CA17" s="7">
        <f t="shared" si="10"/>
        <v>0</v>
      </c>
      <c r="CB17">
        <f t="shared" si="77"/>
        <v>10</v>
      </c>
      <c r="CC17">
        <f t="shared" si="77"/>
        <v>0</v>
      </c>
      <c r="CD17">
        <f t="shared" si="77"/>
        <v>0</v>
      </c>
      <c r="CE17" s="7">
        <f t="shared" si="78"/>
        <v>10</v>
      </c>
      <c r="CF17" s="7">
        <f t="shared" si="79"/>
        <v>10</v>
      </c>
      <c r="CG17">
        <f t="shared" si="80"/>
        <v>20</v>
      </c>
      <c r="CH17">
        <f t="shared" si="80"/>
        <v>20</v>
      </c>
      <c r="CI17">
        <f t="shared" si="80"/>
        <v>20</v>
      </c>
      <c r="CJ17">
        <f t="shared" si="11"/>
        <v>40</v>
      </c>
      <c r="CK17">
        <f t="shared" si="12"/>
        <v>0</v>
      </c>
      <c r="CL17">
        <f t="shared" si="13"/>
        <v>22.5</v>
      </c>
      <c r="CM17">
        <f t="shared" si="14"/>
        <v>22.5</v>
      </c>
      <c r="CN17">
        <f t="shared" si="81"/>
        <v>10</v>
      </c>
      <c r="CO17">
        <f t="shared" si="81"/>
        <v>5</v>
      </c>
      <c r="CP17">
        <f t="shared" si="15"/>
        <v>0</v>
      </c>
      <c r="CQ17">
        <f t="shared" si="16"/>
        <v>0</v>
      </c>
      <c r="CR17">
        <f t="shared" si="17"/>
        <v>0</v>
      </c>
      <c r="CS17" s="7">
        <f t="shared" si="82"/>
        <v>0</v>
      </c>
      <c r="CT17">
        <f t="shared" si="18"/>
        <v>0</v>
      </c>
      <c r="CU17">
        <f t="shared" si="19"/>
        <v>0</v>
      </c>
      <c r="CV17">
        <f t="shared" si="20"/>
        <v>0</v>
      </c>
      <c r="CW17" s="7">
        <f t="shared" si="83"/>
        <v>0</v>
      </c>
      <c r="CX17">
        <f t="shared" si="84"/>
        <v>0</v>
      </c>
      <c r="CY17">
        <f t="shared" si="84"/>
        <v>0</v>
      </c>
      <c r="CZ17">
        <f t="shared" si="84"/>
        <v>-5</v>
      </c>
      <c r="DA17">
        <f t="shared" si="84"/>
        <v>0</v>
      </c>
      <c r="DB17">
        <f t="shared" si="84"/>
        <v>0</v>
      </c>
      <c r="DC17">
        <f t="shared" si="85"/>
        <v>17.5</v>
      </c>
      <c r="DD17">
        <f t="shared" si="86"/>
        <v>17.5</v>
      </c>
      <c r="DE17" s="5">
        <f t="shared" si="87"/>
        <v>17.5</v>
      </c>
      <c r="DG17">
        <f t="shared" si="88"/>
        <v>-22.5</v>
      </c>
      <c r="DH17">
        <f t="shared" si="89"/>
        <v>-22.5</v>
      </c>
      <c r="DI17" s="5">
        <f t="shared" si="90"/>
        <v>-22.5</v>
      </c>
      <c r="DK17">
        <f t="shared" si="91"/>
        <v>0</v>
      </c>
      <c r="DL17">
        <f t="shared" si="91"/>
        <v>0</v>
      </c>
      <c r="DM17">
        <f t="shared" si="91"/>
        <v>0</v>
      </c>
      <c r="DN17">
        <f t="shared" si="91"/>
        <v>0</v>
      </c>
      <c r="DO17">
        <f t="shared" si="21"/>
        <v>0</v>
      </c>
      <c r="DP17">
        <f t="shared" si="92"/>
        <v>0</v>
      </c>
      <c r="DQ17">
        <f t="shared" si="93"/>
        <v>5</v>
      </c>
      <c r="DR17">
        <f t="shared" si="93"/>
        <v>0</v>
      </c>
      <c r="DS17">
        <f t="shared" si="22"/>
        <v>5</v>
      </c>
      <c r="DT17">
        <f t="shared" si="94"/>
        <v>5</v>
      </c>
      <c r="DU17">
        <f t="shared" si="95"/>
        <v>0</v>
      </c>
      <c r="DV17">
        <f t="shared" si="23"/>
        <v>0</v>
      </c>
      <c r="DW17">
        <f t="shared" si="96"/>
        <v>0</v>
      </c>
      <c r="DX17">
        <f t="shared" si="96"/>
        <v>0</v>
      </c>
      <c r="DY17">
        <f t="shared" si="96"/>
        <v>1</v>
      </c>
      <c r="DZ17">
        <f t="shared" si="24"/>
        <v>1</v>
      </c>
      <c r="EA17">
        <f t="shared" si="24"/>
        <v>1</v>
      </c>
      <c r="EB17">
        <f t="shared" si="97"/>
        <v>0</v>
      </c>
      <c r="EC17">
        <f t="shared" si="98"/>
        <v>10</v>
      </c>
      <c r="ED17">
        <f t="shared" si="99"/>
        <v>17.5</v>
      </c>
      <c r="EE17">
        <f t="shared" si="100"/>
        <v>1</v>
      </c>
      <c r="EF17">
        <f t="shared" si="100"/>
        <v>1</v>
      </c>
      <c r="EG17">
        <f t="shared" si="100"/>
        <v>1</v>
      </c>
      <c r="EH17">
        <f t="shared" si="101"/>
        <v>0</v>
      </c>
      <c r="EI17">
        <f t="shared" si="102"/>
        <v>10</v>
      </c>
      <c r="EJ17">
        <f t="shared" si="103"/>
        <v>-22.5</v>
      </c>
      <c r="EK17" s="16">
        <f t="shared" si="26"/>
        <v>3.827</v>
      </c>
      <c r="EL17" s="16">
        <f t="shared" si="104"/>
        <v>10</v>
      </c>
      <c r="EM17" s="16">
        <f t="shared" si="105"/>
        <v>22.5</v>
      </c>
      <c r="EN17" s="16">
        <f t="shared" si="27"/>
        <v>3.827</v>
      </c>
      <c r="EO17" s="16">
        <f t="shared" si="106"/>
        <v>10</v>
      </c>
      <c r="EP17" s="16">
        <f t="shared" si="107"/>
        <v>-17.5</v>
      </c>
      <c r="EQ17">
        <f t="shared" si="108"/>
        <v>0</v>
      </c>
      <c r="ER17" s="49">
        <f t="shared" si="28"/>
        <v>0</v>
      </c>
      <c r="ES17" s="49">
        <f t="shared" si="109"/>
        <v>0</v>
      </c>
      <c r="ET17" s="49">
        <f t="shared" si="110"/>
        <v>0</v>
      </c>
      <c r="EV17" t="s">
        <v>12</v>
      </c>
      <c r="EW17">
        <f t="shared" si="29"/>
        <v>1</v>
      </c>
      <c r="EX17" t="str">
        <f t="shared" si="111"/>
        <v>I2</v>
      </c>
      <c r="EY17">
        <f t="shared" si="112"/>
        <v>3.827</v>
      </c>
      <c r="EZ17">
        <f t="shared" si="113"/>
        <v>10</v>
      </c>
      <c r="FA17">
        <f t="shared" si="114"/>
        <v>22.5</v>
      </c>
      <c r="FB17" t="str">
        <f t="shared" si="115"/>
        <v>I3</v>
      </c>
      <c r="FC17">
        <f t="shared" si="116"/>
        <v>3.827</v>
      </c>
      <c r="FD17">
        <f t="shared" si="117"/>
        <v>10</v>
      </c>
      <c r="FE17">
        <f t="shared" si="118"/>
        <v>-17.5</v>
      </c>
      <c r="FF17" t="str">
        <f t="shared" si="119"/>
        <v>S</v>
      </c>
      <c r="FG17">
        <f t="shared" si="120"/>
        <v>100</v>
      </c>
      <c r="FH17" t="str">
        <f t="shared" si="121"/>
        <v>D</v>
      </c>
      <c r="FI17">
        <f t="shared" si="122"/>
        <v>0</v>
      </c>
      <c r="FJ17" t="str">
        <f t="shared" si="123"/>
        <v>P18</v>
      </c>
      <c r="FK17">
        <f t="shared" si="124"/>
        <v>0</v>
      </c>
      <c r="FL17" t="str">
        <f t="shared" si="125"/>
        <v>P17</v>
      </c>
      <c r="FM17">
        <f t="shared" si="126"/>
        <v>-2.2961005941905386</v>
      </c>
      <c r="FN17" t="str">
        <f t="shared" si="127"/>
        <v>P9</v>
      </c>
      <c r="FO17">
        <f t="shared" si="128"/>
        <v>0</v>
      </c>
      <c r="FP17" t="str">
        <f t="shared" si="129"/>
        <v>P10</v>
      </c>
      <c r="FQ17">
        <f t="shared" si="130"/>
        <v>0</v>
      </c>
      <c r="FR17" t="str">
        <f t="shared" si="131"/>
        <v>T1</v>
      </c>
      <c r="FS17">
        <f t="shared" si="132"/>
        <v>0</v>
      </c>
      <c r="FT17" t="str">
        <f t="shared" si="133"/>
        <v>T2</v>
      </c>
      <c r="FU17">
        <f t="shared" si="134"/>
        <v>0</v>
      </c>
      <c r="FV17" t="str">
        <f t="shared" si="135"/>
        <v>T3</v>
      </c>
      <c r="FW17">
        <f t="shared" si="136"/>
        <v>10</v>
      </c>
      <c r="FX17" t="str">
        <f t="shared" si="137"/>
        <v>T4</v>
      </c>
      <c r="FY17">
        <f t="shared" si="138"/>
        <v>10</v>
      </c>
      <c r="FZ17" t="str">
        <f t="shared" si="139"/>
        <v>P13</v>
      </c>
      <c r="GA17">
        <f t="shared" si="31"/>
        <v>0</v>
      </c>
      <c r="GB17" t="str">
        <f t="shared" si="140"/>
        <v>P14</v>
      </c>
      <c r="GC17">
        <f t="shared" si="32"/>
        <v>0</v>
      </c>
      <c r="GD17" t="str">
        <f t="shared" si="141"/>
        <v>P11</v>
      </c>
      <c r="GE17">
        <f t="shared" si="141"/>
        <v>-15</v>
      </c>
      <c r="GF17" t="str">
        <f t="shared" si="141"/>
        <v>P12</v>
      </c>
      <c r="GG17">
        <f t="shared" si="141"/>
        <v>-15</v>
      </c>
      <c r="GH17" t="str">
        <f t="shared" si="149"/>
        <v/>
      </c>
      <c r="GI17" t="str">
        <f t="shared" si="142"/>
        <v/>
      </c>
      <c r="GJ17" t="str">
        <f t="shared" si="143"/>
        <v/>
      </c>
      <c r="GK17" t="str">
        <f t="shared" si="144"/>
        <v/>
      </c>
      <c r="GL17" t="str">
        <f t="shared" si="145"/>
        <v>X</v>
      </c>
      <c r="GM17">
        <f t="shared" si="146"/>
        <v>-1</v>
      </c>
      <c r="GQ17">
        <f t="shared" si="147"/>
        <v>500</v>
      </c>
      <c r="GR17">
        <f t="shared" si="148"/>
        <v>100</v>
      </c>
    </row>
    <row r="18" spans="1:200" ht="18.600000000000001" thickTop="1" thickBot="1" x14ac:dyDescent="0.45">
      <c r="A18" s="3"/>
      <c r="B18" s="47" t="str">
        <f>IF(C18="",IF(Making!B18="","",Making!B18),C18)</f>
        <v/>
      </c>
      <c r="C18" s="40" t="str">
        <f>IF(Walking!D23="","",Walking!D23)</f>
        <v/>
      </c>
      <c r="D18" s="34" t="s">
        <v>49</v>
      </c>
      <c r="E18" s="14">
        <f>B17</f>
        <v>0</v>
      </c>
      <c r="F18" s="14"/>
      <c r="K18">
        <f t="shared" si="34"/>
        <v>1</v>
      </c>
      <c r="L18">
        <f t="shared" si="35"/>
        <v>10</v>
      </c>
      <c r="M18">
        <f t="shared" si="36"/>
        <v>10</v>
      </c>
      <c r="N18" s="17">
        <f t="shared" si="37"/>
        <v>10</v>
      </c>
      <c r="O18">
        <f t="shared" si="38"/>
        <v>1</v>
      </c>
      <c r="P18">
        <f t="shared" si="39"/>
        <v>-10</v>
      </c>
      <c r="Q18">
        <f t="shared" si="39"/>
        <v>-5</v>
      </c>
      <c r="R18">
        <f t="shared" si="40"/>
        <v>-10</v>
      </c>
      <c r="S18">
        <f t="shared" si="41"/>
        <v>0</v>
      </c>
      <c r="T18">
        <f t="shared" si="41"/>
        <v>0</v>
      </c>
      <c r="U18">
        <f t="shared" si="42"/>
        <v>7.0709999999999997</v>
      </c>
      <c r="V18">
        <f t="shared" si="43"/>
        <v>9</v>
      </c>
      <c r="W18">
        <f t="shared" si="0"/>
        <v>-2</v>
      </c>
      <c r="X18">
        <f t="shared" si="0"/>
        <v>4</v>
      </c>
      <c r="Y18">
        <f t="shared" si="0"/>
        <v>4</v>
      </c>
      <c r="Z18">
        <f t="shared" si="0"/>
        <v>8</v>
      </c>
      <c r="AA18">
        <f t="shared" si="0"/>
        <v>0</v>
      </c>
      <c r="AB18">
        <f t="shared" si="0"/>
        <v>0</v>
      </c>
      <c r="AC18" s="2">
        <f t="shared" si="44"/>
        <v>2</v>
      </c>
      <c r="AD18" s="2">
        <f t="shared" si="45"/>
        <v>7</v>
      </c>
      <c r="AE18" s="2">
        <f t="shared" si="46"/>
        <v>0</v>
      </c>
      <c r="AF18" s="2">
        <f t="shared" si="47"/>
        <v>1</v>
      </c>
      <c r="AG18" s="2">
        <f t="shared" si="48"/>
        <v>-1</v>
      </c>
      <c r="AH18" s="2">
        <f t="shared" si="49"/>
        <v>0</v>
      </c>
      <c r="AI18" s="2">
        <f t="shared" si="50"/>
        <v>0</v>
      </c>
      <c r="AJ18" s="2">
        <f t="shared" si="51"/>
        <v>0</v>
      </c>
      <c r="AK18" s="6">
        <f t="shared" si="1"/>
        <v>0</v>
      </c>
      <c r="AL18" s="6">
        <f t="shared" si="2"/>
        <v>0</v>
      </c>
      <c r="AM18" s="6">
        <f t="shared" si="52"/>
        <v>0</v>
      </c>
      <c r="AN18" s="2">
        <f t="shared" si="3"/>
        <v>0</v>
      </c>
      <c r="AO18" s="6">
        <f t="shared" si="53"/>
        <v>2</v>
      </c>
      <c r="AP18" s="6">
        <f t="shared" si="4"/>
        <v>0</v>
      </c>
      <c r="AQ18" s="6">
        <f t="shared" si="54"/>
        <v>0</v>
      </c>
      <c r="AR18" s="18">
        <f t="shared" si="5"/>
        <v>0</v>
      </c>
      <c r="AS18" s="18">
        <f t="shared" si="6"/>
        <v>1</v>
      </c>
      <c r="AT18">
        <f t="shared" si="55"/>
        <v>6</v>
      </c>
      <c r="AU18">
        <f t="shared" si="55"/>
        <v>3</v>
      </c>
      <c r="AV18">
        <f t="shared" si="56"/>
        <v>6</v>
      </c>
      <c r="AW18" s="2">
        <f t="shared" si="57"/>
        <v>0</v>
      </c>
      <c r="AX18" s="2">
        <f t="shared" si="58"/>
        <v>0</v>
      </c>
      <c r="AY18" s="2">
        <f t="shared" si="59"/>
        <v>1</v>
      </c>
      <c r="AZ18" s="2">
        <f t="shared" si="59"/>
        <v>-1</v>
      </c>
      <c r="BA18" s="18">
        <f t="shared" si="60"/>
        <v>0</v>
      </c>
      <c r="BB18" s="2">
        <f t="shared" si="61"/>
        <v>4.2426406871192848</v>
      </c>
      <c r="BC18" s="2">
        <f t="shared" si="62"/>
        <v>0</v>
      </c>
      <c r="BD18" s="2">
        <f t="shared" si="63"/>
        <v>1</v>
      </c>
      <c r="BE18" s="2">
        <f t="shared" si="63"/>
        <v>-1</v>
      </c>
      <c r="BF18" s="18">
        <f t="shared" si="64"/>
        <v>-4.2426406871192848</v>
      </c>
      <c r="BG18">
        <f t="shared" si="65"/>
        <v>0</v>
      </c>
      <c r="BH18" s="2">
        <f t="shared" si="65"/>
        <v>1</v>
      </c>
      <c r="BI18" s="17">
        <f t="shared" si="66"/>
        <v>0</v>
      </c>
      <c r="BJ18" s="2">
        <f t="shared" si="67"/>
        <v>1</v>
      </c>
      <c r="BK18" s="17">
        <f t="shared" si="68"/>
        <v>0</v>
      </c>
      <c r="BL18" s="2"/>
      <c r="BM18" t="str">
        <f t="shared" si="69"/>
        <v/>
      </c>
      <c r="BN18" t="str">
        <f t="shared" si="69"/>
        <v/>
      </c>
      <c r="BO18">
        <f t="shared" si="70"/>
        <v>0</v>
      </c>
      <c r="BP18">
        <f t="shared" si="71"/>
        <v>4</v>
      </c>
      <c r="BQ18">
        <f t="shared" si="72"/>
        <v>4</v>
      </c>
      <c r="BR18">
        <f t="shared" si="73"/>
        <v>0</v>
      </c>
      <c r="BS18">
        <f t="shared" si="73"/>
        <v>0</v>
      </c>
      <c r="BT18" s="17">
        <f t="shared" si="74"/>
        <v>0</v>
      </c>
      <c r="BU18" s="17">
        <f t="shared" si="75"/>
        <v>0</v>
      </c>
      <c r="BV18" s="2"/>
      <c r="BW18">
        <f t="shared" si="76"/>
        <v>10</v>
      </c>
      <c r="BX18">
        <f t="shared" si="7"/>
        <v>0</v>
      </c>
      <c r="BY18" s="7">
        <f t="shared" si="8"/>
        <v>0</v>
      </c>
      <c r="BZ18">
        <f t="shared" si="9"/>
        <v>0</v>
      </c>
      <c r="CA18" s="7">
        <f t="shared" si="10"/>
        <v>0</v>
      </c>
      <c r="CB18">
        <f t="shared" si="77"/>
        <v>10</v>
      </c>
      <c r="CC18">
        <f t="shared" si="77"/>
        <v>0</v>
      </c>
      <c r="CD18">
        <f t="shared" si="77"/>
        <v>0</v>
      </c>
      <c r="CE18" s="7">
        <f t="shared" si="78"/>
        <v>10</v>
      </c>
      <c r="CF18" s="7">
        <f t="shared" si="79"/>
        <v>10</v>
      </c>
      <c r="CG18">
        <f t="shared" si="80"/>
        <v>20</v>
      </c>
      <c r="CH18">
        <f t="shared" si="80"/>
        <v>20</v>
      </c>
      <c r="CI18">
        <f t="shared" si="80"/>
        <v>20</v>
      </c>
      <c r="CJ18">
        <f t="shared" si="11"/>
        <v>40</v>
      </c>
      <c r="CK18">
        <f t="shared" si="12"/>
        <v>0</v>
      </c>
      <c r="CL18">
        <f t="shared" si="13"/>
        <v>25</v>
      </c>
      <c r="CM18">
        <f t="shared" si="14"/>
        <v>25</v>
      </c>
      <c r="CN18">
        <f t="shared" si="81"/>
        <v>10</v>
      </c>
      <c r="CO18">
        <f t="shared" si="81"/>
        <v>5</v>
      </c>
      <c r="CP18">
        <f t="shared" si="15"/>
        <v>0</v>
      </c>
      <c r="CQ18">
        <f t="shared" si="16"/>
        <v>0</v>
      </c>
      <c r="CR18">
        <f t="shared" si="17"/>
        <v>0</v>
      </c>
      <c r="CS18" s="7">
        <f t="shared" si="82"/>
        <v>0</v>
      </c>
      <c r="CT18">
        <f t="shared" si="18"/>
        <v>0</v>
      </c>
      <c r="CU18">
        <f t="shared" si="19"/>
        <v>0</v>
      </c>
      <c r="CV18">
        <f t="shared" si="20"/>
        <v>0</v>
      </c>
      <c r="CW18" s="7">
        <f t="shared" si="83"/>
        <v>0</v>
      </c>
      <c r="CX18">
        <f t="shared" si="84"/>
        <v>0</v>
      </c>
      <c r="CY18">
        <f t="shared" si="84"/>
        <v>0</v>
      </c>
      <c r="CZ18">
        <f t="shared" si="84"/>
        <v>-5</v>
      </c>
      <c r="DA18">
        <f t="shared" si="84"/>
        <v>0</v>
      </c>
      <c r="DB18">
        <f t="shared" si="84"/>
        <v>0</v>
      </c>
      <c r="DC18">
        <f t="shared" si="85"/>
        <v>15</v>
      </c>
      <c r="DD18">
        <f t="shared" si="86"/>
        <v>15</v>
      </c>
      <c r="DE18" s="5">
        <f t="shared" si="87"/>
        <v>15</v>
      </c>
      <c r="DG18">
        <f t="shared" si="88"/>
        <v>-25</v>
      </c>
      <c r="DH18">
        <f t="shared" si="89"/>
        <v>-25</v>
      </c>
      <c r="DI18" s="5">
        <f t="shared" si="90"/>
        <v>-25</v>
      </c>
      <c r="DK18">
        <f t="shared" si="91"/>
        <v>0</v>
      </c>
      <c r="DL18">
        <f t="shared" si="91"/>
        <v>0</v>
      </c>
      <c r="DM18">
        <f t="shared" si="91"/>
        <v>0</v>
      </c>
      <c r="DN18">
        <f t="shared" si="91"/>
        <v>0</v>
      </c>
      <c r="DO18">
        <f t="shared" si="21"/>
        <v>0</v>
      </c>
      <c r="DP18">
        <f t="shared" si="92"/>
        <v>0</v>
      </c>
      <c r="DQ18">
        <f t="shared" si="93"/>
        <v>5</v>
      </c>
      <c r="DR18">
        <f t="shared" si="93"/>
        <v>0</v>
      </c>
      <c r="DS18">
        <f t="shared" si="22"/>
        <v>5</v>
      </c>
      <c r="DT18">
        <f t="shared" si="94"/>
        <v>5</v>
      </c>
      <c r="DU18">
        <f t="shared" si="95"/>
        <v>0</v>
      </c>
      <c r="DV18">
        <f t="shared" si="23"/>
        <v>0</v>
      </c>
      <c r="DW18">
        <f t="shared" si="96"/>
        <v>0</v>
      </c>
      <c r="DX18">
        <f t="shared" si="96"/>
        <v>0</v>
      </c>
      <c r="DY18">
        <f t="shared" si="96"/>
        <v>1</v>
      </c>
      <c r="DZ18">
        <f t="shared" si="24"/>
        <v>1</v>
      </c>
      <c r="EA18">
        <f t="shared" si="24"/>
        <v>1</v>
      </c>
      <c r="EB18">
        <f t="shared" si="97"/>
        <v>0</v>
      </c>
      <c r="EC18">
        <f t="shared" si="98"/>
        <v>10</v>
      </c>
      <c r="ED18">
        <f t="shared" si="99"/>
        <v>15</v>
      </c>
      <c r="EE18">
        <f t="shared" si="100"/>
        <v>1</v>
      </c>
      <c r="EF18">
        <f t="shared" si="100"/>
        <v>1</v>
      </c>
      <c r="EG18">
        <f t="shared" si="100"/>
        <v>1</v>
      </c>
      <c r="EH18">
        <f t="shared" si="101"/>
        <v>0</v>
      </c>
      <c r="EI18">
        <f t="shared" si="102"/>
        <v>10</v>
      </c>
      <c r="EJ18">
        <f t="shared" si="103"/>
        <v>-25</v>
      </c>
      <c r="EK18" s="16">
        <f t="shared" si="26"/>
        <v>7.0709999999999997</v>
      </c>
      <c r="EL18" s="16">
        <f t="shared" si="104"/>
        <v>10</v>
      </c>
      <c r="EM18" s="16">
        <f t="shared" si="105"/>
        <v>20</v>
      </c>
      <c r="EN18" s="16">
        <f t="shared" si="27"/>
        <v>7.0709999999999997</v>
      </c>
      <c r="EO18" s="16">
        <f t="shared" si="106"/>
        <v>10</v>
      </c>
      <c r="EP18" s="16">
        <f t="shared" si="107"/>
        <v>-20</v>
      </c>
      <c r="EQ18">
        <f t="shared" si="108"/>
        <v>0</v>
      </c>
      <c r="ER18" s="49">
        <f t="shared" si="28"/>
        <v>0</v>
      </c>
      <c r="ES18" s="49">
        <f t="shared" si="109"/>
        <v>0</v>
      </c>
      <c r="ET18" s="49">
        <f t="shared" si="110"/>
        <v>0</v>
      </c>
      <c r="EV18" t="s">
        <v>12</v>
      </c>
      <c r="EW18">
        <f t="shared" si="29"/>
        <v>1</v>
      </c>
      <c r="EX18" t="str">
        <f t="shared" si="111"/>
        <v>I2</v>
      </c>
      <c r="EY18">
        <f t="shared" si="112"/>
        <v>7.0709999999999997</v>
      </c>
      <c r="EZ18">
        <f t="shared" si="113"/>
        <v>10</v>
      </c>
      <c r="FA18">
        <f t="shared" si="114"/>
        <v>20</v>
      </c>
      <c r="FB18" t="str">
        <f t="shared" si="115"/>
        <v>I3</v>
      </c>
      <c r="FC18">
        <f t="shared" si="116"/>
        <v>7.0709999999999997</v>
      </c>
      <c r="FD18">
        <f t="shared" si="117"/>
        <v>10</v>
      </c>
      <c r="FE18">
        <f t="shared" si="118"/>
        <v>-20</v>
      </c>
      <c r="FF18" t="str">
        <f t="shared" si="119"/>
        <v>S</v>
      </c>
      <c r="FG18">
        <f t="shared" si="120"/>
        <v>100</v>
      </c>
      <c r="FH18" t="str">
        <f t="shared" si="121"/>
        <v>D</v>
      </c>
      <c r="FI18">
        <f t="shared" si="122"/>
        <v>0</v>
      </c>
      <c r="FJ18" t="str">
        <f t="shared" si="123"/>
        <v>P18</v>
      </c>
      <c r="FK18">
        <f t="shared" si="124"/>
        <v>0</v>
      </c>
      <c r="FL18" t="str">
        <f t="shared" si="125"/>
        <v>P17</v>
      </c>
      <c r="FM18">
        <f t="shared" si="126"/>
        <v>-4.2426406871192848</v>
      </c>
      <c r="FN18" t="str">
        <f t="shared" si="127"/>
        <v>P9</v>
      </c>
      <c r="FO18">
        <f t="shared" si="128"/>
        <v>0</v>
      </c>
      <c r="FP18" t="str">
        <f t="shared" si="129"/>
        <v>P10</v>
      </c>
      <c r="FQ18">
        <f t="shared" si="130"/>
        <v>0</v>
      </c>
      <c r="FR18" t="str">
        <f t="shared" si="131"/>
        <v>T1</v>
      </c>
      <c r="FS18">
        <f t="shared" si="132"/>
        <v>0</v>
      </c>
      <c r="FT18" t="str">
        <f t="shared" si="133"/>
        <v>T2</v>
      </c>
      <c r="FU18">
        <f t="shared" si="134"/>
        <v>0</v>
      </c>
      <c r="FV18" t="str">
        <f t="shared" si="135"/>
        <v>T3</v>
      </c>
      <c r="FW18">
        <f t="shared" si="136"/>
        <v>10</v>
      </c>
      <c r="FX18" t="str">
        <f t="shared" si="137"/>
        <v>T4</v>
      </c>
      <c r="FY18">
        <f t="shared" si="138"/>
        <v>10</v>
      </c>
      <c r="FZ18" t="str">
        <f t="shared" si="139"/>
        <v>P13</v>
      </c>
      <c r="GA18">
        <f t="shared" si="31"/>
        <v>0</v>
      </c>
      <c r="GB18" t="str">
        <f t="shared" si="140"/>
        <v>P14</v>
      </c>
      <c r="GC18">
        <f t="shared" si="32"/>
        <v>0</v>
      </c>
      <c r="GD18" t="str">
        <f t="shared" si="141"/>
        <v>P11</v>
      </c>
      <c r="GE18">
        <f t="shared" si="141"/>
        <v>-15</v>
      </c>
      <c r="GF18" t="str">
        <f t="shared" si="141"/>
        <v>P12</v>
      </c>
      <c r="GG18">
        <f t="shared" si="141"/>
        <v>-15</v>
      </c>
      <c r="GH18" t="str">
        <f t="shared" si="149"/>
        <v/>
      </c>
      <c r="GI18" t="str">
        <f t="shared" si="142"/>
        <v/>
      </c>
      <c r="GJ18" t="str">
        <f t="shared" si="143"/>
        <v/>
      </c>
      <c r="GK18" t="str">
        <f t="shared" si="144"/>
        <v/>
      </c>
      <c r="GL18" t="str">
        <f t="shared" si="145"/>
        <v>X</v>
      </c>
      <c r="GM18">
        <f t="shared" si="146"/>
        <v>-1</v>
      </c>
      <c r="GQ18">
        <f t="shared" si="147"/>
        <v>500</v>
      </c>
      <c r="GR18">
        <f t="shared" si="148"/>
        <v>100</v>
      </c>
    </row>
    <row r="19" spans="1:200" ht="18.600000000000001" thickTop="1" thickBot="1" x14ac:dyDescent="0.45">
      <c r="A19" s="15" t="s">
        <v>55</v>
      </c>
      <c r="B19" s="47">
        <f>IF(C19="",IF(Making!B19="","",Making!B19),C19)</f>
        <v>-5</v>
      </c>
      <c r="C19" s="40" t="str">
        <f>IF(Walking!D24="","",Walking!D24)</f>
        <v/>
      </c>
      <c r="D19" s="34" t="s">
        <v>76</v>
      </c>
      <c r="E19" s="7">
        <f>Making!E19</f>
        <v>72</v>
      </c>
      <c r="F19">
        <f>B21+E19</f>
        <v>72</v>
      </c>
      <c r="H19" s="7" t="s">
        <v>77</v>
      </c>
      <c r="I19">
        <f>F19/2*TAN((B17)/180*PI())</f>
        <v>0</v>
      </c>
      <c r="K19">
        <f t="shared" si="34"/>
        <v>1</v>
      </c>
      <c r="L19">
        <f t="shared" si="35"/>
        <v>11</v>
      </c>
      <c r="M19">
        <f t="shared" si="36"/>
        <v>11</v>
      </c>
      <c r="N19" s="17">
        <f t="shared" si="37"/>
        <v>10</v>
      </c>
      <c r="O19">
        <f t="shared" si="38"/>
        <v>1</v>
      </c>
      <c r="P19">
        <f t="shared" si="39"/>
        <v>-10</v>
      </c>
      <c r="Q19">
        <f t="shared" si="39"/>
        <v>-5</v>
      </c>
      <c r="R19">
        <f t="shared" si="40"/>
        <v>-10</v>
      </c>
      <c r="S19">
        <f t="shared" si="41"/>
        <v>0</v>
      </c>
      <c r="T19">
        <f t="shared" si="41"/>
        <v>0</v>
      </c>
      <c r="U19">
        <f t="shared" si="42"/>
        <v>7.0709999999999997</v>
      </c>
      <c r="V19">
        <f t="shared" si="43"/>
        <v>10</v>
      </c>
      <c r="W19">
        <f t="shared" si="0"/>
        <v>-2</v>
      </c>
      <c r="X19">
        <f t="shared" si="0"/>
        <v>4</v>
      </c>
      <c r="Y19">
        <f t="shared" si="0"/>
        <v>4</v>
      </c>
      <c r="Z19">
        <f t="shared" si="0"/>
        <v>8</v>
      </c>
      <c r="AA19">
        <f t="shared" si="0"/>
        <v>0</v>
      </c>
      <c r="AB19">
        <f t="shared" si="0"/>
        <v>0</v>
      </c>
      <c r="AC19" s="2">
        <f t="shared" si="44"/>
        <v>3</v>
      </c>
      <c r="AD19" s="2">
        <f t="shared" si="45"/>
        <v>6</v>
      </c>
      <c r="AE19" s="2">
        <f t="shared" si="46"/>
        <v>1</v>
      </c>
      <c r="AF19" s="2">
        <f t="shared" si="47"/>
        <v>1</v>
      </c>
      <c r="AG19" s="2">
        <f t="shared" si="48"/>
        <v>-1</v>
      </c>
      <c r="AH19" s="2">
        <f t="shared" si="49"/>
        <v>1</v>
      </c>
      <c r="AI19" s="2">
        <f t="shared" si="50"/>
        <v>-1</v>
      </c>
      <c r="AJ19" s="2">
        <f t="shared" si="51"/>
        <v>0</v>
      </c>
      <c r="AK19" s="6">
        <f t="shared" si="1"/>
        <v>0</v>
      </c>
      <c r="AL19" s="6">
        <f t="shared" si="2"/>
        <v>0</v>
      </c>
      <c r="AM19" s="6">
        <f t="shared" si="52"/>
        <v>0</v>
      </c>
      <c r="AN19" s="2">
        <f t="shared" si="3"/>
        <v>1</v>
      </c>
      <c r="AO19" s="6">
        <f t="shared" si="53"/>
        <v>3</v>
      </c>
      <c r="AP19" s="6">
        <f t="shared" si="4"/>
        <v>1</v>
      </c>
      <c r="AQ19" s="6">
        <f t="shared" si="54"/>
        <v>1</v>
      </c>
      <c r="AR19" s="18">
        <f t="shared" si="5"/>
        <v>0</v>
      </c>
      <c r="AS19" s="18">
        <f t="shared" si="6"/>
        <v>1</v>
      </c>
      <c r="AT19">
        <f t="shared" si="55"/>
        <v>6</v>
      </c>
      <c r="AU19">
        <f t="shared" si="55"/>
        <v>3</v>
      </c>
      <c r="AV19">
        <f t="shared" si="56"/>
        <v>6</v>
      </c>
      <c r="AW19" s="2">
        <f t="shared" si="57"/>
        <v>0</v>
      </c>
      <c r="AX19" s="2">
        <f t="shared" si="58"/>
        <v>0</v>
      </c>
      <c r="AY19" s="2">
        <f t="shared" si="59"/>
        <v>1</v>
      </c>
      <c r="AZ19" s="2">
        <f t="shared" si="59"/>
        <v>-1</v>
      </c>
      <c r="BA19" s="18">
        <f t="shared" si="60"/>
        <v>0</v>
      </c>
      <c r="BB19" s="2">
        <f t="shared" si="61"/>
        <v>4.2426406871192848</v>
      </c>
      <c r="BC19" s="2">
        <f t="shared" si="62"/>
        <v>4.2426406871192848</v>
      </c>
      <c r="BD19" s="2">
        <f t="shared" si="63"/>
        <v>1</v>
      </c>
      <c r="BE19" s="2">
        <f t="shared" si="63"/>
        <v>-1</v>
      </c>
      <c r="BF19" s="18">
        <f t="shared" si="64"/>
        <v>-4.2426406871192848</v>
      </c>
      <c r="BG19">
        <f t="shared" si="65"/>
        <v>0</v>
      </c>
      <c r="BH19" s="2">
        <f t="shared" si="65"/>
        <v>1</v>
      </c>
      <c r="BI19" s="17">
        <f t="shared" si="66"/>
        <v>0</v>
      </c>
      <c r="BJ19" s="2">
        <f t="shared" si="67"/>
        <v>1</v>
      </c>
      <c r="BK19" s="17">
        <f t="shared" si="68"/>
        <v>0</v>
      </c>
      <c r="BL19" s="2"/>
      <c r="BM19" t="str">
        <f t="shared" si="69"/>
        <v/>
      </c>
      <c r="BN19" t="str">
        <f t="shared" si="69"/>
        <v/>
      </c>
      <c r="BO19">
        <f t="shared" si="70"/>
        <v>-1</v>
      </c>
      <c r="BP19">
        <f t="shared" si="71"/>
        <v>3</v>
      </c>
      <c r="BQ19">
        <f t="shared" si="72"/>
        <v>4</v>
      </c>
      <c r="BR19">
        <f t="shared" si="73"/>
        <v>0</v>
      </c>
      <c r="BS19">
        <f t="shared" si="73"/>
        <v>0</v>
      </c>
      <c r="BT19" s="17">
        <f t="shared" si="74"/>
        <v>0</v>
      </c>
      <c r="BU19" s="17">
        <f t="shared" si="75"/>
        <v>0</v>
      </c>
      <c r="BV19" s="2"/>
      <c r="BW19">
        <f t="shared" si="76"/>
        <v>10</v>
      </c>
      <c r="BX19">
        <f t="shared" si="7"/>
        <v>0</v>
      </c>
      <c r="BY19" s="7">
        <f t="shared" si="8"/>
        <v>0</v>
      </c>
      <c r="BZ19">
        <f t="shared" si="9"/>
        <v>10</v>
      </c>
      <c r="CA19" s="7">
        <f t="shared" si="10"/>
        <v>7.0709999999999997</v>
      </c>
      <c r="CB19">
        <f t="shared" si="77"/>
        <v>10</v>
      </c>
      <c r="CC19">
        <f t="shared" si="77"/>
        <v>0</v>
      </c>
      <c r="CD19">
        <f t="shared" si="77"/>
        <v>0</v>
      </c>
      <c r="CE19" s="7">
        <f t="shared" si="78"/>
        <v>10</v>
      </c>
      <c r="CF19" s="7">
        <f t="shared" si="79"/>
        <v>10</v>
      </c>
      <c r="CG19">
        <f t="shared" si="80"/>
        <v>20</v>
      </c>
      <c r="CH19">
        <f t="shared" si="80"/>
        <v>20</v>
      </c>
      <c r="CI19">
        <f t="shared" si="80"/>
        <v>20</v>
      </c>
      <c r="CJ19">
        <f t="shared" si="11"/>
        <v>40</v>
      </c>
      <c r="CK19">
        <f t="shared" si="12"/>
        <v>10</v>
      </c>
      <c r="CL19">
        <f t="shared" si="13"/>
        <v>27.5</v>
      </c>
      <c r="CM19">
        <f t="shared" si="14"/>
        <v>27.5</v>
      </c>
      <c r="CN19">
        <f t="shared" si="81"/>
        <v>10</v>
      </c>
      <c r="CO19">
        <f t="shared" si="81"/>
        <v>5</v>
      </c>
      <c r="CP19">
        <f t="shared" si="15"/>
        <v>0</v>
      </c>
      <c r="CQ19">
        <f t="shared" si="16"/>
        <v>0</v>
      </c>
      <c r="CR19">
        <f t="shared" si="17"/>
        <v>0</v>
      </c>
      <c r="CS19" s="7">
        <f t="shared" si="82"/>
        <v>0</v>
      </c>
      <c r="CT19">
        <f t="shared" si="18"/>
        <v>7.0710678118654746</v>
      </c>
      <c r="CU19">
        <f t="shared" si="19"/>
        <v>3.5355339059327373</v>
      </c>
      <c r="CV19">
        <f t="shared" si="20"/>
        <v>0.25</v>
      </c>
      <c r="CW19" s="7">
        <f t="shared" si="83"/>
        <v>-4.4194173824159213</v>
      </c>
      <c r="CX19">
        <f t="shared" si="84"/>
        <v>0</v>
      </c>
      <c r="CY19">
        <f t="shared" si="84"/>
        <v>0</v>
      </c>
      <c r="CZ19">
        <f t="shared" si="84"/>
        <v>-5</v>
      </c>
      <c r="DA19">
        <f t="shared" si="84"/>
        <v>0</v>
      </c>
      <c r="DB19">
        <f t="shared" si="84"/>
        <v>0</v>
      </c>
      <c r="DC19">
        <f t="shared" si="85"/>
        <v>12.5</v>
      </c>
      <c r="DD19">
        <f t="shared" si="86"/>
        <v>12.5</v>
      </c>
      <c r="DE19" s="5">
        <f t="shared" si="87"/>
        <v>12.5</v>
      </c>
      <c r="DG19">
        <f t="shared" si="88"/>
        <v>-21.919417382415922</v>
      </c>
      <c r="DH19">
        <f t="shared" si="89"/>
        <v>-21.919417382415922</v>
      </c>
      <c r="DI19" s="5">
        <f t="shared" si="90"/>
        <v>-21.919417382415922</v>
      </c>
      <c r="DK19">
        <f t="shared" si="91"/>
        <v>0</v>
      </c>
      <c r="DL19">
        <f t="shared" si="91"/>
        <v>0</v>
      </c>
      <c r="DM19">
        <f t="shared" si="91"/>
        <v>0</v>
      </c>
      <c r="DN19">
        <f t="shared" si="91"/>
        <v>0</v>
      </c>
      <c r="DO19">
        <f t="shared" si="21"/>
        <v>0</v>
      </c>
      <c r="DP19">
        <f t="shared" si="92"/>
        <v>0</v>
      </c>
      <c r="DQ19">
        <f t="shared" si="93"/>
        <v>5</v>
      </c>
      <c r="DR19">
        <f t="shared" si="93"/>
        <v>0</v>
      </c>
      <c r="DS19">
        <f t="shared" si="22"/>
        <v>5</v>
      </c>
      <c r="DT19">
        <f t="shared" si="94"/>
        <v>5</v>
      </c>
      <c r="DU19">
        <f t="shared" si="95"/>
        <v>0</v>
      </c>
      <c r="DV19">
        <f t="shared" si="23"/>
        <v>0</v>
      </c>
      <c r="DW19">
        <f t="shared" si="96"/>
        <v>0</v>
      </c>
      <c r="DX19">
        <f t="shared" si="96"/>
        <v>0</v>
      </c>
      <c r="DY19">
        <f t="shared" si="96"/>
        <v>1</v>
      </c>
      <c r="DZ19">
        <f t="shared" si="24"/>
        <v>1</v>
      </c>
      <c r="EA19">
        <f t="shared" si="24"/>
        <v>1</v>
      </c>
      <c r="EB19">
        <f t="shared" si="97"/>
        <v>0</v>
      </c>
      <c r="EC19">
        <f t="shared" si="98"/>
        <v>10</v>
      </c>
      <c r="ED19">
        <f t="shared" si="99"/>
        <v>12.5</v>
      </c>
      <c r="EE19">
        <f t="shared" si="100"/>
        <v>1</v>
      </c>
      <c r="EF19">
        <f t="shared" si="100"/>
        <v>1</v>
      </c>
      <c r="EG19">
        <f t="shared" si="100"/>
        <v>1</v>
      </c>
      <c r="EH19">
        <f t="shared" si="101"/>
        <v>0</v>
      </c>
      <c r="EI19">
        <f t="shared" si="102"/>
        <v>17.070999999999998</v>
      </c>
      <c r="EJ19">
        <f t="shared" si="103"/>
        <v>-21.919</v>
      </c>
      <c r="EK19" s="16">
        <f t="shared" si="26"/>
        <v>7.0709999999999997</v>
      </c>
      <c r="EL19" s="16">
        <f t="shared" si="104"/>
        <v>10</v>
      </c>
      <c r="EM19" s="16">
        <f t="shared" si="105"/>
        <v>17.5</v>
      </c>
      <c r="EN19" s="16">
        <f t="shared" si="27"/>
        <v>7.0709999999999997</v>
      </c>
      <c r="EO19" s="16">
        <f t="shared" si="106"/>
        <v>17.070999999999998</v>
      </c>
      <c r="EP19" s="16">
        <f t="shared" si="107"/>
        <v>-16.919</v>
      </c>
      <c r="EQ19">
        <f t="shared" si="108"/>
        <v>0</v>
      </c>
      <c r="ER19" s="49">
        <f t="shared" si="28"/>
        <v>0</v>
      </c>
      <c r="ES19" s="49">
        <f t="shared" si="109"/>
        <v>0</v>
      </c>
      <c r="ET19" s="49">
        <f t="shared" si="110"/>
        <v>0</v>
      </c>
      <c r="EV19" t="s">
        <v>12</v>
      </c>
      <c r="EW19">
        <f t="shared" si="29"/>
        <v>1</v>
      </c>
      <c r="EX19" t="str">
        <f t="shared" si="111"/>
        <v>I2</v>
      </c>
      <c r="EY19">
        <f t="shared" si="112"/>
        <v>7.0709999999999997</v>
      </c>
      <c r="EZ19">
        <f t="shared" si="113"/>
        <v>10</v>
      </c>
      <c r="FA19">
        <f t="shared" si="114"/>
        <v>17.5</v>
      </c>
      <c r="FB19" t="str">
        <f t="shared" si="115"/>
        <v>I3</v>
      </c>
      <c r="FC19">
        <f t="shared" si="116"/>
        <v>7.0709999999999997</v>
      </c>
      <c r="FD19">
        <f t="shared" si="117"/>
        <v>17.070999999999998</v>
      </c>
      <c r="FE19">
        <f t="shared" si="118"/>
        <v>-16.919</v>
      </c>
      <c r="FF19" t="str">
        <f t="shared" si="119"/>
        <v>S</v>
      </c>
      <c r="FG19">
        <f t="shared" si="120"/>
        <v>100</v>
      </c>
      <c r="FH19" t="str">
        <f t="shared" si="121"/>
        <v>D</v>
      </c>
      <c r="FI19">
        <f t="shared" si="122"/>
        <v>0</v>
      </c>
      <c r="FJ19" t="str">
        <f t="shared" si="123"/>
        <v>P18</v>
      </c>
      <c r="FK19">
        <f t="shared" si="124"/>
        <v>0</v>
      </c>
      <c r="FL19" t="str">
        <f t="shared" si="125"/>
        <v>P17</v>
      </c>
      <c r="FM19">
        <f t="shared" si="126"/>
        <v>-4.2426406871192848</v>
      </c>
      <c r="FN19" t="str">
        <f t="shared" si="127"/>
        <v>P9</v>
      </c>
      <c r="FO19">
        <f t="shared" si="128"/>
        <v>0</v>
      </c>
      <c r="FP19" t="str">
        <f t="shared" si="129"/>
        <v>P10</v>
      </c>
      <c r="FQ19">
        <f t="shared" si="130"/>
        <v>0</v>
      </c>
      <c r="FR19" t="str">
        <f t="shared" si="131"/>
        <v>T1</v>
      </c>
      <c r="FS19">
        <f t="shared" si="132"/>
        <v>0</v>
      </c>
      <c r="FT19" t="str">
        <f t="shared" si="133"/>
        <v>T2</v>
      </c>
      <c r="FU19">
        <f t="shared" si="134"/>
        <v>0</v>
      </c>
      <c r="FV19" t="str">
        <f t="shared" si="135"/>
        <v>T3</v>
      </c>
      <c r="FW19">
        <f t="shared" si="136"/>
        <v>10</v>
      </c>
      <c r="FX19" t="str">
        <f t="shared" si="137"/>
        <v>T4</v>
      </c>
      <c r="FY19">
        <f t="shared" si="138"/>
        <v>10</v>
      </c>
      <c r="FZ19" t="str">
        <f t="shared" si="139"/>
        <v>P13</v>
      </c>
      <c r="GA19">
        <f t="shared" si="31"/>
        <v>0</v>
      </c>
      <c r="GB19" t="str">
        <f t="shared" si="140"/>
        <v>P14</v>
      </c>
      <c r="GC19">
        <f t="shared" si="32"/>
        <v>0</v>
      </c>
      <c r="GD19" t="str">
        <f t="shared" si="141"/>
        <v>P11</v>
      </c>
      <c r="GE19">
        <f t="shared" si="141"/>
        <v>-15</v>
      </c>
      <c r="GF19" t="str">
        <f t="shared" si="141"/>
        <v>P12</v>
      </c>
      <c r="GG19">
        <f t="shared" si="141"/>
        <v>-15</v>
      </c>
      <c r="GH19" t="str">
        <f t="shared" si="149"/>
        <v/>
      </c>
      <c r="GI19" t="str">
        <f t="shared" si="142"/>
        <v/>
      </c>
      <c r="GJ19" t="str">
        <f t="shared" si="143"/>
        <v/>
      </c>
      <c r="GK19" t="str">
        <f t="shared" si="144"/>
        <v/>
      </c>
      <c r="GL19" t="str">
        <f t="shared" si="145"/>
        <v>X</v>
      </c>
      <c r="GM19">
        <f t="shared" si="146"/>
        <v>-1</v>
      </c>
      <c r="GQ19">
        <f t="shared" si="147"/>
        <v>500</v>
      </c>
      <c r="GR19">
        <f t="shared" si="148"/>
        <v>100</v>
      </c>
    </row>
    <row r="20" spans="1:200" ht="18.600000000000001" thickTop="1" thickBot="1" x14ac:dyDescent="0.45">
      <c r="A20" s="15" t="s">
        <v>58</v>
      </c>
      <c r="B20" s="47">
        <f>IF(C20="",IF(Making!B20="","",Making!B20),C20)</f>
        <v>10</v>
      </c>
      <c r="C20" s="40" t="str">
        <f>IF(Walking!D25="","",Walking!D25)</f>
        <v/>
      </c>
      <c r="H20" s="7" t="s">
        <v>78</v>
      </c>
      <c r="I20">
        <f>-I19</f>
        <v>0</v>
      </c>
      <c r="K20">
        <f t="shared" si="34"/>
        <v>1</v>
      </c>
      <c r="L20">
        <f t="shared" si="35"/>
        <v>12</v>
      </c>
      <c r="M20">
        <f t="shared" si="36"/>
        <v>12</v>
      </c>
      <c r="N20" s="17">
        <f t="shared" si="37"/>
        <v>10</v>
      </c>
      <c r="O20">
        <f t="shared" si="38"/>
        <v>1</v>
      </c>
      <c r="P20">
        <f t="shared" si="39"/>
        <v>-10</v>
      </c>
      <c r="Q20">
        <f t="shared" si="39"/>
        <v>-5</v>
      </c>
      <c r="R20">
        <f t="shared" si="40"/>
        <v>-10</v>
      </c>
      <c r="S20">
        <f t="shared" si="41"/>
        <v>0</v>
      </c>
      <c r="T20">
        <f t="shared" si="41"/>
        <v>0</v>
      </c>
      <c r="U20">
        <f t="shared" si="42"/>
        <v>7.0709999999999997</v>
      </c>
      <c r="V20">
        <f t="shared" si="43"/>
        <v>11</v>
      </c>
      <c r="W20">
        <f t="shared" si="0"/>
        <v>-2</v>
      </c>
      <c r="X20">
        <f t="shared" si="0"/>
        <v>4</v>
      </c>
      <c r="Y20">
        <f t="shared" si="0"/>
        <v>4</v>
      </c>
      <c r="Z20">
        <f t="shared" si="0"/>
        <v>8</v>
      </c>
      <c r="AA20">
        <f t="shared" si="0"/>
        <v>0</v>
      </c>
      <c r="AB20">
        <f t="shared" si="0"/>
        <v>0</v>
      </c>
      <c r="AC20" s="2">
        <f t="shared" si="44"/>
        <v>4</v>
      </c>
      <c r="AD20" s="2">
        <f t="shared" si="45"/>
        <v>5</v>
      </c>
      <c r="AE20" s="2">
        <f t="shared" si="46"/>
        <v>2</v>
      </c>
      <c r="AF20" s="2">
        <f t="shared" si="47"/>
        <v>1</v>
      </c>
      <c r="AG20" s="2">
        <f t="shared" si="48"/>
        <v>-1</v>
      </c>
      <c r="AH20" s="2">
        <f t="shared" si="49"/>
        <v>1</v>
      </c>
      <c r="AI20" s="2">
        <f t="shared" si="50"/>
        <v>-1</v>
      </c>
      <c r="AJ20" s="2">
        <f t="shared" si="51"/>
        <v>0</v>
      </c>
      <c r="AK20" s="6">
        <f t="shared" si="1"/>
        <v>0</v>
      </c>
      <c r="AL20" s="6">
        <f t="shared" si="2"/>
        <v>0</v>
      </c>
      <c r="AM20" s="6">
        <f t="shared" si="52"/>
        <v>0</v>
      </c>
      <c r="AN20" s="2">
        <f t="shared" si="3"/>
        <v>1</v>
      </c>
      <c r="AO20" s="6">
        <f t="shared" si="53"/>
        <v>4</v>
      </c>
      <c r="AP20" s="6">
        <f t="shared" si="4"/>
        <v>2</v>
      </c>
      <c r="AQ20" s="6">
        <f t="shared" si="54"/>
        <v>2</v>
      </c>
      <c r="AR20" s="18">
        <f t="shared" si="5"/>
        <v>0</v>
      </c>
      <c r="AS20" s="18">
        <f t="shared" si="6"/>
        <v>1</v>
      </c>
      <c r="AT20">
        <f t="shared" si="55"/>
        <v>6</v>
      </c>
      <c r="AU20">
        <f t="shared" si="55"/>
        <v>3</v>
      </c>
      <c r="AV20">
        <f t="shared" si="56"/>
        <v>6</v>
      </c>
      <c r="AW20" s="2">
        <f t="shared" si="57"/>
        <v>0</v>
      </c>
      <c r="AX20" s="2">
        <f t="shared" si="58"/>
        <v>0</v>
      </c>
      <c r="AY20" s="2">
        <f t="shared" si="59"/>
        <v>1</v>
      </c>
      <c r="AZ20" s="2">
        <f t="shared" si="59"/>
        <v>-1</v>
      </c>
      <c r="BA20" s="18">
        <f t="shared" si="60"/>
        <v>0</v>
      </c>
      <c r="BB20" s="2">
        <f t="shared" si="61"/>
        <v>4.2426406871192848</v>
      </c>
      <c r="BC20" s="2">
        <f t="shared" si="62"/>
        <v>6</v>
      </c>
      <c r="BD20" s="2">
        <f t="shared" si="63"/>
        <v>1</v>
      </c>
      <c r="BE20" s="2">
        <f t="shared" si="63"/>
        <v>-1</v>
      </c>
      <c r="BF20" s="18">
        <f t="shared" si="64"/>
        <v>-4.2426406871192848</v>
      </c>
      <c r="BG20">
        <f t="shared" si="65"/>
        <v>0</v>
      </c>
      <c r="BH20" s="2">
        <f t="shared" si="65"/>
        <v>1</v>
      </c>
      <c r="BI20" s="17">
        <f t="shared" si="66"/>
        <v>0</v>
      </c>
      <c r="BJ20" s="2">
        <f t="shared" si="67"/>
        <v>1</v>
      </c>
      <c r="BK20" s="17">
        <f t="shared" si="68"/>
        <v>0</v>
      </c>
      <c r="BL20" s="2"/>
      <c r="BM20" t="str">
        <f t="shared" si="69"/>
        <v/>
      </c>
      <c r="BN20" t="str">
        <f t="shared" si="69"/>
        <v/>
      </c>
      <c r="BO20">
        <f t="shared" si="70"/>
        <v>-1</v>
      </c>
      <c r="BP20">
        <f t="shared" si="71"/>
        <v>2</v>
      </c>
      <c r="BQ20">
        <f t="shared" si="72"/>
        <v>3</v>
      </c>
      <c r="BR20">
        <f t="shared" si="73"/>
        <v>0</v>
      </c>
      <c r="BS20">
        <f t="shared" si="73"/>
        <v>0</v>
      </c>
      <c r="BT20" s="17">
        <f t="shared" si="74"/>
        <v>0</v>
      </c>
      <c r="BU20" s="17">
        <f t="shared" si="75"/>
        <v>0</v>
      </c>
      <c r="BV20" s="2"/>
      <c r="BW20">
        <f t="shared" si="76"/>
        <v>10</v>
      </c>
      <c r="BX20">
        <f t="shared" si="7"/>
        <v>0</v>
      </c>
      <c r="BY20" s="7">
        <f t="shared" si="8"/>
        <v>0</v>
      </c>
      <c r="BZ20">
        <f t="shared" si="9"/>
        <v>10</v>
      </c>
      <c r="CA20" s="7">
        <f t="shared" si="10"/>
        <v>10</v>
      </c>
      <c r="CB20">
        <f t="shared" si="77"/>
        <v>10</v>
      </c>
      <c r="CC20">
        <f t="shared" si="77"/>
        <v>0</v>
      </c>
      <c r="CD20">
        <f t="shared" si="77"/>
        <v>0</v>
      </c>
      <c r="CE20" s="7">
        <f t="shared" si="78"/>
        <v>10</v>
      </c>
      <c r="CF20" s="7">
        <f t="shared" si="79"/>
        <v>10</v>
      </c>
      <c r="CG20">
        <f t="shared" si="80"/>
        <v>20</v>
      </c>
      <c r="CH20">
        <f t="shared" si="80"/>
        <v>20</v>
      </c>
      <c r="CI20">
        <f t="shared" si="80"/>
        <v>20</v>
      </c>
      <c r="CJ20">
        <f t="shared" si="11"/>
        <v>40</v>
      </c>
      <c r="CK20">
        <f t="shared" si="12"/>
        <v>20</v>
      </c>
      <c r="CL20">
        <f t="shared" si="13"/>
        <v>30</v>
      </c>
      <c r="CM20">
        <f t="shared" si="14"/>
        <v>30</v>
      </c>
      <c r="CN20">
        <f t="shared" si="81"/>
        <v>10</v>
      </c>
      <c r="CO20">
        <f t="shared" si="81"/>
        <v>5</v>
      </c>
      <c r="CP20">
        <f t="shared" si="15"/>
        <v>0</v>
      </c>
      <c r="CQ20">
        <f t="shared" si="16"/>
        <v>0</v>
      </c>
      <c r="CR20">
        <f t="shared" si="17"/>
        <v>0</v>
      </c>
      <c r="CS20" s="7">
        <f t="shared" si="82"/>
        <v>0</v>
      </c>
      <c r="CT20">
        <f t="shared" si="18"/>
        <v>10</v>
      </c>
      <c r="CU20">
        <f t="shared" si="19"/>
        <v>5</v>
      </c>
      <c r="CV20">
        <f t="shared" si="20"/>
        <v>0.5</v>
      </c>
      <c r="CW20" s="7">
        <f t="shared" si="83"/>
        <v>-2.5</v>
      </c>
      <c r="CX20">
        <f t="shared" si="84"/>
        <v>0</v>
      </c>
      <c r="CY20">
        <f t="shared" si="84"/>
        <v>0</v>
      </c>
      <c r="CZ20">
        <f t="shared" si="84"/>
        <v>-5</v>
      </c>
      <c r="DA20">
        <f t="shared" si="84"/>
        <v>0</v>
      </c>
      <c r="DB20">
        <f t="shared" si="84"/>
        <v>0</v>
      </c>
      <c r="DC20">
        <f t="shared" si="85"/>
        <v>10</v>
      </c>
      <c r="DD20">
        <f t="shared" si="86"/>
        <v>10</v>
      </c>
      <c r="DE20" s="5">
        <f t="shared" si="87"/>
        <v>10</v>
      </c>
      <c r="DG20">
        <f t="shared" si="88"/>
        <v>-12.5</v>
      </c>
      <c r="DH20">
        <f t="shared" si="89"/>
        <v>-12.5</v>
      </c>
      <c r="DI20" s="5">
        <f t="shared" si="90"/>
        <v>-12.5</v>
      </c>
      <c r="DK20">
        <f t="shared" si="91"/>
        <v>0</v>
      </c>
      <c r="DL20">
        <f t="shared" si="91"/>
        <v>0</v>
      </c>
      <c r="DM20">
        <f t="shared" si="91"/>
        <v>0</v>
      </c>
      <c r="DN20">
        <f t="shared" si="91"/>
        <v>0</v>
      </c>
      <c r="DO20">
        <f t="shared" si="21"/>
        <v>0</v>
      </c>
      <c r="DP20">
        <f t="shared" si="92"/>
        <v>0</v>
      </c>
      <c r="DQ20">
        <f t="shared" si="93"/>
        <v>5</v>
      </c>
      <c r="DR20">
        <f t="shared" si="93"/>
        <v>0</v>
      </c>
      <c r="DS20">
        <f t="shared" si="22"/>
        <v>5</v>
      </c>
      <c r="DT20">
        <f t="shared" si="94"/>
        <v>5</v>
      </c>
      <c r="DU20">
        <f t="shared" si="95"/>
        <v>0</v>
      </c>
      <c r="DV20">
        <f t="shared" si="23"/>
        <v>0</v>
      </c>
      <c r="DW20">
        <f t="shared" si="96"/>
        <v>0</v>
      </c>
      <c r="DX20">
        <f t="shared" si="96"/>
        <v>0</v>
      </c>
      <c r="DY20">
        <f t="shared" si="96"/>
        <v>1</v>
      </c>
      <c r="DZ20">
        <f t="shared" si="24"/>
        <v>1</v>
      </c>
      <c r="EA20">
        <f t="shared" si="24"/>
        <v>1</v>
      </c>
      <c r="EB20">
        <f t="shared" si="97"/>
        <v>0</v>
      </c>
      <c r="EC20">
        <f t="shared" si="98"/>
        <v>10</v>
      </c>
      <c r="ED20">
        <f t="shared" si="99"/>
        <v>10</v>
      </c>
      <c r="EE20">
        <f t="shared" si="100"/>
        <v>1</v>
      </c>
      <c r="EF20">
        <f t="shared" si="100"/>
        <v>1</v>
      </c>
      <c r="EG20">
        <f t="shared" si="100"/>
        <v>1</v>
      </c>
      <c r="EH20">
        <f t="shared" si="101"/>
        <v>0</v>
      </c>
      <c r="EI20">
        <f t="shared" si="102"/>
        <v>20</v>
      </c>
      <c r="EJ20">
        <f t="shared" si="103"/>
        <v>-12.5</v>
      </c>
      <c r="EK20" s="16">
        <f t="shared" si="26"/>
        <v>7.0709999999999997</v>
      </c>
      <c r="EL20" s="16">
        <f t="shared" si="104"/>
        <v>10</v>
      </c>
      <c r="EM20" s="16">
        <f t="shared" si="105"/>
        <v>15</v>
      </c>
      <c r="EN20" s="16">
        <f t="shared" si="27"/>
        <v>7.0709999999999997</v>
      </c>
      <c r="EO20" s="16">
        <f t="shared" si="106"/>
        <v>20</v>
      </c>
      <c r="EP20" s="16">
        <f t="shared" si="107"/>
        <v>-7.5</v>
      </c>
      <c r="EQ20">
        <f t="shared" si="108"/>
        <v>0</v>
      </c>
      <c r="ER20" s="49">
        <f t="shared" si="28"/>
        <v>0</v>
      </c>
      <c r="ES20" s="49">
        <f t="shared" si="109"/>
        <v>0</v>
      </c>
      <c r="ET20" s="49">
        <f t="shared" si="110"/>
        <v>0</v>
      </c>
      <c r="EV20" t="s">
        <v>12</v>
      </c>
      <c r="EW20">
        <f t="shared" si="29"/>
        <v>1</v>
      </c>
      <c r="EX20" t="str">
        <f t="shared" si="111"/>
        <v>I2</v>
      </c>
      <c r="EY20">
        <f t="shared" si="112"/>
        <v>7.0709999999999997</v>
      </c>
      <c r="EZ20">
        <f t="shared" si="113"/>
        <v>10</v>
      </c>
      <c r="FA20">
        <f t="shared" si="114"/>
        <v>15</v>
      </c>
      <c r="FB20" t="str">
        <f t="shared" si="115"/>
        <v>I3</v>
      </c>
      <c r="FC20">
        <f t="shared" si="116"/>
        <v>7.0709999999999997</v>
      </c>
      <c r="FD20">
        <f t="shared" si="117"/>
        <v>20</v>
      </c>
      <c r="FE20">
        <f t="shared" si="118"/>
        <v>-7.5</v>
      </c>
      <c r="FF20" t="str">
        <f t="shared" si="119"/>
        <v>S</v>
      </c>
      <c r="FG20">
        <f t="shared" si="120"/>
        <v>100</v>
      </c>
      <c r="FH20" t="str">
        <f t="shared" si="121"/>
        <v>D</v>
      </c>
      <c r="FI20">
        <f t="shared" si="122"/>
        <v>0</v>
      </c>
      <c r="FJ20" t="str">
        <f t="shared" si="123"/>
        <v>P18</v>
      </c>
      <c r="FK20">
        <f t="shared" si="124"/>
        <v>0</v>
      </c>
      <c r="FL20" t="str">
        <f t="shared" si="125"/>
        <v>P17</v>
      </c>
      <c r="FM20">
        <f t="shared" si="126"/>
        <v>-4.2426406871192848</v>
      </c>
      <c r="FN20" t="str">
        <f t="shared" si="127"/>
        <v>P9</v>
      </c>
      <c r="FO20">
        <f t="shared" si="128"/>
        <v>0</v>
      </c>
      <c r="FP20" t="str">
        <f t="shared" si="129"/>
        <v>P10</v>
      </c>
      <c r="FQ20">
        <f t="shared" si="130"/>
        <v>0</v>
      </c>
      <c r="FR20" t="str">
        <f t="shared" si="131"/>
        <v>T1</v>
      </c>
      <c r="FS20">
        <f t="shared" si="132"/>
        <v>0</v>
      </c>
      <c r="FT20" t="str">
        <f t="shared" si="133"/>
        <v>T2</v>
      </c>
      <c r="FU20">
        <f t="shared" si="134"/>
        <v>0</v>
      </c>
      <c r="FV20" t="str">
        <f t="shared" si="135"/>
        <v>T3</v>
      </c>
      <c r="FW20">
        <f t="shared" si="136"/>
        <v>10</v>
      </c>
      <c r="FX20" t="str">
        <f t="shared" si="137"/>
        <v>T4</v>
      </c>
      <c r="FY20">
        <f t="shared" si="138"/>
        <v>10</v>
      </c>
      <c r="FZ20" t="str">
        <f t="shared" si="139"/>
        <v>P13</v>
      </c>
      <c r="GA20">
        <f t="shared" si="31"/>
        <v>0</v>
      </c>
      <c r="GB20" t="str">
        <f t="shared" si="140"/>
        <v>P14</v>
      </c>
      <c r="GC20">
        <f t="shared" si="32"/>
        <v>0</v>
      </c>
      <c r="GD20" t="str">
        <f t="shared" si="141"/>
        <v>P11</v>
      </c>
      <c r="GE20">
        <f t="shared" si="141"/>
        <v>-15</v>
      </c>
      <c r="GF20" t="str">
        <f t="shared" si="141"/>
        <v>P12</v>
      </c>
      <c r="GG20">
        <f t="shared" si="141"/>
        <v>-15</v>
      </c>
      <c r="GH20" t="str">
        <f t="shared" si="149"/>
        <v/>
      </c>
      <c r="GI20" t="str">
        <f t="shared" si="142"/>
        <v/>
      </c>
      <c r="GJ20" t="str">
        <f t="shared" si="143"/>
        <v/>
      </c>
      <c r="GK20" t="str">
        <f t="shared" si="144"/>
        <v/>
      </c>
      <c r="GL20" t="str">
        <f t="shared" si="145"/>
        <v>X</v>
      </c>
      <c r="GM20">
        <f t="shared" si="146"/>
        <v>-1</v>
      </c>
      <c r="GQ20">
        <f t="shared" si="147"/>
        <v>500</v>
      </c>
      <c r="GR20">
        <f t="shared" si="148"/>
        <v>100</v>
      </c>
    </row>
    <row r="21" spans="1:200" ht="18.600000000000001" thickTop="1" thickBot="1" x14ac:dyDescent="0.45">
      <c r="A21" s="15" t="s">
        <v>70</v>
      </c>
      <c r="B21" s="47">
        <f>IF(C21="",IF(Making!B21="","",Making!B21),C21)</f>
        <v>0</v>
      </c>
      <c r="C21" s="40" t="str">
        <f>IF(Walking!D26="","",Walking!D26)</f>
        <v/>
      </c>
      <c r="H21" s="7"/>
      <c r="K21">
        <f t="shared" si="34"/>
        <v>1</v>
      </c>
      <c r="L21">
        <f t="shared" si="35"/>
        <v>13</v>
      </c>
      <c r="M21">
        <f t="shared" si="36"/>
        <v>13</v>
      </c>
      <c r="N21" s="17">
        <f t="shared" si="37"/>
        <v>10</v>
      </c>
      <c r="O21">
        <f t="shared" si="38"/>
        <v>1</v>
      </c>
      <c r="P21">
        <f t="shared" si="39"/>
        <v>-10</v>
      </c>
      <c r="Q21">
        <f t="shared" si="39"/>
        <v>-5</v>
      </c>
      <c r="R21">
        <f t="shared" si="40"/>
        <v>-10</v>
      </c>
      <c r="S21">
        <f t="shared" si="41"/>
        <v>0</v>
      </c>
      <c r="T21">
        <f t="shared" si="41"/>
        <v>0</v>
      </c>
      <c r="U21">
        <f t="shared" si="42"/>
        <v>7.0709999999999997</v>
      </c>
      <c r="V21">
        <f t="shared" si="43"/>
        <v>12</v>
      </c>
      <c r="W21">
        <f t="shared" si="0"/>
        <v>-2</v>
      </c>
      <c r="X21">
        <f t="shared" si="0"/>
        <v>4</v>
      </c>
      <c r="Y21">
        <f t="shared" si="0"/>
        <v>4</v>
      </c>
      <c r="Z21">
        <f t="shared" si="0"/>
        <v>8</v>
      </c>
      <c r="AA21">
        <f t="shared" si="0"/>
        <v>0</v>
      </c>
      <c r="AB21">
        <f t="shared" si="0"/>
        <v>0</v>
      </c>
      <c r="AC21" s="2">
        <f t="shared" si="44"/>
        <v>5</v>
      </c>
      <c r="AD21" s="2">
        <f t="shared" si="45"/>
        <v>4</v>
      </c>
      <c r="AE21" s="2">
        <f t="shared" si="46"/>
        <v>3</v>
      </c>
      <c r="AF21" s="2">
        <f t="shared" si="47"/>
        <v>1</v>
      </c>
      <c r="AG21" s="2">
        <f t="shared" si="48"/>
        <v>-1</v>
      </c>
      <c r="AH21" s="2">
        <f t="shared" si="49"/>
        <v>1</v>
      </c>
      <c r="AI21" s="2">
        <f t="shared" si="50"/>
        <v>-1</v>
      </c>
      <c r="AJ21" s="2">
        <f t="shared" si="51"/>
        <v>0</v>
      </c>
      <c r="AK21" s="6">
        <f t="shared" si="1"/>
        <v>0</v>
      </c>
      <c r="AL21" s="6">
        <f t="shared" si="2"/>
        <v>0</v>
      </c>
      <c r="AM21" s="6">
        <f t="shared" si="52"/>
        <v>0</v>
      </c>
      <c r="AN21" s="2">
        <f t="shared" si="3"/>
        <v>1</v>
      </c>
      <c r="AO21" s="6">
        <f t="shared" si="53"/>
        <v>5</v>
      </c>
      <c r="AP21" s="6">
        <f t="shared" si="4"/>
        <v>3</v>
      </c>
      <c r="AQ21" s="6">
        <f t="shared" si="54"/>
        <v>3</v>
      </c>
      <c r="AR21" s="18">
        <f t="shared" si="5"/>
        <v>0</v>
      </c>
      <c r="AS21" s="18">
        <f t="shared" si="6"/>
        <v>1</v>
      </c>
      <c r="AT21">
        <f t="shared" si="55"/>
        <v>6</v>
      </c>
      <c r="AU21">
        <f t="shared" si="55"/>
        <v>3</v>
      </c>
      <c r="AV21">
        <f t="shared" si="56"/>
        <v>6</v>
      </c>
      <c r="AW21" s="2">
        <f t="shared" si="57"/>
        <v>0</v>
      </c>
      <c r="AX21" s="2">
        <f t="shared" si="58"/>
        <v>0</v>
      </c>
      <c r="AY21" s="2">
        <f t="shared" si="59"/>
        <v>1</v>
      </c>
      <c r="AZ21" s="2">
        <f t="shared" si="59"/>
        <v>-1</v>
      </c>
      <c r="BA21" s="18">
        <f t="shared" si="60"/>
        <v>0</v>
      </c>
      <c r="BB21" s="2">
        <f t="shared" si="61"/>
        <v>4.2426406871192848</v>
      </c>
      <c r="BC21" s="2">
        <f t="shared" si="62"/>
        <v>4.2426406871192857</v>
      </c>
      <c r="BD21" s="2">
        <f t="shared" si="63"/>
        <v>1</v>
      </c>
      <c r="BE21" s="2">
        <f t="shared" si="63"/>
        <v>-1</v>
      </c>
      <c r="BF21" s="18">
        <f t="shared" si="64"/>
        <v>-4.2426406871192848</v>
      </c>
      <c r="BG21">
        <f t="shared" si="65"/>
        <v>0</v>
      </c>
      <c r="BH21" s="2">
        <f t="shared" si="65"/>
        <v>1</v>
      </c>
      <c r="BI21" s="17">
        <f t="shared" si="66"/>
        <v>0</v>
      </c>
      <c r="BJ21" s="2">
        <f t="shared" si="67"/>
        <v>1</v>
      </c>
      <c r="BK21" s="17">
        <f t="shared" si="68"/>
        <v>0</v>
      </c>
      <c r="BL21" s="2"/>
      <c r="BM21" t="str">
        <f t="shared" si="69"/>
        <v/>
      </c>
      <c r="BN21" t="str">
        <f t="shared" si="69"/>
        <v/>
      </c>
      <c r="BO21">
        <f t="shared" si="70"/>
        <v>-1</v>
      </c>
      <c r="BP21">
        <f t="shared" si="71"/>
        <v>1</v>
      </c>
      <c r="BQ21">
        <f t="shared" si="72"/>
        <v>2</v>
      </c>
      <c r="BR21">
        <f t="shared" si="73"/>
        <v>0</v>
      </c>
      <c r="BS21">
        <f t="shared" si="73"/>
        <v>0</v>
      </c>
      <c r="BT21" s="17">
        <f t="shared" si="74"/>
        <v>0</v>
      </c>
      <c r="BU21" s="17">
        <f t="shared" si="75"/>
        <v>0</v>
      </c>
      <c r="BV21" s="2"/>
      <c r="BW21">
        <f t="shared" si="76"/>
        <v>10</v>
      </c>
      <c r="BX21">
        <f t="shared" si="7"/>
        <v>0</v>
      </c>
      <c r="BY21" s="7">
        <f t="shared" si="8"/>
        <v>0</v>
      </c>
      <c r="BZ21">
        <f t="shared" si="9"/>
        <v>10</v>
      </c>
      <c r="CA21" s="7">
        <f t="shared" si="10"/>
        <v>7.0709999999999997</v>
      </c>
      <c r="CB21">
        <f t="shared" si="77"/>
        <v>10</v>
      </c>
      <c r="CC21">
        <f t="shared" si="77"/>
        <v>0</v>
      </c>
      <c r="CD21">
        <f t="shared" si="77"/>
        <v>0</v>
      </c>
      <c r="CE21" s="7">
        <f t="shared" si="78"/>
        <v>10</v>
      </c>
      <c r="CF21" s="7">
        <f t="shared" si="79"/>
        <v>10</v>
      </c>
      <c r="CG21">
        <f t="shared" si="80"/>
        <v>20</v>
      </c>
      <c r="CH21">
        <f t="shared" si="80"/>
        <v>20</v>
      </c>
      <c r="CI21">
        <f t="shared" si="80"/>
        <v>20</v>
      </c>
      <c r="CJ21">
        <f t="shared" si="11"/>
        <v>40</v>
      </c>
      <c r="CK21">
        <f t="shared" si="12"/>
        <v>30</v>
      </c>
      <c r="CL21">
        <f t="shared" si="13"/>
        <v>32.5</v>
      </c>
      <c r="CM21">
        <f t="shared" si="14"/>
        <v>32.5</v>
      </c>
      <c r="CN21">
        <f t="shared" si="81"/>
        <v>10</v>
      </c>
      <c r="CO21">
        <f t="shared" si="81"/>
        <v>5</v>
      </c>
      <c r="CP21">
        <f t="shared" si="15"/>
        <v>0</v>
      </c>
      <c r="CQ21">
        <f t="shared" si="16"/>
        <v>0</v>
      </c>
      <c r="CR21">
        <f t="shared" si="17"/>
        <v>0</v>
      </c>
      <c r="CS21" s="7">
        <f t="shared" si="82"/>
        <v>0</v>
      </c>
      <c r="CT21">
        <f t="shared" si="18"/>
        <v>7.0710678118654755</v>
      </c>
      <c r="CU21">
        <f t="shared" si="19"/>
        <v>3.5355339059327378</v>
      </c>
      <c r="CV21">
        <f t="shared" si="20"/>
        <v>0.75</v>
      </c>
      <c r="CW21" s="7">
        <f t="shared" si="83"/>
        <v>0.88388347648318444</v>
      </c>
      <c r="CX21">
        <f t="shared" si="84"/>
        <v>0</v>
      </c>
      <c r="CY21">
        <f t="shared" si="84"/>
        <v>0</v>
      </c>
      <c r="CZ21">
        <f t="shared" si="84"/>
        <v>-5</v>
      </c>
      <c r="DA21">
        <f t="shared" si="84"/>
        <v>0</v>
      </c>
      <c r="DB21">
        <f t="shared" si="84"/>
        <v>0</v>
      </c>
      <c r="DC21">
        <f t="shared" si="85"/>
        <v>7.5</v>
      </c>
      <c r="DD21">
        <f t="shared" si="86"/>
        <v>7.5</v>
      </c>
      <c r="DE21" s="5">
        <f t="shared" si="87"/>
        <v>7.5</v>
      </c>
      <c r="DG21">
        <f t="shared" si="88"/>
        <v>-1.6161165235168156</v>
      </c>
      <c r="DH21">
        <f t="shared" si="89"/>
        <v>-1.6161165235168156</v>
      </c>
      <c r="DI21" s="5">
        <f t="shared" si="90"/>
        <v>-1.6161165235168156</v>
      </c>
      <c r="DK21">
        <f t="shared" si="91"/>
        <v>0</v>
      </c>
      <c r="DL21">
        <f t="shared" si="91"/>
        <v>0</v>
      </c>
      <c r="DM21">
        <f t="shared" si="91"/>
        <v>0</v>
      </c>
      <c r="DN21">
        <f t="shared" si="91"/>
        <v>0</v>
      </c>
      <c r="DO21">
        <f t="shared" si="21"/>
        <v>0</v>
      </c>
      <c r="DP21">
        <f t="shared" si="92"/>
        <v>0</v>
      </c>
      <c r="DQ21">
        <f t="shared" si="93"/>
        <v>5</v>
      </c>
      <c r="DR21">
        <f t="shared" si="93"/>
        <v>0</v>
      </c>
      <c r="DS21">
        <f t="shared" si="22"/>
        <v>5</v>
      </c>
      <c r="DT21">
        <f t="shared" si="94"/>
        <v>5</v>
      </c>
      <c r="DU21">
        <f t="shared" si="95"/>
        <v>0</v>
      </c>
      <c r="DV21">
        <f t="shared" si="23"/>
        <v>0</v>
      </c>
      <c r="DW21">
        <f t="shared" si="96"/>
        <v>0</v>
      </c>
      <c r="DX21">
        <f t="shared" si="96"/>
        <v>0</v>
      </c>
      <c r="DY21">
        <f t="shared" si="96"/>
        <v>1</v>
      </c>
      <c r="DZ21">
        <f t="shared" si="24"/>
        <v>1</v>
      </c>
      <c r="EA21">
        <f t="shared" si="24"/>
        <v>1</v>
      </c>
      <c r="EB21">
        <f t="shared" si="97"/>
        <v>0</v>
      </c>
      <c r="EC21">
        <f t="shared" si="98"/>
        <v>10</v>
      </c>
      <c r="ED21">
        <f t="shared" si="99"/>
        <v>7.5</v>
      </c>
      <c r="EE21">
        <f t="shared" si="100"/>
        <v>1</v>
      </c>
      <c r="EF21">
        <f t="shared" si="100"/>
        <v>1</v>
      </c>
      <c r="EG21">
        <f t="shared" si="100"/>
        <v>1</v>
      </c>
      <c r="EH21">
        <f t="shared" si="101"/>
        <v>0</v>
      </c>
      <c r="EI21">
        <f t="shared" si="102"/>
        <v>17.070999999999998</v>
      </c>
      <c r="EJ21">
        <f t="shared" si="103"/>
        <v>-1.6160000000000001</v>
      </c>
      <c r="EK21" s="16">
        <f t="shared" si="26"/>
        <v>7.0709999999999997</v>
      </c>
      <c r="EL21" s="16">
        <f t="shared" si="104"/>
        <v>10</v>
      </c>
      <c r="EM21" s="16">
        <f t="shared" si="105"/>
        <v>12.5</v>
      </c>
      <c r="EN21" s="16">
        <f t="shared" si="27"/>
        <v>7.0709999999999997</v>
      </c>
      <c r="EO21" s="16">
        <f t="shared" si="106"/>
        <v>17.070999999999998</v>
      </c>
      <c r="EP21" s="16">
        <f t="shared" si="107"/>
        <v>3.3839999999999999</v>
      </c>
      <c r="EQ21">
        <f t="shared" si="108"/>
        <v>0</v>
      </c>
      <c r="ER21" s="49">
        <f t="shared" si="28"/>
        <v>0</v>
      </c>
      <c r="ES21" s="49">
        <f t="shared" si="109"/>
        <v>0</v>
      </c>
      <c r="ET21" s="49">
        <f t="shared" si="110"/>
        <v>0</v>
      </c>
      <c r="EV21" t="s">
        <v>12</v>
      </c>
      <c r="EW21">
        <f t="shared" si="29"/>
        <v>1</v>
      </c>
      <c r="EX21" t="str">
        <f t="shared" si="111"/>
        <v>I2</v>
      </c>
      <c r="EY21">
        <f t="shared" si="112"/>
        <v>7.0709999999999997</v>
      </c>
      <c r="EZ21">
        <f t="shared" si="113"/>
        <v>10</v>
      </c>
      <c r="FA21">
        <f t="shared" si="114"/>
        <v>12.5</v>
      </c>
      <c r="FB21" t="str">
        <f t="shared" si="115"/>
        <v>I3</v>
      </c>
      <c r="FC21">
        <f t="shared" si="116"/>
        <v>7.0709999999999997</v>
      </c>
      <c r="FD21">
        <f t="shared" si="117"/>
        <v>17.070999999999998</v>
      </c>
      <c r="FE21">
        <f t="shared" si="118"/>
        <v>3.3839999999999999</v>
      </c>
      <c r="FF21" t="str">
        <f t="shared" si="119"/>
        <v>S</v>
      </c>
      <c r="FG21">
        <f t="shared" si="120"/>
        <v>100</v>
      </c>
      <c r="FH21" t="str">
        <f t="shared" si="121"/>
        <v>D</v>
      </c>
      <c r="FI21">
        <f t="shared" si="122"/>
        <v>0</v>
      </c>
      <c r="FJ21" t="str">
        <f t="shared" si="123"/>
        <v>P18</v>
      </c>
      <c r="FK21">
        <f t="shared" si="124"/>
        <v>0</v>
      </c>
      <c r="FL21" t="str">
        <f t="shared" si="125"/>
        <v>P17</v>
      </c>
      <c r="FM21">
        <f t="shared" si="126"/>
        <v>-4.2426406871192848</v>
      </c>
      <c r="FN21" t="str">
        <f t="shared" si="127"/>
        <v>P9</v>
      </c>
      <c r="FO21">
        <f t="shared" si="128"/>
        <v>0</v>
      </c>
      <c r="FP21" t="str">
        <f t="shared" si="129"/>
        <v>P10</v>
      </c>
      <c r="FQ21">
        <f t="shared" si="130"/>
        <v>0</v>
      </c>
      <c r="FR21" t="str">
        <f t="shared" si="131"/>
        <v>T1</v>
      </c>
      <c r="FS21">
        <f t="shared" si="132"/>
        <v>0</v>
      </c>
      <c r="FT21" t="str">
        <f t="shared" si="133"/>
        <v>T2</v>
      </c>
      <c r="FU21">
        <f t="shared" si="134"/>
        <v>0</v>
      </c>
      <c r="FV21" t="str">
        <f t="shared" si="135"/>
        <v>T3</v>
      </c>
      <c r="FW21">
        <f t="shared" si="136"/>
        <v>10</v>
      </c>
      <c r="FX21" t="str">
        <f t="shared" si="137"/>
        <v>T4</v>
      </c>
      <c r="FY21">
        <f t="shared" si="138"/>
        <v>10</v>
      </c>
      <c r="FZ21" t="str">
        <f t="shared" si="139"/>
        <v>P13</v>
      </c>
      <c r="GA21">
        <f t="shared" si="31"/>
        <v>0</v>
      </c>
      <c r="GB21" t="str">
        <f t="shared" si="140"/>
        <v>P14</v>
      </c>
      <c r="GC21">
        <f t="shared" si="32"/>
        <v>0</v>
      </c>
      <c r="GD21" t="str">
        <f t="shared" si="141"/>
        <v>P11</v>
      </c>
      <c r="GE21">
        <f t="shared" si="141"/>
        <v>-15</v>
      </c>
      <c r="GF21" t="str">
        <f t="shared" si="141"/>
        <v>P12</v>
      </c>
      <c r="GG21">
        <f t="shared" si="141"/>
        <v>-15</v>
      </c>
      <c r="GH21" t="str">
        <f t="shared" si="149"/>
        <v/>
      </c>
      <c r="GI21" t="str">
        <f t="shared" si="142"/>
        <v/>
      </c>
      <c r="GJ21" t="str">
        <f t="shared" si="143"/>
        <v/>
      </c>
      <c r="GK21" t="str">
        <f t="shared" si="144"/>
        <v/>
      </c>
      <c r="GL21" t="str">
        <f t="shared" si="145"/>
        <v>X</v>
      </c>
      <c r="GM21">
        <f t="shared" si="146"/>
        <v>-1</v>
      </c>
      <c r="GQ21">
        <f t="shared" si="147"/>
        <v>500</v>
      </c>
      <c r="GR21">
        <f t="shared" si="148"/>
        <v>100</v>
      </c>
    </row>
    <row r="22" spans="1:200" ht="18.600000000000001" thickTop="1" thickBot="1" x14ac:dyDescent="0.45">
      <c r="A22" s="15" t="s">
        <v>72</v>
      </c>
      <c r="B22" s="47">
        <f>IF(C22="",IF(Making!B22="","",Making!B22),C22)</f>
        <v>0</v>
      </c>
      <c r="C22" s="40" t="str">
        <f>IF(Walking!D27="","",Walking!D27)</f>
        <v/>
      </c>
      <c r="K22">
        <f t="shared" si="34"/>
        <v>1</v>
      </c>
      <c r="L22">
        <f t="shared" si="35"/>
        <v>14</v>
      </c>
      <c r="M22">
        <f t="shared" si="36"/>
        <v>14</v>
      </c>
      <c r="N22" s="17">
        <f t="shared" si="37"/>
        <v>10</v>
      </c>
      <c r="O22">
        <f t="shared" si="38"/>
        <v>1</v>
      </c>
      <c r="P22">
        <f t="shared" si="39"/>
        <v>-10</v>
      </c>
      <c r="Q22">
        <f t="shared" si="39"/>
        <v>-5</v>
      </c>
      <c r="R22">
        <f t="shared" si="40"/>
        <v>-10</v>
      </c>
      <c r="S22">
        <f t="shared" si="41"/>
        <v>0</v>
      </c>
      <c r="T22">
        <f t="shared" si="41"/>
        <v>0</v>
      </c>
      <c r="U22">
        <f t="shared" si="42"/>
        <v>7.0709999999999997</v>
      </c>
      <c r="V22">
        <f t="shared" si="43"/>
        <v>13</v>
      </c>
      <c r="W22">
        <f t="shared" si="0"/>
        <v>-2</v>
      </c>
      <c r="X22">
        <f t="shared" si="0"/>
        <v>4</v>
      </c>
      <c r="Y22">
        <f t="shared" si="0"/>
        <v>4</v>
      </c>
      <c r="Z22">
        <f t="shared" si="0"/>
        <v>8</v>
      </c>
      <c r="AA22">
        <f t="shared" si="0"/>
        <v>0</v>
      </c>
      <c r="AB22">
        <f t="shared" si="0"/>
        <v>0</v>
      </c>
      <c r="AC22" s="2">
        <f t="shared" si="44"/>
        <v>6</v>
      </c>
      <c r="AD22" s="2">
        <f t="shared" si="45"/>
        <v>3</v>
      </c>
      <c r="AE22" s="2">
        <f t="shared" si="46"/>
        <v>4</v>
      </c>
      <c r="AF22" s="2">
        <f t="shared" si="47"/>
        <v>1</v>
      </c>
      <c r="AG22" s="2">
        <f t="shared" si="48"/>
        <v>-1</v>
      </c>
      <c r="AH22" s="2">
        <f t="shared" si="49"/>
        <v>1</v>
      </c>
      <c r="AI22" s="2">
        <f t="shared" si="50"/>
        <v>-1</v>
      </c>
      <c r="AJ22" s="2">
        <f t="shared" si="51"/>
        <v>0</v>
      </c>
      <c r="AK22" s="6">
        <f t="shared" si="1"/>
        <v>0</v>
      </c>
      <c r="AL22" s="6">
        <f t="shared" si="2"/>
        <v>0</v>
      </c>
      <c r="AM22" s="6">
        <f t="shared" si="52"/>
        <v>0</v>
      </c>
      <c r="AN22" s="2">
        <f t="shared" si="3"/>
        <v>1</v>
      </c>
      <c r="AO22" s="6">
        <f t="shared" si="53"/>
        <v>6</v>
      </c>
      <c r="AP22" s="6">
        <f t="shared" si="4"/>
        <v>4</v>
      </c>
      <c r="AQ22" s="6">
        <f t="shared" si="54"/>
        <v>4</v>
      </c>
      <c r="AR22" s="18">
        <f t="shared" si="5"/>
        <v>0</v>
      </c>
      <c r="AS22" s="18">
        <f t="shared" si="6"/>
        <v>1</v>
      </c>
      <c r="AT22">
        <f t="shared" si="55"/>
        <v>6</v>
      </c>
      <c r="AU22">
        <f t="shared" si="55"/>
        <v>3</v>
      </c>
      <c r="AV22">
        <f t="shared" si="56"/>
        <v>6</v>
      </c>
      <c r="AW22" s="2">
        <f t="shared" si="57"/>
        <v>0</v>
      </c>
      <c r="AX22" s="2">
        <f t="shared" si="58"/>
        <v>0</v>
      </c>
      <c r="AY22" s="2">
        <f t="shared" si="59"/>
        <v>1</v>
      </c>
      <c r="AZ22" s="2">
        <f t="shared" si="59"/>
        <v>-1</v>
      </c>
      <c r="BA22" s="18">
        <f t="shared" si="60"/>
        <v>0</v>
      </c>
      <c r="BB22" s="2">
        <f t="shared" si="61"/>
        <v>4.2426406871192848</v>
      </c>
      <c r="BC22" s="2">
        <f t="shared" si="62"/>
        <v>7.3508907294517201E-16</v>
      </c>
      <c r="BD22" s="2">
        <f t="shared" si="63"/>
        <v>1</v>
      </c>
      <c r="BE22" s="2">
        <f t="shared" si="63"/>
        <v>-1</v>
      </c>
      <c r="BF22" s="18">
        <f t="shared" si="64"/>
        <v>-4.2426406871192848</v>
      </c>
      <c r="BG22">
        <f t="shared" si="65"/>
        <v>0</v>
      </c>
      <c r="BH22" s="2">
        <f t="shared" si="65"/>
        <v>1</v>
      </c>
      <c r="BI22" s="17">
        <f t="shared" si="66"/>
        <v>0</v>
      </c>
      <c r="BJ22" s="2">
        <f t="shared" si="67"/>
        <v>1</v>
      </c>
      <c r="BK22" s="17">
        <f t="shared" si="68"/>
        <v>0</v>
      </c>
      <c r="BL22" s="2"/>
      <c r="BM22" t="str">
        <f t="shared" si="69"/>
        <v/>
      </c>
      <c r="BN22" t="str">
        <f t="shared" si="69"/>
        <v/>
      </c>
      <c r="BO22">
        <f t="shared" si="70"/>
        <v>-1</v>
      </c>
      <c r="BP22">
        <f t="shared" si="71"/>
        <v>0</v>
      </c>
      <c r="BQ22">
        <f t="shared" si="72"/>
        <v>1</v>
      </c>
      <c r="BR22">
        <f t="shared" si="73"/>
        <v>0</v>
      </c>
      <c r="BS22">
        <f t="shared" si="73"/>
        <v>0</v>
      </c>
      <c r="BT22" s="17">
        <f t="shared" si="74"/>
        <v>0</v>
      </c>
      <c r="BU22" s="17">
        <f t="shared" si="75"/>
        <v>0</v>
      </c>
      <c r="BV22" s="2"/>
      <c r="BW22">
        <f t="shared" si="76"/>
        <v>10</v>
      </c>
      <c r="BX22">
        <f t="shared" si="7"/>
        <v>0</v>
      </c>
      <c r="BY22" s="7">
        <f t="shared" si="8"/>
        <v>0</v>
      </c>
      <c r="BZ22">
        <f t="shared" si="9"/>
        <v>10</v>
      </c>
      <c r="CA22" s="7">
        <f t="shared" si="10"/>
        <v>0</v>
      </c>
      <c r="CB22">
        <f t="shared" si="77"/>
        <v>10</v>
      </c>
      <c r="CC22">
        <f t="shared" si="77"/>
        <v>0</v>
      </c>
      <c r="CD22">
        <f t="shared" si="77"/>
        <v>0</v>
      </c>
      <c r="CE22" s="7">
        <f t="shared" si="78"/>
        <v>10</v>
      </c>
      <c r="CF22" s="7">
        <f t="shared" si="79"/>
        <v>10</v>
      </c>
      <c r="CG22">
        <f t="shared" si="80"/>
        <v>20</v>
      </c>
      <c r="CH22">
        <f t="shared" si="80"/>
        <v>20</v>
      </c>
      <c r="CI22">
        <f t="shared" si="80"/>
        <v>20</v>
      </c>
      <c r="CJ22">
        <f t="shared" si="11"/>
        <v>40</v>
      </c>
      <c r="CK22">
        <f t="shared" si="12"/>
        <v>40</v>
      </c>
      <c r="CL22">
        <f t="shared" si="13"/>
        <v>35</v>
      </c>
      <c r="CM22">
        <f t="shared" si="14"/>
        <v>35</v>
      </c>
      <c r="CN22">
        <f t="shared" si="81"/>
        <v>10</v>
      </c>
      <c r="CO22">
        <f t="shared" si="81"/>
        <v>5</v>
      </c>
      <c r="CP22">
        <f t="shared" si="15"/>
        <v>0</v>
      </c>
      <c r="CQ22">
        <f t="shared" si="16"/>
        <v>0</v>
      </c>
      <c r="CR22">
        <f t="shared" si="17"/>
        <v>0</v>
      </c>
      <c r="CS22" s="7">
        <f t="shared" si="82"/>
        <v>0</v>
      </c>
      <c r="CT22">
        <f t="shared" si="18"/>
        <v>1.22514845490862E-15</v>
      </c>
      <c r="CU22">
        <f t="shared" si="19"/>
        <v>6.1257422745431001E-16</v>
      </c>
      <c r="CV22">
        <f t="shared" si="20"/>
        <v>1</v>
      </c>
      <c r="CW22" s="7">
        <f t="shared" si="83"/>
        <v>6.1257422745431001E-16</v>
      </c>
      <c r="CX22">
        <f t="shared" si="84"/>
        <v>0</v>
      </c>
      <c r="CY22">
        <f t="shared" si="84"/>
        <v>0</v>
      </c>
      <c r="CZ22">
        <f t="shared" si="84"/>
        <v>-5</v>
      </c>
      <c r="DA22">
        <f t="shared" si="84"/>
        <v>0</v>
      </c>
      <c r="DB22">
        <f t="shared" si="84"/>
        <v>0</v>
      </c>
      <c r="DC22">
        <f t="shared" si="85"/>
        <v>5</v>
      </c>
      <c r="DD22">
        <f t="shared" si="86"/>
        <v>5</v>
      </c>
      <c r="DE22" s="5">
        <f t="shared" si="87"/>
        <v>5</v>
      </c>
      <c r="DG22">
        <f t="shared" si="88"/>
        <v>5.0000000000000009</v>
      </c>
      <c r="DH22">
        <f t="shared" si="89"/>
        <v>5.0000000000000009</v>
      </c>
      <c r="DI22" s="5">
        <f t="shared" si="90"/>
        <v>5.0000000000000009</v>
      </c>
      <c r="DK22">
        <f t="shared" si="91"/>
        <v>0</v>
      </c>
      <c r="DL22">
        <f t="shared" si="91"/>
        <v>0</v>
      </c>
      <c r="DM22">
        <f t="shared" si="91"/>
        <v>0</v>
      </c>
      <c r="DN22">
        <f t="shared" si="91"/>
        <v>0</v>
      </c>
      <c r="DO22">
        <f t="shared" si="21"/>
        <v>0</v>
      </c>
      <c r="DP22">
        <f t="shared" si="92"/>
        <v>0</v>
      </c>
      <c r="DQ22">
        <f t="shared" si="93"/>
        <v>5</v>
      </c>
      <c r="DR22">
        <f t="shared" si="93"/>
        <v>0</v>
      </c>
      <c r="DS22">
        <f t="shared" si="22"/>
        <v>5</v>
      </c>
      <c r="DT22">
        <f t="shared" si="94"/>
        <v>5</v>
      </c>
      <c r="DU22">
        <f t="shared" si="95"/>
        <v>0</v>
      </c>
      <c r="DV22">
        <f t="shared" si="23"/>
        <v>0</v>
      </c>
      <c r="DW22">
        <f t="shared" si="96"/>
        <v>0</v>
      </c>
      <c r="DX22">
        <f t="shared" si="96"/>
        <v>0</v>
      </c>
      <c r="DY22">
        <f t="shared" si="96"/>
        <v>1</v>
      </c>
      <c r="DZ22">
        <f t="shared" si="24"/>
        <v>1</v>
      </c>
      <c r="EA22">
        <f t="shared" si="24"/>
        <v>1</v>
      </c>
      <c r="EB22">
        <f t="shared" si="97"/>
        <v>0</v>
      </c>
      <c r="EC22">
        <f t="shared" si="98"/>
        <v>10</v>
      </c>
      <c r="ED22">
        <f t="shared" si="99"/>
        <v>5</v>
      </c>
      <c r="EE22">
        <f t="shared" si="100"/>
        <v>1</v>
      </c>
      <c r="EF22">
        <f t="shared" si="100"/>
        <v>1</v>
      </c>
      <c r="EG22">
        <f t="shared" si="100"/>
        <v>1</v>
      </c>
      <c r="EH22">
        <f t="shared" si="101"/>
        <v>0</v>
      </c>
      <c r="EI22">
        <f t="shared" si="102"/>
        <v>10</v>
      </c>
      <c r="EJ22">
        <f t="shared" si="103"/>
        <v>5</v>
      </c>
      <c r="EK22" s="16">
        <f t="shared" si="26"/>
        <v>7.0709999999999997</v>
      </c>
      <c r="EL22" s="16">
        <f t="shared" si="104"/>
        <v>10</v>
      </c>
      <c r="EM22" s="16">
        <f t="shared" si="105"/>
        <v>10</v>
      </c>
      <c r="EN22" s="16">
        <f t="shared" si="27"/>
        <v>7.0709999999999997</v>
      </c>
      <c r="EO22" s="16">
        <f t="shared" si="106"/>
        <v>10</v>
      </c>
      <c r="EP22" s="16">
        <f t="shared" si="107"/>
        <v>10</v>
      </c>
      <c r="EQ22">
        <f t="shared" si="108"/>
        <v>0</v>
      </c>
      <c r="ER22" s="49">
        <f t="shared" si="28"/>
        <v>0</v>
      </c>
      <c r="ES22" s="49">
        <f t="shared" si="109"/>
        <v>0</v>
      </c>
      <c r="ET22" s="49">
        <f t="shared" si="110"/>
        <v>0</v>
      </c>
      <c r="EV22" t="s">
        <v>12</v>
      </c>
      <c r="EW22">
        <f t="shared" si="29"/>
        <v>1</v>
      </c>
      <c r="EX22" t="str">
        <f t="shared" si="111"/>
        <v>I2</v>
      </c>
      <c r="EY22">
        <f t="shared" si="112"/>
        <v>7.0709999999999997</v>
      </c>
      <c r="EZ22">
        <f t="shared" si="113"/>
        <v>10</v>
      </c>
      <c r="FA22">
        <f t="shared" si="114"/>
        <v>10</v>
      </c>
      <c r="FB22" t="str">
        <f t="shared" si="115"/>
        <v>I3</v>
      </c>
      <c r="FC22">
        <f t="shared" si="116"/>
        <v>7.0709999999999997</v>
      </c>
      <c r="FD22">
        <f t="shared" si="117"/>
        <v>10</v>
      </c>
      <c r="FE22">
        <f t="shared" si="118"/>
        <v>10</v>
      </c>
      <c r="FF22" t="str">
        <f t="shared" si="119"/>
        <v>S</v>
      </c>
      <c r="FG22">
        <f t="shared" si="120"/>
        <v>100</v>
      </c>
      <c r="FH22" t="str">
        <f t="shared" si="121"/>
        <v>D</v>
      </c>
      <c r="FI22">
        <f t="shared" si="122"/>
        <v>0</v>
      </c>
      <c r="FJ22" t="str">
        <f t="shared" si="123"/>
        <v>P18</v>
      </c>
      <c r="FK22">
        <f t="shared" si="124"/>
        <v>0</v>
      </c>
      <c r="FL22" t="str">
        <f t="shared" si="125"/>
        <v>P17</v>
      </c>
      <c r="FM22">
        <f t="shared" si="126"/>
        <v>-4.2426406871192848</v>
      </c>
      <c r="FN22" t="str">
        <f t="shared" si="127"/>
        <v>P9</v>
      </c>
      <c r="FO22">
        <f t="shared" si="128"/>
        <v>0</v>
      </c>
      <c r="FP22" t="str">
        <f t="shared" si="129"/>
        <v>P10</v>
      </c>
      <c r="FQ22">
        <f t="shared" si="130"/>
        <v>0</v>
      </c>
      <c r="FR22" t="str">
        <f t="shared" si="131"/>
        <v>T1</v>
      </c>
      <c r="FS22">
        <f t="shared" si="132"/>
        <v>0</v>
      </c>
      <c r="FT22" t="str">
        <f t="shared" si="133"/>
        <v>T2</v>
      </c>
      <c r="FU22">
        <f t="shared" si="134"/>
        <v>0</v>
      </c>
      <c r="FV22" t="str">
        <f t="shared" si="135"/>
        <v>T3</v>
      </c>
      <c r="FW22">
        <f t="shared" si="136"/>
        <v>10</v>
      </c>
      <c r="FX22" t="str">
        <f t="shared" si="137"/>
        <v>T4</v>
      </c>
      <c r="FY22">
        <f t="shared" si="138"/>
        <v>10</v>
      </c>
      <c r="FZ22" t="str">
        <f t="shared" si="139"/>
        <v>P13</v>
      </c>
      <c r="GA22">
        <f t="shared" si="31"/>
        <v>0</v>
      </c>
      <c r="GB22" t="str">
        <f t="shared" si="140"/>
        <v>P14</v>
      </c>
      <c r="GC22">
        <f t="shared" si="32"/>
        <v>0</v>
      </c>
      <c r="GD22" t="str">
        <f t="shared" si="141"/>
        <v>P11</v>
      </c>
      <c r="GE22">
        <f t="shared" si="141"/>
        <v>-15</v>
      </c>
      <c r="GF22" t="str">
        <f t="shared" si="141"/>
        <v>P12</v>
      </c>
      <c r="GG22">
        <f t="shared" si="141"/>
        <v>-15</v>
      </c>
      <c r="GH22" t="str">
        <f t="shared" si="149"/>
        <v/>
      </c>
      <c r="GI22" t="str">
        <f t="shared" si="142"/>
        <v/>
      </c>
      <c r="GJ22" t="str">
        <f t="shared" si="143"/>
        <v/>
      </c>
      <c r="GK22" t="str">
        <f t="shared" si="144"/>
        <v/>
      </c>
      <c r="GL22" t="str">
        <f t="shared" si="145"/>
        <v>X</v>
      </c>
      <c r="GM22">
        <f t="shared" si="146"/>
        <v>-1</v>
      </c>
      <c r="GQ22">
        <f t="shared" si="147"/>
        <v>500</v>
      </c>
      <c r="GR22">
        <f t="shared" si="148"/>
        <v>100</v>
      </c>
    </row>
    <row r="23" spans="1:200" ht="18.600000000000001" thickTop="1" thickBot="1" x14ac:dyDescent="0.45">
      <c r="A23" s="22" t="s">
        <v>101</v>
      </c>
      <c r="B23" s="47">
        <f>IF(C23="",IF(Making!B23="","",Making!B23),C23)</f>
        <v>9</v>
      </c>
      <c r="C23" s="40" t="str">
        <f>IF(Walking!D28="","",Walking!D28)</f>
        <v/>
      </c>
      <c r="D23" s="7">
        <f>Making!D23</f>
        <v>1</v>
      </c>
      <c r="E23" s="4" t="s">
        <v>61</v>
      </c>
      <c r="K23">
        <f t="shared" si="34"/>
        <v>1</v>
      </c>
      <c r="L23">
        <f t="shared" si="35"/>
        <v>15</v>
      </c>
      <c r="M23">
        <f t="shared" si="36"/>
        <v>15</v>
      </c>
      <c r="N23" s="17">
        <f t="shared" si="37"/>
        <v>15</v>
      </c>
      <c r="O23">
        <f t="shared" si="38"/>
        <v>1</v>
      </c>
      <c r="P23">
        <f t="shared" si="39"/>
        <v>-10</v>
      </c>
      <c r="Q23">
        <f t="shared" si="39"/>
        <v>-5</v>
      </c>
      <c r="R23">
        <f t="shared" si="40"/>
        <v>-10</v>
      </c>
      <c r="S23">
        <f t="shared" si="41"/>
        <v>0</v>
      </c>
      <c r="T23">
        <f t="shared" si="41"/>
        <v>0</v>
      </c>
      <c r="U23">
        <f t="shared" si="42"/>
        <v>3.827</v>
      </c>
      <c r="V23">
        <f t="shared" si="43"/>
        <v>14</v>
      </c>
      <c r="W23">
        <f t="shared" si="0"/>
        <v>-2</v>
      </c>
      <c r="X23">
        <f t="shared" si="0"/>
        <v>4</v>
      </c>
      <c r="Y23">
        <f t="shared" si="0"/>
        <v>4</v>
      </c>
      <c r="Z23">
        <f t="shared" si="0"/>
        <v>8</v>
      </c>
      <c r="AA23">
        <f t="shared" si="0"/>
        <v>0</v>
      </c>
      <c r="AB23">
        <f t="shared" si="0"/>
        <v>0</v>
      </c>
      <c r="AC23" s="2">
        <f t="shared" si="44"/>
        <v>7</v>
      </c>
      <c r="AD23" s="2">
        <f t="shared" si="45"/>
        <v>2</v>
      </c>
      <c r="AE23" s="2">
        <f t="shared" si="46"/>
        <v>0</v>
      </c>
      <c r="AF23" s="2">
        <f t="shared" si="47"/>
        <v>1</v>
      </c>
      <c r="AG23" s="2">
        <f t="shared" si="48"/>
        <v>-1</v>
      </c>
      <c r="AH23" s="2">
        <f t="shared" si="49"/>
        <v>0</v>
      </c>
      <c r="AI23" s="2">
        <f t="shared" si="50"/>
        <v>0</v>
      </c>
      <c r="AJ23" s="2">
        <f t="shared" si="51"/>
        <v>0</v>
      </c>
      <c r="AK23" s="6">
        <f t="shared" si="1"/>
        <v>0</v>
      </c>
      <c r="AL23" s="6">
        <f t="shared" si="2"/>
        <v>0</v>
      </c>
      <c r="AM23" s="6">
        <f t="shared" si="52"/>
        <v>0</v>
      </c>
      <c r="AN23" s="2">
        <f t="shared" si="3"/>
        <v>0</v>
      </c>
      <c r="AO23" s="6">
        <f t="shared" si="53"/>
        <v>7</v>
      </c>
      <c r="AP23" s="6">
        <f t="shared" si="4"/>
        <v>0</v>
      </c>
      <c r="AQ23" s="6">
        <f t="shared" si="54"/>
        <v>0</v>
      </c>
      <c r="AR23" s="18">
        <f t="shared" si="5"/>
        <v>0</v>
      </c>
      <c r="AS23" s="18">
        <f t="shared" si="6"/>
        <v>1</v>
      </c>
      <c r="AT23">
        <f t="shared" si="55"/>
        <v>6</v>
      </c>
      <c r="AU23">
        <f t="shared" si="55"/>
        <v>3</v>
      </c>
      <c r="AV23">
        <f t="shared" si="56"/>
        <v>6</v>
      </c>
      <c r="AW23" s="2">
        <f t="shared" si="57"/>
        <v>0</v>
      </c>
      <c r="AX23" s="2">
        <f t="shared" si="58"/>
        <v>0</v>
      </c>
      <c r="AY23" s="2">
        <f t="shared" si="59"/>
        <v>1</v>
      </c>
      <c r="AZ23" s="2">
        <f t="shared" si="59"/>
        <v>-1</v>
      </c>
      <c r="BA23" s="18">
        <f t="shared" si="60"/>
        <v>0</v>
      </c>
      <c r="BB23" s="2">
        <f t="shared" si="61"/>
        <v>2.2961005941905395</v>
      </c>
      <c r="BC23" s="2">
        <f t="shared" si="62"/>
        <v>0</v>
      </c>
      <c r="BD23" s="2">
        <f t="shared" si="63"/>
        <v>1</v>
      </c>
      <c r="BE23" s="2">
        <f t="shared" si="63"/>
        <v>-1</v>
      </c>
      <c r="BF23" s="18">
        <f t="shared" si="64"/>
        <v>-2.2961005941905395</v>
      </c>
      <c r="BG23">
        <f t="shared" si="65"/>
        <v>0</v>
      </c>
      <c r="BH23" s="2">
        <f t="shared" si="65"/>
        <v>1</v>
      </c>
      <c r="BI23" s="17">
        <f t="shared" si="66"/>
        <v>0</v>
      </c>
      <c r="BJ23" s="2">
        <f t="shared" si="67"/>
        <v>1</v>
      </c>
      <c r="BK23" s="17">
        <f t="shared" si="68"/>
        <v>0</v>
      </c>
      <c r="BL23" s="2"/>
      <c r="BM23" t="str">
        <f t="shared" si="69"/>
        <v/>
      </c>
      <c r="BN23" t="str">
        <f t="shared" si="69"/>
        <v/>
      </c>
      <c r="BO23">
        <f t="shared" si="70"/>
        <v>0</v>
      </c>
      <c r="BP23">
        <f t="shared" si="71"/>
        <v>0</v>
      </c>
      <c r="BQ23">
        <f t="shared" si="72"/>
        <v>0</v>
      </c>
      <c r="BR23">
        <f t="shared" si="73"/>
        <v>0</v>
      </c>
      <c r="BS23">
        <f t="shared" si="73"/>
        <v>0</v>
      </c>
      <c r="BT23" s="17">
        <f t="shared" si="74"/>
        <v>0</v>
      </c>
      <c r="BU23" s="17">
        <f t="shared" si="75"/>
        <v>0</v>
      </c>
      <c r="BV23" s="2"/>
      <c r="BW23">
        <f t="shared" si="76"/>
        <v>10</v>
      </c>
      <c r="BX23">
        <f t="shared" si="7"/>
        <v>0</v>
      </c>
      <c r="BY23" s="7">
        <f t="shared" si="8"/>
        <v>0</v>
      </c>
      <c r="BZ23">
        <f t="shared" si="9"/>
        <v>0</v>
      </c>
      <c r="CA23" s="7">
        <f t="shared" si="10"/>
        <v>0</v>
      </c>
      <c r="CB23">
        <f t="shared" si="77"/>
        <v>10</v>
      </c>
      <c r="CC23">
        <f t="shared" si="77"/>
        <v>0</v>
      </c>
      <c r="CD23">
        <f t="shared" si="77"/>
        <v>0</v>
      </c>
      <c r="CE23" s="7">
        <f t="shared" si="78"/>
        <v>10</v>
      </c>
      <c r="CF23" s="7">
        <f t="shared" si="79"/>
        <v>10</v>
      </c>
      <c r="CG23">
        <f t="shared" si="80"/>
        <v>20</v>
      </c>
      <c r="CH23">
        <f t="shared" si="80"/>
        <v>20</v>
      </c>
      <c r="CI23">
        <f t="shared" si="80"/>
        <v>20</v>
      </c>
      <c r="CJ23">
        <f t="shared" si="11"/>
        <v>40</v>
      </c>
      <c r="CK23">
        <f t="shared" si="12"/>
        <v>40</v>
      </c>
      <c r="CL23">
        <f t="shared" si="13"/>
        <v>37.5</v>
      </c>
      <c r="CM23">
        <f t="shared" si="14"/>
        <v>37.5</v>
      </c>
      <c r="CN23">
        <f t="shared" si="81"/>
        <v>10</v>
      </c>
      <c r="CO23">
        <f t="shared" si="81"/>
        <v>5</v>
      </c>
      <c r="CP23">
        <f t="shared" si="15"/>
        <v>0</v>
      </c>
      <c r="CQ23">
        <f t="shared" si="16"/>
        <v>0</v>
      </c>
      <c r="CR23">
        <f t="shared" si="17"/>
        <v>0</v>
      </c>
      <c r="CS23" s="7">
        <f t="shared" si="82"/>
        <v>0</v>
      </c>
      <c r="CT23">
        <f t="shared" si="18"/>
        <v>0</v>
      </c>
      <c r="CU23">
        <f t="shared" si="19"/>
        <v>0</v>
      </c>
      <c r="CV23">
        <f t="shared" si="20"/>
        <v>0</v>
      </c>
      <c r="CW23" s="7">
        <f t="shared" si="83"/>
        <v>0</v>
      </c>
      <c r="CX23">
        <f t="shared" si="84"/>
        <v>0</v>
      </c>
      <c r="CY23">
        <f t="shared" si="84"/>
        <v>0</v>
      </c>
      <c r="CZ23">
        <f t="shared" si="84"/>
        <v>-5</v>
      </c>
      <c r="DA23">
        <f t="shared" si="84"/>
        <v>0</v>
      </c>
      <c r="DB23">
        <f t="shared" si="84"/>
        <v>0</v>
      </c>
      <c r="DC23">
        <f t="shared" si="85"/>
        <v>2.5</v>
      </c>
      <c r="DD23">
        <f t="shared" si="86"/>
        <v>2.5</v>
      </c>
      <c r="DE23" s="5">
        <f t="shared" si="87"/>
        <v>2.5</v>
      </c>
      <c r="DG23">
        <f t="shared" si="88"/>
        <v>2.5</v>
      </c>
      <c r="DH23">
        <f t="shared" si="89"/>
        <v>2.5</v>
      </c>
      <c r="DI23" s="5">
        <f t="shared" si="90"/>
        <v>2.5</v>
      </c>
      <c r="DK23">
        <f t="shared" si="91"/>
        <v>0</v>
      </c>
      <c r="DL23">
        <f t="shared" si="91"/>
        <v>0</v>
      </c>
      <c r="DM23">
        <f t="shared" si="91"/>
        <v>0</v>
      </c>
      <c r="DN23">
        <f t="shared" si="91"/>
        <v>0</v>
      </c>
      <c r="DO23">
        <f t="shared" si="21"/>
        <v>0</v>
      </c>
      <c r="DP23">
        <f t="shared" si="92"/>
        <v>0</v>
      </c>
      <c r="DQ23">
        <f t="shared" si="93"/>
        <v>5</v>
      </c>
      <c r="DR23">
        <f t="shared" si="93"/>
        <v>0</v>
      </c>
      <c r="DS23">
        <f t="shared" si="22"/>
        <v>5</v>
      </c>
      <c r="DT23">
        <f t="shared" si="94"/>
        <v>5</v>
      </c>
      <c r="DU23">
        <f t="shared" si="95"/>
        <v>0</v>
      </c>
      <c r="DV23">
        <f t="shared" si="23"/>
        <v>0</v>
      </c>
      <c r="DW23">
        <f t="shared" si="96"/>
        <v>0</v>
      </c>
      <c r="DX23">
        <f t="shared" si="96"/>
        <v>0</v>
      </c>
      <c r="DY23">
        <f t="shared" si="96"/>
        <v>1</v>
      </c>
      <c r="DZ23">
        <f t="shared" si="24"/>
        <v>1</v>
      </c>
      <c r="EA23">
        <f t="shared" si="24"/>
        <v>1</v>
      </c>
      <c r="EB23">
        <f t="shared" si="97"/>
        <v>0</v>
      </c>
      <c r="EC23">
        <f t="shared" si="98"/>
        <v>10</v>
      </c>
      <c r="ED23">
        <f t="shared" si="99"/>
        <v>2.5</v>
      </c>
      <c r="EE23">
        <f t="shared" si="100"/>
        <v>1</v>
      </c>
      <c r="EF23">
        <f t="shared" si="100"/>
        <v>1</v>
      </c>
      <c r="EG23">
        <f t="shared" si="100"/>
        <v>1</v>
      </c>
      <c r="EH23">
        <f t="shared" si="101"/>
        <v>0</v>
      </c>
      <c r="EI23">
        <f t="shared" si="102"/>
        <v>10</v>
      </c>
      <c r="EJ23">
        <f t="shared" si="103"/>
        <v>2.5</v>
      </c>
      <c r="EK23" s="16">
        <f t="shared" si="26"/>
        <v>3.827</v>
      </c>
      <c r="EL23" s="16">
        <f t="shared" si="104"/>
        <v>10</v>
      </c>
      <c r="EM23" s="16">
        <f t="shared" si="105"/>
        <v>7.5</v>
      </c>
      <c r="EN23" s="16">
        <f t="shared" si="27"/>
        <v>3.827</v>
      </c>
      <c r="EO23" s="16">
        <f t="shared" si="106"/>
        <v>10</v>
      </c>
      <c r="EP23" s="16">
        <f t="shared" si="107"/>
        <v>7.5</v>
      </c>
      <c r="EQ23">
        <f t="shared" si="108"/>
        <v>0</v>
      </c>
      <c r="ER23" s="49">
        <f t="shared" si="28"/>
        <v>0</v>
      </c>
      <c r="ES23" s="49">
        <f t="shared" si="109"/>
        <v>0</v>
      </c>
      <c r="ET23" s="49">
        <f t="shared" si="110"/>
        <v>0</v>
      </c>
      <c r="EV23" t="s">
        <v>12</v>
      </c>
      <c r="EW23">
        <f t="shared" si="29"/>
        <v>1</v>
      </c>
      <c r="EX23" t="str">
        <f t="shared" si="111"/>
        <v>I2</v>
      </c>
      <c r="EY23">
        <f t="shared" si="112"/>
        <v>3.827</v>
      </c>
      <c r="EZ23">
        <f t="shared" si="113"/>
        <v>10</v>
      </c>
      <c r="FA23">
        <f t="shared" si="114"/>
        <v>7.5</v>
      </c>
      <c r="FB23" t="str">
        <f t="shared" si="115"/>
        <v>I3</v>
      </c>
      <c r="FC23">
        <f t="shared" si="116"/>
        <v>3.827</v>
      </c>
      <c r="FD23">
        <f t="shared" si="117"/>
        <v>10</v>
      </c>
      <c r="FE23">
        <f t="shared" si="118"/>
        <v>7.5</v>
      </c>
      <c r="FF23" t="str">
        <f t="shared" si="119"/>
        <v>S</v>
      </c>
      <c r="FG23">
        <f t="shared" si="120"/>
        <v>100</v>
      </c>
      <c r="FH23" t="str">
        <f t="shared" si="121"/>
        <v>D</v>
      </c>
      <c r="FI23">
        <f t="shared" si="122"/>
        <v>0</v>
      </c>
      <c r="FJ23" t="str">
        <f t="shared" si="123"/>
        <v>P18</v>
      </c>
      <c r="FK23">
        <f t="shared" si="124"/>
        <v>0</v>
      </c>
      <c r="FL23" t="str">
        <f t="shared" si="125"/>
        <v>P17</v>
      </c>
      <c r="FM23">
        <f t="shared" si="126"/>
        <v>-2.2961005941905395</v>
      </c>
      <c r="FN23" t="str">
        <f t="shared" si="127"/>
        <v>P9</v>
      </c>
      <c r="FO23">
        <f t="shared" si="128"/>
        <v>0</v>
      </c>
      <c r="FP23" t="str">
        <f t="shared" si="129"/>
        <v>P10</v>
      </c>
      <c r="FQ23">
        <f t="shared" si="130"/>
        <v>0</v>
      </c>
      <c r="FR23" t="str">
        <f t="shared" si="131"/>
        <v>T1</v>
      </c>
      <c r="FS23">
        <f t="shared" si="132"/>
        <v>0</v>
      </c>
      <c r="FT23" t="str">
        <f t="shared" si="133"/>
        <v>T2</v>
      </c>
      <c r="FU23">
        <f t="shared" si="134"/>
        <v>0</v>
      </c>
      <c r="FV23" t="str">
        <f t="shared" si="135"/>
        <v>T3</v>
      </c>
      <c r="FW23">
        <f t="shared" si="136"/>
        <v>10</v>
      </c>
      <c r="FX23" t="str">
        <f t="shared" si="137"/>
        <v>T4</v>
      </c>
      <c r="FY23">
        <f t="shared" si="138"/>
        <v>10</v>
      </c>
      <c r="FZ23" t="str">
        <f t="shared" si="139"/>
        <v>P13</v>
      </c>
      <c r="GA23">
        <f t="shared" si="31"/>
        <v>0</v>
      </c>
      <c r="GB23" t="str">
        <f t="shared" si="140"/>
        <v>P14</v>
      </c>
      <c r="GC23">
        <f t="shared" si="32"/>
        <v>0</v>
      </c>
      <c r="GD23" t="str">
        <f t="shared" si="141"/>
        <v>P11</v>
      </c>
      <c r="GE23">
        <f t="shared" si="141"/>
        <v>-15</v>
      </c>
      <c r="GF23" t="str">
        <f t="shared" si="141"/>
        <v>P12</v>
      </c>
      <c r="GG23">
        <f t="shared" si="141"/>
        <v>-15</v>
      </c>
      <c r="GH23" t="str">
        <f t="shared" si="149"/>
        <v/>
      </c>
      <c r="GI23" t="str">
        <f t="shared" si="142"/>
        <v/>
      </c>
      <c r="GJ23" t="str">
        <f t="shared" si="143"/>
        <v/>
      </c>
      <c r="GK23" t="str">
        <f t="shared" si="144"/>
        <v/>
      </c>
      <c r="GL23" t="str">
        <f t="shared" si="145"/>
        <v>X</v>
      </c>
      <c r="GM23">
        <f t="shared" si="146"/>
        <v>-1</v>
      </c>
      <c r="GQ23">
        <f t="shared" si="147"/>
        <v>500</v>
      </c>
      <c r="GR23">
        <f t="shared" si="148"/>
        <v>100</v>
      </c>
    </row>
    <row r="24" spans="1:200" ht="18.600000000000001" thickTop="1" thickBot="1" x14ac:dyDescent="0.45">
      <c r="A24" s="22" t="s">
        <v>102</v>
      </c>
      <c r="B24" s="47">
        <f>IF(C24="",IF(Making!B24="","",Making!B24),C24)</f>
        <v>10</v>
      </c>
      <c r="C24" s="40" t="str">
        <f>IF(Walking!D29="","",Walking!D29)</f>
        <v/>
      </c>
      <c r="D24" s="7">
        <f>Making!D24</f>
        <v>1</v>
      </c>
      <c r="E24" s="4" t="s">
        <v>61</v>
      </c>
      <c r="K24">
        <f t="shared" si="34"/>
        <v>1</v>
      </c>
      <c r="L24">
        <f t="shared" si="35"/>
        <v>16</v>
      </c>
      <c r="M24">
        <f t="shared" si="36"/>
        <v>16</v>
      </c>
      <c r="N24" s="17">
        <f t="shared" si="37"/>
        <v>16</v>
      </c>
      <c r="O24">
        <f t="shared" si="38"/>
        <v>1</v>
      </c>
      <c r="P24">
        <f t="shared" si="39"/>
        <v>-10</v>
      </c>
      <c r="Q24">
        <f t="shared" si="39"/>
        <v>-5</v>
      </c>
      <c r="R24">
        <f t="shared" si="40"/>
        <v>-10</v>
      </c>
      <c r="S24">
        <f t="shared" si="41"/>
        <v>0</v>
      </c>
      <c r="T24">
        <f t="shared" si="41"/>
        <v>0</v>
      </c>
      <c r="U24">
        <f t="shared" si="42"/>
        <v>0</v>
      </c>
      <c r="V24">
        <f t="shared" si="43"/>
        <v>15</v>
      </c>
      <c r="W24">
        <f t="shared" si="0"/>
        <v>-2</v>
      </c>
      <c r="X24">
        <f t="shared" si="0"/>
        <v>4</v>
      </c>
      <c r="Y24">
        <f t="shared" si="0"/>
        <v>4</v>
      </c>
      <c r="Z24">
        <f t="shared" si="0"/>
        <v>8</v>
      </c>
      <c r="AA24">
        <f t="shared" si="0"/>
        <v>0</v>
      </c>
      <c r="AB24">
        <f t="shared" si="0"/>
        <v>0</v>
      </c>
      <c r="AC24" s="2">
        <f t="shared" si="44"/>
        <v>8</v>
      </c>
      <c r="AD24" s="2">
        <f t="shared" si="45"/>
        <v>1</v>
      </c>
      <c r="AE24" s="2">
        <f t="shared" si="46"/>
        <v>0</v>
      </c>
      <c r="AF24" s="2">
        <f t="shared" si="47"/>
        <v>1</v>
      </c>
      <c r="AG24" s="2">
        <f t="shared" si="48"/>
        <v>-1</v>
      </c>
      <c r="AH24" s="2">
        <f t="shared" si="49"/>
        <v>0</v>
      </c>
      <c r="AI24" s="2">
        <f t="shared" si="50"/>
        <v>0</v>
      </c>
      <c r="AJ24" s="2">
        <f t="shared" si="51"/>
        <v>0</v>
      </c>
      <c r="AK24" s="6">
        <f t="shared" si="1"/>
        <v>0</v>
      </c>
      <c r="AL24" s="6">
        <f t="shared" si="2"/>
        <v>0</v>
      </c>
      <c r="AM24" s="6">
        <f t="shared" si="52"/>
        <v>0</v>
      </c>
      <c r="AN24" s="2">
        <f t="shared" si="3"/>
        <v>0</v>
      </c>
      <c r="AO24" s="6">
        <f t="shared" si="53"/>
        <v>8</v>
      </c>
      <c r="AP24" s="6">
        <f t="shared" si="4"/>
        <v>0</v>
      </c>
      <c r="AQ24" s="6">
        <f t="shared" si="54"/>
        <v>0</v>
      </c>
      <c r="AR24" s="18">
        <f t="shared" si="5"/>
        <v>0</v>
      </c>
      <c r="AS24" s="18">
        <f t="shared" si="6"/>
        <v>1</v>
      </c>
      <c r="AT24">
        <f t="shared" si="55"/>
        <v>6</v>
      </c>
      <c r="AU24">
        <f t="shared" si="55"/>
        <v>3</v>
      </c>
      <c r="AV24">
        <f t="shared" si="56"/>
        <v>6</v>
      </c>
      <c r="AW24" s="2">
        <f t="shared" si="57"/>
        <v>0</v>
      </c>
      <c r="AX24" s="2">
        <f t="shared" si="58"/>
        <v>0</v>
      </c>
      <c r="AY24" s="2">
        <f t="shared" si="59"/>
        <v>1</v>
      </c>
      <c r="AZ24" s="2">
        <f t="shared" si="59"/>
        <v>-1</v>
      </c>
      <c r="BA24" s="18">
        <f t="shared" si="60"/>
        <v>0</v>
      </c>
      <c r="BB24" s="2">
        <f t="shared" si="61"/>
        <v>7.3508907294517201E-16</v>
      </c>
      <c r="BC24" s="2">
        <f t="shared" si="62"/>
        <v>0</v>
      </c>
      <c r="BD24" s="2">
        <f t="shared" si="63"/>
        <v>1</v>
      </c>
      <c r="BE24" s="2">
        <f t="shared" si="63"/>
        <v>-1</v>
      </c>
      <c r="BF24" s="18">
        <f t="shared" si="64"/>
        <v>-7.3508907294517201E-16</v>
      </c>
      <c r="BG24">
        <f t="shared" si="65"/>
        <v>0</v>
      </c>
      <c r="BH24" s="2">
        <f t="shared" si="65"/>
        <v>1</v>
      </c>
      <c r="BI24" s="17">
        <f t="shared" si="66"/>
        <v>0</v>
      </c>
      <c r="BJ24" s="2">
        <f t="shared" si="67"/>
        <v>1</v>
      </c>
      <c r="BK24" s="17">
        <f t="shared" si="68"/>
        <v>0</v>
      </c>
      <c r="BL24" s="2"/>
      <c r="BM24" t="str">
        <f t="shared" si="69"/>
        <v/>
      </c>
      <c r="BN24" t="str">
        <f t="shared" si="69"/>
        <v/>
      </c>
      <c r="BO24">
        <f t="shared" si="70"/>
        <v>0</v>
      </c>
      <c r="BP24">
        <f t="shared" si="71"/>
        <v>0</v>
      </c>
      <c r="BQ24">
        <f t="shared" si="72"/>
        <v>0</v>
      </c>
      <c r="BR24">
        <f t="shared" si="73"/>
        <v>0</v>
      </c>
      <c r="BS24">
        <f t="shared" si="73"/>
        <v>0</v>
      </c>
      <c r="BT24" s="17">
        <f t="shared" si="74"/>
        <v>0</v>
      </c>
      <c r="BU24" s="17">
        <f t="shared" si="75"/>
        <v>0</v>
      </c>
      <c r="BV24" s="2"/>
      <c r="BW24">
        <f t="shared" si="76"/>
        <v>10</v>
      </c>
      <c r="BX24">
        <f t="shared" si="7"/>
        <v>0</v>
      </c>
      <c r="BY24" s="7">
        <f t="shared" si="8"/>
        <v>0</v>
      </c>
      <c r="BZ24">
        <f t="shared" si="9"/>
        <v>0</v>
      </c>
      <c r="CA24" s="7">
        <f t="shared" si="10"/>
        <v>0</v>
      </c>
      <c r="CB24">
        <f t="shared" si="77"/>
        <v>10</v>
      </c>
      <c r="CC24">
        <f t="shared" si="77"/>
        <v>0</v>
      </c>
      <c r="CD24">
        <f t="shared" si="77"/>
        <v>0</v>
      </c>
      <c r="CE24" s="7">
        <f t="shared" si="78"/>
        <v>10</v>
      </c>
      <c r="CF24" s="7">
        <f t="shared" si="79"/>
        <v>10</v>
      </c>
      <c r="CG24">
        <f t="shared" si="80"/>
        <v>20</v>
      </c>
      <c r="CH24">
        <f t="shared" si="80"/>
        <v>20</v>
      </c>
      <c r="CI24">
        <f t="shared" si="80"/>
        <v>20</v>
      </c>
      <c r="CJ24">
        <f t="shared" si="11"/>
        <v>40</v>
      </c>
      <c r="CK24">
        <f t="shared" si="12"/>
        <v>40</v>
      </c>
      <c r="CL24">
        <f t="shared" si="13"/>
        <v>40</v>
      </c>
      <c r="CM24">
        <f t="shared" si="14"/>
        <v>40</v>
      </c>
      <c r="CN24">
        <f t="shared" si="81"/>
        <v>10</v>
      </c>
      <c r="CO24">
        <f t="shared" si="81"/>
        <v>5</v>
      </c>
      <c r="CP24">
        <f t="shared" si="15"/>
        <v>0</v>
      </c>
      <c r="CQ24">
        <f t="shared" si="16"/>
        <v>0</v>
      </c>
      <c r="CR24">
        <f t="shared" si="17"/>
        <v>0</v>
      </c>
      <c r="CS24" s="7">
        <f t="shared" si="82"/>
        <v>0</v>
      </c>
      <c r="CT24">
        <f t="shared" si="18"/>
        <v>0</v>
      </c>
      <c r="CU24">
        <f t="shared" si="19"/>
        <v>0</v>
      </c>
      <c r="CV24">
        <f t="shared" si="20"/>
        <v>0</v>
      </c>
      <c r="CW24" s="7">
        <f t="shared" si="83"/>
        <v>0</v>
      </c>
      <c r="CX24">
        <f t="shared" si="84"/>
        <v>0</v>
      </c>
      <c r="CY24">
        <f t="shared" si="84"/>
        <v>0</v>
      </c>
      <c r="CZ24">
        <f t="shared" si="84"/>
        <v>-5</v>
      </c>
      <c r="DA24">
        <f t="shared" si="84"/>
        <v>0</v>
      </c>
      <c r="DB24">
        <f t="shared" si="84"/>
        <v>0</v>
      </c>
      <c r="DC24">
        <f t="shared" si="85"/>
        <v>0</v>
      </c>
      <c r="DD24">
        <f t="shared" si="86"/>
        <v>0</v>
      </c>
      <c r="DE24" s="5">
        <f t="shared" si="87"/>
        <v>0</v>
      </c>
      <c r="DG24">
        <f t="shared" si="88"/>
        <v>0</v>
      </c>
      <c r="DH24">
        <f t="shared" si="89"/>
        <v>0</v>
      </c>
      <c r="DI24" s="5">
        <f t="shared" si="90"/>
        <v>0</v>
      </c>
      <c r="DK24">
        <f t="shared" si="91"/>
        <v>0</v>
      </c>
      <c r="DL24">
        <f t="shared" si="91"/>
        <v>0</v>
      </c>
      <c r="DM24">
        <f t="shared" si="91"/>
        <v>0</v>
      </c>
      <c r="DN24">
        <f t="shared" si="91"/>
        <v>0</v>
      </c>
      <c r="DO24">
        <f t="shared" si="21"/>
        <v>0</v>
      </c>
      <c r="DP24">
        <f t="shared" si="92"/>
        <v>0</v>
      </c>
      <c r="DQ24">
        <f t="shared" si="93"/>
        <v>5</v>
      </c>
      <c r="DR24">
        <f t="shared" si="93"/>
        <v>0</v>
      </c>
      <c r="DS24">
        <f t="shared" si="22"/>
        <v>5</v>
      </c>
      <c r="DT24">
        <f t="shared" si="94"/>
        <v>5</v>
      </c>
      <c r="DU24">
        <f t="shared" si="95"/>
        <v>0</v>
      </c>
      <c r="DV24">
        <f t="shared" si="23"/>
        <v>0</v>
      </c>
      <c r="DW24">
        <f t="shared" si="96"/>
        <v>0</v>
      </c>
      <c r="DX24">
        <f t="shared" si="96"/>
        <v>0</v>
      </c>
      <c r="DY24">
        <f t="shared" si="96"/>
        <v>1</v>
      </c>
      <c r="DZ24">
        <f t="shared" si="24"/>
        <v>1</v>
      </c>
      <c r="EA24">
        <f t="shared" si="24"/>
        <v>1</v>
      </c>
      <c r="EB24">
        <f t="shared" si="97"/>
        <v>0</v>
      </c>
      <c r="EC24">
        <f t="shared" si="98"/>
        <v>10</v>
      </c>
      <c r="ED24">
        <f t="shared" si="99"/>
        <v>0</v>
      </c>
      <c r="EE24">
        <f t="shared" si="100"/>
        <v>1</v>
      </c>
      <c r="EF24">
        <f t="shared" si="100"/>
        <v>1</v>
      </c>
      <c r="EG24">
        <f t="shared" si="100"/>
        <v>1</v>
      </c>
      <c r="EH24">
        <f t="shared" si="101"/>
        <v>0</v>
      </c>
      <c r="EI24">
        <f t="shared" si="102"/>
        <v>10</v>
      </c>
      <c r="EJ24">
        <f t="shared" si="103"/>
        <v>0</v>
      </c>
      <c r="EK24" s="16">
        <f t="shared" si="26"/>
        <v>0</v>
      </c>
      <c r="EL24" s="16">
        <f t="shared" si="104"/>
        <v>10</v>
      </c>
      <c r="EM24" s="16">
        <f t="shared" si="105"/>
        <v>5</v>
      </c>
      <c r="EN24" s="16">
        <f t="shared" si="27"/>
        <v>0</v>
      </c>
      <c r="EO24" s="16">
        <f t="shared" si="106"/>
        <v>10</v>
      </c>
      <c r="EP24" s="16">
        <f t="shared" si="107"/>
        <v>5</v>
      </c>
      <c r="EQ24">
        <f t="shared" si="108"/>
        <v>0</v>
      </c>
      <c r="ER24" s="49">
        <f t="shared" si="28"/>
        <v>0</v>
      </c>
      <c r="ES24" s="49">
        <f t="shared" si="109"/>
        <v>0</v>
      </c>
      <c r="ET24" s="49">
        <f t="shared" si="110"/>
        <v>0</v>
      </c>
      <c r="EV24" t="s">
        <v>12</v>
      </c>
      <c r="EW24">
        <f t="shared" si="29"/>
        <v>1</v>
      </c>
      <c r="EX24" t="str">
        <f t="shared" si="111"/>
        <v>I2</v>
      </c>
      <c r="EY24">
        <f t="shared" si="112"/>
        <v>0</v>
      </c>
      <c r="EZ24">
        <f t="shared" si="113"/>
        <v>10</v>
      </c>
      <c r="FA24">
        <f t="shared" si="114"/>
        <v>5</v>
      </c>
      <c r="FB24" t="str">
        <f t="shared" si="115"/>
        <v>I3</v>
      </c>
      <c r="FC24">
        <f t="shared" si="116"/>
        <v>0</v>
      </c>
      <c r="FD24">
        <f t="shared" si="117"/>
        <v>10</v>
      </c>
      <c r="FE24">
        <f t="shared" si="118"/>
        <v>5</v>
      </c>
      <c r="FF24" t="str">
        <f t="shared" si="119"/>
        <v>S</v>
      </c>
      <c r="FG24">
        <f t="shared" si="120"/>
        <v>100</v>
      </c>
      <c r="FH24" t="str">
        <f t="shared" si="121"/>
        <v>D</v>
      </c>
      <c r="FI24">
        <f t="shared" si="122"/>
        <v>0</v>
      </c>
      <c r="FJ24" t="str">
        <f t="shared" si="123"/>
        <v>P18</v>
      </c>
      <c r="FK24">
        <f t="shared" si="124"/>
        <v>0</v>
      </c>
      <c r="FL24" t="str">
        <f t="shared" si="125"/>
        <v>P17</v>
      </c>
      <c r="FM24">
        <f t="shared" si="126"/>
        <v>-7.3508907294517201E-16</v>
      </c>
      <c r="FN24" t="str">
        <f t="shared" si="127"/>
        <v>P9</v>
      </c>
      <c r="FO24">
        <f t="shared" si="128"/>
        <v>0</v>
      </c>
      <c r="FP24" t="str">
        <f t="shared" si="129"/>
        <v>P10</v>
      </c>
      <c r="FQ24">
        <f t="shared" si="130"/>
        <v>0</v>
      </c>
      <c r="FR24" t="str">
        <f t="shared" si="131"/>
        <v>T1</v>
      </c>
      <c r="FS24">
        <f t="shared" si="132"/>
        <v>0</v>
      </c>
      <c r="FT24" t="str">
        <f t="shared" si="133"/>
        <v>T2</v>
      </c>
      <c r="FU24">
        <f t="shared" si="134"/>
        <v>0</v>
      </c>
      <c r="FV24" t="str">
        <f t="shared" si="135"/>
        <v>T3</v>
      </c>
      <c r="FW24">
        <f t="shared" si="136"/>
        <v>10</v>
      </c>
      <c r="FX24" t="str">
        <f t="shared" si="137"/>
        <v>T4</v>
      </c>
      <c r="FY24">
        <f t="shared" si="138"/>
        <v>10</v>
      </c>
      <c r="FZ24" t="str">
        <f t="shared" si="139"/>
        <v>P13</v>
      </c>
      <c r="GA24">
        <f t="shared" si="31"/>
        <v>0</v>
      </c>
      <c r="GB24" t="str">
        <f t="shared" si="140"/>
        <v>P14</v>
      </c>
      <c r="GC24">
        <f t="shared" si="32"/>
        <v>0</v>
      </c>
      <c r="GD24" t="str">
        <f t="shared" si="141"/>
        <v>P11</v>
      </c>
      <c r="GE24">
        <f t="shared" si="141"/>
        <v>-15</v>
      </c>
      <c r="GF24" t="str">
        <f t="shared" si="141"/>
        <v>P12</v>
      </c>
      <c r="GG24">
        <f t="shared" si="141"/>
        <v>-15</v>
      </c>
      <c r="GH24" t="str">
        <f t="shared" si="149"/>
        <v/>
      </c>
      <c r="GI24" t="str">
        <f t="shared" si="142"/>
        <v/>
      </c>
      <c r="GJ24" t="str">
        <f t="shared" si="143"/>
        <v/>
      </c>
      <c r="GK24" t="str">
        <f t="shared" si="144"/>
        <v/>
      </c>
      <c r="GL24" t="str">
        <f t="shared" si="145"/>
        <v>X</v>
      </c>
      <c r="GM24">
        <f t="shared" si="146"/>
        <v>-1</v>
      </c>
      <c r="GQ24">
        <f t="shared" si="147"/>
        <v>500</v>
      </c>
      <c r="GR24">
        <f t="shared" si="148"/>
        <v>100</v>
      </c>
    </row>
    <row r="25" spans="1:200" ht="18.600000000000001" thickTop="1" thickBot="1" x14ac:dyDescent="0.45">
      <c r="A25" s="22" t="s">
        <v>103</v>
      </c>
      <c r="B25" s="47">
        <f>IF(C25="",IF(Making!B25="","",Making!B25),C25)</f>
        <v>17</v>
      </c>
      <c r="C25" s="40" t="str">
        <f>IF(Walking!D30="","",Walking!D30)</f>
        <v/>
      </c>
      <c r="D25" s="7">
        <f>Making!D25</f>
        <v>-1</v>
      </c>
      <c r="E25" s="4" t="s">
        <v>61</v>
      </c>
      <c r="F25" s="7">
        <f>Making!F25</f>
        <v>1</v>
      </c>
      <c r="G25" t="s">
        <v>67</v>
      </c>
      <c r="K25">
        <f t="shared" si="34"/>
        <v>0</v>
      </c>
      <c r="L25">
        <f t="shared" si="35"/>
        <v>17</v>
      </c>
      <c r="M25">
        <f t="shared" si="36"/>
        <v>0</v>
      </c>
      <c r="N25" s="17">
        <f t="shared" si="37"/>
        <v>0</v>
      </c>
      <c r="O25">
        <f t="shared" si="38"/>
        <v>1</v>
      </c>
      <c r="P25">
        <f t="shared" si="39"/>
        <v>-10</v>
      </c>
      <c r="Q25">
        <f t="shared" si="39"/>
        <v>-5</v>
      </c>
      <c r="R25">
        <f t="shared" si="40"/>
        <v>0</v>
      </c>
      <c r="S25">
        <f t="shared" si="41"/>
        <v>0</v>
      </c>
      <c r="T25">
        <f t="shared" si="41"/>
        <v>0</v>
      </c>
      <c r="U25">
        <f t="shared" si="42"/>
        <v>0</v>
      </c>
      <c r="V25">
        <f t="shared" si="43"/>
        <v>-1</v>
      </c>
      <c r="W25">
        <f t="shared" ref="W25:AB40" si="150">W24</f>
        <v>-2</v>
      </c>
      <c r="X25">
        <f t="shared" si="150"/>
        <v>4</v>
      </c>
      <c r="Y25">
        <f t="shared" si="150"/>
        <v>4</v>
      </c>
      <c r="Z25">
        <f t="shared" si="150"/>
        <v>8</v>
      </c>
      <c r="AA25">
        <f t="shared" si="150"/>
        <v>0</v>
      </c>
      <c r="AB25">
        <f t="shared" si="150"/>
        <v>0</v>
      </c>
      <c r="AC25" s="2">
        <f t="shared" si="44"/>
        <v>0</v>
      </c>
      <c r="AD25" s="2">
        <f t="shared" si="45"/>
        <v>9</v>
      </c>
      <c r="AE25" s="2">
        <f t="shared" si="46"/>
        <v>0</v>
      </c>
      <c r="AF25" s="2">
        <f t="shared" si="47"/>
        <v>-1</v>
      </c>
      <c r="AG25" s="2">
        <f t="shared" si="48"/>
        <v>0</v>
      </c>
      <c r="AH25" s="2">
        <f t="shared" si="49"/>
        <v>0</v>
      </c>
      <c r="AI25" s="2">
        <f t="shared" si="50"/>
        <v>0</v>
      </c>
      <c r="AJ25" s="2">
        <f t="shared" si="51"/>
        <v>0</v>
      </c>
      <c r="AK25" s="6">
        <f t="shared" si="1"/>
        <v>0</v>
      </c>
      <c r="AL25" s="6">
        <f t="shared" si="2"/>
        <v>0</v>
      </c>
      <c r="AM25" s="6">
        <f t="shared" si="52"/>
        <v>0</v>
      </c>
      <c r="AN25" s="2">
        <f t="shared" si="3"/>
        <v>0</v>
      </c>
      <c r="AO25" s="6">
        <f t="shared" si="53"/>
        <v>0</v>
      </c>
      <c r="AP25" s="6">
        <f t="shared" si="4"/>
        <v>0</v>
      </c>
      <c r="AQ25" s="6">
        <f t="shared" si="54"/>
        <v>0</v>
      </c>
      <c r="AR25" s="18">
        <f t="shared" si="5"/>
        <v>0</v>
      </c>
      <c r="AS25" s="18">
        <f t="shared" si="6"/>
        <v>0</v>
      </c>
      <c r="AT25">
        <f t="shared" si="55"/>
        <v>6</v>
      </c>
      <c r="AU25">
        <f t="shared" si="55"/>
        <v>3</v>
      </c>
      <c r="AV25">
        <f t="shared" si="56"/>
        <v>0</v>
      </c>
      <c r="AW25" s="2">
        <f t="shared" si="57"/>
        <v>0</v>
      </c>
      <c r="AX25" s="2">
        <f t="shared" si="58"/>
        <v>0</v>
      </c>
      <c r="AY25" s="2">
        <f t="shared" si="59"/>
        <v>1</v>
      </c>
      <c r="AZ25" s="2">
        <f t="shared" si="59"/>
        <v>-1</v>
      </c>
      <c r="BA25" s="18">
        <f t="shared" si="60"/>
        <v>0</v>
      </c>
      <c r="BB25" s="2">
        <f t="shared" si="61"/>
        <v>0</v>
      </c>
      <c r="BC25" s="2">
        <f t="shared" si="62"/>
        <v>0</v>
      </c>
      <c r="BD25" s="2">
        <f t="shared" si="63"/>
        <v>1</v>
      </c>
      <c r="BE25" s="2">
        <f t="shared" si="63"/>
        <v>-1</v>
      </c>
      <c r="BF25" s="18">
        <f t="shared" si="64"/>
        <v>0</v>
      </c>
      <c r="BG25">
        <f t="shared" si="65"/>
        <v>0</v>
      </c>
      <c r="BH25" s="2">
        <f t="shared" si="65"/>
        <v>1</v>
      </c>
      <c r="BI25" s="17">
        <f t="shared" si="66"/>
        <v>0</v>
      </c>
      <c r="BJ25" s="2">
        <f t="shared" si="67"/>
        <v>1</v>
      </c>
      <c r="BK25" s="17">
        <f t="shared" si="68"/>
        <v>0</v>
      </c>
      <c r="BL25" s="2"/>
      <c r="BM25" t="str">
        <f t="shared" si="69"/>
        <v/>
      </c>
      <c r="BN25" t="str">
        <f t="shared" si="69"/>
        <v/>
      </c>
      <c r="BO25">
        <f t="shared" si="70"/>
        <v>0</v>
      </c>
      <c r="BP25">
        <f t="shared" si="71"/>
        <v>0</v>
      </c>
      <c r="BQ25">
        <f t="shared" si="72"/>
        <v>0</v>
      </c>
      <c r="BR25">
        <f t="shared" si="73"/>
        <v>0</v>
      </c>
      <c r="BS25">
        <f t="shared" si="73"/>
        <v>0</v>
      </c>
      <c r="BT25" s="17">
        <f t="shared" si="74"/>
        <v>0</v>
      </c>
      <c r="BU25" s="17">
        <f t="shared" si="75"/>
        <v>0</v>
      </c>
      <c r="BV25" s="2"/>
      <c r="BW25">
        <f t="shared" si="76"/>
        <v>10</v>
      </c>
      <c r="BX25">
        <f t="shared" si="7"/>
        <v>0</v>
      </c>
      <c r="BY25" s="7">
        <f t="shared" si="8"/>
        <v>0</v>
      </c>
      <c r="BZ25">
        <f t="shared" si="9"/>
        <v>0</v>
      </c>
      <c r="CA25" s="7">
        <f t="shared" si="10"/>
        <v>0</v>
      </c>
      <c r="CB25">
        <f t="shared" si="77"/>
        <v>10</v>
      </c>
      <c r="CC25">
        <f t="shared" si="77"/>
        <v>0</v>
      </c>
      <c r="CD25">
        <f t="shared" si="77"/>
        <v>0</v>
      </c>
      <c r="CE25" s="7">
        <f t="shared" si="78"/>
        <v>10</v>
      </c>
      <c r="CF25" s="7">
        <f t="shared" si="79"/>
        <v>10</v>
      </c>
      <c r="CG25">
        <f t="shared" si="80"/>
        <v>20</v>
      </c>
      <c r="CH25">
        <f t="shared" si="80"/>
        <v>20</v>
      </c>
      <c r="CI25">
        <f t="shared" si="80"/>
        <v>20</v>
      </c>
      <c r="CJ25">
        <f t="shared" si="11"/>
        <v>40</v>
      </c>
      <c r="CK25">
        <f t="shared" si="12"/>
        <v>40</v>
      </c>
      <c r="CL25">
        <f t="shared" si="13"/>
        <v>0</v>
      </c>
      <c r="CM25">
        <f t="shared" si="14"/>
        <v>0</v>
      </c>
      <c r="CN25">
        <f t="shared" si="81"/>
        <v>10</v>
      </c>
      <c r="CO25">
        <f t="shared" si="81"/>
        <v>5</v>
      </c>
      <c r="CP25">
        <f t="shared" si="15"/>
        <v>0</v>
      </c>
      <c r="CQ25">
        <f t="shared" si="16"/>
        <v>0</v>
      </c>
      <c r="CR25">
        <f t="shared" si="17"/>
        <v>0</v>
      </c>
      <c r="CS25" s="7">
        <f t="shared" si="82"/>
        <v>0</v>
      </c>
      <c r="CT25">
        <f t="shared" si="18"/>
        <v>0</v>
      </c>
      <c r="CU25">
        <f t="shared" si="19"/>
        <v>0</v>
      </c>
      <c r="CV25">
        <f t="shared" si="20"/>
        <v>0</v>
      </c>
      <c r="CW25" s="7">
        <f t="shared" si="83"/>
        <v>0</v>
      </c>
      <c r="CX25">
        <f t="shared" si="84"/>
        <v>0</v>
      </c>
      <c r="CY25">
        <f t="shared" si="84"/>
        <v>0</v>
      </c>
      <c r="CZ25">
        <f t="shared" si="84"/>
        <v>-5</v>
      </c>
      <c r="DA25">
        <f t="shared" si="84"/>
        <v>0</v>
      </c>
      <c r="DB25">
        <f t="shared" si="84"/>
        <v>0</v>
      </c>
      <c r="DC25">
        <f t="shared" si="85"/>
        <v>40</v>
      </c>
      <c r="DD25">
        <f t="shared" si="86"/>
        <v>40</v>
      </c>
      <c r="DE25" s="5">
        <f t="shared" si="87"/>
        <v>40</v>
      </c>
      <c r="DG25">
        <f t="shared" si="88"/>
        <v>40</v>
      </c>
      <c r="DH25">
        <f t="shared" si="89"/>
        <v>40</v>
      </c>
      <c r="DI25" s="5">
        <f t="shared" si="90"/>
        <v>40</v>
      </c>
      <c r="DK25">
        <f t="shared" si="91"/>
        <v>0</v>
      </c>
      <c r="DL25">
        <f t="shared" si="91"/>
        <v>0</v>
      </c>
      <c r="DM25">
        <f t="shared" si="91"/>
        <v>0</v>
      </c>
      <c r="DN25">
        <f t="shared" si="91"/>
        <v>0</v>
      </c>
      <c r="DO25">
        <f t="shared" si="21"/>
        <v>0</v>
      </c>
      <c r="DP25">
        <f t="shared" si="92"/>
        <v>0</v>
      </c>
      <c r="DQ25">
        <f t="shared" si="93"/>
        <v>5</v>
      </c>
      <c r="DR25">
        <f t="shared" si="93"/>
        <v>0</v>
      </c>
      <c r="DS25">
        <f t="shared" si="22"/>
        <v>5</v>
      </c>
      <c r="DT25">
        <f t="shared" si="94"/>
        <v>5</v>
      </c>
      <c r="DU25">
        <f t="shared" si="95"/>
        <v>0</v>
      </c>
      <c r="DV25">
        <f t="shared" si="23"/>
        <v>0</v>
      </c>
      <c r="DW25">
        <f t="shared" si="96"/>
        <v>0</v>
      </c>
      <c r="DX25">
        <f t="shared" si="96"/>
        <v>0</v>
      </c>
      <c r="DY25">
        <f t="shared" si="96"/>
        <v>1</v>
      </c>
      <c r="DZ25">
        <f t="shared" si="96"/>
        <v>1</v>
      </c>
      <c r="EA25">
        <f t="shared" si="96"/>
        <v>1</v>
      </c>
      <c r="EB25">
        <f t="shared" si="97"/>
        <v>0</v>
      </c>
      <c r="EC25">
        <f t="shared" si="98"/>
        <v>10</v>
      </c>
      <c r="ED25">
        <f t="shared" si="99"/>
        <v>40</v>
      </c>
      <c r="EE25">
        <f t="shared" si="100"/>
        <v>1</v>
      </c>
      <c r="EF25">
        <f t="shared" si="100"/>
        <v>1</v>
      </c>
      <c r="EG25">
        <f t="shared" si="100"/>
        <v>1</v>
      </c>
      <c r="EH25">
        <f t="shared" si="101"/>
        <v>0</v>
      </c>
      <c r="EI25">
        <f t="shared" si="102"/>
        <v>10</v>
      </c>
      <c r="EJ25">
        <f t="shared" si="103"/>
        <v>40</v>
      </c>
      <c r="EK25" s="16">
        <f t="shared" si="26"/>
        <v>0</v>
      </c>
      <c r="EL25" s="16">
        <f t="shared" si="104"/>
        <v>10</v>
      </c>
      <c r="EM25" s="16">
        <f t="shared" si="105"/>
        <v>45</v>
      </c>
      <c r="EN25" s="16">
        <f t="shared" si="27"/>
        <v>0</v>
      </c>
      <c r="EO25" s="16">
        <f t="shared" si="106"/>
        <v>10</v>
      </c>
      <c r="EP25" s="16">
        <f t="shared" si="107"/>
        <v>45</v>
      </c>
      <c r="EQ25">
        <f t="shared" si="108"/>
        <v>0</v>
      </c>
      <c r="ER25" s="49">
        <f t="shared" si="28"/>
        <v>0</v>
      </c>
      <c r="ES25" s="49">
        <f t="shared" si="109"/>
        <v>0</v>
      </c>
      <c r="ET25" s="49">
        <f t="shared" si="110"/>
        <v>0</v>
      </c>
      <c r="EV25" t="s">
        <v>12</v>
      </c>
      <c r="EW25">
        <f t="shared" si="29"/>
        <v>0</v>
      </c>
      <c r="EX25" t="str">
        <f t="shared" si="111"/>
        <v>I2</v>
      </c>
      <c r="EY25">
        <f t="shared" si="112"/>
        <v>0</v>
      </c>
      <c r="EZ25">
        <f t="shared" si="113"/>
        <v>10</v>
      </c>
      <c r="FA25">
        <f t="shared" si="114"/>
        <v>45</v>
      </c>
      <c r="FB25" t="str">
        <f t="shared" si="115"/>
        <v>I3</v>
      </c>
      <c r="FC25">
        <f t="shared" si="116"/>
        <v>0</v>
      </c>
      <c r="FD25">
        <f t="shared" si="117"/>
        <v>10</v>
      </c>
      <c r="FE25">
        <f t="shared" si="118"/>
        <v>45</v>
      </c>
      <c r="FF25" t="str">
        <f t="shared" si="119"/>
        <v>S</v>
      </c>
      <c r="FG25">
        <f t="shared" si="120"/>
        <v>100</v>
      </c>
      <c r="FH25" t="str">
        <f t="shared" si="121"/>
        <v>D</v>
      </c>
      <c r="FI25">
        <f t="shared" si="122"/>
        <v>0</v>
      </c>
      <c r="FJ25" t="str">
        <f t="shared" si="123"/>
        <v>P18</v>
      </c>
      <c r="FK25">
        <f t="shared" si="124"/>
        <v>0</v>
      </c>
      <c r="FL25" t="str">
        <f t="shared" si="125"/>
        <v>P17</v>
      </c>
      <c r="FM25">
        <f t="shared" si="126"/>
        <v>0</v>
      </c>
      <c r="FN25" t="str">
        <f t="shared" si="127"/>
        <v>P9</v>
      </c>
      <c r="FO25">
        <f t="shared" si="128"/>
        <v>0</v>
      </c>
      <c r="FP25" t="str">
        <f t="shared" si="129"/>
        <v>P10</v>
      </c>
      <c r="FQ25">
        <f t="shared" si="130"/>
        <v>0</v>
      </c>
      <c r="FR25" t="str">
        <f t="shared" si="131"/>
        <v>T1</v>
      </c>
      <c r="FS25">
        <f t="shared" si="132"/>
        <v>0</v>
      </c>
      <c r="FT25" t="str">
        <f t="shared" si="133"/>
        <v>T2</v>
      </c>
      <c r="FU25">
        <f t="shared" si="134"/>
        <v>0</v>
      </c>
      <c r="FV25" t="str">
        <f t="shared" si="135"/>
        <v>T3</v>
      </c>
      <c r="FW25">
        <f t="shared" si="136"/>
        <v>10</v>
      </c>
      <c r="FX25" t="str">
        <f t="shared" si="137"/>
        <v>T4</v>
      </c>
      <c r="FY25">
        <f t="shared" si="138"/>
        <v>10</v>
      </c>
      <c r="FZ25" t="str">
        <f t="shared" si="139"/>
        <v>P13</v>
      </c>
      <c r="GA25">
        <f t="shared" si="31"/>
        <v>0</v>
      </c>
      <c r="GB25" t="str">
        <f t="shared" si="140"/>
        <v>P14</v>
      </c>
      <c r="GC25">
        <f t="shared" si="32"/>
        <v>0</v>
      </c>
      <c r="GD25" t="str">
        <f t="shared" si="141"/>
        <v>P11</v>
      </c>
      <c r="GE25">
        <f t="shared" si="141"/>
        <v>-15</v>
      </c>
      <c r="GF25" t="str">
        <f t="shared" si="141"/>
        <v>P12</v>
      </c>
      <c r="GG25">
        <f t="shared" si="141"/>
        <v>-15</v>
      </c>
      <c r="GH25" t="str">
        <f t="shared" si="149"/>
        <v/>
      </c>
      <c r="GI25" t="str">
        <f t="shared" si="142"/>
        <v/>
      </c>
      <c r="GJ25" t="str">
        <f t="shared" si="143"/>
        <v/>
      </c>
      <c r="GK25" t="str">
        <f t="shared" si="144"/>
        <v/>
      </c>
      <c r="GL25" t="str">
        <f t="shared" si="145"/>
        <v>X</v>
      </c>
      <c r="GM25">
        <f t="shared" si="146"/>
        <v>-1</v>
      </c>
      <c r="GQ25">
        <f t="shared" si="147"/>
        <v>500</v>
      </c>
      <c r="GR25">
        <f t="shared" si="148"/>
        <v>100</v>
      </c>
    </row>
    <row r="26" spans="1:200" ht="18.600000000000001" thickTop="1" thickBot="1" x14ac:dyDescent="0.45">
      <c r="A26" s="22" t="s">
        <v>104</v>
      </c>
      <c r="B26" s="47">
        <f>IF(C26="",IF(Making!B26="","",Making!B26),C26)</f>
        <v>18</v>
      </c>
      <c r="C26" s="40" t="str">
        <f>IF(Walking!D31="","",Walking!D31)</f>
        <v/>
      </c>
      <c r="D26" s="7">
        <f>Making!D26</f>
        <v>-1</v>
      </c>
      <c r="E26" s="4" t="s">
        <v>61</v>
      </c>
      <c r="F26" s="7">
        <f>Making!F26</f>
        <v>1</v>
      </c>
      <c r="G26" t="s">
        <v>67</v>
      </c>
      <c r="K26">
        <f t="shared" si="34"/>
        <v>0</v>
      </c>
      <c r="L26">
        <f t="shared" si="35"/>
        <v>18</v>
      </c>
      <c r="M26">
        <f t="shared" si="36"/>
        <v>0</v>
      </c>
      <c r="N26" s="17">
        <f t="shared" si="37"/>
        <v>0</v>
      </c>
      <c r="O26">
        <f t="shared" si="38"/>
        <v>1</v>
      </c>
      <c r="P26">
        <f t="shared" ref="P26:Q41" si="151">P25</f>
        <v>-10</v>
      </c>
      <c r="Q26">
        <f t="shared" si="151"/>
        <v>-5</v>
      </c>
      <c r="R26">
        <f t="shared" si="40"/>
        <v>0</v>
      </c>
      <c r="S26">
        <f t="shared" ref="S26:T41" si="152">S25</f>
        <v>0</v>
      </c>
      <c r="T26">
        <f t="shared" si="152"/>
        <v>0</v>
      </c>
      <c r="U26">
        <f t="shared" si="42"/>
        <v>0</v>
      </c>
      <c r="V26">
        <f t="shared" si="43"/>
        <v>-1</v>
      </c>
      <c r="W26">
        <f t="shared" si="150"/>
        <v>-2</v>
      </c>
      <c r="X26">
        <f t="shared" si="150"/>
        <v>4</v>
      </c>
      <c r="Y26">
        <f t="shared" si="150"/>
        <v>4</v>
      </c>
      <c r="Z26">
        <f t="shared" si="150"/>
        <v>8</v>
      </c>
      <c r="AA26">
        <f t="shared" si="150"/>
        <v>0</v>
      </c>
      <c r="AB26">
        <f t="shared" si="150"/>
        <v>0</v>
      </c>
      <c r="AC26" s="2">
        <f t="shared" si="44"/>
        <v>0</v>
      </c>
      <c r="AD26" s="2">
        <f t="shared" si="45"/>
        <v>9</v>
      </c>
      <c r="AE26" s="2">
        <f t="shared" si="46"/>
        <v>0</v>
      </c>
      <c r="AF26" s="2">
        <f t="shared" si="47"/>
        <v>-1</v>
      </c>
      <c r="AG26" s="2">
        <f t="shared" si="48"/>
        <v>0</v>
      </c>
      <c r="AH26" s="2">
        <f t="shared" si="49"/>
        <v>0</v>
      </c>
      <c r="AI26" s="2">
        <f t="shared" si="50"/>
        <v>0</v>
      </c>
      <c r="AJ26" s="2">
        <f t="shared" si="51"/>
        <v>0</v>
      </c>
      <c r="AK26" s="6">
        <f t="shared" si="1"/>
        <v>0</v>
      </c>
      <c r="AL26" s="6">
        <f t="shared" si="2"/>
        <v>0</v>
      </c>
      <c r="AM26" s="6">
        <f t="shared" si="52"/>
        <v>0</v>
      </c>
      <c r="AN26" s="2">
        <f t="shared" si="3"/>
        <v>0</v>
      </c>
      <c r="AO26" s="6">
        <f t="shared" si="53"/>
        <v>0</v>
      </c>
      <c r="AP26" s="6">
        <f t="shared" si="4"/>
        <v>0</v>
      </c>
      <c r="AQ26" s="6">
        <f t="shared" si="54"/>
        <v>0</v>
      </c>
      <c r="AR26" s="18">
        <f t="shared" si="5"/>
        <v>0</v>
      </c>
      <c r="AS26" s="18">
        <f t="shared" si="6"/>
        <v>0</v>
      </c>
      <c r="AT26">
        <f t="shared" ref="AT26:AU41" si="153">AT25</f>
        <v>6</v>
      </c>
      <c r="AU26">
        <f t="shared" si="153"/>
        <v>3</v>
      </c>
      <c r="AV26">
        <f t="shared" si="56"/>
        <v>0</v>
      </c>
      <c r="AW26" s="2">
        <f t="shared" si="57"/>
        <v>0</v>
      </c>
      <c r="AX26" s="2">
        <f t="shared" si="58"/>
        <v>0</v>
      </c>
      <c r="AY26" s="2">
        <f t="shared" ref="AY26:AZ41" si="154">AY25</f>
        <v>1</v>
      </c>
      <c r="AZ26" s="2">
        <f t="shared" si="154"/>
        <v>-1</v>
      </c>
      <c r="BA26" s="18">
        <f t="shared" si="60"/>
        <v>0</v>
      </c>
      <c r="BB26" s="2">
        <f t="shared" si="61"/>
        <v>0</v>
      </c>
      <c r="BC26" s="2">
        <f t="shared" si="62"/>
        <v>0</v>
      </c>
      <c r="BD26" s="2">
        <f t="shared" ref="BD26:BE41" si="155">BD25</f>
        <v>1</v>
      </c>
      <c r="BE26" s="2">
        <f t="shared" si="155"/>
        <v>-1</v>
      </c>
      <c r="BF26" s="18">
        <f t="shared" si="64"/>
        <v>0</v>
      </c>
      <c r="BG26">
        <f t="shared" ref="BG26:BH41" si="156">BG25</f>
        <v>0</v>
      </c>
      <c r="BH26" s="2">
        <f t="shared" si="156"/>
        <v>1</v>
      </c>
      <c r="BI26" s="17">
        <f t="shared" si="66"/>
        <v>0</v>
      </c>
      <c r="BJ26" s="2">
        <f t="shared" si="67"/>
        <v>1</v>
      </c>
      <c r="BK26" s="17">
        <f t="shared" si="68"/>
        <v>0</v>
      </c>
      <c r="BL26" s="2"/>
      <c r="BM26" t="str">
        <f t="shared" si="69"/>
        <v/>
      </c>
      <c r="BN26" t="str">
        <f t="shared" si="69"/>
        <v/>
      </c>
      <c r="BO26">
        <f t="shared" si="70"/>
        <v>0</v>
      </c>
      <c r="BP26">
        <f t="shared" si="71"/>
        <v>0</v>
      </c>
      <c r="BQ26">
        <f t="shared" si="72"/>
        <v>0</v>
      </c>
      <c r="BR26">
        <f t="shared" si="73"/>
        <v>0</v>
      </c>
      <c r="BS26">
        <f t="shared" si="73"/>
        <v>0</v>
      </c>
      <c r="BT26" s="17">
        <f t="shared" si="74"/>
        <v>0</v>
      </c>
      <c r="BU26" s="17">
        <f t="shared" si="75"/>
        <v>0</v>
      </c>
      <c r="BV26" s="2"/>
      <c r="BW26">
        <f t="shared" si="76"/>
        <v>10</v>
      </c>
      <c r="BX26">
        <f t="shared" si="7"/>
        <v>0</v>
      </c>
      <c r="BY26" s="7">
        <f t="shared" si="8"/>
        <v>0</v>
      </c>
      <c r="BZ26">
        <f t="shared" si="9"/>
        <v>0</v>
      </c>
      <c r="CA26" s="7">
        <f t="shared" si="10"/>
        <v>0</v>
      </c>
      <c r="CB26">
        <f t="shared" ref="CB26:CD41" si="157">CB25</f>
        <v>10</v>
      </c>
      <c r="CC26">
        <f t="shared" si="157"/>
        <v>0</v>
      </c>
      <c r="CD26">
        <f t="shared" si="157"/>
        <v>0</v>
      </c>
      <c r="CE26" s="7">
        <f t="shared" si="78"/>
        <v>10</v>
      </c>
      <c r="CF26" s="7">
        <f t="shared" si="79"/>
        <v>10</v>
      </c>
      <c r="CG26">
        <f t="shared" ref="CG26:CI41" si="158">CG25</f>
        <v>20</v>
      </c>
      <c r="CH26">
        <f t="shared" si="158"/>
        <v>20</v>
      </c>
      <c r="CI26">
        <f t="shared" si="158"/>
        <v>20</v>
      </c>
      <c r="CJ26">
        <f t="shared" si="11"/>
        <v>40</v>
      </c>
      <c r="CK26">
        <f t="shared" si="12"/>
        <v>40</v>
      </c>
      <c r="CL26">
        <f t="shared" si="13"/>
        <v>0</v>
      </c>
      <c r="CM26">
        <f t="shared" si="14"/>
        <v>0</v>
      </c>
      <c r="CN26">
        <f t="shared" ref="CN26:CO41" si="159">CN25</f>
        <v>10</v>
      </c>
      <c r="CO26">
        <f t="shared" si="159"/>
        <v>5</v>
      </c>
      <c r="CP26">
        <f t="shared" si="15"/>
        <v>0</v>
      </c>
      <c r="CQ26">
        <f t="shared" si="16"/>
        <v>0</v>
      </c>
      <c r="CR26">
        <f t="shared" si="17"/>
        <v>0</v>
      </c>
      <c r="CS26" s="7">
        <f t="shared" si="82"/>
        <v>0</v>
      </c>
      <c r="CT26">
        <f t="shared" si="18"/>
        <v>0</v>
      </c>
      <c r="CU26">
        <f t="shared" si="19"/>
        <v>0</v>
      </c>
      <c r="CV26">
        <f t="shared" si="20"/>
        <v>0</v>
      </c>
      <c r="CW26" s="7">
        <f t="shared" si="83"/>
        <v>0</v>
      </c>
      <c r="CX26">
        <f t="shared" ref="CX26:DB41" si="160">CX25</f>
        <v>0</v>
      </c>
      <c r="CY26">
        <f t="shared" si="160"/>
        <v>0</v>
      </c>
      <c r="CZ26">
        <f t="shared" si="160"/>
        <v>-5</v>
      </c>
      <c r="DA26">
        <f t="shared" si="160"/>
        <v>0</v>
      </c>
      <c r="DB26">
        <f t="shared" si="160"/>
        <v>0</v>
      </c>
      <c r="DC26">
        <f t="shared" si="85"/>
        <v>40</v>
      </c>
      <c r="DD26">
        <f t="shared" si="86"/>
        <v>40</v>
      </c>
      <c r="DE26" s="5">
        <f t="shared" si="87"/>
        <v>40</v>
      </c>
      <c r="DG26">
        <f t="shared" si="88"/>
        <v>40</v>
      </c>
      <c r="DH26">
        <f t="shared" si="89"/>
        <v>40</v>
      </c>
      <c r="DI26" s="5">
        <f t="shared" si="90"/>
        <v>40</v>
      </c>
      <c r="DK26">
        <f t="shared" ref="DK26:DN41" si="161">DK25</f>
        <v>0</v>
      </c>
      <c r="DL26">
        <f t="shared" si="161"/>
        <v>0</v>
      </c>
      <c r="DM26">
        <f t="shared" si="161"/>
        <v>0</v>
      </c>
      <c r="DN26">
        <f t="shared" si="161"/>
        <v>0</v>
      </c>
      <c r="DO26">
        <f t="shared" si="21"/>
        <v>0</v>
      </c>
      <c r="DP26">
        <f t="shared" si="92"/>
        <v>0</v>
      </c>
      <c r="DQ26">
        <f t="shared" ref="DQ26:DR41" si="162">DQ25</f>
        <v>5</v>
      </c>
      <c r="DR26">
        <f t="shared" si="162"/>
        <v>0</v>
      </c>
      <c r="DS26">
        <f t="shared" si="22"/>
        <v>5</v>
      </c>
      <c r="DT26">
        <f t="shared" si="94"/>
        <v>5</v>
      </c>
      <c r="DU26">
        <f t="shared" si="95"/>
        <v>0</v>
      </c>
      <c r="DV26">
        <f t="shared" si="23"/>
        <v>0</v>
      </c>
      <c r="DW26">
        <f t="shared" ref="DW26:EA41" si="163">DW25</f>
        <v>0</v>
      </c>
      <c r="DX26">
        <f t="shared" si="163"/>
        <v>0</v>
      </c>
      <c r="DY26">
        <f t="shared" si="163"/>
        <v>1</v>
      </c>
      <c r="DZ26">
        <f t="shared" si="163"/>
        <v>1</v>
      </c>
      <c r="EA26">
        <f t="shared" si="163"/>
        <v>1</v>
      </c>
      <c r="EB26">
        <f t="shared" si="97"/>
        <v>0</v>
      </c>
      <c r="EC26">
        <f t="shared" si="98"/>
        <v>10</v>
      </c>
      <c r="ED26">
        <f t="shared" si="99"/>
        <v>40</v>
      </c>
      <c r="EE26">
        <f t="shared" si="100"/>
        <v>1</v>
      </c>
      <c r="EF26">
        <f t="shared" si="100"/>
        <v>1</v>
      </c>
      <c r="EG26">
        <f t="shared" si="100"/>
        <v>1</v>
      </c>
      <c r="EH26">
        <f t="shared" si="101"/>
        <v>0</v>
      </c>
      <c r="EI26">
        <f t="shared" si="102"/>
        <v>10</v>
      </c>
      <c r="EJ26">
        <f t="shared" si="103"/>
        <v>40</v>
      </c>
      <c r="EK26" s="16">
        <f t="shared" si="26"/>
        <v>0</v>
      </c>
      <c r="EL26" s="16">
        <f t="shared" si="104"/>
        <v>10</v>
      </c>
      <c r="EM26" s="16">
        <f t="shared" si="105"/>
        <v>45</v>
      </c>
      <c r="EN26" s="16">
        <f t="shared" si="27"/>
        <v>0</v>
      </c>
      <c r="EO26" s="16">
        <f t="shared" si="106"/>
        <v>10</v>
      </c>
      <c r="EP26" s="16">
        <f t="shared" si="107"/>
        <v>45</v>
      </c>
      <c r="EQ26">
        <f t="shared" si="108"/>
        <v>0</v>
      </c>
      <c r="ER26" s="49">
        <f t="shared" si="28"/>
        <v>0</v>
      </c>
      <c r="ES26" s="49">
        <f t="shared" si="109"/>
        <v>0</v>
      </c>
      <c r="ET26" s="49">
        <f t="shared" si="110"/>
        <v>0</v>
      </c>
      <c r="EV26" t="s">
        <v>12</v>
      </c>
      <c r="EW26">
        <f t="shared" si="29"/>
        <v>0</v>
      </c>
      <c r="EX26" t="str">
        <f t="shared" si="111"/>
        <v>I2</v>
      </c>
      <c r="EY26">
        <f t="shared" si="112"/>
        <v>0</v>
      </c>
      <c r="EZ26">
        <f t="shared" si="113"/>
        <v>10</v>
      </c>
      <c r="FA26">
        <f t="shared" si="114"/>
        <v>45</v>
      </c>
      <c r="FB26" t="str">
        <f t="shared" si="115"/>
        <v>I3</v>
      </c>
      <c r="FC26">
        <f t="shared" si="116"/>
        <v>0</v>
      </c>
      <c r="FD26">
        <f t="shared" si="117"/>
        <v>10</v>
      </c>
      <c r="FE26">
        <f t="shared" si="118"/>
        <v>45</v>
      </c>
      <c r="FF26" t="str">
        <f t="shared" si="119"/>
        <v>S</v>
      </c>
      <c r="FG26">
        <f t="shared" si="120"/>
        <v>100</v>
      </c>
      <c r="FH26" t="str">
        <f t="shared" si="121"/>
        <v>D</v>
      </c>
      <c r="FI26">
        <f t="shared" si="122"/>
        <v>0</v>
      </c>
      <c r="FJ26" t="str">
        <f t="shared" si="123"/>
        <v>P18</v>
      </c>
      <c r="FK26">
        <f t="shared" si="124"/>
        <v>0</v>
      </c>
      <c r="FL26" t="str">
        <f t="shared" si="125"/>
        <v>P17</v>
      </c>
      <c r="FM26">
        <f t="shared" si="126"/>
        <v>0</v>
      </c>
      <c r="FN26" t="str">
        <f t="shared" si="127"/>
        <v>P9</v>
      </c>
      <c r="FO26">
        <f t="shared" si="128"/>
        <v>0</v>
      </c>
      <c r="FP26" t="str">
        <f t="shared" si="129"/>
        <v>P10</v>
      </c>
      <c r="FQ26">
        <f t="shared" si="130"/>
        <v>0</v>
      </c>
      <c r="FR26" t="str">
        <f t="shared" si="131"/>
        <v>T1</v>
      </c>
      <c r="FS26">
        <f t="shared" si="132"/>
        <v>0</v>
      </c>
      <c r="FT26" t="str">
        <f t="shared" si="133"/>
        <v>T2</v>
      </c>
      <c r="FU26">
        <f t="shared" si="134"/>
        <v>0</v>
      </c>
      <c r="FV26" t="str">
        <f t="shared" si="135"/>
        <v>T3</v>
      </c>
      <c r="FW26">
        <f t="shared" si="136"/>
        <v>10</v>
      </c>
      <c r="FX26" t="str">
        <f t="shared" si="137"/>
        <v>T4</v>
      </c>
      <c r="FY26">
        <f t="shared" si="138"/>
        <v>10</v>
      </c>
      <c r="FZ26" t="str">
        <f t="shared" si="139"/>
        <v>P13</v>
      </c>
      <c r="GA26">
        <f t="shared" si="31"/>
        <v>0</v>
      </c>
      <c r="GB26" t="str">
        <f t="shared" si="140"/>
        <v>P14</v>
      </c>
      <c r="GC26">
        <f t="shared" si="32"/>
        <v>0</v>
      </c>
      <c r="GD26" t="str">
        <f t="shared" si="141"/>
        <v>P11</v>
      </c>
      <c r="GE26">
        <f t="shared" si="141"/>
        <v>-15</v>
      </c>
      <c r="GF26" t="str">
        <f t="shared" si="141"/>
        <v>P12</v>
      </c>
      <c r="GG26">
        <f t="shared" si="141"/>
        <v>-15</v>
      </c>
      <c r="GH26" t="str">
        <f t="shared" si="149"/>
        <v/>
      </c>
      <c r="GI26" t="str">
        <f t="shared" si="142"/>
        <v/>
      </c>
      <c r="GJ26" t="str">
        <f t="shared" si="143"/>
        <v/>
      </c>
      <c r="GK26" t="str">
        <f t="shared" si="144"/>
        <v/>
      </c>
      <c r="GL26" t="str">
        <f t="shared" si="145"/>
        <v>X</v>
      </c>
      <c r="GM26">
        <f t="shared" si="146"/>
        <v>-1</v>
      </c>
      <c r="GQ26">
        <f t="shared" si="147"/>
        <v>500</v>
      </c>
      <c r="GR26">
        <f t="shared" si="148"/>
        <v>100</v>
      </c>
    </row>
    <row r="27" spans="1:200" ht="18.600000000000001" thickTop="1" thickBot="1" x14ac:dyDescent="0.45">
      <c r="A27" s="23" t="s">
        <v>66</v>
      </c>
      <c r="B27" s="47">
        <f>IF(C27="",IF(Making!B27="","",Making!B27),C27)</f>
        <v>6</v>
      </c>
      <c r="C27" s="40" t="str">
        <f>IF(Walking!D32="","",Walking!D32)</f>
        <v/>
      </c>
      <c r="K27">
        <f t="shared" si="34"/>
        <v>0</v>
      </c>
      <c r="L27">
        <f t="shared" si="35"/>
        <v>19</v>
      </c>
      <c r="M27">
        <f t="shared" si="36"/>
        <v>0</v>
      </c>
      <c r="N27" s="17">
        <f t="shared" si="37"/>
        <v>0</v>
      </c>
      <c r="O27">
        <f t="shared" si="38"/>
        <v>1</v>
      </c>
      <c r="P27">
        <f t="shared" si="151"/>
        <v>-10</v>
      </c>
      <c r="Q27">
        <f t="shared" si="151"/>
        <v>-5</v>
      </c>
      <c r="R27">
        <f t="shared" si="40"/>
        <v>0</v>
      </c>
      <c r="S27">
        <f t="shared" si="152"/>
        <v>0</v>
      </c>
      <c r="T27">
        <f t="shared" si="152"/>
        <v>0</v>
      </c>
      <c r="U27">
        <f t="shared" si="42"/>
        <v>0</v>
      </c>
      <c r="V27">
        <f t="shared" si="43"/>
        <v>-1</v>
      </c>
      <c r="W27">
        <f t="shared" si="150"/>
        <v>-2</v>
      </c>
      <c r="X27">
        <f t="shared" si="150"/>
        <v>4</v>
      </c>
      <c r="Y27">
        <f t="shared" si="150"/>
        <v>4</v>
      </c>
      <c r="Z27">
        <f t="shared" si="150"/>
        <v>8</v>
      </c>
      <c r="AA27">
        <f t="shared" si="150"/>
        <v>0</v>
      </c>
      <c r="AB27">
        <f t="shared" si="150"/>
        <v>0</v>
      </c>
      <c r="AC27" s="2">
        <f t="shared" si="44"/>
        <v>0</v>
      </c>
      <c r="AD27" s="2">
        <f t="shared" si="45"/>
        <v>9</v>
      </c>
      <c r="AE27" s="2">
        <f t="shared" si="46"/>
        <v>0</v>
      </c>
      <c r="AF27" s="2">
        <f t="shared" si="47"/>
        <v>-1</v>
      </c>
      <c r="AG27" s="2">
        <f t="shared" si="48"/>
        <v>0</v>
      </c>
      <c r="AH27" s="2">
        <f t="shared" si="49"/>
        <v>0</v>
      </c>
      <c r="AI27" s="2">
        <f t="shared" si="50"/>
        <v>0</v>
      </c>
      <c r="AJ27" s="2">
        <f t="shared" si="51"/>
        <v>0</v>
      </c>
      <c r="AK27" s="6">
        <f t="shared" si="1"/>
        <v>0</v>
      </c>
      <c r="AL27" s="6">
        <f t="shared" si="2"/>
        <v>0</v>
      </c>
      <c r="AM27" s="6">
        <f t="shared" si="52"/>
        <v>0</v>
      </c>
      <c r="AN27" s="2">
        <f t="shared" si="3"/>
        <v>0</v>
      </c>
      <c r="AO27" s="6">
        <f t="shared" si="53"/>
        <v>0</v>
      </c>
      <c r="AP27" s="6">
        <f t="shared" si="4"/>
        <v>0</v>
      </c>
      <c r="AQ27" s="6">
        <f t="shared" si="54"/>
        <v>0</v>
      </c>
      <c r="AR27" s="18">
        <f t="shared" si="5"/>
        <v>0</v>
      </c>
      <c r="AS27" s="18">
        <f t="shared" si="6"/>
        <v>0</v>
      </c>
      <c r="AT27">
        <f t="shared" si="153"/>
        <v>6</v>
      </c>
      <c r="AU27">
        <f t="shared" si="153"/>
        <v>3</v>
      </c>
      <c r="AV27">
        <f t="shared" si="56"/>
        <v>0</v>
      </c>
      <c r="AW27" s="2">
        <f t="shared" si="57"/>
        <v>0</v>
      </c>
      <c r="AX27" s="2">
        <f t="shared" si="58"/>
        <v>0</v>
      </c>
      <c r="AY27" s="2">
        <f t="shared" si="154"/>
        <v>1</v>
      </c>
      <c r="AZ27" s="2">
        <f t="shared" si="154"/>
        <v>-1</v>
      </c>
      <c r="BA27" s="18">
        <f t="shared" si="60"/>
        <v>0</v>
      </c>
      <c r="BB27" s="2">
        <f t="shared" si="61"/>
        <v>0</v>
      </c>
      <c r="BC27" s="2">
        <f t="shared" si="62"/>
        <v>0</v>
      </c>
      <c r="BD27" s="2">
        <f t="shared" si="155"/>
        <v>1</v>
      </c>
      <c r="BE27" s="2">
        <f t="shared" si="155"/>
        <v>-1</v>
      </c>
      <c r="BF27" s="18">
        <f t="shared" si="64"/>
        <v>0</v>
      </c>
      <c r="BG27">
        <f t="shared" si="156"/>
        <v>0</v>
      </c>
      <c r="BH27" s="2">
        <f t="shared" si="156"/>
        <v>1</v>
      </c>
      <c r="BI27" s="17">
        <f t="shared" si="66"/>
        <v>0</v>
      </c>
      <c r="BJ27" s="2">
        <f t="shared" si="67"/>
        <v>1</v>
      </c>
      <c r="BK27" s="17">
        <f t="shared" si="68"/>
        <v>0</v>
      </c>
      <c r="BL27" s="2"/>
      <c r="BM27" t="str">
        <f t="shared" si="69"/>
        <v/>
      </c>
      <c r="BN27" t="str">
        <f t="shared" si="69"/>
        <v/>
      </c>
      <c r="BO27">
        <f t="shared" si="70"/>
        <v>0</v>
      </c>
      <c r="BP27">
        <f t="shared" si="71"/>
        <v>0</v>
      </c>
      <c r="BQ27">
        <f t="shared" si="72"/>
        <v>0</v>
      </c>
      <c r="BR27">
        <f t="shared" si="73"/>
        <v>0</v>
      </c>
      <c r="BS27">
        <f t="shared" si="73"/>
        <v>0</v>
      </c>
      <c r="BT27" s="17">
        <f t="shared" si="74"/>
        <v>0</v>
      </c>
      <c r="BU27" s="17">
        <f t="shared" si="75"/>
        <v>0</v>
      </c>
      <c r="BV27" s="2"/>
      <c r="BW27">
        <f t="shared" si="76"/>
        <v>10</v>
      </c>
      <c r="BX27">
        <f t="shared" si="7"/>
        <v>0</v>
      </c>
      <c r="BY27" s="7">
        <f t="shared" si="8"/>
        <v>0</v>
      </c>
      <c r="BZ27">
        <f t="shared" si="9"/>
        <v>0</v>
      </c>
      <c r="CA27" s="7">
        <f t="shared" si="10"/>
        <v>0</v>
      </c>
      <c r="CB27">
        <f t="shared" si="157"/>
        <v>10</v>
      </c>
      <c r="CC27">
        <f t="shared" si="157"/>
        <v>0</v>
      </c>
      <c r="CD27">
        <f t="shared" si="157"/>
        <v>0</v>
      </c>
      <c r="CE27" s="7">
        <f t="shared" si="78"/>
        <v>10</v>
      </c>
      <c r="CF27" s="7">
        <f t="shared" si="79"/>
        <v>10</v>
      </c>
      <c r="CG27">
        <f t="shared" si="158"/>
        <v>20</v>
      </c>
      <c r="CH27">
        <f t="shared" si="158"/>
        <v>20</v>
      </c>
      <c r="CI27">
        <f t="shared" si="158"/>
        <v>20</v>
      </c>
      <c r="CJ27">
        <f t="shared" si="11"/>
        <v>40</v>
      </c>
      <c r="CK27">
        <f t="shared" si="12"/>
        <v>40</v>
      </c>
      <c r="CL27">
        <f t="shared" si="13"/>
        <v>0</v>
      </c>
      <c r="CM27">
        <f t="shared" si="14"/>
        <v>0</v>
      </c>
      <c r="CN27">
        <f t="shared" si="159"/>
        <v>10</v>
      </c>
      <c r="CO27">
        <f t="shared" si="159"/>
        <v>5</v>
      </c>
      <c r="CP27">
        <f t="shared" si="15"/>
        <v>0</v>
      </c>
      <c r="CQ27">
        <f t="shared" si="16"/>
        <v>0</v>
      </c>
      <c r="CR27">
        <f t="shared" si="17"/>
        <v>0</v>
      </c>
      <c r="CS27" s="7">
        <f t="shared" si="82"/>
        <v>0</v>
      </c>
      <c r="CT27">
        <f t="shared" si="18"/>
        <v>0</v>
      </c>
      <c r="CU27">
        <f t="shared" si="19"/>
        <v>0</v>
      </c>
      <c r="CV27">
        <f t="shared" si="20"/>
        <v>0</v>
      </c>
      <c r="CW27" s="7">
        <f t="shared" si="83"/>
        <v>0</v>
      </c>
      <c r="CX27">
        <f t="shared" si="160"/>
        <v>0</v>
      </c>
      <c r="CY27">
        <f t="shared" si="160"/>
        <v>0</v>
      </c>
      <c r="CZ27">
        <f t="shared" si="160"/>
        <v>-5</v>
      </c>
      <c r="DA27">
        <f t="shared" si="160"/>
        <v>0</v>
      </c>
      <c r="DB27">
        <f t="shared" si="160"/>
        <v>0</v>
      </c>
      <c r="DC27">
        <f t="shared" si="85"/>
        <v>40</v>
      </c>
      <c r="DD27">
        <f t="shared" si="86"/>
        <v>40</v>
      </c>
      <c r="DE27" s="5">
        <f t="shared" si="87"/>
        <v>40</v>
      </c>
      <c r="DG27">
        <f t="shared" si="88"/>
        <v>40</v>
      </c>
      <c r="DH27">
        <f t="shared" si="89"/>
        <v>40</v>
      </c>
      <c r="DI27" s="5">
        <f t="shared" si="90"/>
        <v>40</v>
      </c>
      <c r="DK27">
        <f t="shared" si="161"/>
        <v>0</v>
      </c>
      <c r="DL27">
        <f t="shared" si="161"/>
        <v>0</v>
      </c>
      <c r="DM27">
        <f t="shared" si="161"/>
        <v>0</v>
      </c>
      <c r="DN27">
        <f t="shared" si="161"/>
        <v>0</v>
      </c>
      <c r="DO27">
        <f t="shared" si="21"/>
        <v>0</v>
      </c>
      <c r="DP27">
        <f t="shared" si="92"/>
        <v>0</v>
      </c>
      <c r="DQ27">
        <f t="shared" si="162"/>
        <v>5</v>
      </c>
      <c r="DR27">
        <f t="shared" si="162"/>
        <v>0</v>
      </c>
      <c r="DS27">
        <f t="shared" si="22"/>
        <v>5</v>
      </c>
      <c r="DT27">
        <f t="shared" si="94"/>
        <v>5</v>
      </c>
      <c r="DU27">
        <f t="shared" si="95"/>
        <v>0</v>
      </c>
      <c r="DV27">
        <f t="shared" si="23"/>
        <v>0</v>
      </c>
      <c r="DW27">
        <f t="shared" si="163"/>
        <v>0</v>
      </c>
      <c r="DX27">
        <f t="shared" si="163"/>
        <v>0</v>
      </c>
      <c r="DY27">
        <f t="shared" si="163"/>
        <v>1</v>
      </c>
      <c r="DZ27">
        <f t="shared" si="163"/>
        <v>1</v>
      </c>
      <c r="EA27">
        <f t="shared" si="163"/>
        <v>1</v>
      </c>
      <c r="EB27">
        <f t="shared" si="97"/>
        <v>0</v>
      </c>
      <c r="EC27">
        <f t="shared" si="98"/>
        <v>10</v>
      </c>
      <c r="ED27">
        <f t="shared" si="99"/>
        <v>40</v>
      </c>
      <c r="EE27">
        <f t="shared" si="100"/>
        <v>1</v>
      </c>
      <c r="EF27">
        <f t="shared" si="100"/>
        <v>1</v>
      </c>
      <c r="EG27">
        <f t="shared" si="100"/>
        <v>1</v>
      </c>
      <c r="EH27">
        <f t="shared" si="101"/>
        <v>0</v>
      </c>
      <c r="EI27">
        <f t="shared" si="102"/>
        <v>10</v>
      </c>
      <c r="EJ27">
        <f t="shared" si="103"/>
        <v>40</v>
      </c>
      <c r="EK27" s="16">
        <f t="shared" si="26"/>
        <v>0</v>
      </c>
      <c r="EL27" s="16">
        <f t="shared" si="104"/>
        <v>10</v>
      </c>
      <c r="EM27" s="16">
        <f t="shared" si="105"/>
        <v>45</v>
      </c>
      <c r="EN27" s="16">
        <f t="shared" si="27"/>
        <v>0</v>
      </c>
      <c r="EO27" s="16">
        <f t="shared" si="106"/>
        <v>10</v>
      </c>
      <c r="EP27" s="16">
        <f t="shared" si="107"/>
        <v>45</v>
      </c>
      <c r="EQ27">
        <f t="shared" si="108"/>
        <v>0</v>
      </c>
      <c r="ER27" s="49">
        <f t="shared" si="28"/>
        <v>0</v>
      </c>
      <c r="ES27" s="49">
        <f t="shared" si="109"/>
        <v>0</v>
      </c>
      <c r="ET27" s="49">
        <f t="shared" si="110"/>
        <v>0</v>
      </c>
      <c r="EV27" t="s">
        <v>12</v>
      </c>
      <c r="EW27">
        <f t="shared" si="29"/>
        <v>0</v>
      </c>
      <c r="EX27" t="str">
        <f t="shared" si="111"/>
        <v>I2</v>
      </c>
      <c r="EY27">
        <f t="shared" si="112"/>
        <v>0</v>
      </c>
      <c r="EZ27">
        <f t="shared" si="113"/>
        <v>10</v>
      </c>
      <c r="FA27">
        <f t="shared" si="114"/>
        <v>45</v>
      </c>
      <c r="FB27" t="str">
        <f t="shared" si="115"/>
        <v>I3</v>
      </c>
      <c r="FC27">
        <f t="shared" si="116"/>
        <v>0</v>
      </c>
      <c r="FD27">
        <f t="shared" si="117"/>
        <v>10</v>
      </c>
      <c r="FE27">
        <f t="shared" si="118"/>
        <v>45</v>
      </c>
      <c r="FF27" t="str">
        <f t="shared" si="119"/>
        <v>S</v>
      </c>
      <c r="FG27">
        <f t="shared" si="120"/>
        <v>100</v>
      </c>
      <c r="FH27" t="str">
        <f t="shared" si="121"/>
        <v>D</v>
      </c>
      <c r="FI27">
        <f t="shared" si="122"/>
        <v>0</v>
      </c>
      <c r="FJ27" t="str">
        <f t="shared" si="123"/>
        <v>P18</v>
      </c>
      <c r="FK27">
        <f t="shared" si="124"/>
        <v>0</v>
      </c>
      <c r="FL27" t="str">
        <f t="shared" si="125"/>
        <v>P17</v>
      </c>
      <c r="FM27">
        <f t="shared" si="126"/>
        <v>0</v>
      </c>
      <c r="FN27" t="str">
        <f t="shared" si="127"/>
        <v>P9</v>
      </c>
      <c r="FO27">
        <f t="shared" si="128"/>
        <v>0</v>
      </c>
      <c r="FP27" t="str">
        <f t="shared" si="129"/>
        <v>P10</v>
      </c>
      <c r="FQ27">
        <f t="shared" si="130"/>
        <v>0</v>
      </c>
      <c r="FR27" t="str">
        <f t="shared" si="131"/>
        <v>T1</v>
      </c>
      <c r="FS27">
        <f t="shared" si="132"/>
        <v>0</v>
      </c>
      <c r="FT27" t="str">
        <f t="shared" si="133"/>
        <v>T2</v>
      </c>
      <c r="FU27">
        <f t="shared" si="134"/>
        <v>0</v>
      </c>
      <c r="FV27" t="str">
        <f t="shared" si="135"/>
        <v>T3</v>
      </c>
      <c r="FW27">
        <f t="shared" si="136"/>
        <v>10</v>
      </c>
      <c r="FX27" t="str">
        <f t="shared" si="137"/>
        <v>T4</v>
      </c>
      <c r="FY27">
        <f t="shared" si="138"/>
        <v>10</v>
      </c>
      <c r="FZ27" t="str">
        <f t="shared" si="139"/>
        <v>P13</v>
      </c>
      <c r="GA27">
        <f t="shared" si="31"/>
        <v>0</v>
      </c>
      <c r="GB27" t="str">
        <f t="shared" si="140"/>
        <v>P14</v>
      </c>
      <c r="GC27">
        <f t="shared" si="32"/>
        <v>0</v>
      </c>
      <c r="GD27" t="str">
        <f t="shared" si="141"/>
        <v>P11</v>
      </c>
      <c r="GE27">
        <f t="shared" si="141"/>
        <v>-15</v>
      </c>
      <c r="GF27" t="str">
        <f t="shared" si="141"/>
        <v>P12</v>
      </c>
      <c r="GG27">
        <f t="shared" si="141"/>
        <v>-15</v>
      </c>
      <c r="GH27" t="str">
        <f t="shared" si="149"/>
        <v/>
      </c>
      <c r="GI27" t="str">
        <f t="shared" si="142"/>
        <v/>
      </c>
      <c r="GJ27" t="str">
        <f t="shared" si="143"/>
        <v/>
      </c>
      <c r="GK27" t="str">
        <f t="shared" si="144"/>
        <v/>
      </c>
      <c r="GL27" t="str">
        <f t="shared" si="145"/>
        <v>X</v>
      </c>
      <c r="GM27">
        <f t="shared" si="146"/>
        <v>-1</v>
      </c>
      <c r="GQ27">
        <f t="shared" si="147"/>
        <v>500</v>
      </c>
      <c r="GR27">
        <f t="shared" si="148"/>
        <v>100</v>
      </c>
    </row>
    <row r="28" spans="1:200" ht="18.600000000000001" thickTop="1" thickBot="1" x14ac:dyDescent="0.45">
      <c r="A28" s="15" t="s">
        <v>74</v>
      </c>
      <c r="B28" s="47">
        <f>IF(C28="",IF(Making!B28="","",Making!B28),C28)</f>
        <v>100</v>
      </c>
      <c r="C28" s="40" t="str">
        <f>IF(Walking!D33="","",Walking!D33)</f>
        <v/>
      </c>
      <c r="K28">
        <f t="shared" si="34"/>
        <v>0</v>
      </c>
      <c r="L28">
        <f t="shared" si="35"/>
        <v>20</v>
      </c>
      <c r="M28">
        <f t="shared" si="36"/>
        <v>0</v>
      </c>
      <c r="N28" s="17">
        <f t="shared" si="37"/>
        <v>0</v>
      </c>
      <c r="O28">
        <f t="shared" si="38"/>
        <v>1</v>
      </c>
      <c r="P28">
        <f t="shared" si="151"/>
        <v>-10</v>
      </c>
      <c r="Q28">
        <f t="shared" si="151"/>
        <v>-5</v>
      </c>
      <c r="R28">
        <f t="shared" si="40"/>
        <v>0</v>
      </c>
      <c r="S28">
        <f t="shared" si="152"/>
        <v>0</v>
      </c>
      <c r="T28">
        <f t="shared" si="152"/>
        <v>0</v>
      </c>
      <c r="U28">
        <f t="shared" si="42"/>
        <v>0</v>
      </c>
      <c r="V28">
        <f t="shared" si="43"/>
        <v>-1</v>
      </c>
      <c r="W28">
        <f t="shared" si="150"/>
        <v>-2</v>
      </c>
      <c r="X28">
        <f t="shared" si="150"/>
        <v>4</v>
      </c>
      <c r="Y28">
        <f t="shared" si="150"/>
        <v>4</v>
      </c>
      <c r="Z28">
        <f t="shared" si="150"/>
        <v>8</v>
      </c>
      <c r="AA28">
        <f t="shared" si="150"/>
        <v>0</v>
      </c>
      <c r="AB28">
        <f t="shared" si="150"/>
        <v>0</v>
      </c>
      <c r="AC28" s="2">
        <f t="shared" si="44"/>
        <v>0</v>
      </c>
      <c r="AD28" s="2">
        <f t="shared" si="45"/>
        <v>9</v>
      </c>
      <c r="AE28" s="2">
        <f t="shared" si="46"/>
        <v>0</v>
      </c>
      <c r="AF28" s="2">
        <f t="shared" si="47"/>
        <v>-1</v>
      </c>
      <c r="AG28" s="2">
        <f t="shared" si="48"/>
        <v>0</v>
      </c>
      <c r="AH28" s="2">
        <f t="shared" si="49"/>
        <v>0</v>
      </c>
      <c r="AI28" s="2">
        <f t="shared" si="50"/>
        <v>0</v>
      </c>
      <c r="AJ28" s="2">
        <f t="shared" si="51"/>
        <v>0</v>
      </c>
      <c r="AK28" s="6">
        <f t="shared" si="1"/>
        <v>0</v>
      </c>
      <c r="AL28" s="6">
        <f t="shared" si="2"/>
        <v>0</v>
      </c>
      <c r="AM28" s="6">
        <f t="shared" si="52"/>
        <v>0</v>
      </c>
      <c r="AN28" s="2">
        <f t="shared" si="3"/>
        <v>0</v>
      </c>
      <c r="AO28" s="6">
        <f t="shared" si="53"/>
        <v>0</v>
      </c>
      <c r="AP28" s="6">
        <f t="shared" si="4"/>
        <v>0</v>
      </c>
      <c r="AQ28" s="6">
        <f t="shared" si="54"/>
        <v>0</v>
      </c>
      <c r="AR28" s="18">
        <f t="shared" si="5"/>
        <v>0</v>
      </c>
      <c r="AS28" s="18">
        <f t="shared" si="6"/>
        <v>0</v>
      </c>
      <c r="AT28">
        <f t="shared" si="153"/>
        <v>6</v>
      </c>
      <c r="AU28">
        <f t="shared" si="153"/>
        <v>3</v>
      </c>
      <c r="AV28">
        <f t="shared" si="56"/>
        <v>0</v>
      </c>
      <c r="AW28" s="2">
        <f t="shared" si="57"/>
        <v>0</v>
      </c>
      <c r="AX28" s="2">
        <f t="shared" si="58"/>
        <v>0</v>
      </c>
      <c r="AY28" s="2">
        <f t="shared" si="154"/>
        <v>1</v>
      </c>
      <c r="AZ28" s="2">
        <f t="shared" si="154"/>
        <v>-1</v>
      </c>
      <c r="BA28" s="18">
        <f t="shared" si="60"/>
        <v>0</v>
      </c>
      <c r="BB28" s="2">
        <f t="shared" si="61"/>
        <v>0</v>
      </c>
      <c r="BC28" s="2">
        <f t="shared" si="62"/>
        <v>0</v>
      </c>
      <c r="BD28" s="2">
        <f t="shared" si="155"/>
        <v>1</v>
      </c>
      <c r="BE28" s="2">
        <f t="shared" si="155"/>
        <v>-1</v>
      </c>
      <c r="BF28" s="18">
        <f t="shared" si="64"/>
        <v>0</v>
      </c>
      <c r="BG28">
        <f t="shared" si="156"/>
        <v>0</v>
      </c>
      <c r="BH28" s="2">
        <f t="shared" si="156"/>
        <v>1</v>
      </c>
      <c r="BI28" s="17">
        <f t="shared" si="66"/>
        <v>0</v>
      </c>
      <c r="BJ28" s="2">
        <f t="shared" si="67"/>
        <v>1</v>
      </c>
      <c r="BK28" s="17">
        <f t="shared" si="68"/>
        <v>0</v>
      </c>
      <c r="BL28" s="2"/>
      <c r="BM28" t="str">
        <f t="shared" si="69"/>
        <v/>
      </c>
      <c r="BN28" t="str">
        <f t="shared" si="69"/>
        <v/>
      </c>
      <c r="BO28">
        <f t="shared" si="70"/>
        <v>0</v>
      </c>
      <c r="BP28">
        <f t="shared" si="71"/>
        <v>0</v>
      </c>
      <c r="BQ28">
        <f t="shared" si="72"/>
        <v>0</v>
      </c>
      <c r="BR28">
        <f t="shared" si="73"/>
        <v>0</v>
      </c>
      <c r="BS28">
        <f t="shared" si="73"/>
        <v>0</v>
      </c>
      <c r="BT28" s="17">
        <f t="shared" si="74"/>
        <v>0</v>
      </c>
      <c r="BU28" s="17">
        <f t="shared" si="75"/>
        <v>0</v>
      </c>
      <c r="BV28" s="2"/>
      <c r="BW28">
        <f t="shared" si="76"/>
        <v>10</v>
      </c>
      <c r="BX28">
        <f t="shared" si="7"/>
        <v>0</v>
      </c>
      <c r="BY28" s="7">
        <f t="shared" si="8"/>
        <v>0</v>
      </c>
      <c r="BZ28">
        <f t="shared" si="9"/>
        <v>0</v>
      </c>
      <c r="CA28" s="7">
        <f t="shared" si="10"/>
        <v>0</v>
      </c>
      <c r="CB28">
        <f t="shared" si="157"/>
        <v>10</v>
      </c>
      <c r="CC28">
        <f t="shared" si="157"/>
        <v>0</v>
      </c>
      <c r="CD28">
        <f t="shared" si="157"/>
        <v>0</v>
      </c>
      <c r="CE28" s="7">
        <f t="shared" si="78"/>
        <v>10</v>
      </c>
      <c r="CF28" s="7">
        <f t="shared" si="79"/>
        <v>10</v>
      </c>
      <c r="CG28">
        <f t="shared" si="158"/>
        <v>20</v>
      </c>
      <c r="CH28">
        <f t="shared" si="158"/>
        <v>20</v>
      </c>
      <c r="CI28">
        <f t="shared" si="158"/>
        <v>20</v>
      </c>
      <c r="CJ28">
        <f t="shared" si="11"/>
        <v>40</v>
      </c>
      <c r="CK28">
        <f t="shared" si="12"/>
        <v>40</v>
      </c>
      <c r="CL28">
        <f t="shared" si="13"/>
        <v>0</v>
      </c>
      <c r="CM28">
        <f t="shared" si="14"/>
        <v>0</v>
      </c>
      <c r="CN28">
        <f t="shared" si="159"/>
        <v>10</v>
      </c>
      <c r="CO28">
        <f t="shared" si="159"/>
        <v>5</v>
      </c>
      <c r="CP28">
        <f t="shared" si="15"/>
        <v>0</v>
      </c>
      <c r="CQ28">
        <f t="shared" si="16"/>
        <v>0</v>
      </c>
      <c r="CR28">
        <f t="shared" si="17"/>
        <v>0</v>
      </c>
      <c r="CS28" s="7">
        <f t="shared" si="82"/>
        <v>0</v>
      </c>
      <c r="CT28">
        <f t="shared" si="18"/>
        <v>0</v>
      </c>
      <c r="CU28">
        <f t="shared" si="19"/>
        <v>0</v>
      </c>
      <c r="CV28">
        <f t="shared" si="20"/>
        <v>0</v>
      </c>
      <c r="CW28" s="7">
        <f t="shared" si="83"/>
        <v>0</v>
      </c>
      <c r="CX28">
        <f t="shared" si="160"/>
        <v>0</v>
      </c>
      <c r="CY28">
        <f t="shared" si="160"/>
        <v>0</v>
      </c>
      <c r="CZ28">
        <f t="shared" si="160"/>
        <v>-5</v>
      </c>
      <c r="DA28">
        <f t="shared" si="160"/>
        <v>0</v>
      </c>
      <c r="DB28">
        <f t="shared" si="160"/>
        <v>0</v>
      </c>
      <c r="DC28">
        <f t="shared" si="85"/>
        <v>40</v>
      </c>
      <c r="DD28">
        <f t="shared" si="86"/>
        <v>40</v>
      </c>
      <c r="DE28" s="5">
        <f t="shared" si="87"/>
        <v>40</v>
      </c>
      <c r="DG28">
        <f t="shared" si="88"/>
        <v>40</v>
      </c>
      <c r="DH28">
        <f t="shared" si="89"/>
        <v>40</v>
      </c>
      <c r="DI28" s="5">
        <f t="shared" si="90"/>
        <v>40</v>
      </c>
      <c r="DK28">
        <f t="shared" si="161"/>
        <v>0</v>
      </c>
      <c r="DL28">
        <f t="shared" si="161"/>
        <v>0</v>
      </c>
      <c r="DM28">
        <f t="shared" si="161"/>
        <v>0</v>
      </c>
      <c r="DN28">
        <f t="shared" si="161"/>
        <v>0</v>
      </c>
      <c r="DO28">
        <f t="shared" si="21"/>
        <v>0</v>
      </c>
      <c r="DP28">
        <f t="shared" si="92"/>
        <v>0</v>
      </c>
      <c r="DQ28">
        <f t="shared" si="162"/>
        <v>5</v>
      </c>
      <c r="DR28">
        <f t="shared" si="162"/>
        <v>0</v>
      </c>
      <c r="DS28">
        <f t="shared" si="22"/>
        <v>5</v>
      </c>
      <c r="DT28">
        <f t="shared" si="94"/>
        <v>5</v>
      </c>
      <c r="DU28">
        <f t="shared" si="95"/>
        <v>0</v>
      </c>
      <c r="DV28">
        <f t="shared" si="23"/>
        <v>0</v>
      </c>
      <c r="DW28">
        <f t="shared" si="163"/>
        <v>0</v>
      </c>
      <c r="DX28">
        <f t="shared" si="163"/>
        <v>0</v>
      </c>
      <c r="DY28">
        <f t="shared" si="163"/>
        <v>1</v>
      </c>
      <c r="DZ28">
        <f t="shared" si="163"/>
        <v>1</v>
      </c>
      <c r="EA28">
        <f t="shared" si="163"/>
        <v>1</v>
      </c>
      <c r="EB28">
        <f t="shared" si="97"/>
        <v>0</v>
      </c>
      <c r="EC28">
        <f t="shared" si="98"/>
        <v>10</v>
      </c>
      <c r="ED28">
        <f t="shared" si="99"/>
        <v>40</v>
      </c>
      <c r="EE28">
        <f t="shared" si="100"/>
        <v>1</v>
      </c>
      <c r="EF28">
        <f t="shared" si="100"/>
        <v>1</v>
      </c>
      <c r="EG28">
        <f t="shared" si="100"/>
        <v>1</v>
      </c>
      <c r="EH28">
        <f t="shared" si="101"/>
        <v>0</v>
      </c>
      <c r="EI28">
        <f t="shared" si="102"/>
        <v>10</v>
      </c>
      <c r="EJ28">
        <f t="shared" si="103"/>
        <v>40</v>
      </c>
      <c r="EK28" s="16">
        <f t="shared" si="26"/>
        <v>0</v>
      </c>
      <c r="EL28" s="16">
        <f t="shared" si="104"/>
        <v>10</v>
      </c>
      <c r="EM28" s="16">
        <f t="shared" si="105"/>
        <v>45</v>
      </c>
      <c r="EN28" s="16">
        <f t="shared" si="27"/>
        <v>0</v>
      </c>
      <c r="EO28" s="16">
        <f t="shared" si="106"/>
        <v>10</v>
      </c>
      <c r="EP28" s="16">
        <f t="shared" si="107"/>
        <v>45</v>
      </c>
      <c r="EQ28">
        <f t="shared" si="108"/>
        <v>0</v>
      </c>
      <c r="ER28" s="49">
        <f t="shared" si="28"/>
        <v>0</v>
      </c>
      <c r="ES28" s="49">
        <f t="shared" si="109"/>
        <v>0</v>
      </c>
      <c r="ET28" s="49">
        <f t="shared" si="110"/>
        <v>0</v>
      </c>
      <c r="EV28" t="s">
        <v>12</v>
      </c>
      <c r="EW28">
        <f t="shared" si="29"/>
        <v>0</v>
      </c>
      <c r="EX28" t="str">
        <f t="shared" si="111"/>
        <v>I2</v>
      </c>
      <c r="EY28">
        <f t="shared" si="112"/>
        <v>0</v>
      </c>
      <c r="EZ28">
        <f t="shared" si="113"/>
        <v>10</v>
      </c>
      <c r="FA28">
        <f t="shared" si="114"/>
        <v>45</v>
      </c>
      <c r="FB28" t="str">
        <f t="shared" si="115"/>
        <v>I3</v>
      </c>
      <c r="FC28">
        <f t="shared" si="116"/>
        <v>0</v>
      </c>
      <c r="FD28">
        <f t="shared" si="117"/>
        <v>10</v>
      </c>
      <c r="FE28">
        <f t="shared" si="118"/>
        <v>45</v>
      </c>
      <c r="FF28" t="str">
        <f t="shared" si="119"/>
        <v>S</v>
      </c>
      <c r="FG28">
        <f t="shared" si="120"/>
        <v>100</v>
      </c>
      <c r="FH28" t="str">
        <f t="shared" si="121"/>
        <v>D</v>
      </c>
      <c r="FI28">
        <f t="shared" si="122"/>
        <v>0</v>
      </c>
      <c r="FJ28" t="str">
        <f t="shared" si="123"/>
        <v>P18</v>
      </c>
      <c r="FK28">
        <f t="shared" si="124"/>
        <v>0</v>
      </c>
      <c r="FL28" t="str">
        <f t="shared" si="125"/>
        <v>P17</v>
      </c>
      <c r="FM28">
        <f t="shared" si="126"/>
        <v>0</v>
      </c>
      <c r="FN28" t="str">
        <f t="shared" si="127"/>
        <v>P9</v>
      </c>
      <c r="FO28">
        <f t="shared" si="128"/>
        <v>0</v>
      </c>
      <c r="FP28" t="str">
        <f t="shared" si="129"/>
        <v>P10</v>
      </c>
      <c r="FQ28">
        <f t="shared" si="130"/>
        <v>0</v>
      </c>
      <c r="FR28" t="str">
        <f t="shared" si="131"/>
        <v>T1</v>
      </c>
      <c r="FS28">
        <f t="shared" si="132"/>
        <v>0</v>
      </c>
      <c r="FT28" t="str">
        <f t="shared" si="133"/>
        <v>T2</v>
      </c>
      <c r="FU28">
        <f t="shared" si="134"/>
        <v>0</v>
      </c>
      <c r="FV28" t="str">
        <f t="shared" si="135"/>
        <v>T3</v>
      </c>
      <c r="FW28">
        <f t="shared" si="136"/>
        <v>10</v>
      </c>
      <c r="FX28" t="str">
        <f t="shared" si="137"/>
        <v>T4</v>
      </c>
      <c r="FY28">
        <f t="shared" si="138"/>
        <v>10</v>
      </c>
      <c r="FZ28" t="str">
        <f t="shared" si="139"/>
        <v>P13</v>
      </c>
      <c r="GA28">
        <f t="shared" si="31"/>
        <v>0</v>
      </c>
      <c r="GB28" t="str">
        <f t="shared" si="140"/>
        <v>P14</v>
      </c>
      <c r="GC28">
        <f t="shared" si="32"/>
        <v>0</v>
      </c>
      <c r="GD28" t="str">
        <f t="shared" si="141"/>
        <v>P11</v>
      </c>
      <c r="GE28">
        <f t="shared" si="141"/>
        <v>-15</v>
      </c>
      <c r="GF28" t="str">
        <f t="shared" si="141"/>
        <v>P12</v>
      </c>
      <c r="GG28">
        <f t="shared" si="141"/>
        <v>-15</v>
      </c>
      <c r="GH28" t="str">
        <f t="shared" si="149"/>
        <v/>
      </c>
      <c r="GI28" t="str">
        <f t="shared" si="142"/>
        <v/>
      </c>
      <c r="GJ28" t="str">
        <f t="shared" si="143"/>
        <v/>
      </c>
      <c r="GK28" t="str">
        <f t="shared" si="144"/>
        <v/>
      </c>
      <c r="GL28" t="str">
        <f t="shared" si="145"/>
        <v>X</v>
      </c>
      <c r="GM28">
        <f t="shared" si="146"/>
        <v>-1</v>
      </c>
      <c r="GQ28">
        <f t="shared" si="147"/>
        <v>500</v>
      </c>
      <c r="GR28">
        <f t="shared" si="148"/>
        <v>100</v>
      </c>
    </row>
    <row r="29" spans="1:200" ht="18.600000000000001" thickTop="1" thickBot="1" x14ac:dyDescent="0.45">
      <c r="A29" s="15" t="s">
        <v>75</v>
      </c>
      <c r="B29" s="47">
        <f>IF(C29="",IF(Making!B29="","",Making!B29),C29)</f>
        <v>0</v>
      </c>
      <c r="C29" s="40" t="str">
        <f>IF(Walking!D34="","",Walking!D34)</f>
        <v/>
      </c>
      <c r="K29">
        <f t="shared" si="34"/>
        <v>0</v>
      </c>
      <c r="L29">
        <f t="shared" si="35"/>
        <v>21</v>
      </c>
      <c r="M29">
        <f t="shared" si="36"/>
        <v>0</v>
      </c>
      <c r="N29" s="17">
        <f t="shared" si="37"/>
        <v>0</v>
      </c>
      <c r="O29">
        <f t="shared" si="38"/>
        <v>1</v>
      </c>
      <c r="P29">
        <f t="shared" si="151"/>
        <v>-10</v>
      </c>
      <c r="Q29">
        <f t="shared" si="151"/>
        <v>-5</v>
      </c>
      <c r="R29">
        <f t="shared" si="40"/>
        <v>0</v>
      </c>
      <c r="S29">
        <f t="shared" si="152"/>
        <v>0</v>
      </c>
      <c r="T29">
        <f t="shared" si="152"/>
        <v>0</v>
      </c>
      <c r="U29">
        <f t="shared" si="42"/>
        <v>0</v>
      </c>
      <c r="V29">
        <f t="shared" si="43"/>
        <v>-1</v>
      </c>
      <c r="W29">
        <f t="shared" si="150"/>
        <v>-2</v>
      </c>
      <c r="X29">
        <f t="shared" si="150"/>
        <v>4</v>
      </c>
      <c r="Y29">
        <f t="shared" si="150"/>
        <v>4</v>
      </c>
      <c r="Z29">
        <f t="shared" si="150"/>
        <v>8</v>
      </c>
      <c r="AA29">
        <f t="shared" si="150"/>
        <v>0</v>
      </c>
      <c r="AB29">
        <f t="shared" si="150"/>
        <v>0</v>
      </c>
      <c r="AC29" s="2">
        <f t="shared" si="44"/>
        <v>0</v>
      </c>
      <c r="AD29" s="2">
        <f t="shared" si="45"/>
        <v>9</v>
      </c>
      <c r="AE29" s="2">
        <f t="shared" si="46"/>
        <v>0</v>
      </c>
      <c r="AF29" s="2">
        <f t="shared" si="47"/>
        <v>-1</v>
      </c>
      <c r="AG29" s="2">
        <f t="shared" si="48"/>
        <v>0</v>
      </c>
      <c r="AH29" s="2">
        <f t="shared" si="49"/>
        <v>0</v>
      </c>
      <c r="AI29" s="2">
        <f t="shared" si="50"/>
        <v>0</v>
      </c>
      <c r="AJ29" s="2">
        <f t="shared" si="51"/>
        <v>0</v>
      </c>
      <c r="AK29" s="6">
        <f t="shared" si="1"/>
        <v>0</v>
      </c>
      <c r="AL29" s="6">
        <f t="shared" si="2"/>
        <v>0</v>
      </c>
      <c r="AM29" s="6">
        <f t="shared" si="52"/>
        <v>0</v>
      </c>
      <c r="AN29" s="2">
        <f t="shared" si="3"/>
        <v>0</v>
      </c>
      <c r="AO29" s="6">
        <f t="shared" si="53"/>
        <v>0</v>
      </c>
      <c r="AP29" s="6">
        <f t="shared" si="4"/>
        <v>0</v>
      </c>
      <c r="AQ29" s="6">
        <f t="shared" si="54"/>
        <v>0</v>
      </c>
      <c r="AR29" s="18">
        <f t="shared" si="5"/>
        <v>0</v>
      </c>
      <c r="AS29" s="18">
        <f t="shared" si="6"/>
        <v>0</v>
      </c>
      <c r="AT29">
        <f t="shared" si="153"/>
        <v>6</v>
      </c>
      <c r="AU29">
        <f t="shared" si="153"/>
        <v>3</v>
      </c>
      <c r="AV29">
        <f t="shared" si="56"/>
        <v>0</v>
      </c>
      <c r="AW29" s="2">
        <f t="shared" si="57"/>
        <v>0</v>
      </c>
      <c r="AX29" s="2">
        <f t="shared" si="58"/>
        <v>0</v>
      </c>
      <c r="AY29" s="2">
        <f t="shared" si="154"/>
        <v>1</v>
      </c>
      <c r="AZ29" s="2">
        <f t="shared" si="154"/>
        <v>-1</v>
      </c>
      <c r="BA29" s="18">
        <f t="shared" si="60"/>
        <v>0</v>
      </c>
      <c r="BB29" s="2">
        <f t="shared" si="61"/>
        <v>0</v>
      </c>
      <c r="BC29" s="2">
        <f t="shared" si="62"/>
        <v>0</v>
      </c>
      <c r="BD29" s="2">
        <f t="shared" si="155"/>
        <v>1</v>
      </c>
      <c r="BE29" s="2">
        <f t="shared" si="155"/>
        <v>-1</v>
      </c>
      <c r="BF29" s="18">
        <f t="shared" si="64"/>
        <v>0</v>
      </c>
      <c r="BG29">
        <f t="shared" si="156"/>
        <v>0</v>
      </c>
      <c r="BH29" s="2">
        <f t="shared" si="156"/>
        <v>1</v>
      </c>
      <c r="BI29" s="17">
        <f t="shared" si="66"/>
        <v>0</v>
      </c>
      <c r="BJ29" s="2">
        <f t="shared" si="67"/>
        <v>1</v>
      </c>
      <c r="BK29" s="17">
        <f t="shared" si="68"/>
        <v>0</v>
      </c>
      <c r="BL29" s="2"/>
      <c r="BM29" t="str">
        <f t="shared" si="69"/>
        <v/>
      </c>
      <c r="BN29" t="str">
        <f t="shared" si="69"/>
        <v/>
      </c>
      <c r="BO29">
        <f t="shared" si="70"/>
        <v>0</v>
      </c>
      <c r="BP29">
        <f t="shared" si="71"/>
        <v>0</v>
      </c>
      <c r="BQ29">
        <f t="shared" si="72"/>
        <v>0</v>
      </c>
      <c r="BR29">
        <f t="shared" si="73"/>
        <v>0</v>
      </c>
      <c r="BS29">
        <f t="shared" si="73"/>
        <v>0</v>
      </c>
      <c r="BT29" s="17">
        <f t="shared" si="74"/>
        <v>0</v>
      </c>
      <c r="BU29" s="17">
        <f t="shared" si="75"/>
        <v>0</v>
      </c>
      <c r="BV29" s="2"/>
      <c r="BW29">
        <f t="shared" si="76"/>
        <v>10</v>
      </c>
      <c r="BX29">
        <f t="shared" si="7"/>
        <v>0</v>
      </c>
      <c r="BY29" s="7">
        <f t="shared" si="8"/>
        <v>0</v>
      </c>
      <c r="BZ29">
        <f t="shared" si="9"/>
        <v>0</v>
      </c>
      <c r="CA29" s="7">
        <f t="shared" si="10"/>
        <v>0</v>
      </c>
      <c r="CB29">
        <f t="shared" si="157"/>
        <v>10</v>
      </c>
      <c r="CC29">
        <f t="shared" si="157"/>
        <v>0</v>
      </c>
      <c r="CD29">
        <f t="shared" si="157"/>
        <v>0</v>
      </c>
      <c r="CE29" s="7">
        <f t="shared" si="78"/>
        <v>10</v>
      </c>
      <c r="CF29" s="7">
        <f t="shared" si="79"/>
        <v>10</v>
      </c>
      <c r="CG29">
        <f t="shared" si="158"/>
        <v>20</v>
      </c>
      <c r="CH29">
        <f t="shared" si="158"/>
        <v>20</v>
      </c>
      <c r="CI29">
        <f t="shared" si="158"/>
        <v>20</v>
      </c>
      <c r="CJ29">
        <f t="shared" si="11"/>
        <v>40</v>
      </c>
      <c r="CK29">
        <f t="shared" si="12"/>
        <v>40</v>
      </c>
      <c r="CL29">
        <f t="shared" si="13"/>
        <v>0</v>
      </c>
      <c r="CM29">
        <f t="shared" si="14"/>
        <v>0</v>
      </c>
      <c r="CN29">
        <f t="shared" si="159"/>
        <v>10</v>
      </c>
      <c r="CO29">
        <f t="shared" si="159"/>
        <v>5</v>
      </c>
      <c r="CP29">
        <f t="shared" si="15"/>
        <v>0</v>
      </c>
      <c r="CQ29">
        <f t="shared" si="16"/>
        <v>0</v>
      </c>
      <c r="CR29">
        <f t="shared" si="17"/>
        <v>0</v>
      </c>
      <c r="CS29" s="7">
        <f t="shared" si="82"/>
        <v>0</v>
      </c>
      <c r="CT29">
        <f t="shared" si="18"/>
        <v>0</v>
      </c>
      <c r="CU29">
        <f t="shared" si="19"/>
        <v>0</v>
      </c>
      <c r="CV29">
        <f t="shared" si="20"/>
        <v>0</v>
      </c>
      <c r="CW29" s="7">
        <f t="shared" si="83"/>
        <v>0</v>
      </c>
      <c r="CX29">
        <f t="shared" si="160"/>
        <v>0</v>
      </c>
      <c r="CY29">
        <f t="shared" si="160"/>
        <v>0</v>
      </c>
      <c r="CZ29">
        <f t="shared" si="160"/>
        <v>-5</v>
      </c>
      <c r="DA29">
        <f t="shared" si="160"/>
        <v>0</v>
      </c>
      <c r="DB29">
        <f t="shared" si="160"/>
        <v>0</v>
      </c>
      <c r="DC29">
        <f t="shared" si="85"/>
        <v>40</v>
      </c>
      <c r="DD29">
        <f t="shared" si="86"/>
        <v>40</v>
      </c>
      <c r="DE29" s="5">
        <f t="shared" si="87"/>
        <v>40</v>
      </c>
      <c r="DG29">
        <f t="shared" si="88"/>
        <v>40</v>
      </c>
      <c r="DH29">
        <f t="shared" si="89"/>
        <v>40</v>
      </c>
      <c r="DI29" s="5">
        <f t="shared" si="90"/>
        <v>40</v>
      </c>
      <c r="DK29">
        <f t="shared" si="161"/>
        <v>0</v>
      </c>
      <c r="DL29">
        <f t="shared" si="161"/>
        <v>0</v>
      </c>
      <c r="DM29">
        <f t="shared" si="161"/>
        <v>0</v>
      </c>
      <c r="DN29">
        <f t="shared" si="161"/>
        <v>0</v>
      </c>
      <c r="DO29">
        <f t="shared" si="21"/>
        <v>0</v>
      </c>
      <c r="DP29">
        <f t="shared" si="92"/>
        <v>0</v>
      </c>
      <c r="DQ29">
        <f t="shared" si="162"/>
        <v>5</v>
      </c>
      <c r="DR29">
        <f t="shared" si="162"/>
        <v>0</v>
      </c>
      <c r="DS29">
        <f t="shared" si="22"/>
        <v>5</v>
      </c>
      <c r="DT29">
        <f t="shared" si="94"/>
        <v>5</v>
      </c>
      <c r="DU29">
        <f t="shared" si="95"/>
        <v>0</v>
      </c>
      <c r="DV29">
        <f t="shared" si="23"/>
        <v>0</v>
      </c>
      <c r="DW29">
        <f t="shared" si="163"/>
        <v>0</v>
      </c>
      <c r="DX29">
        <f t="shared" si="163"/>
        <v>0</v>
      </c>
      <c r="DY29">
        <f t="shared" si="163"/>
        <v>1</v>
      </c>
      <c r="DZ29">
        <f t="shared" si="163"/>
        <v>1</v>
      </c>
      <c r="EA29">
        <f t="shared" si="163"/>
        <v>1</v>
      </c>
      <c r="EB29">
        <f t="shared" si="97"/>
        <v>0</v>
      </c>
      <c r="EC29">
        <f t="shared" si="98"/>
        <v>10</v>
      </c>
      <c r="ED29">
        <f t="shared" si="99"/>
        <v>40</v>
      </c>
      <c r="EE29">
        <f t="shared" si="100"/>
        <v>1</v>
      </c>
      <c r="EF29">
        <f t="shared" si="100"/>
        <v>1</v>
      </c>
      <c r="EG29">
        <f t="shared" si="100"/>
        <v>1</v>
      </c>
      <c r="EH29">
        <f t="shared" si="101"/>
        <v>0</v>
      </c>
      <c r="EI29">
        <f t="shared" si="102"/>
        <v>10</v>
      </c>
      <c r="EJ29">
        <f t="shared" si="103"/>
        <v>40</v>
      </c>
      <c r="EK29" s="16">
        <f t="shared" si="26"/>
        <v>0</v>
      </c>
      <c r="EL29" s="16">
        <f t="shared" si="104"/>
        <v>10</v>
      </c>
      <c r="EM29" s="16">
        <f t="shared" si="105"/>
        <v>45</v>
      </c>
      <c r="EN29" s="16">
        <f t="shared" si="27"/>
        <v>0</v>
      </c>
      <c r="EO29" s="16">
        <f t="shared" si="106"/>
        <v>10</v>
      </c>
      <c r="EP29" s="16">
        <f t="shared" si="107"/>
        <v>45</v>
      </c>
      <c r="EQ29">
        <f t="shared" si="108"/>
        <v>0</v>
      </c>
      <c r="ER29" s="49">
        <f t="shared" si="28"/>
        <v>0</v>
      </c>
      <c r="ES29" s="49">
        <f t="shared" si="109"/>
        <v>0</v>
      </c>
      <c r="ET29" s="49">
        <f t="shared" si="110"/>
        <v>0</v>
      </c>
      <c r="EV29" t="s">
        <v>12</v>
      </c>
      <c r="EW29">
        <f t="shared" si="29"/>
        <v>0</v>
      </c>
      <c r="EX29" t="str">
        <f t="shared" si="111"/>
        <v>I2</v>
      </c>
      <c r="EY29">
        <f t="shared" si="112"/>
        <v>0</v>
      </c>
      <c r="EZ29">
        <f t="shared" si="113"/>
        <v>10</v>
      </c>
      <c r="FA29">
        <f t="shared" si="114"/>
        <v>45</v>
      </c>
      <c r="FB29" t="str">
        <f t="shared" si="115"/>
        <v>I3</v>
      </c>
      <c r="FC29">
        <f t="shared" si="116"/>
        <v>0</v>
      </c>
      <c r="FD29">
        <f t="shared" si="117"/>
        <v>10</v>
      </c>
      <c r="FE29">
        <f t="shared" si="118"/>
        <v>45</v>
      </c>
      <c r="FF29" t="str">
        <f t="shared" si="119"/>
        <v>S</v>
      </c>
      <c r="FG29">
        <f t="shared" si="120"/>
        <v>100</v>
      </c>
      <c r="FH29" t="str">
        <f t="shared" si="121"/>
        <v>D</v>
      </c>
      <c r="FI29">
        <f t="shared" si="122"/>
        <v>0</v>
      </c>
      <c r="FJ29" t="str">
        <f t="shared" si="123"/>
        <v>P18</v>
      </c>
      <c r="FK29">
        <f t="shared" si="124"/>
        <v>0</v>
      </c>
      <c r="FL29" t="str">
        <f t="shared" si="125"/>
        <v>P17</v>
      </c>
      <c r="FM29">
        <f t="shared" si="126"/>
        <v>0</v>
      </c>
      <c r="FN29" t="str">
        <f t="shared" si="127"/>
        <v>P9</v>
      </c>
      <c r="FO29">
        <f t="shared" si="128"/>
        <v>0</v>
      </c>
      <c r="FP29" t="str">
        <f t="shared" si="129"/>
        <v>P10</v>
      </c>
      <c r="FQ29">
        <f t="shared" si="130"/>
        <v>0</v>
      </c>
      <c r="FR29" t="str">
        <f t="shared" si="131"/>
        <v>T1</v>
      </c>
      <c r="FS29">
        <f t="shared" si="132"/>
        <v>0</v>
      </c>
      <c r="FT29" t="str">
        <f t="shared" si="133"/>
        <v>T2</v>
      </c>
      <c r="FU29">
        <f t="shared" si="134"/>
        <v>0</v>
      </c>
      <c r="FV29" t="str">
        <f t="shared" si="135"/>
        <v>T3</v>
      </c>
      <c r="FW29">
        <f t="shared" si="136"/>
        <v>10</v>
      </c>
      <c r="FX29" t="str">
        <f t="shared" si="137"/>
        <v>T4</v>
      </c>
      <c r="FY29">
        <f t="shared" si="138"/>
        <v>10</v>
      </c>
      <c r="FZ29" t="str">
        <f t="shared" si="139"/>
        <v>P13</v>
      </c>
      <c r="GA29">
        <f t="shared" si="31"/>
        <v>0</v>
      </c>
      <c r="GB29" t="str">
        <f t="shared" si="140"/>
        <v>P14</v>
      </c>
      <c r="GC29">
        <f t="shared" si="32"/>
        <v>0</v>
      </c>
      <c r="GD29" t="str">
        <f t="shared" si="141"/>
        <v>P11</v>
      </c>
      <c r="GE29">
        <f t="shared" si="141"/>
        <v>-15</v>
      </c>
      <c r="GF29" t="str">
        <f t="shared" si="141"/>
        <v>P12</v>
      </c>
      <c r="GG29">
        <f t="shared" si="141"/>
        <v>-15</v>
      </c>
      <c r="GH29" t="str">
        <f t="shared" si="149"/>
        <v/>
      </c>
      <c r="GI29" t="str">
        <f t="shared" si="142"/>
        <v/>
      </c>
      <c r="GJ29" t="str">
        <f t="shared" si="143"/>
        <v/>
      </c>
      <c r="GK29" t="str">
        <f t="shared" si="144"/>
        <v/>
      </c>
      <c r="GL29" t="str">
        <f t="shared" si="145"/>
        <v>X</v>
      </c>
      <c r="GM29">
        <f t="shared" si="146"/>
        <v>-1</v>
      </c>
      <c r="GQ29">
        <f t="shared" si="147"/>
        <v>500</v>
      </c>
      <c r="GR29">
        <f t="shared" si="148"/>
        <v>100</v>
      </c>
    </row>
    <row r="30" spans="1:200" ht="18.600000000000001" thickTop="1" thickBot="1" x14ac:dyDescent="0.45">
      <c r="A30" s="15" t="s">
        <v>79</v>
      </c>
      <c r="B30" s="47">
        <f>IF(C30="",IF(Making!B30="","",Making!B30),C30)</f>
        <v>0</v>
      </c>
      <c r="C30" s="40" t="str">
        <f>IF(Walking!D35="","",Walking!D35)</f>
        <v/>
      </c>
      <c r="K30">
        <f t="shared" si="34"/>
        <v>0</v>
      </c>
      <c r="L30">
        <f t="shared" si="35"/>
        <v>22</v>
      </c>
      <c r="M30">
        <f t="shared" si="36"/>
        <v>0</v>
      </c>
      <c r="N30" s="17">
        <f t="shared" si="37"/>
        <v>0</v>
      </c>
      <c r="O30">
        <f t="shared" si="38"/>
        <v>1</v>
      </c>
      <c r="P30">
        <f t="shared" si="151"/>
        <v>-10</v>
      </c>
      <c r="Q30">
        <f t="shared" si="151"/>
        <v>-5</v>
      </c>
      <c r="R30">
        <f t="shared" si="40"/>
        <v>0</v>
      </c>
      <c r="S30">
        <f t="shared" si="152"/>
        <v>0</v>
      </c>
      <c r="T30">
        <f t="shared" si="152"/>
        <v>0</v>
      </c>
      <c r="U30">
        <f t="shared" si="42"/>
        <v>0</v>
      </c>
      <c r="V30">
        <f t="shared" si="43"/>
        <v>-1</v>
      </c>
      <c r="W30">
        <f t="shared" si="150"/>
        <v>-2</v>
      </c>
      <c r="X30">
        <f t="shared" si="150"/>
        <v>4</v>
      </c>
      <c r="Y30">
        <f t="shared" si="150"/>
        <v>4</v>
      </c>
      <c r="Z30">
        <f t="shared" si="150"/>
        <v>8</v>
      </c>
      <c r="AA30">
        <f t="shared" si="150"/>
        <v>0</v>
      </c>
      <c r="AB30">
        <f t="shared" si="150"/>
        <v>0</v>
      </c>
      <c r="AC30" s="2">
        <f t="shared" si="44"/>
        <v>0</v>
      </c>
      <c r="AD30" s="2">
        <f t="shared" si="45"/>
        <v>9</v>
      </c>
      <c r="AE30" s="2">
        <f t="shared" si="46"/>
        <v>0</v>
      </c>
      <c r="AF30" s="2">
        <f t="shared" si="47"/>
        <v>-1</v>
      </c>
      <c r="AG30" s="2">
        <f t="shared" si="48"/>
        <v>0</v>
      </c>
      <c r="AH30" s="2">
        <f t="shared" si="49"/>
        <v>0</v>
      </c>
      <c r="AI30" s="2">
        <f t="shared" si="50"/>
        <v>0</v>
      </c>
      <c r="AJ30" s="2">
        <f t="shared" si="51"/>
        <v>0</v>
      </c>
      <c r="AK30" s="6">
        <f t="shared" si="1"/>
        <v>0</v>
      </c>
      <c r="AL30" s="6">
        <f t="shared" si="2"/>
        <v>0</v>
      </c>
      <c r="AM30" s="6">
        <f t="shared" si="52"/>
        <v>0</v>
      </c>
      <c r="AN30" s="2">
        <f t="shared" si="3"/>
        <v>0</v>
      </c>
      <c r="AO30" s="6">
        <f t="shared" si="53"/>
        <v>0</v>
      </c>
      <c r="AP30" s="6">
        <f t="shared" si="4"/>
        <v>0</v>
      </c>
      <c r="AQ30" s="6">
        <f t="shared" si="54"/>
        <v>0</v>
      </c>
      <c r="AR30" s="18">
        <f t="shared" si="5"/>
        <v>0</v>
      </c>
      <c r="AS30" s="18">
        <f t="shared" si="6"/>
        <v>0</v>
      </c>
      <c r="AT30">
        <f t="shared" si="153"/>
        <v>6</v>
      </c>
      <c r="AU30">
        <f t="shared" si="153"/>
        <v>3</v>
      </c>
      <c r="AV30">
        <f t="shared" si="56"/>
        <v>0</v>
      </c>
      <c r="AW30" s="2">
        <f t="shared" si="57"/>
        <v>0</v>
      </c>
      <c r="AX30" s="2">
        <f t="shared" si="58"/>
        <v>0</v>
      </c>
      <c r="AY30" s="2">
        <f t="shared" si="154"/>
        <v>1</v>
      </c>
      <c r="AZ30" s="2">
        <f t="shared" si="154"/>
        <v>-1</v>
      </c>
      <c r="BA30" s="18">
        <f t="shared" si="60"/>
        <v>0</v>
      </c>
      <c r="BB30" s="2">
        <f t="shared" si="61"/>
        <v>0</v>
      </c>
      <c r="BC30" s="2">
        <f t="shared" si="62"/>
        <v>0</v>
      </c>
      <c r="BD30" s="2">
        <f t="shared" si="155"/>
        <v>1</v>
      </c>
      <c r="BE30" s="2">
        <f t="shared" si="155"/>
        <v>-1</v>
      </c>
      <c r="BF30" s="18">
        <f t="shared" si="64"/>
        <v>0</v>
      </c>
      <c r="BG30">
        <f t="shared" si="156"/>
        <v>0</v>
      </c>
      <c r="BH30" s="2">
        <f t="shared" si="156"/>
        <v>1</v>
      </c>
      <c r="BI30" s="17">
        <f t="shared" si="66"/>
        <v>0</v>
      </c>
      <c r="BJ30" s="2">
        <f t="shared" si="67"/>
        <v>1</v>
      </c>
      <c r="BK30" s="17">
        <f t="shared" si="68"/>
        <v>0</v>
      </c>
      <c r="BL30" s="2"/>
      <c r="BM30" t="str">
        <f t="shared" si="69"/>
        <v/>
      </c>
      <c r="BN30" t="str">
        <f t="shared" si="69"/>
        <v/>
      </c>
      <c r="BO30">
        <f t="shared" si="70"/>
        <v>0</v>
      </c>
      <c r="BP30">
        <f t="shared" si="71"/>
        <v>0</v>
      </c>
      <c r="BQ30">
        <f t="shared" si="72"/>
        <v>0</v>
      </c>
      <c r="BR30">
        <f t="shared" si="73"/>
        <v>0</v>
      </c>
      <c r="BS30">
        <f t="shared" si="73"/>
        <v>0</v>
      </c>
      <c r="BT30" s="17">
        <f t="shared" si="74"/>
        <v>0</v>
      </c>
      <c r="BU30" s="17">
        <f t="shared" si="75"/>
        <v>0</v>
      </c>
      <c r="BV30" s="2"/>
      <c r="BW30">
        <f t="shared" si="76"/>
        <v>10</v>
      </c>
      <c r="BX30">
        <f t="shared" si="7"/>
        <v>0</v>
      </c>
      <c r="BY30" s="7">
        <f t="shared" si="8"/>
        <v>0</v>
      </c>
      <c r="BZ30">
        <f t="shared" si="9"/>
        <v>0</v>
      </c>
      <c r="CA30" s="7">
        <f t="shared" si="10"/>
        <v>0</v>
      </c>
      <c r="CB30">
        <f t="shared" si="157"/>
        <v>10</v>
      </c>
      <c r="CC30">
        <f t="shared" si="157"/>
        <v>0</v>
      </c>
      <c r="CD30">
        <f t="shared" si="157"/>
        <v>0</v>
      </c>
      <c r="CE30" s="7">
        <f t="shared" si="78"/>
        <v>10</v>
      </c>
      <c r="CF30" s="7">
        <f t="shared" si="79"/>
        <v>10</v>
      </c>
      <c r="CG30">
        <f t="shared" si="158"/>
        <v>20</v>
      </c>
      <c r="CH30">
        <f t="shared" si="158"/>
        <v>20</v>
      </c>
      <c r="CI30">
        <f t="shared" si="158"/>
        <v>20</v>
      </c>
      <c r="CJ30">
        <f t="shared" si="11"/>
        <v>40</v>
      </c>
      <c r="CK30">
        <f t="shared" si="12"/>
        <v>40</v>
      </c>
      <c r="CL30">
        <f t="shared" si="13"/>
        <v>0</v>
      </c>
      <c r="CM30">
        <f t="shared" si="14"/>
        <v>0</v>
      </c>
      <c r="CN30">
        <f t="shared" si="159"/>
        <v>10</v>
      </c>
      <c r="CO30">
        <f t="shared" si="159"/>
        <v>5</v>
      </c>
      <c r="CP30">
        <f t="shared" si="15"/>
        <v>0</v>
      </c>
      <c r="CQ30">
        <f t="shared" si="16"/>
        <v>0</v>
      </c>
      <c r="CR30">
        <f t="shared" si="17"/>
        <v>0</v>
      </c>
      <c r="CS30" s="7">
        <f t="shared" si="82"/>
        <v>0</v>
      </c>
      <c r="CT30">
        <f t="shared" si="18"/>
        <v>0</v>
      </c>
      <c r="CU30">
        <f t="shared" si="19"/>
        <v>0</v>
      </c>
      <c r="CV30">
        <f t="shared" si="20"/>
        <v>0</v>
      </c>
      <c r="CW30" s="7">
        <f t="shared" si="83"/>
        <v>0</v>
      </c>
      <c r="CX30">
        <f t="shared" si="160"/>
        <v>0</v>
      </c>
      <c r="CY30">
        <f t="shared" si="160"/>
        <v>0</v>
      </c>
      <c r="CZ30">
        <f t="shared" si="160"/>
        <v>-5</v>
      </c>
      <c r="DA30">
        <f t="shared" si="160"/>
        <v>0</v>
      </c>
      <c r="DB30">
        <f t="shared" si="160"/>
        <v>0</v>
      </c>
      <c r="DC30">
        <f t="shared" si="85"/>
        <v>40</v>
      </c>
      <c r="DD30">
        <f t="shared" si="86"/>
        <v>40</v>
      </c>
      <c r="DE30" s="5">
        <f t="shared" si="87"/>
        <v>40</v>
      </c>
      <c r="DG30">
        <f t="shared" si="88"/>
        <v>40</v>
      </c>
      <c r="DH30">
        <f t="shared" si="89"/>
        <v>40</v>
      </c>
      <c r="DI30" s="5">
        <f t="shared" si="90"/>
        <v>40</v>
      </c>
      <c r="DK30">
        <f t="shared" si="161"/>
        <v>0</v>
      </c>
      <c r="DL30">
        <f t="shared" si="161"/>
        <v>0</v>
      </c>
      <c r="DM30">
        <f t="shared" si="161"/>
        <v>0</v>
      </c>
      <c r="DN30">
        <f t="shared" si="161"/>
        <v>0</v>
      </c>
      <c r="DO30">
        <f t="shared" si="21"/>
        <v>0</v>
      </c>
      <c r="DP30">
        <f t="shared" si="92"/>
        <v>0</v>
      </c>
      <c r="DQ30">
        <f t="shared" si="162"/>
        <v>5</v>
      </c>
      <c r="DR30">
        <f t="shared" si="162"/>
        <v>0</v>
      </c>
      <c r="DS30">
        <f t="shared" si="22"/>
        <v>5</v>
      </c>
      <c r="DT30">
        <f t="shared" si="94"/>
        <v>5</v>
      </c>
      <c r="DU30">
        <f t="shared" si="95"/>
        <v>0</v>
      </c>
      <c r="DV30">
        <f t="shared" si="23"/>
        <v>0</v>
      </c>
      <c r="DW30">
        <f t="shared" si="163"/>
        <v>0</v>
      </c>
      <c r="DX30">
        <f t="shared" si="163"/>
        <v>0</v>
      </c>
      <c r="DY30">
        <f t="shared" si="163"/>
        <v>1</v>
      </c>
      <c r="DZ30">
        <f t="shared" si="163"/>
        <v>1</v>
      </c>
      <c r="EA30">
        <f t="shared" si="163"/>
        <v>1</v>
      </c>
      <c r="EB30">
        <f t="shared" si="97"/>
        <v>0</v>
      </c>
      <c r="EC30">
        <f t="shared" si="98"/>
        <v>10</v>
      </c>
      <c r="ED30">
        <f t="shared" si="99"/>
        <v>40</v>
      </c>
      <c r="EE30">
        <f t="shared" si="100"/>
        <v>1</v>
      </c>
      <c r="EF30">
        <f t="shared" si="100"/>
        <v>1</v>
      </c>
      <c r="EG30">
        <f t="shared" si="100"/>
        <v>1</v>
      </c>
      <c r="EH30">
        <f t="shared" si="101"/>
        <v>0</v>
      </c>
      <c r="EI30">
        <f t="shared" si="102"/>
        <v>10</v>
      </c>
      <c r="EJ30">
        <f t="shared" si="103"/>
        <v>40</v>
      </c>
      <c r="EK30" s="16">
        <f t="shared" si="26"/>
        <v>0</v>
      </c>
      <c r="EL30" s="16">
        <f t="shared" si="104"/>
        <v>10</v>
      </c>
      <c r="EM30" s="16">
        <f t="shared" si="105"/>
        <v>45</v>
      </c>
      <c r="EN30" s="16">
        <f t="shared" si="27"/>
        <v>0</v>
      </c>
      <c r="EO30" s="16">
        <f t="shared" si="106"/>
        <v>10</v>
      </c>
      <c r="EP30" s="16">
        <f t="shared" si="107"/>
        <v>45</v>
      </c>
      <c r="EQ30">
        <f t="shared" si="108"/>
        <v>0</v>
      </c>
      <c r="ER30" s="49">
        <f t="shared" si="28"/>
        <v>0</v>
      </c>
      <c r="ES30" s="49">
        <f t="shared" si="109"/>
        <v>0</v>
      </c>
      <c r="ET30" s="49">
        <f t="shared" si="110"/>
        <v>0</v>
      </c>
      <c r="EV30" t="s">
        <v>12</v>
      </c>
      <c r="EW30">
        <f t="shared" si="29"/>
        <v>0</v>
      </c>
      <c r="EX30" t="str">
        <f t="shared" si="111"/>
        <v>I2</v>
      </c>
      <c r="EY30">
        <f t="shared" si="112"/>
        <v>0</v>
      </c>
      <c r="EZ30">
        <f t="shared" si="113"/>
        <v>10</v>
      </c>
      <c r="FA30">
        <f t="shared" si="114"/>
        <v>45</v>
      </c>
      <c r="FB30" t="str">
        <f t="shared" si="115"/>
        <v>I3</v>
      </c>
      <c r="FC30">
        <f t="shared" si="116"/>
        <v>0</v>
      </c>
      <c r="FD30">
        <f t="shared" si="117"/>
        <v>10</v>
      </c>
      <c r="FE30">
        <f t="shared" si="118"/>
        <v>45</v>
      </c>
      <c r="FF30" t="str">
        <f t="shared" si="119"/>
        <v>S</v>
      </c>
      <c r="FG30">
        <f t="shared" si="120"/>
        <v>100</v>
      </c>
      <c r="FH30" t="str">
        <f t="shared" si="121"/>
        <v>D</v>
      </c>
      <c r="FI30">
        <f t="shared" si="122"/>
        <v>0</v>
      </c>
      <c r="FJ30" t="str">
        <f t="shared" si="123"/>
        <v>P18</v>
      </c>
      <c r="FK30">
        <f t="shared" si="124"/>
        <v>0</v>
      </c>
      <c r="FL30" t="str">
        <f t="shared" si="125"/>
        <v>P17</v>
      </c>
      <c r="FM30">
        <f t="shared" si="126"/>
        <v>0</v>
      </c>
      <c r="FN30" t="str">
        <f t="shared" si="127"/>
        <v>P9</v>
      </c>
      <c r="FO30">
        <f t="shared" si="128"/>
        <v>0</v>
      </c>
      <c r="FP30" t="str">
        <f t="shared" si="129"/>
        <v>P10</v>
      </c>
      <c r="FQ30">
        <f t="shared" si="130"/>
        <v>0</v>
      </c>
      <c r="FR30" t="str">
        <f t="shared" si="131"/>
        <v>T1</v>
      </c>
      <c r="FS30">
        <f t="shared" si="132"/>
        <v>0</v>
      </c>
      <c r="FT30" t="str">
        <f t="shared" si="133"/>
        <v>T2</v>
      </c>
      <c r="FU30">
        <f t="shared" si="134"/>
        <v>0</v>
      </c>
      <c r="FV30" t="str">
        <f t="shared" si="135"/>
        <v>T3</v>
      </c>
      <c r="FW30">
        <f t="shared" si="136"/>
        <v>10</v>
      </c>
      <c r="FX30" t="str">
        <f t="shared" si="137"/>
        <v>T4</v>
      </c>
      <c r="FY30">
        <f t="shared" si="138"/>
        <v>10</v>
      </c>
      <c r="FZ30" t="str">
        <f t="shared" si="139"/>
        <v>P13</v>
      </c>
      <c r="GA30">
        <f t="shared" si="31"/>
        <v>0</v>
      </c>
      <c r="GB30" t="str">
        <f t="shared" si="140"/>
        <v>P14</v>
      </c>
      <c r="GC30">
        <f t="shared" si="32"/>
        <v>0</v>
      </c>
      <c r="GD30" t="str">
        <f t="shared" si="141"/>
        <v>P11</v>
      </c>
      <c r="GE30">
        <f t="shared" si="141"/>
        <v>-15</v>
      </c>
      <c r="GF30" t="str">
        <f t="shared" si="141"/>
        <v>P12</v>
      </c>
      <c r="GG30">
        <f t="shared" si="141"/>
        <v>-15</v>
      </c>
      <c r="GH30" t="str">
        <f t="shared" si="149"/>
        <v/>
      </c>
      <c r="GI30" t="str">
        <f t="shared" si="142"/>
        <v/>
      </c>
      <c r="GJ30" t="str">
        <f t="shared" si="143"/>
        <v/>
      </c>
      <c r="GK30" t="str">
        <f t="shared" si="144"/>
        <v/>
      </c>
      <c r="GL30" t="str">
        <f t="shared" si="145"/>
        <v>X</v>
      </c>
      <c r="GM30">
        <f t="shared" si="146"/>
        <v>-1</v>
      </c>
      <c r="GQ30">
        <f t="shared" si="147"/>
        <v>500</v>
      </c>
      <c r="GR30">
        <f t="shared" si="148"/>
        <v>100</v>
      </c>
    </row>
    <row r="31" spans="1:200" ht="18.600000000000001" thickTop="1" thickBot="1" x14ac:dyDescent="0.45">
      <c r="A31" s="22" t="s">
        <v>84</v>
      </c>
      <c r="B31" s="47">
        <f>IF(C31="",IF(Making!B31="","",Making!B31),C31)</f>
        <v>1</v>
      </c>
      <c r="C31" s="40" t="str">
        <f>IF(Walking!D36="","",Walking!D36)</f>
        <v/>
      </c>
      <c r="K31">
        <f t="shared" si="34"/>
        <v>0</v>
      </c>
      <c r="L31">
        <f t="shared" si="35"/>
        <v>23</v>
      </c>
      <c r="M31">
        <f t="shared" si="36"/>
        <v>0</v>
      </c>
      <c r="N31" s="17">
        <f t="shared" si="37"/>
        <v>0</v>
      </c>
      <c r="O31">
        <f t="shared" si="38"/>
        <v>1</v>
      </c>
      <c r="P31">
        <f t="shared" si="151"/>
        <v>-10</v>
      </c>
      <c r="Q31">
        <f t="shared" si="151"/>
        <v>-5</v>
      </c>
      <c r="R31">
        <f t="shared" si="40"/>
        <v>0</v>
      </c>
      <c r="S31">
        <f t="shared" si="152"/>
        <v>0</v>
      </c>
      <c r="T31">
        <f t="shared" si="152"/>
        <v>0</v>
      </c>
      <c r="U31">
        <f t="shared" si="42"/>
        <v>0</v>
      </c>
      <c r="V31">
        <f t="shared" si="43"/>
        <v>-1</v>
      </c>
      <c r="W31">
        <f t="shared" si="150"/>
        <v>-2</v>
      </c>
      <c r="X31">
        <f t="shared" si="150"/>
        <v>4</v>
      </c>
      <c r="Y31">
        <f t="shared" si="150"/>
        <v>4</v>
      </c>
      <c r="Z31">
        <f t="shared" si="150"/>
        <v>8</v>
      </c>
      <c r="AA31">
        <f t="shared" si="150"/>
        <v>0</v>
      </c>
      <c r="AB31">
        <f t="shared" si="150"/>
        <v>0</v>
      </c>
      <c r="AC31" s="2">
        <f t="shared" si="44"/>
        <v>0</v>
      </c>
      <c r="AD31" s="2">
        <f t="shared" si="45"/>
        <v>9</v>
      </c>
      <c r="AE31" s="2">
        <f t="shared" si="46"/>
        <v>0</v>
      </c>
      <c r="AF31" s="2">
        <f t="shared" si="47"/>
        <v>-1</v>
      </c>
      <c r="AG31" s="2">
        <f t="shared" si="48"/>
        <v>0</v>
      </c>
      <c r="AH31" s="2">
        <f t="shared" si="49"/>
        <v>0</v>
      </c>
      <c r="AI31" s="2">
        <f t="shared" si="50"/>
        <v>0</v>
      </c>
      <c r="AJ31" s="2">
        <f t="shared" si="51"/>
        <v>0</v>
      </c>
      <c r="AK31" s="6">
        <f t="shared" si="1"/>
        <v>0</v>
      </c>
      <c r="AL31" s="6">
        <f t="shared" si="2"/>
        <v>0</v>
      </c>
      <c r="AM31" s="6">
        <f t="shared" si="52"/>
        <v>0</v>
      </c>
      <c r="AN31" s="2">
        <f t="shared" si="3"/>
        <v>0</v>
      </c>
      <c r="AO31" s="6">
        <f t="shared" si="53"/>
        <v>0</v>
      </c>
      <c r="AP31" s="6">
        <f t="shared" si="4"/>
        <v>0</v>
      </c>
      <c r="AQ31" s="6">
        <f t="shared" si="54"/>
        <v>0</v>
      </c>
      <c r="AR31" s="18">
        <f t="shared" si="5"/>
        <v>0</v>
      </c>
      <c r="AS31" s="18">
        <f t="shared" si="6"/>
        <v>0</v>
      </c>
      <c r="AT31">
        <f t="shared" si="153"/>
        <v>6</v>
      </c>
      <c r="AU31">
        <f t="shared" si="153"/>
        <v>3</v>
      </c>
      <c r="AV31">
        <f t="shared" si="56"/>
        <v>0</v>
      </c>
      <c r="AW31" s="2">
        <f t="shared" si="57"/>
        <v>0</v>
      </c>
      <c r="AX31" s="2">
        <f t="shared" si="58"/>
        <v>0</v>
      </c>
      <c r="AY31" s="2">
        <f t="shared" si="154"/>
        <v>1</v>
      </c>
      <c r="AZ31" s="2">
        <f t="shared" si="154"/>
        <v>-1</v>
      </c>
      <c r="BA31" s="18">
        <f t="shared" si="60"/>
        <v>0</v>
      </c>
      <c r="BB31" s="2">
        <f t="shared" si="61"/>
        <v>0</v>
      </c>
      <c r="BC31" s="2">
        <f t="shared" si="62"/>
        <v>0</v>
      </c>
      <c r="BD31" s="2">
        <f t="shared" si="155"/>
        <v>1</v>
      </c>
      <c r="BE31" s="2">
        <f t="shared" si="155"/>
        <v>-1</v>
      </c>
      <c r="BF31" s="18">
        <f t="shared" si="64"/>
        <v>0</v>
      </c>
      <c r="BG31">
        <f t="shared" si="156"/>
        <v>0</v>
      </c>
      <c r="BH31" s="2">
        <f t="shared" si="156"/>
        <v>1</v>
      </c>
      <c r="BI31" s="17">
        <f t="shared" si="66"/>
        <v>0</v>
      </c>
      <c r="BJ31" s="2">
        <f t="shared" si="67"/>
        <v>1</v>
      </c>
      <c r="BK31" s="17">
        <f t="shared" si="68"/>
        <v>0</v>
      </c>
      <c r="BL31" s="2"/>
      <c r="BM31" t="str">
        <f t="shared" si="69"/>
        <v/>
      </c>
      <c r="BN31" t="str">
        <f t="shared" si="69"/>
        <v/>
      </c>
      <c r="BO31">
        <f t="shared" si="70"/>
        <v>0</v>
      </c>
      <c r="BP31">
        <f t="shared" si="71"/>
        <v>0</v>
      </c>
      <c r="BQ31">
        <f t="shared" si="72"/>
        <v>0</v>
      </c>
      <c r="BR31">
        <f t="shared" si="73"/>
        <v>0</v>
      </c>
      <c r="BS31">
        <f t="shared" si="73"/>
        <v>0</v>
      </c>
      <c r="BT31" s="17">
        <f t="shared" si="74"/>
        <v>0</v>
      </c>
      <c r="BU31" s="17">
        <f t="shared" si="75"/>
        <v>0</v>
      </c>
      <c r="BV31" s="2"/>
      <c r="BW31">
        <f t="shared" si="76"/>
        <v>10</v>
      </c>
      <c r="BX31">
        <f t="shared" si="7"/>
        <v>0</v>
      </c>
      <c r="BY31" s="7">
        <f t="shared" si="8"/>
        <v>0</v>
      </c>
      <c r="BZ31">
        <f t="shared" si="9"/>
        <v>0</v>
      </c>
      <c r="CA31" s="7">
        <f t="shared" si="10"/>
        <v>0</v>
      </c>
      <c r="CB31">
        <f t="shared" si="157"/>
        <v>10</v>
      </c>
      <c r="CC31">
        <f t="shared" si="157"/>
        <v>0</v>
      </c>
      <c r="CD31">
        <f t="shared" si="157"/>
        <v>0</v>
      </c>
      <c r="CE31" s="7">
        <f t="shared" si="78"/>
        <v>10</v>
      </c>
      <c r="CF31" s="7">
        <f t="shared" si="79"/>
        <v>10</v>
      </c>
      <c r="CG31">
        <f t="shared" si="158"/>
        <v>20</v>
      </c>
      <c r="CH31">
        <f t="shared" si="158"/>
        <v>20</v>
      </c>
      <c r="CI31">
        <f t="shared" si="158"/>
        <v>20</v>
      </c>
      <c r="CJ31">
        <f t="shared" si="11"/>
        <v>40</v>
      </c>
      <c r="CK31">
        <f t="shared" si="12"/>
        <v>40</v>
      </c>
      <c r="CL31">
        <f t="shared" si="13"/>
        <v>0</v>
      </c>
      <c r="CM31">
        <f t="shared" si="14"/>
        <v>0</v>
      </c>
      <c r="CN31">
        <f t="shared" si="159"/>
        <v>10</v>
      </c>
      <c r="CO31">
        <f t="shared" si="159"/>
        <v>5</v>
      </c>
      <c r="CP31">
        <f t="shared" si="15"/>
        <v>0</v>
      </c>
      <c r="CQ31">
        <f t="shared" si="16"/>
        <v>0</v>
      </c>
      <c r="CR31">
        <f t="shared" si="17"/>
        <v>0</v>
      </c>
      <c r="CS31" s="7">
        <f t="shared" si="82"/>
        <v>0</v>
      </c>
      <c r="CT31">
        <f t="shared" si="18"/>
        <v>0</v>
      </c>
      <c r="CU31">
        <f t="shared" si="19"/>
        <v>0</v>
      </c>
      <c r="CV31">
        <f t="shared" si="20"/>
        <v>0</v>
      </c>
      <c r="CW31" s="7">
        <f t="shared" si="83"/>
        <v>0</v>
      </c>
      <c r="CX31">
        <f t="shared" si="160"/>
        <v>0</v>
      </c>
      <c r="CY31">
        <f t="shared" si="160"/>
        <v>0</v>
      </c>
      <c r="CZ31">
        <f t="shared" si="160"/>
        <v>-5</v>
      </c>
      <c r="DA31">
        <f t="shared" si="160"/>
        <v>0</v>
      </c>
      <c r="DB31">
        <f t="shared" si="160"/>
        <v>0</v>
      </c>
      <c r="DC31">
        <f t="shared" si="85"/>
        <v>40</v>
      </c>
      <c r="DD31">
        <f t="shared" si="86"/>
        <v>40</v>
      </c>
      <c r="DE31" s="5">
        <f t="shared" si="87"/>
        <v>40</v>
      </c>
      <c r="DG31">
        <f t="shared" si="88"/>
        <v>40</v>
      </c>
      <c r="DH31">
        <f t="shared" si="89"/>
        <v>40</v>
      </c>
      <c r="DI31" s="5">
        <f t="shared" si="90"/>
        <v>40</v>
      </c>
      <c r="DK31">
        <f t="shared" si="161"/>
        <v>0</v>
      </c>
      <c r="DL31">
        <f t="shared" si="161"/>
        <v>0</v>
      </c>
      <c r="DM31">
        <f t="shared" si="161"/>
        <v>0</v>
      </c>
      <c r="DN31">
        <f t="shared" si="161"/>
        <v>0</v>
      </c>
      <c r="DO31">
        <f t="shared" si="21"/>
        <v>0</v>
      </c>
      <c r="DP31">
        <f t="shared" si="92"/>
        <v>0</v>
      </c>
      <c r="DQ31">
        <f t="shared" si="162"/>
        <v>5</v>
      </c>
      <c r="DR31">
        <f t="shared" si="162"/>
        <v>0</v>
      </c>
      <c r="DS31">
        <f t="shared" si="22"/>
        <v>5</v>
      </c>
      <c r="DT31">
        <f t="shared" si="94"/>
        <v>5</v>
      </c>
      <c r="DU31">
        <f t="shared" si="95"/>
        <v>0</v>
      </c>
      <c r="DV31">
        <f t="shared" si="23"/>
        <v>0</v>
      </c>
      <c r="DW31">
        <f t="shared" si="163"/>
        <v>0</v>
      </c>
      <c r="DX31">
        <f t="shared" si="163"/>
        <v>0</v>
      </c>
      <c r="DY31">
        <f t="shared" si="163"/>
        <v>1</v>
      </c>
      <c r="DZ31">
        <f t="shared" si="163"/>
        <v>1</v>
      </c>
      <c r="EA31">
        <f t="shared" si="163"/>
        <v>1</v>
      </c>
      <c r="EB31">
        <f t="shared" si="97"/>
        <v>0</v>
      </c>
      <c r="EC31">
        <f t="shared" si="98"/>
        <v>10</v>
      </c>
      <c r="ED31">
        <f t="shared" si="99"/>
        <v>40</v>
      </c>
      <c r="EE31">
        <f t="shared" si="100"/>
        <v>1</v>
      </c>
      <c r="EF31">
        <f t="shared" si="100"/>
        <v>1</v>
      </c>
      <c r="EG31">
        <f t="shared" si="100"/>
        <v>1</v>
      </c>
      <c r="EH31">
        <f t="shared" si="101"/>
        <v>0</v>
      </c>
      <c r="EI31">
        <f t="shared" si="102"/>
        <v>10</v>
      </c>
      <c r="EJ31">
        <f t="shared" si="103"/>
        <v>40</v>
      </c>
      <c r="EK31" s="16">
        <f t="shared" si="26"/>
        <v>0</v>
      </c>
      <c r="EL31" s="16">
        <f t="shared" si="104"/>
        <v>10</v>
      </c>
      <c r="EM31" s="16">
        <f t="shared" si="105"/>
        <v>45</v>
      </c>
      <c r="EN31" s="16">
        <f t="shared" si="27"/>
        <v>0</v>
      </c>
      <c r="EO31" s="16">
        <f t="shared" si="106"/>
        <v>10</v>
      </c>
      <c r="EP31" s="16">
        <f t="shared" si="107"/>
        <v>45</v>
      </c>
      <c r="EQ31">
        <f t="shared" si="108"/>
        <v>0</v>
      </c>
      <c r="ER31" s="49">
        <f t="shared" si="28"/>
        <v>0</v>
      </c>
      <c r="ES31" s="49">
        <f t="shared" si="109"/>
        <v>0</v>
      </c>
      <c r="ET31" s="49">
        <f t="shared" si="110"/>
        <v>0</v>
      </c>
      <c r="EV31" t="s">
        <v>12</v>
      </c>
      <c r="EW31">
        <f t="shared" si="29"/>
        <v>0</v>
      </c>
      <c r="EX31" t="str">
        <f t="shared" si="111"/>
        <v>I2</v>
      </c>
      <c r="EY31">
        <f t="shared" si="112"/>
        <v>0</v>
      </c>
      <c r="EZ31">
        <f t="shared" si="113"/>
        <v>10</v>
      </c>
      <c r="FA31">
        <f t="shared" si="114"/>
        <v>45</v>
      </c>
      <c r="FB31" t="str">
        <f t="shared" si="115"/>
        <v>I3</v>
      </c>
      <c r="FC31">
        <f t="shared" si="116"/>
        <v>0</v>
      </c>
      <c r="FD31">
        <f t="shared" si="117"/>
        <v>10</v>
      </c>
      <c r="FE31">
        <f t="shared" si="118"/>
        <v>45</v>
      </c>
      <c r="FF31" t="str">
        <f t="shared" si="119"/>
        <v>S</v>
      </c>
      <c r="FG31">
        <f t="shared" si="120"/>
        <v>100</v>
      </c>
      <c r="FH31" t="str">
        <f t="shared" si="121"/>
        <v>D</v>
      </c>
      <c r="FI31">
        <f t="shared" si="122"/>
        <v>0</v>
      </c>
      <c r="FJ31" t="str">
        <f t="shared" si="123"/>
        <v>P18</v>
      </c>
      <c r="FK31">
        <f t="shared" si="124"/>
        <v>0</v>
      </c>
      <c r="FL31" t="str">
        <f t="shared" si="125"/>
        <v>P17</v>
      </c>
      <c r="FM31">
        <f t="shared" si="126"/>
        <v>0</v>
      </c>
      <c r="FN31" t="str">
        <f t="shared" si="127"/>
        <v>P9</v>
      </c>
      <c r="FO31">
        <f t="shared" si="128"/>
        <v>0</v>
      </c>
      <c r="FP31" t="str">
        <f t="shared" si="129"/>
        <v>P10</v>
      </c>
      <c r="FQ31">
        <f t="shared" si="130"/>
        <v>0</v>
      </c>
      <c r="FR31" t="str">
        <f t="shared" si="131"/>
        <v>T1</v>
      </c>
      <c r="FS31">
        <f t="shared" si="132"/>
        <v>0</v>
      </c>
      <c r="FT31" t="str">
        <f t="shared" si="133"/>
        <v>T2</v>
      </c>
      <c r="FU31">
        <f t="shared" si="134"/>
        <v>0</v>
      </c>
      <c r="FV31" t="str">
        <f t="shared" si="135"/>
        <v>T3</v>
      </c>
      <c r="FW31">
        <f t="shared" si="136"/>
        <v>10</v>
      </c>
      <c r="FX31" t="str">
        <f t="shared" si="137"/>
        <v>T4</v>
      </c>
      <c r="FY31">
        <f t="shared" si="138"/>
        <v>10</v>
      </c>
      <c r="FZ31" t="str">
        <f t="shared" si="139"/>
        <v>P13</v>
      </c>
      <c r="GA31">
        <f t="shared" si="31"/>
        <v>0</v>
      </c>
      <c r="GB31" t="str">
        <f t="shared" si="140"/>
        <v>P14</v>
      </c>
      <c r="GC31">
        <f t="shared" si="32"/>
        <v>0</v>
      </c>
      <c r="GD31" t="str">
        <f t="shared" si="141"/>
        <v>P11</v>
      </c>
      <c r="GE31">
        <f t="shared" si="141"/>
        <v>-15</v>
      </c>
      <c r="GF31" t="str">
        <f t="shared" si="141"/>
        <v>P12</v>
      </c>
      <c r="GG31">
        <f t="shared" si="141"/>
        <v>-15</v>
      </c>
      <c r="GH31" t="str">
        <f t="shared" si="149"/>
        <v/>
      </c>
      <c r="GI31" t="str">
        <f t="shared" si="142"/>
        <v/>
      </c>
      <c r="GJ31" t="str">
        <f t="shared" si="143"/>
        <v/>
      </c>
      <c r="GK31" t="str">
        <f t="shared" si="144"/>
        <v/>
      </c>
      <c r="GL31" t="str">
        <f t="shared" si="145"/>
        <v>X</v>
      </c>
      <c r="GM31">
        <f t="shared" si="146"/>
        <v>-1</v>
      </c>
      <c r="GQ31">
        <f t="shared" si="147"/>
        <v>500</v>
      </c>
      <c r="GR31">
        <f t="shared" si="148"/>
        <v>100</v>
      </c>
    </row>
    <row r="32" spans="1:200" ht="18.600000000000001" thickTop="1" thickBot="1" x14ac:dyDescent="0.45">
      <c r="A32" s="22" t="s">
        <v>85</v>
      </c>
      <c r="B32" s="47">
        <f>IF(C32="",IF(Making!B32="","",Making!B32),C32)</f>
        <v>2</v>
      </c>
      <c r="C32" s="40" t="str">
        <f>IF(Walking!D37="","",Walking!D37)</f>
        <v/>
      </c>
      <c r="K32">
        <f t="shared" si="34"/>
        <v>0</v>
      </c>
      <c r="L32">
        <f t="shared" si="35"/>
        <v>24</v>
      </c>
      <c r="M32">
        <f t="shared" si="36"/>
        <v>0</v>
      </c>
      <c r="N32" s="17">
        <f t="shared" si="37"/>
        <v>0</v>
      </c>
      <c r="O32">
        <f t="shared" si="38"/>
        <v>1</v>
      </c>
      <c r="P32">
        <f t="shared" si="151"/>
        <v>-10</v>
      </c>
      <c r="Q32">
        <f t="shared" si="151"/>
        <v>-5</v>
      </c>
      <c r="R32">
        <f t="shared" si="40"/>
        <v>0</v>
      </c>
      <c r="S32">
        <f t="shared" si="152"/>
        <v>0</v>
      </c>
      <c r="T32">
        <f t="shared" si="152"/>
        <v>0</v>
      </c>
      <c r="U32">
        <f t="shared" si="42"/>
        <v>0</v>
      </c>
      <c r="V32">
        <f t="shared" si="43"/>
        <v>-1</v>
      </c>
      <c r="W32">
        <f t="shared" si="150"/>
        <v>-2</v>
      </c>
      <c r="X32">
        <f t="shared" si="150"/>
        <v>4</v>
      </c>
      <c r="Y32">
        <f t="shared" si="150"/>
        <v>4</v>
      </c>
      <c r="Z32">
        <f t="shared" si="150"/>
        <v>8</v>
      </c>
      <c r="AA32">
        <f t="shared" si="150"/>
        <v>0</v>
      </c>
      <c r="AB32">
        <f t="shared" si="150"/>
        <v>0</v>
      </c>
      <c r="AC32" s="2">
        <f t="shared" si="44"/>
        <v>0</v>
      </c>
      <c r="AD32" s="2">
        <f t="shared" si="45"/>
        <v>9</v>
      </c>
      <c r="AE32" s="2">
        <f t="shared" si="46"/>
        <v>0</v>
      </c>
      <c r="AF32" s="2">
        <f t="shared" si="47"/>
        <v>-1</v>
      </c>
      <c r="AG32" s="2">
        <f t="shared" si="48"/>
        <v>0</v>
      </c>
      <c r="AH32" s="2">
        <f t="shared" si="49"/>
        <v>0</v>
      </c>
      <c r="AI32" s="2">
        <f t="shared" si="50"/>
        <v>0</v>
      </c>
      <c r="AJ32" s="2">
        <f t="shared" si="51"/>
        <v>0</v>
      </c>
      <c r="AK32" s="6">
        <f t="shared" si="1"/>
        <v>0</v>
      </c>
      <c r="AL32" s="6">
        <f t="shared" si="2"/>
        <v>0</v>
      </c>
      <c r="AM32" s="6">
        <f t="shared" si="52"/>
        <v>0</v>
      </c>
      <c r="AN32" s="2">
        <f t="shared" si="3"/>
        <v>0</v>
      </c>
      <c r="AO32" s="6">
        <f t="shared" si="53"/>
        <v>0</v>
      </c>
      <c r="AP32" s="6">
        <f t="shared" si="4"/>
        <v>0</v>
      </c>
      <c r="AQ32" s="6">
        <f t="shared" si="54"/>
        <v>0</v>
      </c>
      <c r="AR32" s="18">
        <f t="shared" si="5"/>
        <v>0</v>
      </c>
      <c r="AS32" s="18">
        <f t="shared" si="6"/>
        <v>0</v>
      </c>
      <c r="AT32">
        <f t="shared" si="153"/>
        <v>6</v>
      </c>
      <c r="AU32">
        <f t="shared" si="153"/>
        <v>3</v>
      </c>
      <c r="AV32">
        <f t="shared" si="56"/>
        <v>0</v>
      </c>
      <c r="AW32" s="2">
        <f t="shared" si="57"/>
        <v>0</v>
      </c>
      <c r="AX32" s="2">
        <f t="shared" si="58"/>
        <v>0</v>
      </c>
      <c r="AY32" s="2">
        <f t="shared" si="154"/>
        <v>1</v>
      </c>
      <c r="AZ32" s="2">
        <f t="shared" si="154"/>
        <v>-1</v>
      </c>
      <c r="BA32" s="18">
        <f t="shared" si="60"/>
        <v>0</v>
      </c>
      <c r="BB32" s="2">
        <f t="shared" si="61"/>
        <v>0</v>
      </c>
      <c r="BC32" s="2">
        <f t="shared" si="62"/>
        <v>0</v>
      </c>
      <c r="BD32" s="2">
        <f t="shared" si="155"/>
        <v>1</v>
      </c>
      <c r="BE32" s="2">
        <f t="shared" si="155"/>
        <v>-1</v>
      </c>
      <c r="BF32" s="18">
        <f t="shared" si="64"/>
        <v>0</v>
      </c>
      <c r="BG32">
        <f t="shared" si="156"/>
        <v>0</v>
      </c>
      <c r="BH32" s="2">
        <f t="shared" si="156"/>
        <v>1</v>
      </c>
      <c r="BI32" s="17">
        <f t="shared" si="66"/>
        <v>0</v>
      </c>
      <c r="BJ32" s="2">
        <f t="shared" si="67"/>
        <v>1</v>
      </c>
      <c r="BK32" s="17">
        <f t="shared" si="68"/>
        <v>0</v>
      </c>
      <c r="BL32" s="2"/>
      <c r="BM32" t="str">
        <f t="shared" si="69"/>
        <v/>
      </c>
      <c r="BN32" t="str">
        <f t="shared" si="69"/>
        <v/>
      </c>
      <c r="BO32">
        <f t="shared" si="70"/>
        <v>0</v>
      </c>
      <c r="BP32">
        <f t="shared" si="71"/>
        <v>0</v>
      </c>
      <c r="BQ32">
        <f t="shared" si="72"/>
        <v>0</v>
      </c>
      <c r="BR32">
        <f t="shared" si="73"/>
        <v>0</v>
      </c>
      <c r="BS32">
        <f t="shared" si="73"/>
        <v>0</v>
      </c>
      <c r="BT32" s="17">
        <f t="shared" si="74"/>
        <v>0</v>
      </c>
      <c r="BU32" s="17">
        <f t="shared" si="75"/>
        <v>0</v>
      </c>
      <c r="BV32" s="2"/>
      <c r="BW32">
        <f t="shared" si="76"/>
        <v>10</v>
      </c>
      <c r="BX32">
        <f t="shared" si="7"/>
        <v>0</v>
      </c>
      <c r="BY32" s="7">
        <f t="shared" si="8"/>
        <v>0</v>
      </c>
      <c r="BZ32">
        <f t="shared" si="9"/>
        <v>0</v>
      </c>
      <c r="CA32" s="7">
        <f t="shared" si="10"/>
        <v>0</v>
      </c>
      <c r="CB32">
        <f t="shared" si="157"/>
        <v>10</v>
      </c>
      <c r="CC32">
        <f t="shared" si="157"/>
        <v>0</v>
      </c>
      <c r="CD32">
        <f t="shared" si="157"/>
        <v>0</v>
      </c>
      <c r="CE32" s="7">
        <f t="shared" si="78"/>
        <v>10</v>
      </c>
      <c r="CF32" s="7">
        <f t="shared" si="79"/>
        <v>10</v>
      </c>
      <c r="CG32">
        <f t="shared" si="158"/>
        <v>20</v>
      </c>
      <c r="CH32">
        <f t="shared" si="158"/>
        <v>20</v>
      </c>
      <c r="CI32">
        <f t="shared" si="158"/>
        <v>20</v>
      </c>
      <c r="CJ32">
        <f t="shared" si="11"/>
        <v>40</v>
      </c>
      <c r="CK32">
        <f t="shared" si="12"/>
        <v>40</v>
      </c>
      <c r="CL32">
        <f t="shared" si="13"/>
        <v>0</v>
      </c>
      <c r="CM32">
        <f t="shared" si="14"/>
        <v>0</v>
      </c>
      <c r="CN32">
        <f t="shared" si="159"/>
        <v>10</v>
      </c>
      <c r="CO32">
        <f t="shared" si="159"/>
        <v>5</v>
      </c>
      <c r="CP32">
        <f t="shared" si="15"/>
        <v>0</v>
      </c>
      <c r="CQ32">
        <f t="shared" si="16"/>
        <v>0</v>
      </c>
      <c r="CR32">
        <f t="shared" si="17"/>
        <v>0</v>
      </c>
      <c r="CS32" s="7">
        <f t="shared" si="82"/>
        <v>0</v>
      </c>
      <c r="CT32">
        <f t="shared" si="18"/>
        <v>0</v>
      </c>
      <c r="CU32">
        <f t="shared" si="19"/>
        <v>0</v>
      </c>
      <c r="CV32">
        <f t="shared" si="20"/>
        <v>0</v>
      </c>
      <c r="CW32" s="7">
        <f t="shared" si="83"/>
        <v>0</v>
      </c>
      <c r="CX32">
        <f t="shared" si="160"/>
        <v>0</v>
      </c>
      <c r="CY32">
        <f t="shared" si="160"/>
        <v>0</v>
      </c>
      <c r="CZ32">
        <f t="shared" si="160"/>
        <v>-5</v>
      </c>
      <c r="DA32">
        <f t="shared" si="160"/>
        <v>0</v>
      </c>
      <c r="DB32">
        <f t="shared" si="160"/>
        <v>0</v>
      </c>
      <c r="DC32">
        <f t="shared" si="85"/>
        <v>40</v>
      </c>
      <c r="DD32">
        <f t="shared" si="86"/>
        <v>40</v>
      </c>
      <c r="DE32" s="5">
        <f t="shared" si="87"/>
        <v>40</v>
      </c>
      <c r="DG32">
        <f t="shared" si="88"/>
        <v>40</v>
      </c>
      <c r="DH32">
        <f t="shared" si="89"/>
        <v>40</v>
      </c>
      <c r="DI32" s="5">
        <f t="shared" si="90"/>
        <v>40</v>
      </c>
      <c r="DK32">
        <f t="shared" si="161"/>
        <v>0</v>
      </c>
      <c r="DL32">
        <f t="shared" si="161"/>
        <v>0</v>
      </c>
      <c r="DM32">
        <f t="shared" si="161"/>
        <v>0</v>
      </c>
      <c r="DN32">
        <f t="shared" si="161"/>
        <v>0</v>
      </c>
      <c r="DO32">
        <f t="shared" si="21"/>
        <v>0</v>
      </c>
      <c r="DP32">
        <f t="shared" si="92"/>
        <v>0</v>
      </c>
      <c r="DQ32">
        <f t="shared" si="162"/>
        <v>5</v>
      </c>
      <c r="DR32">
        <f t="shared" si="162"/>
        <v>0</v>
      </c>
      <c r="DS32">
        <f t="shared" si="22"/>
        <v>5</v>
      </c>
      <c r="DT32">
        <f t="shared" si="94"/>
        <v>5</v>
      </c>
      <c r="DU32">
        <f t="shared" si="95"/>
        <v>0</v>
      </c>
      <c r="DV32">
        <f t="shared" si="23"/>
        <v>0</v>
      </c>
      <c r="DW32">
        <f t="shared" si="163"/>
        <v>0</v>
      </c>
      <c r="DX32">
        <f t="shared" si="163"/>
        <v>0</v>
      </c>
      <c r="DY32">
        <f t="shared" si="163"/>
        <v>1</v>
      </c>
      <c r="DZ32">
        <f t="shared" si="163"/>
        <v>1</v>
      </c>
      <c r="EA32">
        <f t="shared" si="163"/>
        <v>1</v>
      </c>
      <c r="EB32">
        <f t="shared" si="97"/>
        <v>0</v>
      </c>
      <c r="EC32">
        <f t="shared" si="98"/>
        <v>10</v>
      </c>
      <c r="ED32">
        <f t="shared" si="99"/>
        <v>40</v>
      </c>
      <c r="EE32">
        <f t="shared" si="100"/>
        <v>1</v>
      </c>
      <c r="EF32">
        <f t="shared" si="100"/>
        <v>1</v>
      </c>
      <c r="EG32">
        <f t="shared" si="100"/>
        <v>1</v>
      </c>
      <c r="EH32">
        <f t="shared" si="101"/>
        <v>0</v>
      </c>
      <c r="EI32">
        <f t="shared" si="102"/>
        <v>10</v>
      </c>
      <c r="EJ32">
        <f t="shared" si="103"/>
        <v>40</v>
      </c>
      <c r="EK32" s="16">
        <f t="shared" si="26"/>
        <v>0</v>
      </c>
      <c r="EL32" s="16">
        <f t="shared" si="104"/>
        <v>10</v>
      </c>
      <c r="EM32" s="16">
        <f t="shared" si="105"/>
        <v>45</v>
      </c>
      <c r="EN32" s="16">
        <f t="shared" si="27"/>
        <v>0</v>
      </c>
      <c r="EO32" s="16">
        <f t="shared" si="106"/>
        <v>10</v>
      </c>
      <c r="EP32" s="16">
        <f t="shared" si="107"/>
        <v>45</v>
      </c>
      <c r="EQ32">
        <f t="shared" si="108"/>
        <v>0</v>
      </c>
      <c r="ER32" s="49">
        <f t="shared" si="28"/>
        <v>0</v>
      </c>
      <c r="ES32" s="49">
        <f t="shared" si="109"/>
        <v>0</v>
      </c>
      <c r="ET32" s="49">
        <f t="shared" si="110"/>
        <v>0</v>
      </c>
      <c r="EV32" t="s">
        <v>12</v>
      </c>
      <c r="EW32">
        <f t="shared" si="29"/>
        <v>0</v>
      </c>
      <c r="EX32" t="str">
        <f t="shared" si="111"/>
        <v>I2</v>
      </c>
      <c r="EY32">
        <f t="shared" si="112"/>
        <v>0</v>
      </c>
      <c r="EZ32">
        <f t="shared" si="113"/>
        <v>10</v>
      </c>
      <c r="FA32">
        <f t="shared" si="114"/>
        <v>45</v>
      </c>
      <c r="FB32" t="str">
        <f t="shared" si="115"/>
        <v>I3</v>
      </c>
      <c r="FC32">
        <f t="shared" si="116"/>
        <v>0</v>
      </c>
      <c r="FD32">
        <f t="shared" si="117"/>
        <v>10</v>
      </c>
      <c r="FE32">
        <f t="shared" si="118"/>
        <v>45</v>
      </c>
      <c r="FF32" t="str">
        <f t="shared" si="119"/>
        <v>S</v>
      </c>
      <c r="FG32">
        <f t="shared" si="120"/>
        <v>100</v>
      </c>
      <c r="FH32" t="str">
        <f t="shared" si="121"/>
        <v>D</v>
      </c>
      <c r="FI32">
        <f t="shared" si="122"/>
        <v>0</v>
      </c>
      <c r="FJ32" t="str">
        <f t="shared" si="123"/>
        <v>P18</v>
      </c>
      <c r="FK32">
        <f t="shared" si="124"/>
        <v>0</v>
      </c>
      <c r="FL32" t="str">
        <f t="shared" si="125"/>
        <v>P17</v>
      </c>
      <c r="FM32">
        <f t="shared" si="126"/>
        <v>0</v>
      </c>
      <c r="FN32" t="str">
        <f t="shared" si="127"/>
        <v>P9</v>
      </c>
      <c r="FO32">
        <f t="shared" si="128"/>
        <v>0</v>
      </c>
      <c r="FP32" t="str">
        <f t="shared" si="129"/>
        <v>P10</v>
      </c>
      <c r="FQ32">
        <f t="shared" si="130"/>
        <v>0</v>
      </c>
      <c r="FR32" t="str">
        <f t="shared" si="131"/>
        <v>T1</v>
      </c>
      <c r="FS32">
        <f t="shared" si="132"/>
        <v>0</v>
      </c>
      <c r="FT32" t="str">
        <f t="shared" si="133"/>
        <v>T2</v>
      </c>
      <c r="FU32">
        <f t="shared" si="134"/>
        <v>0</v>
      </c>
      <c r="FV32" t="str">
        <f t="shared" si="135"/>
        <v>T3</v>
      </c>
      <c r="FW32">
        <f t="shared" si="136"/>
        <v>10</v>
      </c>
      <c r="FX32" t="str">
        <f t="shared" si="137"/>
        <v>T4</v>
      </c>
      <c r="FY32">
        <f t="shared" si="138"/>
        <v>10</v>
      </c>
      <c r="FZ32" t="str">
        <f t="shared" si="139"/>
        <v>P13</v>
      </c>
      <c r="GA32">
        <f t="shared" si="31"/>
        <v>0</v>
      </c>
      <c r="GB32" t="str">
        <f t="shared" si="140"/>
        <v>P14</v>
      </c>
      <c r="GC32">
        <f t="shared" si="32"/>
        <v>0</v>
      </c>
      <c r="GD32" t="str">
        <f t="shared" si="141"/>
        <v>P11</v>
      </c>
      <c r="GE32">
        <f t="shared" si="141"/>
        <v>-15</v>
      </c>
      <c r="GF32" t="str">
        <f t="shared" si="141"/>
        <v>P12</v>
      </c>
      <c r="GG32">
        <f t="shared" si="141"/>
        <v>-15</v>
      </c>
      <c r="GH32" t="str">
        <f t="shared" si="149"/>
        <v/>
      </c>
      <c r="GI32" t="str">
        <f t="shared" si="142"/>
        <v/>
      </c>
      <c r="GJ32" t="str">
        <f t="shared" si="143"/>
        <v/>
      </c>
      <c r="GK32" t="str">
        <f t="shared" si="144"/>
        <v/>
      </c>
      <c r="GL32" t="str">
        <f t="shared" si="145"/>
        <v>X</v>
      </c>
      <c r="GM32">
        <f t="shared" si="146"/>
        <v>-1</v>
      </c>
      <c r="GQ32">
        <f t="shared" si="147"/>
        <v>500</v>
      </c>
      <c r="GR32">
        <f t="shared" si="148"/>
        <v>100</v>
      </c>
    </row>
    <row r="33" spans="1:200" ht="18.600000000000001" thickTop="1" thickBot="1" x14ac:dyDescent="0.45">
      <c r="A33" s="15" t="s">
        <v>86</v>
      </c>
      <c r="B33" s="47">
        <f>IF(C33="",IF(Making!B33="","",Making!B33),C33)</f>
        <v>0</v>
      </c>
      <c r="C33" s="40" t="str">
        <f>IF(Walking!D38="","",Walking!D38)</f>
        <v/>
      </c>
      <c r="K33">
        <f t="shared" si="34"/>
        <v>0</v>
      </c>
      <c r="L33">
        <f t="shared" si="35"/>
        <v>25</v>
      </c>
      <c r="M33">
        <f t="shared" si="36"/>
        <v>0</v>
      </c>
      <c r="N33" s="17">
        <f t="shared" si="37"/>
        <v>0</v>
      </c>
      <c r="O33">
        <f t="shared" si="38"/>
        <v>1</v>
      </c>
      <c r="P33">
        <f t="shared" si="151"/>
        <v>-10</v>
      </c>
      <c r="Q33">
        <f t="shared" si="151"/>
        <v>-5</v>
      </c>
      <c r="R33">
        <f t="shared" si="40"/>
        <v>0</v>
      </c>
      <c r="S33">
        <f t="shared" si="152"/>
        <v>0</v>
      </c>
      <c r="T33">
        <f t="shared" si="152"/>
        <v>0</v>
      </c>
      <c r="U33">
        <f t="shared" si="42"/>
        <v>0</v>
      </c>
      <c r="V33">
        <f t="shared" si="43"/>
        <v>-1</v>
      </c>
      <c r="W33">
        <f t="shared" si="150"/>
        <v>-2</v>
      </c>
      <c r="X33">
        <f t="shared" si="150"/>
        <v>4</v>
      </c>
      <c r="Y33">
        <f t="shared" si="150"/>
        <v>4</v>
      </c>
      <c r="Z33">
        <f t="shared" si="150"/>
        <v>8</v>
      </c>
      <c r="AA33">
        <f t="shared" si="150"/>
        <v>0</v>
      </c>
      <c r="AB33">
        <f t="shared" si="150"/>
        <v>0</v>
      </c>
      <c r="AC33" s="2">
        <f t="shared" si="44"/>
        <v>0</v>
      </c>
      <c r="AD33" s="2">
        <f t="shared" si="45"/>
        <v>9</v>
      </c>
      <c r="AE33" s="2">
        <f t="shared" si="46"/>
        <v>0</v>
      </c>
      <c r="AF33" s="2">
        <f t="shared" si="47"/>
        <v>-1</v>
      </c>
      <c r="AG33" s="2">
        <f t="shared" si="48"/>
        <v>0</v>
      </c>
      <c r="AH33" s="2">
        <f t="shared" si="49"/>
        <v>0</v>
      </c>
      <c r="AI33" s="2">
        <f t="shared" si="50"/>
        <v>0</v>
      </c>
      <c r="AJ33" s="2">
        <f t="shared" si="51"/>
        <v>0</v>
      </c>
      <c r="AK33" s="6">
        <f t="shared" si="1"/>
        <v>0</v>
      </c>
      <c r="AL33" s="6">
        <f t="shared" si="2"/>
        <v>0</v>
      </c>
      <c r="AM33" s="6">
        <f t="shared" si="52"/>
        <v>0</v>
      </c>
      <c r="AN33" s="2">
        <f t="shared" si="3"/>
        <v>0</v>
      </c>
      <c r="AO33" s="6">
        <f t="shared" si="53"/>
        <v>0</v>
      </c>
      <c r="AP33" s="6">
        <f t="shared" si="4"/>
        <v>0</v>
      </c>
      <c r="AQ33" s="6">
        <f t="shared" si="54"/>
        <v>0</v>
      </c>
      <c r="AR33" s="18">
        <f t="shared" si="5"/>
        <v>0</v>
      </c>
      <c r="AS33" s="18">
        <f t="shared" si="6"/>
        <v>0</v>
      </c>
      <c r="AT33">
        <f t="shared" si="153"/>
        <v>6</v>
      </c>
      <c r="AU33">
        <f t="shared" si="153"/>
        <v>3</v>
      </c>
      <c r="AV33">
        <f t="shared" si="56"/>
        <v>0</v>
      </c>
      <c r="AW33" s="2">
        <f t="shared" si="57"/>
        <v>0</v>
      </c>
      <c r="AX33" s="2">
        <f t="shared" si="58"/>
        <v>0</v>
      </c>
      <c r="AY33" s="2">
        <f t="shared" si="154"/>
        <v>1</v>
      </c>
      <c r="AZ33" s="2">
        <f t="shared" si="154"/>
        <v>-1</v>
      </c>
      <c r="BA33" s="18">
        <f t="shared" si="60"/>
        <v>0</v>
      </c>
      <c r="BB33" s="2">
        <f t="shared" si="61"/>
        <v>0</v>
      </c>
      <c r="BC33" s="2">
        <f t="shared" si="62"/>
        <v>0</v>
      </c>
      <c r="BD33" s="2">
        <f t="shared" si="155"/>
        <v>1</v>
      </c>
      <c r="BE33" s="2">
        <f t="shared" si="155"/>
        <v>-1</v>
      </c>
      <c r="BF33" s="18">
        <f t="shared" si="64"/>
        <v>0</v>
      </c>
      <c r="BG33">
        <f t="shared" si="156"/>
        <v>0</v>
      </c>
      <c r="BH33" s="2">
        <f t="shared" si="156"/>
        <v>1</v>
      </c>
      <c r="BI33" s="17">
        <f t="shared" si="66"/>
        <v>0</v>
      </c>
      <c r="BJ33" s="2">
        <f t="shared" si="67"/>
        <v>1</v>
      </c>
      <c r="BK33" s="17">
        <f t="shared" si="68"/>
        <v>0</v>
      </c>
      <c r="BL33" s="2"/>
      <c r="BM33" t="str">
        <f t="shared" si="69"/>
        <v/>
      </c>
      <c r="BN33" t="str">
        <f t="shared" si="69"/>
        <v/>
      </c>
      <c r="BO33">
        <f t="shared" si="70"/>
        <v>0</v>
      </c>
      <c r="BP33">
        <f t="shared" si="71"/>
        <v>0</v>
      </c>
      <c r="BQ33">
        <f t="shared" si="72"/>
        <v>0</v>
      </c>
      <c r="BR33">
        <f t="shared" si="73"/>
        <v>0</v>
      </c>
      <c r="BS33">
        <f t="shared" si="73"/>
        <v>0</v>
      </c>
      <c r="BT33" s="17">
        <f t="shared" si="74"/>
        <v>0</v>
      </c>
      <c r="BU33" s="17">
        <f t="shared" si="75"/>
        <v>0</v>
      </c>
      <c r="BV33" s="2"/>
      <c r="BW33">
        <f t="shared" si="76"/>
        <v>10</v>
      </c>
      <c r="BX33">
        <f t="shared" si="7"/>
        <v>0</v>
      </c>
      <c r="BY33" s="7">
        <f t="shared" si="8"/>
        <v>0</v>
      </c>
      <c r="BZ33">
        <f t="shared" si="9"/>
        <v>0</v>
      </c>
      <c r="CA33" s="7">
        <f t="shared" si="10"/>
        <v>0</v>
      </c>
      <c r="CB33">
        <f t="shared" si="157"/>
        <v>10</v>
      </c>
      <c r="CC33">
        <f t="shared" si="157"/>
        <v>0</v>
      </c>
      <c r="CD33">
        <f t="shared" si="157"/>
        <v>0</v>
      </c>
      <c r="CE33" s="7">
        <f t="shared" si="78"/>
        <v>10</v>
      </c>
      <c r="CF33" s="7">
        <f t="shared" si="79"/>
        <v>10</v>
      </c>
      <c r="CG33">
        <f t="shared" si="158"/>
        <v>20</v>
      </c>
      <c r="CH33">
        <f t="shared" si="158"/>
        <v>20</v>
      </c>
      <c r="CI33">
        <f t="shared" si="158"/>
        <v>20</v>
      </c>
      <c r="CJ33">
        <f t="shared" si="11"/>
        <v>40</v>
      </c>
      <c r="CK33">
        <f t="shared" si="12"/>
        <v>40</v>
      </c>
      <c r="CL33">
        <f t="shared" si="13"/>
        <v>0</v>
      </c>
      <c r="CM33">
        <f t="shared" si="14"/>
        <v>0</v>
      </c>
      <c r="CN33">
        <f t="shared" si="159"/>
        <v>10</v>
      </c>
      <c r="CO33">
        <f t="shared" si="159"/>
        <v>5</v>
      </c>
      <c r="CP33">
        <f t="shared" si="15"/>
        <v>0</v>
      </c>
      <c r="CQ33">
        <f t="shared" si="16"/>
        <v>0</v>
      </c>
      <c r="CR33">
        <f t="shared" si="17"/>
        <v>0</v>
      </c>
      <c r="CS33" s="7">
        <f t="shared" si="82"/>
        <v>0</v>
      </c>
      <c r="CT33">
        <f t="shared" si="18"/>
        <v>0</v>
      </c>
      <c r="CU33">
        <f t="shared" si="19"/>
        <v>0</v>
      </c>
      <c r="CV33">
        <f t="shared" si="20"/>
        <v>0</v>
      </c>
      <c r="CW33" s="7">
        <f t="shared" si="83"/>
        <v>0</v>
      </c>
      <c r="CX33">
        <f t="shared" si="160"/>
        <v>0</v>
      </c>
      <c r="CY33">
        <f t="shared" si="160"/>
        <v>0</v>
      </c>
      <c r="CZ33">
        <f t="shared" si="160"/>
        <v>-5</v>
      </c>
      <c r="DA33">
        <f t="shared" si="160"/>
        <v>0</v>
      </c>
      <c r="DB33">
        <f t="shared" si="160"/>
        <v>0</v>
      </c>
      <c r="DC33">
        <f t="shared" si="85"/>
        <v>40</v>
      </c>
      <c r="DD33">
        <f t="shared" si="86"/>
        <v>40</v>
      </c>
      <c r="DE33" s="5">
        <f t="shared" si="87"/>
        <v>40</v>
      </c>
      <c r="DG33">
        <f t="shared" si="88"/>
        <v>40</v>
      </c>
      <c r="DH33">
        <f t="shared" si="89"/>
        <v>40</v>
      </c>
      <c r="DI33" s="5">
        <f t="shared" si="90"/>
        <v>40</v>
      </c>
      <c r="DK33">
        <f t="shared" si="161"/>
        <v>0</v>
      </c>
      <c r="DL33">
        <f t="shared" si="161"/>
        <v>0</v>
      </c>
      <c r="DM33">
        <f t="shared" si="161"/>
        <v>0</v>
      </c>
      <c r="DN33">
        <f t="shared" si="161"/>
        <v>0</v>
      </c>
      <c r="DO33">
        <f t="shared" si="21"/>
        <v>0</v>
      </c>
      <c r="DP33">
        <f t="shared" si="92"/>
        <v>0</v>
      </c>
      <c r="DQ33">
        <f t="shared" si="162"/>
        <v>5</v>
      </c>
      <c r="DR33">
        <f t="shared" si="162"/>
        <v>0</v>
      </c>
      <c r="DS33">
        <f t="shared" si="22"/>
        <v>5</v>
      </c>
      <c r="DT33">
        <f t="shared" si="94"/>
        <v>5</v>
      </c>
      <c r="DU33">
        <f t="shared" si="95"/>
        <v>0</v>
      </c>
      <c r="DV33">
        <f t="shared" si="23"/>
        <v>0</v>
      </c>
      <c r="DW33">
        <f t="shared" si="163"/>
        <v>0</v>
      </c>
      <c r="DX33">
        <f t="shared" si="163"/>
        <v>0</v>
      </c>
      <c r="DY33">
        <f t="shared" si="163"/>
        <v>1</v>
      </c>
      <c r="DZ33">
        <f t="shared" si="163"/>
        <v>1</v>
      </c>
      <c r="EA33">
        <f t="shared" si="163"/>
        <v>1</v>
      </c>
      <c r="EB33">
        <f t="shared" si="97"/>
        <v>0</v>
      </c>
      <c r="EC33">
        <f t="shared" si="98"/>
        <v>10</v>
      </c>
      <c r="ED33">
        <f t="shared" si="99"/>
        <v>40</v>
      </c>
      <c r="EE33">
        <f t="shared" si="100"/>
        <v>1</v>
      </c>
      <c r="EF33">
        <f t="shared" si="100"/>
        <v>1</v>
      </c>
      <c r="EG33">
        <f t="shared" si="100"/>
        <v>1</v>
      </c>
      <c r="EH33">
        <f t="shared" si="101"/>
        <v>0</v>
      </c>
      <c r="EI33">
        <f t="shared" si="102"/>
        <v>10</v>
      </c>
      <c r="EJ33">
        <f t="shared" si="103"/>
        <v>40</v>
      </c>
      <c r="EK33" s="16">
        <f t="shared" si="26"/>
        <v>0</v>
      </c>
      <c r="EL33" s="16">
        <f t="shared" si="104"/>
        <v>10</v>
      </c>
      <c r="EM33" s="16">
        <f t="shared" si="105"/>
        <v>45</v>
      </c>
      <c r="EN33" s="16">
        <f t="shared" si="27"/>
        <v>0</v>
      </c>
      <c r="EO33" s="16">
        <f t="shared" si="106"/>
        <v>10</v>
      </c>
      <c r="EP33" s="16">
        <f t="shared" si="107"/>
        <v>45</v>
      </c>
      <c r="EQ33">
        <f t="shared" si="108"/>
        <v>0</v>
      </c>
      <c r="ER33" s="49">
        <f t="shared" si="28"/>
        <v>0</v>
      </c>
      <c r="ES33" s="49">
        <f t="shared" si="109"/>
        <v>0</v>
      </c>
      <c r="ET33" s="49">
        <f t="shared" si="110"/>
        <v>0</v>
      </c>
      <c r="EV33" t="s">
        <v>12</v>
      </c>
      <c r="EW33">
        <f t="shared" si="29"/>
        <v>0</v>
      </c>
      <c r="EX33" t="str">
        <f t="shared" si="111"/>
        <v>I2</v>
      </c>
      <c r="EY33">
        <f t="shared" si="112"/>
        <v>0</v>
      </c>
      <c r="EZ33">
        <f t="shared" si="113"/>
        <v>10</v>
      </c>
      <c r="FA33">
        <f t="shared" si="114"/>
        <v>45</v>
      </c>
      <c r="FB33" t="str">
        <f t="shared" si="115"/>
        <v>I3</v>
      </c>
      <c r="FC33">
        <f t="shared" si="116"/>
        <v>0</v>
      </c>
      <c r="FD33">
        <f t="shared" si="117"/>
        <v>10</v>
      </c>
      <c r="FE33">
        <f t="shared" si="118"/>
        <v>45</v>
      </c>
      <c r="FF33" t="str">
        <f t="shared" si="119"/>
        <v>S</v>
      </c>
      <c r="FG33">
        <f t="shared" si="120"/>
        <v>100</v>
      </c>
      <c r="FH33" t="str">
        <f t="shared" si="121"/>
        <v>D</v>
      </c>
      <c r="FI33">
        <f t="shared" si="122"/>
        <v>0</v>
      </c>
      <c r="FJ33" t="str">
        <f t="shared" si="123"/>
        <v>P18</v>
      </c>
      <c r="FK33">
        <f t="shared" si="124"/>
        <v>0</v>
      </c>
      <c r="FL33" t="str">
        <f t="shared" si="125"/>
        <v>P17</v>
      </c>
      <c r="FM33">
        <f t="shared" si="126"/>
        <v>0</v>
      </c>
      <c r="FN33" t="str">
        <f t="shared" si="127"/>
        <v>P9</v>
      </c>
      <c r="FO33">
        <f t="shared" si="128"/>
        <v>0</v>
      </c>
      <c r="FP33" t="str">
        <f t="shared" si="129"/>
        <v>P10</v>
      </c>
      <c r="FQ33">
        <f t="shared" si="130"/>
        <v>0</v>
      </c>
      <c r="FR33" t="str">
        <f t="shared" si="131"/>
        <v>T1</v>
      </c>
      <c r="FS33">
        <f t="shared" si="132"/>
        <v>0</v>
      </c>
      <c r="FT33" t="str">
        <f t="shared" si="133"/>
        <v>T2</v>
      </c>
      <c r="FU33">
        <f t="shared" si="134"/>
        <v>0</v>
      </c>
      <c r="FV33" t="str">
        <f t="shared" si="135"/>
        <v>T3</v>
      </c>
      <c r="FW33">
        <f t="shared" si="136"/>
        <v>10</v>
      </c>
      <c r="FX33" t="str">
        <f t="shared" si="137"/>
        <v>T4</v>
      </c>
      <c r="FY33">
        <f t="shared" si="138"/>
        <v>10</v>
      </c>
      <c r="FZ33" t="str">
        <f t="shared" si="139"/>
        <v>P13</v>
      </c>
      <c r="GA33">
        <f t="shared" si="31"/>
        <v>0</v>
      </c>
      <c r="GB33" t="str">
        <f t="shared" si="140"/>
        <v>P14</v>
      </c>
      <c r="GC33">
        <f t="shared" si="32"/>
        <v>0</v>
      </c>
      <c r="GD33" t="str">
        <f t="shared" si="141"/>
        <v>P11</v>
      </c>
      <c r="GE33">
        <f t="shared" si="141"/>
        <v>-15</v>
      </c>
      <c r="GF33" t="str">
        <f t="shared" si="141"/>
        <v>P12</v>
      </c>
      <c r="GG33">
        <f t="shared" si="141"/>
        <v>-15</v>
      </c>
      <c r="GH33" t="str">
        <f t="shared" si="149"/>
        <v/>
      </c>
      <c r="GI33" t="str">
        <f t="shared" si="142"/>
        <v/>
      </c>
      <c r="GJ33" t="str">
        <f t="shared" si="143"/>
        <v/>
      </c>
      <c r="GK33" t="str">
        <f t="shared" si="144"/>
        <v/>
      </c>
      <c r="GL33" t="str">
        <f t="shared" si="145"/>
        <v>X</v>
      </c>
      <c r="GM33">
        <f t="shared" si="146"/>
        <v>-1</v>
      </c>
      <c r="GQ33">
        <f t="shared" si="147"/>
        <v>500</v>
      </c>
      <c r="GR33">
        <f t="shared" si="148"/>
        <v>100</v>
      </c>
    </row>
    <row r="34" spans="1:200" ht="18.600000000000001" thickTop="1" thickBot="1" x14ac:dyDescent="0.45">
      <c r="A34" s="15" t="s">
        <v>94</v>
      </c>
      <c r="B34" s="47">
        <f>IF(C34="",IF(Making!B34="","",Making!B34),C34)</f>
        <v>0</v>
      </c>
      <c r="C34" s="40">
        <f>IF(Walking!D39="","",Walking!D39)</f>
        <v>0</v>
      </c>
      <c r="K34">
        <f t="shared" si="34"/>
        <v>0</v>
      </c>
      <c r="L34">
        <f t="shared" si="35"/>
        <v>26</v>
      </c>
      <c r="M34">
        <f t="shared" si="36"/>
        <v>0</v>
      </c>
      <c r="N34" s="17">
        <f t="shared" si="37"/>
        <v>0</v>
      </c>
      <c r="O34">
        <f t="shared" si="38"/>
        <v>1</v>
      </c>
      <c r="P34">
        <f t="shared" si="151"/>
        <v>-10</v>
      </c>
      <c r="Q34">
        <f t="shared" si="151"/>
        <v>-5</v>
      </c>
      <c r="R34">
        <f t="shared" si="40"/>
        <v>0</v>
      </c>
      <c r="S34">
        <f t="shared" si="152"/>
        <v>0</v>
      </c>
      <c r="T34">
        <f t="shared" si="152"/>
        <v>0</v>
      </c>
      <c r="U34">
        <f t="shared" si="42"/>
        <v>0</v>
      </c>
      <c r="V34">
        <f t="shared" si="43"/>
        <v>-1</v>
      </c>
      <c r="W34">
        <f t="shared" si="150"/>
        <v>-2</v>
      </c>
      <c r="X34">
        <f t="shared" si="150"/>
        <v>4</v>
      </c>
      <c r="Y34">
        <f t="shared" si="150"/>
        <v>4</v>
      </c>
      <c r="Z34">
        <f t="shared" si="150"/>
        <v>8</v>
      </c>
      <c r="AA34">
        <f t="shared" si="150"/>
        <v>0</v>
      </c>
      <c r="AB34">
        <f t="shared" si="150"/>
        <v>0</v>
      </c>
      <c r="AC34" s="2">
        <f t="shared" si="44"/>
        <v>0</v>
      </c>
      <c r="AD34" s="2">
        <f t="shared" si="45"/>
        <v>9</v>
      </c>
      <c r="AE34" s="2">
        <f t="shared" si="46"/>
        <v>0</v>
      </c>
      <c r="AF34" s="2">
        <f t="shared" si="47"/>
        <v>-1</v>
      </c>
      <c r="AG34" s="2">
        <f t="shared" si="48"/>
        <v>0</v>
      </c>
      <c r="AH34" s="2">
        <f t="shared" si="49"/>
        <v>0</v>
      </c>
      <c r="AI34" s="2">
        <f t="shared" si="50"/>
        <v>0</v>
      </c>
      <c r="AJ34" s="2">
        <f t="shared" si="51"/>
        <v>0</v>
      </c>
      <c r="AK34" s="6">
        <f t="shared" si="1"/>
        <v>0</v>
      </c>
      <c r="AL34" s="6">
        <f t="shared" si="2"/>
        <v>0</v>
      </c>
      <c r="AM34" s="6">
        <f t="shared" si="52"/>
        <v>0</v>
      </c>
      <c r="AN34" s="2">
        <f t="shared" si="3"/>
        <v>0</v>
      </c>
      <c r="AO34" s="6">
        <f t="shared" si="53"/>
        <v>0</v>
      </c>
      <c r="AP34" s="6">
        <f t="shared" si="4"/>
        <v>0</v>
      </c>
      <c r="AQ34" s="6">
        <f t="shared" si="54"/>
        <v>0</v>
      </c>
      <c r="AR34" s="18">
        <f t="shared" si="5"/>
        <v>0</v>
      </c>
      <c r="AS34" s="18">
        <f t="shared" si="6"/>
        <v>0</v>
      </c>
      <c r="AT34">
        <f t="shared" si="153"/>
        <v>6</v>
      </c>
      <c r="AU34">
        <f t="shared" si="153"/>
        <v>3</v>
      </c>
      <c r="AV34">
        <f t="shared" si="56"/>
        <v>0</v>
      </c>
      <c r="AW34" s="2">
        <f t="shared" si="57"/>
        <v>0</v>
      </c>
      <c r="AX34" s="2">
        <f t="shared" si="58"/>
        <v>0</v>
      </c>
      <c r="AY34" s="2">
        <f t="shared" si="154"/>
        <v>1</v>
      </c>
      <c r="AZ34" s="2">
        <f t="shared" si="154"/>
        <v>-1</v>
      </c>
      <c r="BA34" s="18">
        <f t="shared" si="60"/>
        <v>0</v>
      </c>
      <c r="BB34" s="2">
        <f t="shared" si="61"/>
        <v>0</v>
      </c>
      <c r="BC34" s="2">
        <f t="shared" si="62"/>
        <v>0</v>
      </c>
      <c r="BD34" s="2">
        <f t="shared" si="155"/>
        <v>1</v>
      </c>
      <c r="BE34" s="2">
        <f t="shared" si="155"/>
        <v>-1</v>
      </c>
      <c r="BF34" s="18">
        <f t="shared" si="64"/>
        <v>0</v>
      </c>
      <c r="BG34">
        <f t="shared" si="156"/>
        <v>0</v>
      </c>
      <c r="BH34" s="2">
        <f t="shared" si="156"/>
        <v>1</v>
      </c>
      <c r="BI34" s="17">
        <f t="shared" si="66"/>
        <v>0</v>
      </c>
      <c r="BJ34" s="2">
        <f t="shared" si="67"/>
        <v>1</v>
      </c>
      <c r="BK34" s="17">
        <f t="shared" si="68"/>
        <v>0</v>
      </c>
      <c r="BL34" s="2"/>
      <c r="BM34" t="str">
        <f t="shared" si="69"/>
        <v/>
      </c>
      <c r="BN34" t="str">
        <f t="shared" si="69"/>
        <v/>
      </c>
      <c r="BO34">
        <f t="shared" si="70"/>
        <v>0</v>
      </c>
      <c r="BP34">
        <f t="shared" si="71"/>
        <v>0</v>
      </c>
      <c r="BQ34">
        <f t="shared" si="72"/>
        <v>0</v>
      </c>
      <c r="BR34">
        <f t="shared" si="73"/>
        <v>0</v>
      </c>
      <c r="BS34">
        <f t="shared" si="73"/>
        <v>0</v>
      </c>
      <c r="BT34" s="17">
        <f t="shared" si="74"/>
        <v>0</v>
      </c>
      <c r="BU34" s="17">
        <f t="shared" si="75"/>
        <v>0</v>
      </c>
      <c r="BV34" s="2"/>
      <c r="BW34">
        <f t="shared" si="76"/>
        <v>10</v>
      </c>
      <c r="BX34">
        <f t="shared" si="7"/>
        <v>0</v>
      </c>
      <c r="BY34" s="7">
        <f t="shared" si="8"/>
        <v>0</v>
      </c>
      <c r="BZ34">
        <f t="shared" si="9"/>
        <v>0</v>
      </c>
      <c r="CA34" s="7">
        <f t="shared" si="10"/>
        <v>0</v>
      </c>
      <c r="CB34">
        <f t="shared" si="157"/>
        <v>10</v>
      </c>
      <c r="CC34">
        <f t="shared" si="157"/>
        <v>0</v>
      </c>
      <c r="CD34">
        <f t="shared" si="157"/>
        <v>0</v>
      </c>
      <c r="CE34" s="7">
        <f t="shared" si="78"/>
        <v>10</v>
      </c>
      <c r="CF34" s="7">
        <f t="shared" si="79"/>
        <v>10</v>
      </c>
      <c r="CG34">
        <f t="shared" si="158"/>
        <v>20</v>
      </c>
      <c r="CH34">
        <f t="shared" si="158"/>
        <v>20</v>
      </c>
      <c r="CI34">
        <f t="shared" si="158"/>
        <v>20</v>
      </c>
      <c r="CJ34">
        <f t="shared" si="11"/>
        <v>40</v>
      </c>
      <c r="CK34">
        <f t="shared" si="12"/>
        <v>40</v>
      </c>
      <c r="CL34">
        <f t="shared" si="13"/>
        <v>0</v>
      </c>
      <c r="CM34">
        <f t="shared" si="14"/>
        <v>0</v>
      </c>
      <c r="CN34">
        <f t="shared" si="159"/>
        <v>10</v>
      </c>
      <c r="CO34">
        <f t="shared" si="159"/>
        <v>5</v>
      </c>
      <c r="CP34">
        <f t="shared" si="15"/>
        <v>0</v>
      </c>
      <c r="CQ34">
        <f t="shared" si="16"/>
        <v>0</v>
      </c>
      <c r="CR34">
        <f t="shared" si="17"/>
        <v>0</v>
      </c>
      <c r="CS34" s="7">
        <f t="shared" si="82"/>
        <v>0</v>
      </c>
      <c r="CT34">
        <f t="shared" si="18"/>
        <v>0</v>
      </c>
      <c r="CU34">
        <f t="shared" si="19"/>
        <v>0</v>
      </c>
      <c r="CV34">
        <f t="shared" si="20"/>
        <v>0</v>
      </c>
      <c r="CW34" s="7">
        <f t="shared" si="83"/>
        <v>0</v>
      </c>
      <c r="CX34">
        <f t="shared" si="160"/>
        <v>0</v>
      </c>
      <c r="CY34">
        <f t="shared" si="160"/>
        <v>0</v>
      </c>
      <c r="CZ34">
        <f t="shared" si="160"/>
        <v>-5</v>
      </c>
      <c r="DA34">
        <f t="shared" si="160"/>
        <v>0</v>
      </c>
      <c r="DB34">
        <f t="shared" si="160"/>
        <v>0</v>
      </c>
      <c r="DC34">
        <f t="shared" si="85"/>
        <v>40</v>
      </c>
      <c r="DD34">
        <f t="shared" si="86"/>
        <v>40</v>
      </c>
      <c r="DE34" s="5">
        <f t="shared" si="87"/>
        <v>40</v>
      </c>
      <c r="DG34">
        <f t="shared" si="88"/>
        <v>40</v>
      </c>
      <c r="DH34">
        <f t="shared" si="89"/>
        <v>40</v>
      </c>
      <c r="DI34" s="5">
        <f t="shared" si="90"/>
        <v>40</v>
      </c>
      <c r="DK34">
        <f t="shared" si="161"/>
        <v>0</v>
      </c>
      <c r="DL34">
        <f t="shared" si="161"/>
        <v>0</v>
      </c>
      <c r="DM34">
        <f t="shared" si="161"/>
        <v>0</v>
      </c>
      <c r="DN34">
        <f t="shared" si="161"/>
        <v>0</v>
      </c>
      <c r="DO34">
        <f t="shared" si="21"/>
        <v>0</v>
      </c>
      <c r="DP34">
        <f t="shared" si="92"/>
        <v>0</v>
      </c>
      <c r="DQ34">
        <f t="shared" si="162"/>
        <v>5</v>
      </c>
      <c r="DR34">
        <f t="shared" si="162"/>
        <v>0</v>
      </c>
      <c r="DS34">
        <f t="shared" si="22"/>
        <v>5</v>
      </c>
      <c r="DT34">
        <f t="shared" si="94"/>
        <v>5</v>
      </c>
      <c r="DU34">
        <f t="shared" si="95"/>
        <v>0</v>
      </c>
      <c r="DV34">
        <f t="shared" si="23"/>
        <v>0</v>
      </c>
      <c r="DW34">
        <f t="shared" si="163"/>
        <v>0</v>
      </c>
      <c r="DX34">
        <f t="shared" si="163"/>
        <v>0</v>
      </c>
      <c r="DY34">
        <f t="shared" si="163"/>
        <v>1</v>
      </c>
      <c r="DZ34">
        <f t="shared" si="163"/>
        <v>1</v>
      </c>
      <c r="EA34">
        <f t="shared" si="163"/>
        <v>1</v>
      </c>
      <c r="EB34">
        <f t="shared" si="97"/>
        <v>0</v>
      </c>
      <c r="EC34">
        <f t="shared" si="98"/>
        <v>10</v>
      </c>
      <c r="ED34">
        <f t="shared" si="99"/>
        <v>40</v>
      </c>
      <c r="EE34">
        <f t="shared" si="100"/>
        <v>1</v>
      </c>
      <c r="EF34">
        <f t="shared" si="100"/>
        <v>1</v>
      </c>
      <c r="EG34">
        <f t="shared" si="100"/>
        <v>1</v>
      </c>
      <c r="EH34">
        <f t="shared" si="101"/>
        <v>0</v>
      </c>
      <c r="EI34">
        <f t="shared" si="102"/>
        <v>10</v>
      </c>
      <c r="EJ34">
        <f t="shared" si="103"/>
        <v>40</v>
      </c>
      <c r="EK34" s="16">
        <f t="shared" si="26"/>
        <v>0</v>
      </c>
      <c r="EL34" s="16">
        <f t="shared" si="104"/>
        <v>10</v>
      </c>
      <c r="EM34" s="16">
        <f t="shared" si="105"/>
        <v>45</v>
      </c>
      <c r="EN34" s="16">
        <f t="shared" si="27"/>
        <v>0</v>
      </c>
      <c r="EO34" s="16">
        <f t="shared" si="106"/>
        <v>10</v>
      </c>
      <c r="EP34" s="16">
        <f t="shared" si="107"/>
        <v>45</v>
      </c>
      <c r="EQ34">
        <f t="shared" si="108"/>
        <v>0</v>
      </c>
      <c r="ER34" s="49">
        <f t="shared" si="28"/>
        <v>0</v>
      </c>
      <c r="ES34" s="49">
        <f t="shared" si="109"/>
        <v>0</v>
      </c>
      <c r="ET34" s="49">
        <f t="shared" si="110"/>
        <v>0</v>
      </c>
      <c r="EV34" t="s">
        <v>12</v>
      </c>
      <c r="EW34">
        <f t="shared" si="29"/>
        <v>0</v>
      </c>
      <c r="EX34" t="str">
        <f t="shared" si="111"/>
        <v>I2</v>
      </c>
      <c r="EY34">
        <f t="shared" si="112"/>
        <v>0</v>
      </c>
      <c r="EZ34">
        <f t="shared" si="113"/>
        <v>10</v>
      </c>
      <c r="FA34">
        <f t="shared" si="114"/>
        <v>45</v>
      </c>
      <c r="FB34" t="str">
        <f t="shared" si="115"/>
        <v>I3</v>
      </c>
      <c r="FC34">
        <f t="shared" si="116"/>
        <v>0</v>
      </c>
      <c r="FD34">
        <f t="shared" si="117"/>
        <v>10</v>
      </c>
      <c r="FE34">
        <f t="shared" si="118"/>
        <v>45</v>
      </c>
      <c r="FF34" t="str">
        <f t="shared" si="119"/>
        <v>S</v>
      </c>
      <c r="FG34">
        <f t="shared" si="120"/>
        <v>100</v>
      </c>
      <c r="FH34" t="str">
        <f t="shared" si="121"/>
        <v>D</v>
      </c>
      <c r="FI34">
        <f t="shared" si="122"/>
        <v>0</v>
      </c>
      <c r="FJ34" t="str">
        <f t="shared" si="123"/>
        <v>P18</v>
      </c>
      <c r="FK34">
        <f t="shared" si="124"/>
        <v>0</v>
      </c>
      <c r="FL34" t="str">
        <f t="shared" si="125"/>
        <v>P17</v>
      </c>
      <c r="FM34">
        <f t="shared" si="126"/>
        <v>0</v>
      </c>
      <c r="FN34" t="str">
        <f t="shared" si="127"/>
        <v>P9</v>
      </c>
      <c r="FO34">
        <f t="shared" si="128"/>
        <v>0</v>
      </c>
      <c r="FP34" t="str">
        <f t="shared" si="129"/>
        <v>P10</v>
      </c>
      <c r="FQ34">
        <f t="shared" si="130"/>
        <v>0</v>
      </c>
      <c r="FR34" t="str">
        <f t="shared" si="131"/>
        <v>T1</v>
      </c>
      <c r="FS34">
        <f t="shared" si="132"/>
        <v>0</v>
      </c>
      <c r="FT34" t="str">
        <f t="shared" si="133"/>
        <v>T2</v>
      </c>
      <c r="FU34">
        <f t="shared" si="134"/>
        <v>0</v>
      </c>
      <c r="FV34" t="str">
        <f t="shared" si="135"/>
        <v>T3</v>
      </c>
      <c r="FW34">
        <f t="shared" si="136"/>
        <v>10</v>
      </c>
      <c r="FX34" t="str">
        <f t="shared" si="137"/>
        <v>T4</v>
      </c>
      <c r="FY34">
        <f t="shared" si="138"/>
        <v>10</v>
      </c>
      <c r="FZ34" t="str">
        <f t="shared" si="139"/>
        <v>P13</v>
      </c>
      <c r="GA34">
        <f t="shared" si="31"/>
        <v>0</v>
      </c>
      <c r="GB34" t="str">
        <f t="shared" si="140"/>
        <v>P14</v>
      </c>
      <c r="GC34">
        <f t="shared" si="32"/>
        <v>0</v>
      </c>
      <c r="GD34" t="str">
        <f t="shared" si="141"/>
        <v>P11</v>
      </c>
      <c r="GE34">
        <f t="shared" si="141"/>
        <v>-15</v>
      </c>
      <c r="GF34" t="str">
        <f t="shared" si="141"/>
        <v>P12</v>
      </c>
      <c r="GG34">
        <f t="shared" si="141"/>
        <v>-15</v>
      </c>
      <c r="GH34" t="str">
        <f t="shared" si="149"/>
        <v/>
      </c>
      <c r="GI34" t="str">
        <f t="shared" si="142"/>
        <v/>
      </c>
      <c r="GJ34" t="str">
        <f t="shared" si="143"/>
        <v/>
      </c>
      <c r="GK34" t="str">
        <f t="shared" si="144"/>
        <v/>
      </c>
      <c r="GL34" t="str">
        <f t="shared" si="145"/>
        <v>X</v>
      </c>
      <c r="GM34">
        <f t="shared" si="146"/>
        <v>-1</v>
      </c>
      <c r="GQ34">
        <f t="shared" si="147"/>
        <v>500</v>
      </c>
      <c r="GR34">
        <f t="shared" si="148"/>
        <v>100</v>
      </c>
    </row>
    <row r="35" spans="1:200" ht="18.600000000000001" thickTop="1" thickBot="1" x14ac:dyDescent="0.45">
      <c r="A35" s="22" t="s">
        <v>96</v>
      </c>
      <c r="B35" s="47">
        <f>IF(C35="",IF(Making!B35="","",Making!B35),C35)</f>
        <v>3</v>
      </c>
      <c r="C35" s="40" t="str">
        <f>IF(Walking!D40="","",Walking!D40)</f>
        <v/>
      </c>
      <c r="K35">
        <f t="shared" si="34"/>
        <v>0</v>
      </c>
      <c r="L35">
        <f t="shared" si="35"/>
        <v>27</v>
      </c>
      <c r="M35">
        <f t="shared" si="36"/>
        <v>0</v>
      </c>
      <c r="N35" s="17">
        <f t="shared" si="37"/>
        <v>0</v>
      </c>
      <c r="O35">
        <f t="shared" si="38"/>
        <v>1</v>
      </c>
      <c r="P35">
        <f t="shared" si="151"/>
        <v>-10</v>
      </c>
      <c r="Q35">
        <f t="shared" si="151"/>
        <v>-5</v>
      </c>
      <c r="R35">
        <f t="shared" si="40"/>
        <v>0</v>
      </c>
      <c r="S35">
        <f t="shared" si="152"/>
        <v>0</v>
      </c>
      <c r="T35">
        <f t="shared" si="152"/>
        <v>0</v>
      </c>
      <c r="U35">
        <f t="shared" si="42"/>
        <v>0</v>
      </c>
      <c r="V35">
        <f t="shared" si="43"/>
        <v>-1</v>
      </c>
      <c r="W35">
        <f t="shared" si="150"/>
        <v>-2</v>
      </c>
      <c r="X35">
        <f t="shared" si="150"/>
        <v>4</v>
      </c>
      <c r="Y35">
        <f t="shared" si="150"/>
        <v>4</v>
      </c>
      <c r="Z35">
        <f t="shared" si="150"/>
        <v>8</v>
      </c>
      <c r="AA35">
        <f t="shared" si="150"/>
        <v>0</v>
      </c>
      <c r="AB35">
        <f t="shared" si="150"/>
        <v>0</v>
      </c>
      <c r="AC35" s="2">
        <f t="shared" si="44"/>
        <v>0</v>
      </c>
      <c r="AD35" s="2">
        <f t="shared" si="45"/>
        <v>9</v>
      </c>
      <c r="AE35" s="2">
        <f t="shared" si="46"/>
        <v>0</v>
      </c>
      <c r="AF35" s="2">
        <f t="shared" si="47"/>
        <v>-1</v>
      </c>
      <c r="AG35" s="2">
        <f t="shared" si="48"/>
        <v>0</v>
      </c>
      <c r="AH35" s="2">
        <f t="shared" si="49"/>
        <v>0</v>
      </c>
      <c r="AI35" s="2">
        <f t="shared" si="50"/>
        <v>0</v>
      </c>
      <c r="AJ35" s="2">
        <f t="shared" si="51"/>
        <v>0</v>
      </c>
      <c r="AK35" s="6">
        <f t="shared" si="1"/>
        <v>0</v>
      </c>
      <c r="AL35" s="6">
        <f t="shared" si="2"/>
        <v>0</v>
      </c>
      <c r="AM35" s="6">
        <f t="shared" si="52"/>
        <v>0</v>
      </c>
      <c r="AN35" s="2">
        <f t="shared" si="3"/>
        <v>0</v>
      </c>
      <c r="AO35" s="6">
        <f t="shared" si="53"/>
        <v>0</v>
      </c>
      <c r="AP35" s="6">
        <f t="shared" si="4"/>
        <v>0</v>
      </c>
      <c r="AQ35" s="6">
        <f t="shared" si="54"/>
        <v>0</v>
      </c>
      <c r="AR35" s="18">
        <f t="shared" si="5"/>
        <v>0</v>
      </c>
      <c r="AS35" s="18">
        <f t="shared" si="6"/>
        <v>0</v>
      </c>
      <c r="AT35">
        <f t="shared" si="153"/>
        <v>6</v>
      </c>
      <c r="AU35">
        <f t="shared" si="153"/>
        <v>3</v>
      </c>
      <c r="AV35">
        <f t="shared" si="56"/>
        <v>0</v>
      </c>
      <c r="AW35" s="2">
        <f t="shared" si="57"/>
        <v>0</v>
      </c>
      <c r="AX35" s="2">
        <f t="shared" si="58"/>
        <v>0</v>
      </c>
      <c r="AY35" s="2">
        <f t="shared" si="154"/>
        <v>1</v>
      </c>
      <c r="AZ35" s="2">
        <f t="shared" si="154"/>
        <v>-1</v>
      </c>
      <c r="BA35" s="18">
        <f t="shared" si="60"/>
        <v>0</v>
      </c>
      <c r="BB35" s="2">
        <f t="shared" si="61"/>
        <v>0</v>
      </c>
      <c r="BC35" s="2">
        <f t="shared" si="62"/>
        <v>0</v>
      </c>
      <c r="BD35" s="2">
        <f t="shared" si="155"/>
        <v>1</v>
      </c>
      <c r="BE35" s="2">
        <f t="shared" si="155"/>
        <v>-1</v>
      </c>
      <c r="BF35" s="18">
        <f t="shared" si="64"/>
        <v>0</v>
      </c>
      <c r="BG35">
        <f t="shared" si="156"/>
        <v>0</v>
      </c>
      <c r="BH35" s="2">
        <f t="shared" si="156"/>
        <v>1</v>
      </c>
      <c r="BI35" s="17">
        <f t="shared" si="66"/>
        <v>0</v>
      </c>
      <c r="BJ35" s="2">
        <f t="shared" si="67"/>
        <v>1</v>
      </c>
      <c r="BK35" s="17">
        <f t="shared" si="68"/>
        <v>0</v>
      </c>
      <c r="BL35" s="2"/>
      <c r="BM35" t="str">
        <f t="shared" si="69"/>
        <v/>
      </c>
      <c r="BN35" t="str">
        <f t="shared" si="69"/>
        <v/>
      </c>
      <c r="BO35">
        <f t="shared" si="70"/>
        <v>0</v>
      </c>
      <c r="BP35">
        <f t="shared" si="71"/>
        <v>0</v>
      </c>
      <c r="BQ35">
        <f t="shared" si="72"/>
        <v>0</v>
      </c>
      <c r="BR35">
        <f t="shared" si="73"/>
        <v>0</v>
      </c>
      <c r="BS35">
        <f t="shared" si="73"/>
        <v>0</v>
      </c>
      <c r="BT35" s="17">
        <f t="shared" si="74"/>
        <v>0</v>
      </c>
      <c r="BU35" s="17">
        <f t="shared" si="75"/>
        <v>0</v>
      </c>
      <c r="BV35" s="2"/>
      <c r="BW35">
        <f t="shared" si="76"/>
        <v>10</v>
      </c>
      <c r="BX35">
        <f t="shared" si="7"/>
        <v>0</v>
      </c>
      <c r="BY35" s="7">
        <f t="shared" si="8"/>
        <v>0</v>
      </c>
      <c r="BZ35">
        <f t="shared" si="9"/>
        <v>0</v>
      </c>
      <c r="CA35" s="7">
        <f t="shared" si="10"/>
        <v>0</v>
      </c>
      <c r="CB35">
        <f t="shared" si="157"/>
        <v>10</v>
      </c>
      <c r="CC35">
        <f t="shared" si="157"/>
        <v>0</v>
      </c>
      <c r="CD35">
        <f t="shared" si="157"/>
        <v>0</v>
      </c>
      <c r="CE35" s="7">
        <f t="shared" si="78"/>
        <v>10</v>
      </c>
      <c r="CF35" s="7">
        <f t="shared" si="79"/>
        <v>10</v>
      </c>
      <c r="CG35">
        <f t="shared" si="158"/>
        <v>20</v>
      </c>
      <c r="CH35">
        <f t="shared" si="158"/>
        <v>20</v>
      </c>
      <c r="CI35">
        <f t="shared" si="158"/>
        <v>20</v>
      </c>
      <c r="CJ35">
        <f t="shared" si="11"/>
        <v>40</v>
      </c>
      <c r="CK35">
        <f t="shared" si="12"/>
        <v>40</v>
      </c>
      <c r="CL35">
        <f t="shared" si="13"/>
        <v>0</v>
      </c>
      <c r="CM35">
        <f t="shared" si="14"/>
        <v>0</v>
      </c>
      <c r="CN35">
        <f t="shared" si="159"/>
        <v>10</v>
      </c>
      <c r="CO35">
        <f t="shared" si="159"/>
        <v>5</v>
      </c>
      <c r="CP35">
        <f t="shared" si="15"/>
        <v>0</v>
      </c>
      <c r="CQ35">
        <f t="shared" si="16"/>
        <v>0</v>
      </c>
      <c r="CR35">
        <f t="shared" si="17"/>
        <v>0</v>
      </c>
      <c r="CS35" s="7">
        <f t="shared" si="82"/>
        <v>0</v>
      </c>
      <c r="CT35">
        <f t="shared" si="18"/>
        <v>0</v>
      </c>
      <c r="CU35">
        <f t="shared" si="19"/>
        <v>0</v>
      </c>
      <c r="CV35">
        <f t="shared" si="20"/>
        <v>0</v>
      </c>
      <c r="CW35" s="7">
        <f t="shared" si="83"/>
        <v>0</v>
      </c>
      <c r="CX35">
        <f t="shared" si="160"/>
        <v>0</v>
      </c>
      <c r="CY35">
        <f t="shared" si="160"/>
        <v>0</v>
      </c>
      <c r="CZ35">
        <f t="shared" si="160"/>
        <v>-5</v>
      </c>
      <c r="DA35">
        <f t="shared" si="160"/>
        <v>0</v>
      </c>
      <c r="DB35">
        <f t="shared" si="160"/>
        <v>0</v>
      </c>
      <c r="DC35">
        <f t="shared" si="85"/>
        <v>40</v>
      </c>
      <c r="DD35">
        <f t="shared" si="86"/>
        <v>40</v>
      </c>
      <c r="DE35" s="5">
        <f t="shared" si="87"/>
        <v>40</v>
      </c>
      <c r="DG35">
        <f t="shared" si="88"/>
        <v>40</v>
      </c>
      <c r="DH35">
        <f t="shared" si="89"/>
        <v>40</v>
      </c>
      <c r="DI35" s="5">
        <f t="shared" si="90"/>
        <v>40</v>
      </c>
      <c r="DK35">
        <f t="shared" si="161"/>
        <v>0</v>
      </c>
      <c r="DL35">
        <f t="shared" si="161"/>
        <v>0</v>
      </c>
      <c r="DM35">
        <f t="shared" si="161"/>
        <v>0</v>
      </c>
      <c r="DN35">
        <f t="shared" si="161"/>
        <v>0</v>
      </c>
      <c r="DO35">
        <f t="shared" si="21"/>
        <v>0</v>
      </c>
      <c r="DP35">
        <f t="shared" si="92"/>
        <v>0</v>
      </c>
      <c r="DQ35">
        <f t="shared" si="162"/>
        <v>5</v>
      </c>
      <c r="DR35">
        <f t="shared" si="162"/>
        <v>0</v>
      </c>
      <c r="DS35">
        <f t="shared" si="22"/>
        <v>5</v>
      </c>
      <c r="DT35">
        <f t="shared" si="94"/>
        <v>5</v>
      </c>
      <c r="DU35">
        <f t="shared" si="95"/>
        <v>0</v>
      </c>
      <c r="DV35">
        <f t="shared" si="23"/>
        <v>0</v>
      </c>
      <c r="DW35">
        <f t="shared" si="163"/>
        <v>0</v>
      </c>
      <c r="DX35">
        <f t="shared" si="163"/>
        <v>0</v>
      </c>
      <c r="DY35">
        <f t="shared" si="163"/>
        <v>1</v>
      </c>
      <c r="DZ35">
        <f t="shared" si="163"/>
        <v>1</v>
      </c>
      <c r="EA35">
        <f t="shared" si="163"/>
        <v>1</v>
      </c>
      <c r="EB35">
        <f t="shared" si="97"/>
        <v>0</v>
      </c>
      <c r="EC35">
        <f t="shared" si="98"/>
        <v>10</v>
      </c>
      <c r="ED35">
        <f t="shared" si="99"/>
        <v>40</v>
      </c>
      <c r="EE35">
        <f t="shared" si="100"/>
        <v>1</v>
      </c>
      <c r="EF35">
        <f t="shared" si="100"/>
        <v>1</v>
      </c>
      <c r="EG35">
        <f t="shared" si="100"/>
        <v>1</v>
      </c>
      <c r="EH35">
        <f t="shared" si="101"/>
        <v>0</v>
      </c>
      <c r="EI35">
        <f t="shared" si="102"/>
        <v>10</v>
      </c>
      <c r="EJ35">
        <f t="shared" si="103"/>
        <v>40</v>
      </c>
      <c r="EK35" s="16">
        <f t="shared" si="26"/>
        <v>0</v>
      </c>
      <c r="EL35" s="16">
        <f t="shared" si="104"/>
        <v>10</v>
      </c>
      <c r="EM35" s="16">
        <f t="shared" si="105"/>
        <v>45</v>
      </c>
      <c r="EN35" s="16">
        <f t="shared" si="27"/>
        <v>0</v>
      </c>
      <c r="EO35" s="16">
        <f t="shared" si="106"/>
        <v>10</v>
      </c>
      <c r="EP35" s="16">
        <f t="shared" si="107"/>
        <v>45</v>
      </c>
      <c r="EQ35">
        <f t="shared" si="108"/>
        <v>0</v>
      </c>
      <c r="ER35" s="49">
        <f t="shared" si="28"/>
        <v>0</v>
      </c>
      <c r="ES35" s="49">
        <f t="shared" si="109"/>
        <v>0</v>
      </c>
      <c r="ET35" s="49">
        <f t="shared" si="110"/>
        <v>0</v>
      </c>
      <c r="EV35" t="s">
        <v>12</v>
      </c>
      <c r="EW35">
        <f t="shared" si="29"/>
        <v>0</v>
      </c>
      <c r="EX35" t="str">
        <f t="shared" si="111"/>
        <v>I2</v>
      </c>
      <c r="EY35">
        <f t="shared" si="112"/>
        <v>0</v>
      </c>
      <c r="EZ35">
        <f t="shared" si="113"/>
        <v>10</v>
      </c>
      <c r="FA35">
        <f t="shared" si="114"/>
        <v>45</v>
      </c>
      <c r="FB35" t="str">
        <f t="shared" si="115"/>
        <v>I3</v>
      </c>
      <c r="FC35">
        <f t="shared" si="116"/>
        <v>0</v>
      </c>
      <c r="FD35">
        <f t="shared" si="117"/>
        <v>10</v>
      </c>
      <c r="FE35">
        <f t="shared" si="118"/>
        <v>45</v>
      </c>
      <c r="FF35" t="str">
        <f t="shared" si="119"/>
        <v>S</v>
      </c>
      <c r="FG35">
        <f t="shared" si="120"/>
        <v>100</v>
      </c>
      <c r="FH35" t="str">
        <f t="shared" si="121"/>
        <v>D</v>
      </c>
      <c r="FI35">
        <f t="shared" si="122"/>
        <v>0</v>
      </c>
      <c r="FJ35" t="str">
        <f t="shared" si="123"/>
        <v>P18</v>
      </c>
      <c r="FK35">
        <f t="shared" si="124"/>
        <v>0</v>
      </c>
      <c r="FL35" t="str">
        <f t="shared" si="125"/>
        <v>P17</v>
      </c>
      <c r="FM35">
        <f t="shared" si="126"/>
        <v>0</v>
      </c>
      <c r="FN35" t="str">
        <f t="shared" si="127"/>
        <v>P9</v>
      </c>
      <c r="FO35">
        <f t="shared" si="128"/>
        <v>0</v>
      </c>
      <c r="FP35" t="str">
        <f t="shared" si="129"/>
        <v>P10</v>
      </c>
      <c r="FQ35">
        <f t="shared" si="130"/>
        <v>0</v>
      </c>
      <c r="FR35" t="str">
        <f t="shared" si="131"/>
        <v>T1</v>
      </c>
      <c r="FS35">
        <f t="shared" si="132"/>
        <v>0</v>
      </c>
      <c r="FT35" t="str">
        <f t="shared" si="133"/>
        <v>T2</v>
      </c>
      <c r="FU35">
        <f t="shared" si="134"/>
        <v>0</v>
      </c>
      <c r="FV35" t="str">
        <f t="shared" si="135"/>
        <v>T3</v>
      </c>
      <c r="FW35">
        <f t="shared" si="136"/>
        <v>10</v>
      </c>
      <c r="FX35" t="str">
        <f t="shared" si="137"/>
        <v>T4</v>
      </c>
      <c r="FY35">
        <f t="shared" si="138"/>
        <v>10</v>
      </c>
      <c r="FZ35" t="str">
        <f t="shared" si="139"/>
        <v>P13</v>
      </c>
      <c r="GA35">
        <f t="shared" si="31"/>
        <v>0</v>
      </c>
      <c r="GB35" t="str">
        <f t="shared" si="140"/>
        <v>P14</v>
      </c>
      <c r="GC35">
        <f t="shared" si="32"/>
        <v>0</v>
      </c>
      <c r="GD35" t="str">
        <f t="shared" si="141"/>
        <v>P11</v>
      </c>
      <c r="GE35">
        <f t="shared" si="141"/>
        <v>-15</v>
      </c>
      <c r="GF35" t="str">
        <f t="shared" si="141"/>
        <v>P12</v>
      </c>
      <c r="GG35">
        <f t="shared" si="141"/>
        <v>-15</v>
      </c>
      <c r="GH35" t="str">
        <f t="shared" si="149"/>
        <v/>
      </c>
      <c r="GI35" t="str">
        <f t="shared" si="142"/>
        <v/>
      </c>
      <c r="GJ35" t="str">
        <f t="shared" si="143"/>
        <v/>
      </c>
      <c r="GK35" t="str">
        <f t="shared" si="144"/>
        <v/>
      </c>
      <c r="GL35" t="str">
        <f t="shared" si="145"/>
        <v>X</v>
      </c>
      <c r="GM35">
        <f t="shared" si="146"/>
        <v>-1</v>
      </c>
      <c r="GQ35">
        <f t="shared" si="147"/>
        <v>500</v>
      </c>
      <c r="GR35">
        <f t="shared" si="148"/>
        <v>100</v>
      </c>
    </row>
    <row r="36" spans="1:200" ht="18.600000000000001" thickTop="1" thickBot="1" x14ac:dyDescent="0.45">
      <c r="A36" s="22" t="s">
        <v>97</v>
      </c>
      <c r="B36" s="47">
        <f>IF(C36="",IF(Making!B36="","",Making!B36),C36)</f>
        <v>4</v>
      </c>
      <c r="C36" s="40" t="str">
        <f>IF(Walking!D41="","",Walking!D41)</f>
        <v/>
      </c>
      <c r="K36">
        <f t="shared" si="34"/>
        <v>0</v>
      </c>
      <c r="L36">
        <f t="shared" si="35"/>
        <v>28</v>
      </c>
      <c r="M36">
        <f t="shared" si="36"/>
        <v>0</v>
      </c>
      <c r="N36" s="17">
        <f t="shared" si="37"/>
        <v>0</v>
      </c>
      <c r="O36">
        <f t="shared" si="38"/>
        <v>1</v>
      </c>
      <c r="P36">
        <f t="shared" si="151"/>
        <v>-10</v>
      </c>
      <c r="Q36">
        <f t="shared" si="151"/>
        <v>-5</v>
      </c>
      <c r="R36">
        <f t="shared" si="40"/>
        <v>0</v>
      </c>
      <c r="S36">
        <f t="shared" si="152"/>
        <v>0</v>
      </c>
      <c r="T36">
        <f t="shared" si="152"/>
        <v>0</v>
      </c>
      <c r="U36">
        <f t="shared" si="42"/>
        <v>0</v>
      </c>
      <c r="V36">
        <f t="shared" si="43"/>
        <v>-1</v>
      </c>
      <c r="W36">
        <f t="shared" si="150"/>
        <v>-2</v>
      </c>
      <c r="X36">
        <f t="shared" si="150"/>
        <v>4</v>
      </c>
      <c r="Y36">
        <f t="shared" si="150"/>
        <v>4</v>
      </c>
      <c r="Z36">
        <f t="shared" si="150"/>
        <v>8</v>
      </c>
      <c r="AA36">
        <f t="shared" si="150"/>
        <v>0</v>
      </c>
      <c r="AB36">
        <f t="shared" si="150"/>
        <v>0</v>
      </c>
      <c r="AC36" s="2">
        <f t="shared" si="44"/>
        <v>0</v>
      </c>
      <c r="AD36" s="2">
        <f t="shared" si="45"/>
        <v>9</v>
      </c>
      <c r="AE36" s="2">
        <f t="shared" si="46"/>
        <v>0</v>
      </c>
      <c r="AF36" s="2">
        <f t="shared" si="47"/>
        <v>-1</v>
      </c>
      <c r="AG36" s="2">
        <f t="shared" si="48"/>
        <v>0</v>
      </c>
      <c r="AH36" s="2">
        <f t="shared" si="49"/>
        <v>0</v>
      </c>
      <c r="AI36" s="2">
        <f t="shared" si="50"/>
        <v>0</v>
      </c>
      <c r="AJ36" s="2">
        <f t="shared" si="51"/>
        <v>0</v>
      </c>
      <c r="AK36" s="6">
        <f t="shared" si="1"/>
        <v>0</v>
      </c>
      <c r="AL36" s="6">
        <f t="shared" si="2"/>
        <v>0</v>
      </c>
      <c r="AM36" s="6">
        <f t="shared" si="52"/>
        <v>0</v>
      </c>
      <c r="AN36" s="2">
        <f t="shared" si="3"/>
        <v>0</v>
      </c>
      <c r="AO36" s="6">
        <f t="shared" si="53"/>
        <v>0</v>
      </c>
      <c r="AP36" s="6">
        <f t="shared" si="4"/>
        <v>0</v>
      </c>
      <c r="AQ36" s="6">
        <f t="shared" si="54"/>
        <v>0</v>
      </c>
      <c r="AR36" s="18">
        <f t="shared" si="5"/>
        <v>0</v>
      </c>
      <c r="AS36" s="18">
        <f t="shared" si="6"/>
        <v>0</v>
      </c>
      <c r="AT36">
        <f t="shared" si="153"/>
        <v>6</v>
      </c>
      <c r="AU36">
        <f t="shared" si="153"/>
        <v>3</v>
      </c>
      <c r="AV36">
        <f t="shared" si="56"/>
        <v>0</v>
      </c>
      <c r="AW36" s="2">
        <f t="shared" si="57"/>
        <v>0</v>
      </c>
      <c r="AX36" s="2">
        <f t="shared" si="58"/>
        <v>0</v>
      </c>
      <c r="AY36" s="2">
        <f t="shared" si="154"/>
        <v>1</v>
      </c>
      <c r="AZ36" s="2">
        <f t="shared" si="154"/>
        <v>-1</v>
      </c>
      <c r="BA36" s="18">
        <f t="shared" si="60"/>
        <v>0</v>
      </c>
      <c r="BB36" s="2">
        <f t="shared" si="61"/>
        <v>0</v>
      </c>
      <c r="BC36" s="2">
        <f t="shared" si="62"/>
        <v>0</v>
      </c>
      <c r="BD36" s="2">
        <f t="shared" si="155"/>
        <v>1</v>
      </c>
      <c r="BE36" s="2">
        <f t="shared" si="155"/>
        <v>-1</v>
      </c>
      <c r="BF36" s="18">
        <f t="shared" si="64"/>
        <v>0</v>
      </c>
      <c r="BG36">
        <f t="shared" si="156"/>
        <v>0</v>
      </c>
      <c r="BH36" s="2">
        <f t="shared" si="156"/>
        <v>1</v>
      </c>
      <c r="BI36" s="17">
        <f t="shared" si="66"/>
        <v>0</v>
      </c>
      <c r="BJ36" s="2">
        <f t="shared" si="67"/>
        <v>1</v>
      </c>
      <c r="BK36" s="17">
        <f t="shared" si="68"/>
        <v>0</v>
      </c>
      <c r="BL36" s="2"/>
      <c r="BM36" t="str">
        <f t="shared" si="69"/>
        <v/>
      </c>
      <c r="BN36" t="str">
        <f t="shared" si="69"/>
        <v/>
      </c>
      <c r="BO36">
        <f t="shared" si="70"/>
        <v>0</v>
      </c>
      <c r="BP36">
        <f t="shared" si="71"/>
        <v>0</v>
      </c>
      <c r="BQ36">
        <f t="shared" si="72"/>
        <v>0</v>
      </c>
      <c r="BR36">
        <f t="shared" si="73"/>
        <v>0</v>
      </c>
      <c r="BS36">
        <f t="shared" si="73"/>
        <v>0</v>
      </c>
      <c r="BT36" s="17">
        <f t="shared" si="74"/>
        <v>0</v>
      </c>
      <c r="BU36" s="17">
        <f t="shared" si="75"/>
        <v>0</v>
      </c>
      <c r="BV36" s="2"/>
      <c r="BW36">
        <f t="shared" si="76"/>
        <v>10</v>
      </c>
      <c r="BX36">
        <f t="shared" si="7"/>
        <v>0</v>
      </c>
      <c r="BY36" s="7">
        <f t="shared" si="8"/>
        <v>0</v>
      </c>
      <c r="BZ36">
        <f t="shared" si="9"/>
        <v>0</v>
      </c>
      <c r="CA36" s="7">
        <f t="shared" si="10"/>
        <v>0</v>
      </c>
      <c r="CB36">
        <f t="shared" si="157"/>
        <v>10</v>
      </c>
      <c r="CC36">
        <f t="shared" si="157"/>
        <v>0</v>
      </c>
      <c r="CD36">
        <f t="shared" si="157"/>
        <v>0</v>
      </c>
      <c r="CE36" s="7">
        <f t="shared" si="78"/>
        <v>10</v>
      </c>
      <c r="CF36" s="7">
        <f t="shared" si="79"/>
        <v>10</v>
      </c>
      <c r="CG36">
        <f t="shared" si="158"/>
        <v>20</v>
      </c>
      <c r="CH36">
        <f t="shared" si="158"/>
        <v>20</v>
      </c>
      <c r="CI36">
        <f t="shared" si="158"/>
        <v>20</v>
      </c>
      <c r="CJ36">
        <f t="shared" si="11"/>
        <v>40</v>
      </c>
      <c r="CK36">
        <f t="shared" si="12"/>
        <v>40</v>
      </c>
      <c r="CL36">
        <f t="shared" si="13"/>
        <v>0</v>
      </c>
      <c r="CM36">
        <f t="shared" si="14"/>
        <v>0</v>
      </c>
      <c r="CN36">
        <f t="shared" si="159"/>
        <v>10</v>
      </c>
      <c r="CO36">
        <f t="shared" si="159"/>
        <v>5</v>
      </c>
      <c r="CP36">
        <f t="shared" si="15"/>
        <v>0</v>
      </c>
      <c r="CQ36">
        <f t="shared" si="16"/>
        <v>0</v>
      </c>
      <c r="CR36">
        <f t="shared" si="17"/>
        <v>0</v>
      </c>
      <c r="CS36" s="7">
        <f t="shared" si="82"/>
        <v>0</v>
      </c>
      <c r="CT36">
        <f t="shared" si="18"/>
        <v>0</v>
      </c>
      <c r="CU36">
        <f t="shared" si="19"/>
        <v>0</v>
      </c>
      <c r="CV36">
        <f t="shared" si="20"/>
        <v>0</v>
      </c>
      <c r="CW36" s="7">
        <f t="shared" si="83"/>
        <v>0</v>
      </c>
      <c r="CX36">
        <f t="shared" si="160"/>
        <v>0</v>
      </c>
      <c r="CY36">
        <f t="shared" si="160"/>
        <v>0</v>
      </c>
      <c r="CZ36">
        <f t="shared" si="160"/>
        <v>-5</v>
      </c>
      <c r="DA36">
        <f t="shared" si="160"/>
        <v>0</v>
      </c>
      <c r="DB36">
        <f t="shared" si="160"/>
        <v>0</v>
      </c>
      <c r="DC36">
        <f t="shared" si="85"/>
        <v>40</v>
      </c>
      <c r="DD36">
        <f t="shared" si="86"/>
        <v>40</v>
      </c>
      <c r="DE36" s="5">
        <f t="shared" si="87"/>
        <v>40</v>
      </c>
      <c r="DG36">
        <f t="shared" si="88"/>
        <v>40</v>
      </c>
      <c r="DH36">
        <f t="shared" si="89"/>
        <v>40</v>
      </c>
      <c r="DI36" s="5">
        <f t="shared" si="90"/>
        <v>40</v>
      </c>
      <c r="DK36">
        <f t="shared" si="161"/>
        <v>0</v>
      </c>
      <c r="DL36">
        <f t="shared" si="161"/>
        <v>0</v>
      </c>
      <c r="DM36">
        <f t="shared" si="161"/>
        <v>0</v>
      </c>
      <c r="DN36">
        <f t="shared" si="161"/>
        <v>0</v>
      </c>
      <c r="DO36">
        <f t="shared" si="21"/>
        <v>0</v>
      </c>
      <c r="DP36">
        <f t="shared" si="92"/>
        <v>0</v>
      </c>
      <c r="DQ36">
        <f t="shared" si="162"/>
        <v>5</v>
      </c>
      <c r="DR36">
        <f t="shared" si="162"/>
        <v>0</v>
      </c>
      <c r="DS36">
        <f t="shared" si="22"/>
        <v>5</v>
      </c>
      <c r="DT36">
        <f t="shared" si="94"/>
        <v>5</v>
      </c>
      <c r="DU36">
        <f t="shared" si="95"/>
        <v>0</v>
      </c>
      <c r="DV36">
        <f t="shared" si="23"/>
        <v>0</v>
      </c>
      <c r="DW36">
        <f t="shared" si="163"/>
        <v>0</v>
      </c>
      <c r="DX36">
        <f t="shared" si="163"/>
        <v>0</v>
      </c>
      <c r="DY36">
        <f t="shared" si="163"/>
        <v>1</v>
      </c>
      <c r="DZ36">
        <f t="shared" si="163"/>
        <v>1</v>
      </c>
      <c r="EA36">
        <f t="shared" si="163"/>
        <v>1</v>
      </c>
      <c r="EB36">
        <f t="shared" si="97"/>
        <v>0</v>
      </c>
      <c r="EC36">
        <f t="shared" si="98"/>
        <v>10</v>
      </c>
      <c r="ED36">
        <f t="shared" si="99"/>
        <v>40</v>
      </c>
      <c r="EE36">
        <f t="shared" si="100"/>
        <v>1</v>
      </c>
      <c r="EF36">
        <f t="shared" si="100"/>
        <v>1</v>
      </c>
      <c r="EG36">
        <f t="shared" si="100"/>
        <v>1</v>
      </c>
      <c r="EH36">
        <f t="shared" si="101"/>
        <v>0</v>
      </c>
      <c r="EI36">
        <f t="shared" si="102"/>
        <v>10</v>
      </c>
      <c r="EJ36">
        <f t="shared" si="103"/>
        <v>40</v>
      </c>
      <c r="EK36" s="16">
        <f t="shared" si="26"/>
        <v>0</v>
      </c>
      <c r="EL36" s="16">
        <f t="shared" si="104"/>
        <v>10</v>
      </c>
      <c r="EM36" s="16">
        <f t="shared" si="105"/>
        <v>45</v>
      </c>
      <c r="EN36" s="16">
        <f t="shared" si="27"/>
        <v>0</v>
      </c>
      <c r="EO36" s="16">
        <f t="shared" si="106"/>
        <v>10</v>
      </c>
      <c r="EP36" s="16">
        <f t="shared" si="107"/>
        <v>45</v>
      </c>
      <c r="EQ36">
        <f t="shared" si="108"/>
        <v>0</v>
      </c>
      <c r="ER36" s="49">
        <f t="shared" si="28"/>
        <v>0</v>
      </c>
      <c r="ES36" s="49">
        <f t="shared" si="109"/>
        <v>0</v>
      </c>
      <c r="ET36" s="49">
        <f t="shared" si="110"/>
        <v>0</v>
      </c>
      <c r="EV36" t="s">
        <v>12</v>
      </c>
      <c r="EW36">
        <f t="shared" si="29"/>
        <v>0</v>
      </c>
      <c r="EX36" t="str">
        <f t="shared" si="111"/>
        <v>I2</v>
      </c>
      <c r="EY36">
        <f t="shared" si="112"/>
        <v>0</v>
      </c>
      <c r="EZ36">
        <f t="shared" si="113"/>
        <v>10</v>
      </c>
      <c r="FA36">
        <f t="shared" si="114"/>
        <v>45</v>
      </c>
      <c r="FB36" t="str">
        <f t="shared" si="115"/>
        <v>I3</v>
      </c>
      <c r="FC36">
        <f t="shared" si="116"/>
        <v>0</v>
      </c>
      <c r="FD36">
        <f t="shared" si="117"/>
        <v>10</v>
      </c>
      <c r="FE36">
        <f t="shared" si="118"/>
        <v>45</v>
      </c>
      <c r="FF36" t="str">
        <f t="shared" si="119"/>
        <v>S</v>
      </c>
      <c r="FG36">
        <f t="shared" si="120"/>
        <v>100</v>
      </c>
      <c r="FH36" t="str">
        <f t="shared" si="121"/>
        <v>D</v>
      </c>
      <c r="FI36">
        <f t="shared" si="122"/>
        <v>0</v>
      </c>
      <c r="FJ36" t="str">
        <f t="shared" si="123"/>
        <v>P18</v>
      </c>
      <c r="FK36">
        <f t="shared" si="124"/>
        <v>0</v>
      </c>
      <c r="FL36" t="str">
        <f t="shared" si="125"/>
        <v>P17</v>
      </c>
      <c r="FM36">
        <f t="shared" si="126"/>
        <v>0</v>
      </c>
      <c r="FN36" t="str">
        <f t="shared" si="127"/>
        <v>P9</v>
      </c>
      <c r="FO36">
        <f t="shared" si="128"/>
        <v>0</v>
      </c>
      <c r="FP36" t="str">
        <f t="shared" si="129"/>
        <v>P10</v>
      </c>
      <c r="FQ36">
        <f t="shared" si="130"/>
        <v>0</v>
      </c>
      <c r="FR36" t="str">
        <f t="shared" si="131"/>
        <v>T1</v>
      </c>
      <c r="FS36">
        <f t="shared" si="132"/>
        <v>0</v>
      </c>
      <c r="FT36" t="str">
        <f t="shared" si="133"/>
        <v>T2</v>
      </c>
      <c r="FU36">
        <f t="shared" si="134"/>
        <v>0</v>
      </c>
      <c r="FV36" t="str">
        <f t="shared" si="135"/>
        <v>T3</v>
      </c>
      <c r="FW36">
        <f t="shared" si="136"/>
        <v>10</v>
      </c>
      <c r="FX36" t="str">
        <f t="shared" si="137"/>
        <v>T4</v>
      </c>
      <c r="FY36">
        <f t="shared" si="138"/>
        <v>10</v>
      </c>
      <c r="FZ36" t="str">
        <f t="shared" si="139"/>
        <v>P13</v>
      </c>
      <c r="GA36">
        <f t="shared" si="31"/>
        <v>0</v>
      </c>
      <c r="GB36" t="str">
        <f t="shared" si="140"/>
        <v>P14</v>
      </c>
      <c r="GC36">
        <f t="shared" si="32"/>
        <v>0</v>
      </c>
      <c r="GD36" t="str">
        <f t="shared" si="141"/>
        <v>P11</v>
      </c>
      <c r="GE36">
        <f t="shared" si="141"/>
        <v>-15</v>
      </c>
      <c r="GF36" t="str">
        <f t="shared" si="141"/>
        <v>P12</v>
      </c>
      <c r="GG36">
        <f t="shared" si="141"/>
        <v>-15</v>
      </c>
      <c r="GH36" t="str">
        <f t="shared" si="149"/>
        <v/>
      </c>
      <c r="GI36" t="str">
        <f t="shared" si="142"/>
        <v/>
      </c>
      <c r="GJ36" t="str">
        <f t="shared" si="143"/>
        <v/>
      </c>
      <c r="GK36" t="str">
        <f t="shared" si="144"/>
        <v/>
      </c>
      <c r="GL36" t="str">
        <f t="shared" si="145"/>
        <v>X</v>
      </c>
      <c r="GM36">
        <f t="shared" si="146"/>
        <v>-1</v>
      </c>
      <c r="GQ36">
        <f t="shared" si="147"/>
        <v>500</v>
      </c>
      <c r="GR36">
        <f t="shared" si="148"/>
        <v>100</v>
      </c>
    </row>
    <row r="37" spans="1:200" ht="18.600000000000001" thickTop="1" thickBot="1" x14ac:dyDescent="0.45">
      <c r="A37" s="15" t="s">
        <v>98</v>
      </c>
      <c r="B37" s="47">
        <f>IF(C37="",IF(Making!B37="","",Making!B37),C37)</f>
        <v>5</v>
      </c>
      <c r="C37" s="40" t="str">
        <f>IF(Walking!D42="","",Walking!D42)</f>
        <v/>
      </c>
      <c r="K37">
        <f t="shared" si="34"/>
        <v>0</v>
      </c>
      <c r="L37">
        <f t="shared" si="35"/>
        <v>29</v>
      </c>
      <c r="M37">
        <f t="shared" si="36"/>
        <v>0</v>
      </c>
      <c r="N37" s="17">
        <f t="shared" si="37"/>
        <v>0</v>
      </c>
      <c r="O37">
        <f t="shared" si="38"/>
        <v>1</v>
      </c>
      <c r="P37">
        <f t="shared" si="151"/>
        <v>-10</v>
      </c>
      <c r="Q37">
        <f t="shared" si="151"/>
        <v>-5</v>
      </c>
      <c r="R37">
        <f t="shared" si="40"/>
        <v>0</v>
      </c>
      <c r="S37">
        <f t="shared" si="152"/>
        <v>0</v>
      </c>
      <c r="T37">
        <f t="shared" si="152"/>
        <v>0</v>
      </c>
      <c r="U37">
        <f t="shared" si="42"/>
        <v>0</v>
      </c>
      <c r="V37">
        <f t="shared" si="43"/>
        <v>-1</v>
      </c>
      <c r="W37">
        <f t="shared" si="150"/>
        <v>-2</v>
      </c>
      <c r="X37">
        <f t="shared" si="150"/>
        <v>4</v>
      </c>
      <c r="Y37">
        <f t="shared" si="150"/>
        <v>4</v>
      </c>
      <c r="Z37">
        <f t="shared" si="150"/>
        <v>8</v>
      </c>
      <c r="AA37">
        <f t="shared" si="150"/>
        <v>0</v>
      </c>
      <c r="AB37">
        <f t="shared" si="150"/>
        <v>0</v>
      </c>
      <c r="AC37" s="2">
        <f t="shared" si="44"/>
        <v>0</v>
      </c>
      <c r="AD37" s="2">
        <f t="shared" si="45"/>
        <v>9</v>
      </c>
      <c r="AE37" s="2">
        <f t="shared" si="46"/>
        <v>0</v>
      </c>
      <c r="AF37" s="2">
        <f t="shared" si="47"/>
        <v>-1</v>
      </c>
      <c r="AG37" s="2">
        <f t="shared" si="48"/>
        <v>0</v>
      </c>
      <c r="AH37" s="2">
        <f t="shared" si="49"/>
        <v>0</v>
      </c>
      <c r="AI37" s="2">
        <f t="shared" si="50"/>
        <v>0</v>
      </c>
      <c r="AJ37" s="2">
        <f t="shared" si="51"/>
        <v>0</v>
      </c>
      <c r="AK37" s="6">
        <f t="shared" si="1"/>
        <v>0</v>
      </c>
      <c r="AL37" s="6">
        <f t="shared" si="2"/>
        <v>0</v>
      </c>
      <c r="AM37" s="6">
        <f t="shared" si="52"/>
        <v>0</v>
      </c>
      <c r="AN37" s="2">
        <f t="shared" si="3"/>
        <v>0</v>
      </c>
      <c r="AO37" s="6">
        <f t="shared" si="53"/>
        <v>0</v>
      </c>
      <c r="AP37" s="6">
        <f t="shared" si="4"/>
        <v>0</v>
      </c>
      <c r="AQ37" s="6">
        <f t="shared" si="54"/>
        <v>0</v>
      </c>
      <c r="AR37" s="18">
        <f t="shared" si="5"/>
        <v>0</v>
      </c>
      <c r="AS37" s="18">
        <f t="shared" si="6"/>
        <v>0</v>
      </c>
      <c r="AT37">
        <f t="shared" si="153"/>
        <v>6</v>
      </c>
      <c r="AU37">
        <f t="shared" si="153"/>
        <v>3</v>
      </c>
      <c r="AV37">
        <f t="shared" si="56"/>
        <v>0</v>
      </c>
      <c r="AW37" s="2">
        <f t="shared" si="57"/>
        <v>0</v>
      </c>
      <c r="AX37" s="2">
        <f t="shared" si="58"/>
        <v>0</v>
      </c>
      <c r="AY37" s="2">
        <f t="shared" si="154"/>
        <v>1</v>
      </c>
      <c r="AZ37" s="2">
        <f t="shared" si="154"/>
        <v>-1</v>
      </c>
      <c r="BA37" s="18">
        <f t="shared" si="60"/>
        <v>0</v>
      </c>
      <c r="BB37" s="2">
        <f t="shared" si="61"/>
        <v>0</v>
      </c>
      <c r="BC37" s="2">
        <f t="shared" si="62"/>
        <v>0</v>
      </c>
      <c r="BD37" s="2">
        <f t="shared" si="155"/>
        <v>1</v>
      </c>
      <c r="BE37" s="2">
        <f t="shared" si="155"/>
        <v>-1</v>
      </c>
      <c r="BF37" s="18">
        <f t="shared" si="64"/>
        <v>0</v>
      </c>
      <c r="BG37">
        <f t="shared" si="156"/>
        <v>0</v>
      </c>
      <c r="BH37" s="2">
        <f t="shared" si="156"/>
        <v>1</v>
      </c>
      <c r="BI37" s="17">
        <f t="shared" si="66"/>
        <v>0</v>
      </c>
      <c r="BJ37" s="2">
        <f t="shared" si="67"/>
        <v>1</v>
      </c>
      <c r="BK37" s="17">
        <f t="shared" si="68"/>
        <v>0</v>
      </c>
      <c r="BL37" s="2"/>
      <c r="BM37" t="str">
        <f t="shared" si="69"/>
        <v/>
      </c>
      <c r="BN37" t="str">
        <f t="shared" si="69"/>
        <v/>
      </c>
      <c r="BO37">
        <f t="shared" si="70"/>
        <v>0</v>
      </c>
      <c r="BP37">
        <f t="shared" si="71"/>
        <v>0</v>
      </c>
      <c r="BQ37">
        <f t="shared" si="72"/>
        <v>0</v>
      </c>
      <c r="BR37">
        <f t="shared" si="73"/>
        <v>0</v>
      </c>
      <c r="BS37">
        <f t="shared" si="73"/>
        <v>0</v>
      </c>
      <c r="BT37" s="17">
        <f t="shared" si="74"/>
        <v>0</v>
      </c>
      <c r="BU37" s="17">
        <f t="shared" si="75"/>
        <v>0</v>
      </c>
      <c r="BV37" s="2"/>
      <c r="BW37">
        <f t="shared" si="76"/>
        <v>10</v>
      </c>
      <c r="BX37">
        <f t="shared" si="7"/>
        <v>0</v>
      </c>
      <c r="BY37" s="7">
        <f t="shared" si="8"/>
        <v>0</v>
      </c>
      <c r="BZ37">
        <f t="shared" si="9"/>
        <v>0</v>
      </c>
      <c r="CA37" s="7">
        <f t="shared" si="10"/>
        <v>0</v>
      </c>
      <c r="CB37">
        <f t="shared" si="157"/>
        <v>10</v>
      </c>
      <c r="CC37">
        <f t="shared" si="157"/>
        <v>0</v>
      </c>
      <c r="CD37">
        <f t="shared" si="157"/>
        <v>0</v>
      </c>
      <c r="CE37" s="7">
        <f t="shared" si="78"/>
        <v>10</v>
      </c>
      <c r="CF37" s="7">
        <f t="shared" si="79"/>
        <v>10</v>
      </c>
      <c r="CG37">
        <f t="shared" si="158"/>
        <v>20</v>
      </c>
      <c r="CH37">
        <f t="shared" si="158"/>
        <v>20</v>
      </c>
      <c r="CI37">
        <f t="shared" si="158"/>
        <v>20</v>
      </c>
      <c r="CJ37">
        <f t="shared" si="11"/>
        <v>40</v>
      </c>
      <c r="CK37">
        <f t="shared" si="12"/>
        <v>40</v>
      </c>
      <c r="CL37">
        <f t="shared" si="13"/>
        <v>0</v>
      </c>
      <c r="CM37">
        <f t="shared" si="14"/>
        <v>0</v>
      </c>
      <c r="CN37">
        <f t="shared" si="159"/>
        <v>10</v>
      </c>
      <c r="CO37">
        <f t="shared" si="159"/>
        <v>5</v>
      </c>
      <c r="CP37">
        <f t="shared" si="15"/>
        <v>0</v>
      </c>
      <c r="CQ37">
        <f t="shared" si="16"/>
        <v>0</v>
      </c>
      <c r="CR37">
        <f t="shared" si="17"/>
        <v>0</v>
      </c>
      <c r="CS37" s="7">
        <f t="shared" si="82"/>
        <v>0</v>
      </c>
      <c r="CT37">
        <f t="shared" si="18"/>
        <v>0</v>
      </c>
      <c r="CU37">
        <f t="shared" si="19"/>
        <v>0</v>
      </c>
      <c r="CV37">
        <f t="shared" si="20"/>
        <v>0</v>
      </c>
      <c r="CW37" s="7">
        <f t="shared" si="83"/>
        <v>0</v>
      </c>
      <c r="CX37">
        <f t="shared" si="160"/>
        <v>0</v>
      </c>
      <c r="CY37">
        <f t="shared" si="160"/>
        <v>0</v>
      </c>
      <c r="CZ37">
        <f t="shared" si="160"/>
        <v>-5</v>
      </c>
      <c r="DA37">
        <f t="shared" si="160"/>
        <v>0</v>
      </c>
      <c r="DB37">
        <f t="shared" si="160"/>
        <v>0</v>
      </c>
      <c r="DC37">
        <f t="shared" si="85"/>
        <v>40</v>
      </c>
      <c r="DD37">
        <f t="shared" si="86"/>
        <v>40</v>
      </c>
      <c r="DE37" s="5">
        <f t="shared" si="87"/>
        <v>40</v>
      </c>
      <c r="DG37">
        <f t="shared" si="88"/>
        <v>40</v>
      </c>
      <c r="DH37">
        <f t="shared" si="89"/>
        <v>40</v>
      </c>
      <c r="DI37" s="5">
        <f t="shared" si="90"/>
        <v>40</v>
      </c>
      <c r="DK37">
        <f t="shared" si="161"/>
        <v>0</v>
      </c>
      <c r="DL37">
        <f t="shared" si="161"/>
        <v>0</v>
      </c>
      <c r="DM37">
        <f t="shared" si="161"/>
        <v>0</v>
      </c>
      <c r="DN37">
        <f t="shared" si="161"/>
        <v>0</v>
      </c>
      <c r="DO37">
        <f t="shared" si="21"/>
        <v>0</v>
      </c>
      <c r="DP37">
        <f t="shared" si="92"/>
        <v>0</v>
      </c>
      <c r="DQ37">
        <f t="shared" si="162"/>
        <v>5</v>
      </c>
      <c r="DR37">
        <f t="shared" si="162"/>
        <v>0</v>
      </c>
      <c r="DS37">
        <f t="shared" si="22"/>
        <v>5</v>
      </c>
      <c r="DT37">
        <f t="shared" si="94"/>
        <v>5</v>
      </c>
      <c r="DU37">
        <f t="shared" si="95"/>
        <v>0</v>
      </c>
      <c r="DV37">
        <f t="shared" si="23"/>
        <v>0</v>
      </c>
      <c r="DW37">
        <f t="shared" si="163"/>
        <v>0</v>
      </c>
      <c r="DX37">
        <f t="shared" si="163"/>
        <v>0</v>
      </c>
      <c r="DY37">
        <f t="shared" si="163"/>
        <v>1</v>
      </c>
      <c r="DZ37">
        <f t="shared" si="163"/>
        <v>1</v>
      </c>
      <c r="EA37">
        <f t="shared" si="163"/>
        <v>1</v>
      </c>
      <c r="EB37">
        <f t="shared" si="97"/>
        <v>0</v>
      </c>
      <c r="EC37">
        <f t="shared" si="98"/>
        <v>10</v>
      </c>
      <c r="ED37">
        <f t="shared" si="99"/>
        <v>40</v>
      </c>
      <c r="EE37">
        <f t="shared" si="100"/>
        <v>1</v>
      </c>
      <c r="EF37">
        <f t="shared" si="100"/>
        <v>1</v>
      </c>
      <c r="EG37">
        <f t="shared" si="100"/>
        <v>1</v>
      </c>
      <c r="EH37">
        <f t="shared" si="101"/>
        <v>0</v>
      </c>
      <c r="EI37">
        <f t="shared" si="102"/>
        <v>10</v>
      </c>
      <c r="EJ37">
        <f t="shared" si="103"/>
        <v>40</v>
      </c>
      <c r="EK37" s="16">
        <f t="shared" si="26"/>
        <v>0</v>
      </c>
      <c r="EL37" s="16">
        <f t="shared" si="104"/>
        <v>10</v>
      </c>
      <c r="EM37" s="16">
        <f t="shared" si="105"/>
        <v>45</v>
      </c>
      <c r="EN37" s="16">
        <f t="shared" si="27"/>
        <v>0</v>
      </c>
      <c r="EO37" s="16">
        <f t="shared" si="106"/>
        <v>10</v>
      </c>
      <c r="EP37" s="16">
        <f t="shared" si="107"/>
        <v>45</v>
      </c>
      <c r="EQ37">
        <f t="shared" si="108"/>
        <v>0</v>
      </c>
      <c r="ER37" s="49">
        <f t="shared" si="28"/>
        <v>0</v>
      </c>
      <c r="ES37" s="49">
        <f t="shared" si="109"/>
        <v>0</v>
      </c>
      <c r="ET37" s="49">
        <f t="shared" si="110"/>
        <v>0</v>
      </c>
      <c r="EV37" t="s">
        <v>12</v>
      </c>
      <c r="EW37">
        <f t="shared" si="29"/>
        <v>0</v>
      </c>
      <c r="EX37" t="str">
        <f t="shared" si="111"/>
        <v>I2</v>
      </c>
      <c r="EY37">
        <f t="shared" si="112"/>
        <v>0</v>
      </c>
      <c r="EZ37">
        <f t="shared" si="113"/>
        <v>10</v>
      </c>
      <c r="FA37">
        <f t="shared" si="114"/>
        <v>45</v>
      </c>
      <c r="FB37" t="str">
        <f t="shared" si="115"/>
        <v>I3</v>
      </c>
      <c r="FC37">
        <f t="shared" si="116"/>
        <v>0</v>
      </c>
      <c r="FD37">
        <f t="shared" si="117"/>
        <v>10</v>
      </c>
      <c r="FE37">
        <f t="shared" si="118"/>
        <v>45</v>
      </c>
      <c r="FF37" t="str">
        <f t="shared" si="119"/>
        <v>S</v>
      </c>
      <c r="FG37">
        <f t="shared" si="120"/>
        <v>100</v>
      </c>
      <c r="FH37" t="str">
        <f t="shared" si="121"/>
        <v>D</v>
      </c>
      <c r="FI37">
        <f t="shared" si="122"/>
        <v>0</v>
      </c>
      <c r="FJ37" t="str">
        <f t="shared" si="123"/>
        <v>P18</v>
      </c>
      <c r="FK37">
        <f t="shared" si="124"/>
        <v>0</v>
      </c>
      <c r="FL37" t="str">
        <f t="shared" si="125"/>
        <v>P17</v>
      </c>
      <c r="FM37">
        <f t="shared" si="126"/>
        <v>0</v>
      </c>
      <c r="FN37" t="str">
        <f t="shared" si="127"/>
        <v>P9</v>
      </c>
      <c r="FO37">
        <f t="shared" si="128"/>
        <v>0</v>
      </c>
      <c r="FP37" t="str">
        <f t="shared" si="129"/>
        <v>P10</v>
      </c>
      <c r="FQ37">
        <f t="shared" si="130"/>
        <v>0</v>
      </c>
      <c r="FR37" t="str">
        <f t="shared" si="131"/>
        <v>T1</v>
      </c>
      <c r="FS37">
        <f t="shared" si="132"/>
        <v>0</v>
      </c>
      <c r="FT37" t="str">
        <f t="shared" si="133"/>
        <v>T2</v>
      </c>
      <c r="FU37">
        <f t="shared" si="134"/>
        <v>0</v>
      </c>
      <c r="FV37" t="str">
        <f t="shared" si="135"/>
        <v>T3</v>
      </c>
      <c r="FW37">
        <f t="shared" si="136"/>
        <v>10</v>
      </c>
      <c r="FX37" t="str">
        <f t="shared" si="137"/>
        <v>T4</v>
      </c>
      <c r="FY37">
        <f t="shared" si="138"/>
        <v>10</v>
      </c>
      <c r="FZ37" t="str">
        <f t="shared" si="139"/>
        <v>P13</v>
      </c>
      <c r="GA37">
        <f t="shared" si="31"/>
        <v>0</v>
      </c>
      <c r="GB37" t="str">
        <f t="shared" si="140"/>
        <v>P14</v>
      </c>
      <c r="GC37">
        <f t="shared" si="32"/>
        <v>0</v>
      </c>
      <c r="GD37" t="str">
        <f t="shared" si="141"/>
        <v>P11</v>
      </c>
      <c r="GE37">
        <f t="shared" si="141"/>
        <v>-15</v>
      </c>
      <c r="GF37" t="str">
        <f t="shared" si="141"/>
        <v>P12</v>
      </c>
      <c r="GG37">
        <f t="shared" si="141"/>
        <v>-15</v>
      </c>
      <c r="GH37" t="str">
        <f t="shared" si="149"/>
        <v/>
      </c>
      <c r="GI37" t="str">
        <f t="shared" si="142"/>
        <v/>
      </c>
      <c r="GJ37" t="str">
        <f t="shared" si="143"/>
        <v/>
      </c>
      <c r="GK37" t="str">
        <f t="shared" si="144"/>
        <v/>
      </c>
      <c r="GL37" t="str">
        <f t="shared" si="145"/>
        <v>X</v>
      </c>
      <c r="GM37">
        <f t="shared" si="146"/>
        <v>-1</v>
      </c>
      <c r="GQ37">
        <f t="shared" si="147"/>
        <v>500</v>
      </c>
      <c r="GR37">
        <f t="shared" si="148"/>
        <v>100</v>
      </c>
    </row>
    <row r="38" spans="1:200" ht="18.600000000000001" thickTop="1" thickBot="1" x14ac:dyDescent="0.45">
      <c r="A38" s="15" t="s">
        <v>99</v>
      </c>
      <c r="B38" s="47">
        <f>IF(C38="",IF(Making!B38="","",Making!B38),C38)</f>
        <v>0</v>
      </c>
      <c r="C38" s="40" t="str">
        <f>IF(Walking!D43="","",Walking!D43)</f>
        <v/>
      </c>
      <c r="K38">
        <f t="shared" si="34"/>
        <v>0</v>
      </c>
      <c r="L38">
        <f t="shared" si="35"/>
        <v>30</v>
      </c>
      <c r="M38">
        <f t="shared" si="36"/>
        <v>0</v>
      </c>
      <c r="N38" s="17">
        <f t="shared" si="37"/>
        <v>0</v>
      </c>
      <c r="O38">
        <f t="shared" si="38"/>
        <v>1</v>
      </c>
      <c r="P38">
        <f t="shared" si="151"/>
        <v>-10</v>
      </c>
      <c r="Q38">
        <f t="shared" si="151"/>
        <v>-5</v>
      </c>
      <c r="R38">
        <f t="shared" si="40"/>
        <v>0</v>
      </c>
      <c r="S38">
        <f t="shared" si="152"/>
        <v>0</v>
      </c>
      <c r="T38">
        <f t="shared" si="152"/>
        <v>0</v>
      </c>
      <c r="U38">
        <f t="shared" si="42"/>
        <v>0</v>
      </c>
      <c r="V38">
        <f t="shared" si="43"/>
        <v>-1</v>
      </c>
      <c r="W38">
        <f t="shared" si="150"/>
        <v>-2</v>
      </c>
      <c r="X38">
        <f t="shared" si="150"/>
        <v>4</v>
      </c>
      <c r="Y38">
        <f t="shared" si="150"/>
        <v>4</v>
      </c>
      <c r="Z38">
        <f t="shared" si="150"/>
        <v>8</v>
      </c>
      <c r="AA38">
        <f t="shared" si="150"/>
        <v>0</v>
      </c>
      <c r="AB38">
        <f t="shared" si="150"/>
        <v>0</v>
      </c>
      <c r="AC38" s="2">
        <f t="shared" si="44"/>
        <v>0</v>
      </c>
      <c r="AD38" s="2">
        <f t="shared" si="45"/>
        <v>9</v>
      </c>
      <c r="AE38" s="2">
        <f t="shared" si="46"/>
        <v>0</v>
      </c>
      <c r="AF38" s="2">
        <f t="shared" si="47"/>
        <v>-1</v>
      </c>
      <c r="AG38" s="2">
        <f t="shared" si="48"/>
        <v>0</v>
      </c>
      <c r="AH38" s="2">
        <f t="shared" si="49"/>
        <v>0</v>
      </c>
      <c r="AI38" s="2">
        <f t="shared" si="50"/>
        <v>0</v>
      </c>
      <c r="AJ38" s="2">
        <f t="shared" si="51"/>
        <v>0</v>
      </c>
      <c r="AK38" s="6">
        <f t="shared" si="1"/>
        <v>0</v>
      </c>
      <c r="AL38" s="6">
        <f t="shared" si="2"/>
        <v>0</v>
      </c>
      <c r="AM38" s="6">
        <f t="shared" si="52"/>
        <v>0</v>
      </c>
      <c r="AN38" s="2">
        <f t="shared" si="3"/>
        <v>0</v>
      </c>
      <c r="AO38" s="6">
        <f t="shared" si="53"/>
        <v>0</v>
      </c>
      <c r="AP38" s="6">
        <f t="shared" si="4"/>
        <v>0</v>
      </c>
      <c r="AQ38" s="6">
        <f t="shared" si="54"/>
        <v>0</v>
      </c>
      <c r="AR38" s="18">
        <f t="shared" si="5"/>
        <v>0</v>
      </c>
      <c r="AS38" s="18">
        <f t="shared" si="6"/>
        <v>0</v>
      </c>
      <c r="AT38">
        <f t="shared" si="153"/>
        <v>6</v>
      </c>
      <c r="AU38">
        <f t="shared" si="153"/>
        <v>3</v>
      </c>
      <c r="AV38">
        <f t="shared" si="56"/>
        <v>0</v>
      </c>
      <c r="AW38" s="2">
        <f t="shared" si="57"/>
        <v>0</v>
      </c>
      <c r="AX38" s="2">
        <f t="shared" si="58"/>
        <v>0</v>
      </c>
      <c r="AY38" s="2">
        <f t="shared" si="154"/>
        <v>1</v>
      </c>
      <c r="AZ38" s="2">
        <f t="shared" si="154"/>
        <v>-1</v>
      </c>
      <c r="BA38" s="18">
        <f t="shared" si="60"/>
        <v>0</v>
      </c>
      <c r="BB38" s="2">
        <f t="shared" si="61"/>
        <v>0</v>
      </c>
      <c r="BC38" s="2">
        <f t="shared" si="62"/>
        <v>0</v>
      </c>
      <c r="BD38" s="2">
        <f t="shared" si="155"/>
        <v>1</v>
      </c>
      <c r="BE38" s="2">
        <f t="shared" si="155"/>
        <v>-1</v>
      </c>
      <c r="BF38" s="18">
        <f t="shared" si="64"/>
        <v>0</v>
      </c>
      <c r="BG38">
        <f t="shared" si="156"/>
        <v>0</v>
      </c>
      <c r="BH38" s="2">
        <f t="shared" si="156"/>
        <v>1</v>
      </c>
      <c r="BI38" s="17">
        <f t="shared" si="66"/>
        <v>0</v>
      </c>
      <c r="BJ38" s="2">
        <f t="shared" si="67"/>
        <v>1</v>
      </c>
      <c r="BK38" s="17">
        <f t="shared" si="68"/>
        <v>0</v>
      </c>
      <c r="BL38" s="2"/>
      <c r="BM38" t="str">
        <f t="shared" si="69"/>
        <v/>
      </c>
      <c r="BN38" t="str">
        <f t="shared" si="69"/>
        <v/>
      </c>
      <c r="BO38">
        <f t="shared" si="70"/>
        <v>0</v>
      </c>
      <c r="BP38">
        <f t="shared" si="71"/>
        <v>0</v>
      </c>
      <c r="BQ38">
        <f t="shared" si="72"/>
        <v>0</v>
      </c>
      <c r="BR38">
        <f t="shared" si="73"/>
        <v>0</v>
      </c>
      <c r="BS38">
        <f t="shared" si="73"/>
        <v>0</v>
      </c>
      <c r="BT38" s="17">
        <f t="shared" si="74"/>
        <v>0</v>
      </c>
      <c r="BU38" s="17">
        <f t="shared" si="75"/>
        <v>0</v>
      </c>
      <c r="BV38" s="2"/>
      <c r="BW38">
        <f t="shared" si="76"/>
        <v>10</v>
      </c>
      <c r="BX38">
        <f t="shared" si="7"/>
        <v>0</v>
      </c>
      <c r="BY38" s="7">
        <f t="shared" si="8"/>
        <v>0</v>
      </c>
      <c r="BZ38">
        <f t="shared" si="9"/>
        <v>0</v>
      </c>
      <c r="CA38" s="7">
        <f t="shared" si="10"/>
        <v>0</v>
      </c>
      <c r="CB38">
        <f t="shared" si="157"/>
        <v>10</v>
      </c>
      <c r="CC38">
        <f t="shared" si="157"/>
        <v>0</v>
      </c>
      <c r="CD38">
        <f t="shared" si="157"/>
        <v>0</v>
      </c>
      <c r="CE38" s="7">
        <f t="shared" si="78"/>
        <v>10</v>
      </c>
      <c r="CF38" s="7">
        <f t="shared" si="79"/>
        <v>10</v>
      </c>
      <c r="CG38">
        <f t="shared" si="158"/>
        <v>20</v>
      </c>
      <c r="CH38">
        <f t="shared" si="158"/>
        <v>20</v>
      </c>
      <c r="CI38">
        <f t="shared" si="158"/>
        <v>20</v>
      </c>
      <c r="CJ38">
        <f t="shared" si="11"/>
        <v>40</v>
      </c>
      <c r="CK38">
        <f t="shared" si="12"/>
        <v>40</v>
      </c>
      <c r="CL38">
        <f t="shared" si="13"/>
        <v>0</v>
      </c>
      <c r="CM38">
        <f t="shared" si="14"/>
        <v>0</v>
      </c>
      <c r="CN38">
        <f t="shared" si="159"/>
        <v>10</v>
      </c>
      <c r="CO38">
        <f t="shared" si="159"/>
        <v>5</v>
      </c>
      <c r="CP38">
        <f t="shared" si="15"/>
        <v>0</v>
      </c>
      <c r="CQ38">
        <f t="shared" si="16"/>
        <v>0</v>
      </c>
      <c r="CR38">
        <f t="shared" si="17"/>
        <v>0</v>
      </c>
      <c r="CS38" s="7">
        <f t="shared" si="82"/>
        <v>0</v>
      </c>
      <c r="CT38">
        <f t="shared" si="18"/>
        <v>0</v>
      </c>
      <c r="CU38">
        <f t="shared" si="19"/>
        <v>0</v>
      </c>
      <c r="CV38">
        <f t="shared" si="20"/>
        <v>0</v>
      </c>
      <c r="CW38" s="7">
        <f t="shared" si="83"/>
        <v>0</v>
      </c>
      <c r="CX38">
        <f t="shared" si="160"/>
        <v>0</v>
      </c>
      <c r="CY38">
        <f t="shared" si="160"/>
        <v>0</v>
      </c>
      <c r="CZ38">
        <f t="shared" si="160"/>
        <v>-5</v>
      </c>
      <c r="DA38">
        <f t="shared" si="160"/>
        <v>0</v>
      </c>
      <c r="DB38">
        <f t="shared" si="160"/>
        <v>0</v>
      </c>
      <c r="DC38">
        <f t="shared" si="85"/>
        <v>40</v>
      </c>
      <c r="DD38">
        <f t="shared" si="86"/>
        <v>40</v>
      </c>
      <c r="DE38" s="5">
        <f t="shared" si="87"/>
        <v>40</v>
      </c>
      <c r="DG38">
        <f t="shared" si="88"/>
        <v>40</v>
      </c>
      <c r="DH38">
        <f t="shared" si="89"/>
        <v>40</v>
      </c>
      <c r="DI38" s="5">
        <f t="shared" si="90"/>
        <v>40</v>
      </c>
      <c r="DK38">
        <f t="shared" si="161"/>
        <v>0</v>
      </c>
      <c r="DL38">
        <f t="shared" si="161"/>
        <v>0</v>
      </c>
      <c r="DM38">
        <f t="shared" si="161"/>
        <v>0</v>
      </c>
      <c r="DN38">
        <f t="shared" si="161"/>
        <v>0</v>
      </c>
      <c r="DO38">
        <f t="shared" si="21"/>
        <v>0</v>
      </c>
      <c r="DP38">
        <f t="shared" si="92"/>
        <v>0</v>
      </c>
      <c r="DQ38">
        <f t="shared" si="162"/>
        <v>5</v>
      </c>
      <c r="DR38">
        <f t="shared" si="162"/>
        <v>0</v>
      </c>
      <c r="DS38">
        <f t="shared" si="22"/>
        <v>5</v>
      </c>
      <c r="DT38">
        <f t="shared" si="94"/>
        <v>5</v>
      </c>
      <c r="DU38">
        <f t="shared" si="95"/>
        <v>0</v>
      </c>
      <c r="DV38">
        <f t="shared" si="23"/>
        <v>0</v>
      </c>
      <c r="DW38">
        <f t="shared" si="163"/>
        <v>0</v>
      </c>
      <c r="DX38">
        <f t="shared" si="163"/>
        <v>0</v>
      </c>
      <c r="DY38">
        <f t="shared" si="163"/>
        <v>1</v>
      </c>
      <c r="DZ38">
        <f t="shared" si="163"/>
        <v>1</v>
      </c>
      <c r="EA38">
        <f t="shared" si="163"/>
        <v>1</v>
      </c>
      <c r="EB38">
        <f t="shared" si="97"/>
        <v>0</v>
      </c>
      <c r="EC38">
        <f t="shared" si="98"/>
        <v>10</v>
      </c>
      <c r="ED38">
        <f t="shared" si="99"/>
        <v>40</v>
      </c>
      <c r="EE38">
        <f t="shared" si="100"/>
        <v>1</v>
      </c>
      <c r="EF38">
        <f t="shared" si="100"/>
        <v>1</v>
      </c>
      <c r="EG38">
        <f t="shared" si="100"/>
        <v>1</v>
      </c>
      <c r="EH38">
        <f t="shared" si="101"/>
        <v>0</v>
      </c>
      <c r="EI38">
        <f t="shared" si="102"/>
        <v>10</v>
      </c>
      <c r="EJ38">
        <f t="shared" si="103"/>
        <v>40</v>
      </c>
      <c r="EK38" s="16">
        <f t="shared" si="26"/>
        <v>0</v>
      </c>
      <c r="EL38" s="16">
        <f t="shared" si="104"/>
        <v>10</v>
      </c>
      <c r="EM38" s="16">
        <f t="shared" si="105"/>
        <v>45</v>
      </c>
      <c r="EN38" s="16">
        <f t="shared" si="27"/>
        <v>0</v>
      </c>
      <c r="EO38" s="16">
        <f t="shared" si="106"/>
        <v>10</v>
      </c>
      <c r="EP38" s="16">
        <f t="shared" si="107"/>
        <v>45</v>
      </c>
      <c r="EQ38">
        <f t="shared" si="108"/>
        <v>0</v>
      </c>
      <c r="ER38" s="49">
        <f t="shared" si="28"/>
        <v>0</v>
      </c>
      <c r="ES38" s="49">
        <f t="shared" si="109"/>
        <v>0</v>
      </c>
      <c r="ET38" s="49">
        <f t="shared" si="110"/>
        <v>0</v>
      </c>
      <c r="EV38" t="s">
        <v>12</v>
      </c>
      <c r="EW38">
        <f t="shared" si="29"/>
        <v>0</v>
      </c>
      <c r="EX38" t="str">
        <f t="shared" si="111"/>
        <v>I2</v>
      </c>
      <c r="EY38">
        <f t="shared" si="112"/>
        <v>0</v>
      </c>
      <c r="EZ38">
        <f t="shared" si="113"/>
        <v>10</v>
      </c>
      <c r="FA38">
        <f t="shared" si="114"/>
        <v>45</v>
      </c>
      <c r="FB38" t="str">
        <f t="shared" si="115"/>
        <v>I3</v>
      </c>
      <c r="FC38">
        <f t="shared" si="116"/>
        <v>0</v>
      </c>
      <c r="FD38">
        <f t="shared" si="117"/>
        <v>10</v>
      </c>
      <c r="FE38">
        <f t="shared" si="118"/>
        <v>45</v>
      </c>
      <c r="FF38" t="str">
        <f t="shared" si="119"/>
        <v>S</v>
      </c>
      <c r="FG38">
        <f t="shared" si="120"/>
        <v>100</v>
      </c>
      <c r="FH38" t="str">
        <f t="shared" si="121"/>
        <v>D</v>
      </c>
      <c r="FI38">
        <f t="shared" si="122"/>
        <v>0</v>
      </c>
      <c r="FJ38" t="str">
        <f t="shared" si="123"/>
        <v>P18</v>
      </c>
      <c r="FK38">
        <f t="shared" si="124"/>
        <v>0</v>
      </c>
      <c r="FL38" t="str">
        <f t="shared" si="125"/>
        <v>P17</v>
      </c>
      <c r="FM38">
        <f t="shared" si="126"/>
        <v>0</v>
      </c>
      <c r="FN38" t="str">
        <f t="shared" si="127"/>
        <v>P9</v>
      </c>
      <c r="FO38">
        <f t="shared" si="128"/>
        <v>0</v>
      </c>
      <c r="FP38" t="str">
        <f t="shared" si="129"/>
        <v>P10</v>
      </c>
      <c r="FQ38">
        <f t="shared" si="130"/>
        <v>0</v>
      </c>
      <c r="FR38" t="str">
        <f t="shared" si="131"/>
        <v>T1</v>
      </c>
      <c r="FS38">
        <f t="shared" si="132"/>
        <v>0</v>
      </c>
      <c r="FT38" t="str">
        <f t="shared" si="133"/>
        <v>T2</v>
      </c>
      <c r="FU38">
        <f t="shared" si="134"/>
        <v>0</v>
      </c>
      <c r="FV38" t="str">
        <f t="shared" si="135"/>
        <v>T3</v>
      </c>
      <c r="FW38">
        <f t="shared" si="136"/>
        <v>10</v>
      </c>
      <c r="FX38" t="str">
        <f t="shared" si="137"/>
        <v>T4</v>
      </c>
      <c r="FY38">
        <f t="shared" si="138"/>
        <v>10</v>
      </c>
      <c r="FZ38" t="str">
        <f t="shared" si="139"/>
        <v>P13</v>
      </c>
      <c r="GA38">
        <f t="shared" si="31"/>
        <v>0</v>
      </c>
      <c r="GB38" t="str">
        <f t="shared" si="140"/>
        <v>P14</v>
      </c>
      <c r="GC38">
        <f t="shared" si="32"/>
        <v>0</v>
      </c>
      <c r="GD38" t="str">
        <f t="shared" si="141"/>
        <v>P11</v>
      </c>
      <c r="GE38">
        <f t="shared" si="141"/>
        <v>-15</v>
      </c>
      <c r="GF38" t="str">
        <f t="shared" si="141"/>
        <v>P12</v>
      </c>
      <c r="GG38">
        <f t="shared" si="141"/>
        <v>-15</v>
      </c>
      <c r="GH38" t="str">
        <f t="shared" si="149"/>
        <v/>
      </c>
      <c r="GI38" t="str">
        <f t="shared" si="142"/>
        <v/>
      </c>
      <c r="GJ38" t="str">
        <f t="shared" si="143"/>
        <v/>
      </c>
      <c r="GK38" t="str">
        <f t="shared" si="144"/>
        <v/>
      </c>
      <c r="GL38" t="str">
        <f t="shared" si="145"/>
        <v>X</v>
      </c>
      <c r="GM38">
        <f t="shared" si="146"/>
        <v>-1</v>
      </c>
      <c r="GQ38">
        <f t="shared" si="147"/>
        <v>500</v>
      </c>
      <c r="GR38">
        <f t="shared" si="148"/>
        <v>100</v>
      </c>
    </row>
    <row r="39" spans="1:200" ht="18.600000000000001" thickTop="1" thickBot="1" x14ac:dyDescent="0.45">
      <c r="A39" s="15" t="s">
        <v>106</v>
      </c>
      <c r="B39" s="47">
        <f>IF(C39="",IF(Making!B39="","",Making!B39),C39)</f>
        <v>0</v>
      </c>
      <c r="C39" s="40" t="str">
        <f>IF(Walking!D44="","",Walking!D44)</f>
        <v/>
      </c>
      <c r="K39">
        <f t="shared" si="34"/>
        <v>0</v>
      </c>
      <c r="L39">
        <f t="shared" si="35"/>
        <v>31</v>
      </c>
      <c r="M39">
        <f t="shared" si="36"/>
        <v>0</v>
      </c>
      <c r="N39" s="17">
        <f t="shared" si="37"/>
        <v>0</v>
      </c>
      <c r="O39">
        <f t="shared" si="38"/>
        <v>1</v>
      </c>
      <c r="P39">
        <f t="shared" si="151"/>
        <v>-10</v>
      </c>
      <c r="Q39">
        <f t="shared" si="151"/>
        <v>-5</v>
      </c>
      <c r="R39">
        <f t="shared" si="40"/>
        <v>0</v>
      </c>
      <c r="S39">
        <f t="shared" si="152"/>
        <v>0</v>
      </c>
      <c r="T39">
        <f t="shared" si="152"/>
        <v>0</v>
      </c>
      <c r="U39">
        <f t="shared" si="42"/>
        <v>0</v>
      </c>
      <c r="V39">
        <f t="shared" si="43"/>
        <v>-1</v>
      </c>
      <c r="W39">
        <f t="shared" si="150"/>
        <v>-2</v>
      </c>
      <c r="X39">
        <f t="shared" si="150"/>
        <v>4</v>
      </c>
      <c r="Y39">
        <f t="shared" si="150"/>
        <v>4</v>
      </c>
      <c r="Z39">
        <f t="shared" si="150"/>
        <v>8</v>
      </c>
      <c r="AA39">
        <f t="shared" si="150"/>
        <v>0</v>
      </c>
      <c r="AB39">
        <f t="shared" si="150"/>
        <v>0</v>
      </c>
      <c r="AC39" s="2">
        <f t="shared" si="44"/>
        <v>0</v>
      </c>
      <c r="AD39" s="2">
        <f t="shared" si="45"/>
        <v>9</v>
      </c>
      <c r="AE39" s="2">
        <f t="shared" si="46"/>
        <v>0</v>
      </c>
      <c r="AF39" s="2">
        <f t="shared" si="47"/>
        <v>-1</v>
      </c>
      <c r="AG39" s="2">
        <f t="shared" si="48"/>
        <v>0</v>
      </c>
      <c r="AH39" s="2">
        <f t="shared" si="49"/>
        <v>0</v>
      </c>
      <c r="AI39" s="2">
        <f t="shared" si="50"/>
        <v>0</v>
      </c>
      <c r="AJ39" s="2">
        <f t="shared" si="51"/>
        <v>0</v>
      </c>
      <c r="AK39" s="6">
        <f t="shared" si="1"/>
        <v>0</v>
      </c>
      <c r="AL39" s="6">
        <f t="shared" si="2"/>
        <v>0</v>
      </c>
      <c r="AM39" s="6">
        <f t="shared" si="52"/>
        <v>0</v>
      </c>
      <c r="AN39" s="2">
        <f t="shared" si="3"/>
        <v>0</v>
      </c>
      <c r="AO39" s="6">
        <f t="shared" si="53"/>
        <v>0</v>
      </c>
      <c r="AP39" s="6">
        <f t="shared" si="4"/>
        <v>0</v>
      </c>
      <c r="AQ39" s="6">
        <f t="shared" si="54"/>
        <v>0</v>
      </c>
      <c r="AR39" s="18">
        <f t="shared" si="5"/>
        <v>0</v>
      </c>
      <c r="AS39" s="18">
        <f t="shared" si="6"/>
        <v>0</v>
      </c>
      <c r="AT39">
        <f t="shared" si="153"/>
        <v>6</v>
      </c>
      <c r="AU39">
        <f t="shared" si="153"/>
        <v>3</v>
      </c>
      <c r="AV39">
        <f t="shared" si="56"/>
        <v>0</v>
      </c>
      <c r="AW39" s="2">
        <f t="shared" si="57"/>
        <v>0</v>
      </c>
      <c r="AX39" s="2">
        <f t="shared" si="58"/>
        <v>0</v>
      </c>
      <c r="AY39" s="2">
        <f t="shared" si="154"/>
        <v>1</v>
      </c>
      <c r="AZ39" s="2">
        <f t="shared" si="154"/>
        <v>-1</v>
      </c>
      <c r="BA39" s="18">
        <f t="shared" si="60"/>
        <v>0</v>
      </c>
      <c r="BB39" s="2">
        <f t="shared" si="61"/>
        <v>0</v>
      </c>
      <c r="BC39" s="2">
        <f t="shared" si="62"/>
        <v>0</v>
      </c>
      <c r="BD39" s="2">
        <f t="shared" si="155"/>
        <v>1</v>
      </c>
      <c r="BE39" s="2">
        <f t="shared" si="155"/>
        <v>-1</v>
      </c>
      <c r="BF39" s="18">
        <f t="shared" si="64"/>
        <v>0</v>
      </c>
      <c r="BG39">
        <f t="shared" si="156"/>
        <v>0</v>
      </c>
      <c r="BH39" s="2">
        <f t="shared" si="156"/>
        <v>1</v>
      </c>
      <c r="BI39" s="17">
        <f t="shared" si="66"/>
        <v>0</v>
      </c>
      <c r="BJ39" s="2">
        <f t="shared" si="67"/>
        <v>1</v>
      </c>
      <c r="BK39" s="17">
        <f t="shared" si="68"/>
        <v>0</v>
      </c>
      <c r="BL39" s="2"/>
      <c r="BM39" t="str">
        <f t="shared" si="69"/>
        <v/>
      </c>
      <c r="BN39" t="str">
        <f t="shared" si="69"/>
        <v/>
      </c>
      <c r="BO39">
        <f t="shared" si="70"/>
        <v>0</v>
      </c>
      <c r="BP39">
        <f t="shared" si="71"/>
        <v>0</v>
      </c>
      <c r="BQ39">
        <f t="shared" si="72"/>
        <v>0</v>
      </c>
      <c r="BR39">
        <f t="shared" si="73"/>
        <v>0</v>
      </c>
      <c r="BS39">
        <f t="shared" si="73"/>
        <v>0</v>
      </c>
      <c r="BT39" s="17">
        <f t="shared" si="74"/>
        <v>0</v>
      </c>
      <c r="BU39" s="17">
        <f t="shared" si="75"/>
        <v>0</v>
      </c>
      <c r="BV39" s="2"/>
      <c r="BW39">
        <f t="shared" si="76"/>
        <v>10</v>
      </c>
      <c r="BX39">
        <f t="shared" si="7"/>
        <v>0</v>
      </c>
      <c r="BY39" s="7">
        <f t="shared" si="8"/>
        <v>0</v>
      </c>
      <c r="BZ39">
        <f t="shared" si="9"/>
        <v>0</v>
      </c>
      <c r="CA39" s="7">
        <f t="shared" si="10"/>
        <v>0</v>
      </c>
      <c r="CB39">
        <f t="shared" si="157"/>
        <v>10</v>
      </c>
      <c r="CC39">
        <f t="shared" si="157"/>
        <v>0</v>
      </c>
      <c r="CD39">
        <f t="shared" si="157"/>
        <v>0</v>
      </c>
      <c r="CE39" s="7">
        <f t="shared" si="78"/>
        <v>10</v>
      </c>
      <c r="CF39" s="7">
        <f t="shared" si="79"/>
        <v>10</v>
      </c>
      <c r="CG39">
        <f t="shared" si="158"/>
        <v>20</v>
      </c>
      <c r="CH39">
        <f t="shared" si="158"/>
        <v>20</v>
      </c>
      <c r="CI39">
        <f t="shared" si="158"/>
        <v>20</v>
      </c>
      <c r="CJ39">
        <f t="shared" si="11"/>
        <v>40</v>
      </c>
      <c r="CK39">
        <f t="shared" si="12"/>
        <v>40</v>
      </c>
      <c r="CL39">
        <f t="shared" si="13"/>
        <v>0</v>
      </c>
      <c r="CM39">
        <f t="shared" si="14"/>
        <v>0</v>
      </c>
      <c r="CN39">
        <f t="shared" si="159"/>
        <v>10</v>
      </c>
      <c r="CO39">
        <f t="shared" si="159"/>
        <v>5</v>
      </c>
      <c r="CP39">
        <f t="shared" si="15"/>
        <v>0</v>
      </c>
      <c r="CQ39">
        <f t="shared" si="16"/>
        <v>0</v>
      </c>
      <c r="CR39">
        <f t="shared" si="17"/>
        <v>0</v>
      </c>
      <c r="CS39" s="7">
        <f t="shared" si="82"/>
        <v>0</v>
      </c>
      <c r="CT39">
        <f t="shared" si="18"/>
        <v>0</v>
      </c>
      <c r="CU39">
        <f t="shared" si="19"/>
        <v>0</v>
      </c>
      <c r="CV39">
        <f t="shared" si="20"/>
        <v>0</v>
      </c>
      <c r="CW39" s="7">
        <f t="shared" si="83"/>
        <v>0</v>
      </c>
      <c r="CX39">
        <f t="shared" si="160"/>
        <v>0</v>
      </c>
      <c r="CY39">
        <f t="shared" si="160"/>
        <v>0</v>
      </c>
      <c r="CZ39">
        <f t="shared" si="160"/>
        <v>-5</v>
      </c>
      <c r="DA39">
        <f t="shared" si="160"/>
        <v>0</v>
      </c>
      <c r="DB39">
        <f t="shared" si="160"/>
        <v>0</v>
      </c>
      <c r="DC39">
        <f t="shared" si="85"/>
        <v>40</v>
      </c>
      <c r="DD39">
        <f t="shared" si="86"/>
        <v>40</v>
      </c>
      <c r="DE39" s="5">
        <f t="shared" si="87"/>
        <v>40</v>
      </c>
      <c r="DG39">
        <f t="shared" si="88"/>
        <v>40</v>
      </c>
      <c r="DH39">
        <f t="shared" si="89"/>
        <v>40</v>
      </c>
      <c r="DI39" s="5">
        <f t="shared" si="90"/>
        <v>40</v>
      </c>
      <c r="DK39">
        <f t="shared" si="161"/>
        <v>0</v>
      </c>
      <c r="DL39">
        <f t="shared" si="161"/>
        <v>0</v>
      </c>
      <c r="DM39">
        <f t="shared" si="161"/>
        <v>0</v>
      </c>
      <c r="DN39">
        <f t="shared" si="161"/>
        <v>0</v>
      </c>
      <c r="DO39">
        <f t="shared" si="21"/>
        <v>0</v>
      </c>
      <c r="DP39">
        <f t="shared" si="92"/>
        <v>0</v>
      </c>
      <c r="DQ39">
        <f t="shared" si="162"/>
        <v>5</v>
      </c>
      <c r="DR39">
        <f t="shared" si="162"/>
        <v>0</v>
      </c>
      <c r="DS39">
        <f t="shared" si="22"/>
        <v>5</v>
      </c>
      <c r="DT39">
        <f t="shared" si="94"/>
        <v>5</v>
      </c>
      <c r="DU39">
        <f t="shared" si="95"/>
        <v>0</v>
      </c>
      <c r="DV39">
        <f t="shared" si="23"/>
        <v>0</v>
      </c>
      <c r="DW39">
        <f t="shared" si="163"/>
        <v>0</v>
      </c>
      <c r="DX39">
        <f t="shared" si="163"/>
        <v>0</v>
      </c>
      <c r="DY39">
        <f t="shared" si="163"/>
        <v>1</v>
      </c>
      <c r="DZ39">
        <f t="shared" si="163"/>
        <v>1</v>
      </c>
      <c r="EA39">
        <f t="shared" si="163"/>
        <v>1</v>
      </c>
      <c r="EB39">
        <f t="shared" si="97"/>
        <v>0</v>
      </c>
      <c r="EC39">
        <f t="shared" si="98"/>
        <v>10</v>
      </c>
      <c r="ED39">
        <f t="shared" si="99"/>
        <v>40</v>
      </c>
      <c r="EE39">
        <f t="shared" si="100"/>
        <v>1</v>
      </c>
      <c r="EF39">
        <f t="shared" si="100"/>
        <v>1</v>
      </c>
      <c r="EG39">
        <f t="shared" si="100"/>
        <v>1</v>
      </c>
      <c r="EH39">
        <f t="shared" si="101"/>
        <v>0</v>
      </c>
      <c r="EI39">
        <f t="shared" si="102"/>
        <v>10</v>
      </c>
      <c r="EJ39">
        <f t="shared" si="103"/>
        <v>40</v>
      </c>
      <c r="EK39" s="16">
        <f t="shared" si="26"/>
        <v>0</v>
      </c>
      <c r="EL39" s="16">
        <f t="shared" si="104"/>
        <v>10</v>
      </c>
      <c r="EM39" s="16">
        <f t="shared" si="105"/>
        <v>45</v>
      </c>
      <c r="EN39" s="16">
        <f t="shared" si="27"/>
        <v>0</v>
      </c>
      <c r="EO39" s="16">
        <f t="shared" si="106"/>
        <v>10</v>
      </c>
      <c r="EP39" s="16">
        <f t="shared" si="107"/>
        <v>45</v>
      </c>
      <c r="EQ39">
        <f t="shared" si="108"/>
        <v>0</v>
      </c>
      <c r="ER39" s="49">
        <f t="shared" si="28"/>
        <v>0</v>
      </c>
      <c r="ES39" s="49">
        <f t="shared" si="109"/>
        <v>0</v>
      </c>
      <c r="ET39" s="49">
        <f t="shared" si="110"/>
        <v>0</v>
      </c>
      <c r="EV39" t="s">
        <v>12</v>
      </c>
      <c r="EW39">
        <f t="shared" si="29"/>
        <v>0</v>
      </c>
      <c r="EX39" t="str">
        <f t="shared" si="111"/>
        <v>I2</v>
      </c>
      <c r="EY39">
        <f t="shared" si="112"/>
        <v>0</v>
      </c>
      <c r="EZ39">
        <f t="shared" si="113"/>
        <v>10</v>
      </c>
      <c r="FA39">
        <f t="shared" si="114"/>
        <v>45</v>
      </c>
      <c r="FB39" t="str">
        <f t="shared" si="115"/>
        <v>I3</v>
      </c>
      <c r="FC39">
        <f t="shared" si="116"/>
        <v>0</v>
      </c>
      <c r="FD39">
        <f t="shared" si="117"/>
        <v>10</v>
      </c>
      <c r="FE39">
        <f t="shared" si="118"/>
        <v>45</v>
      </c>
      <c r="FF39" t="str">
        <f t="shared" si="119"/>
        <v>S</v>
      </c>
      <c r="FG39">
        <f t="shared" si="120"/>
        <v>100</v>
      </c>
      <c r="FH39" t="str">
        <f t="shared" si="121"/>
        <v>D</v>
      </c>
      <c r="FI39">
        <f t="shared" si="122"/>
        <v>0</v>
      </c>
      <c r="FJ39" t="str">
        <f t="shared" si="123"/>
        <v>P18</v>
      </c>
      <c r="FK39">
        <f t="shared" si="124"/>
        <v>0</v>
      </c>
      <c r="FL39" t="str">
        <f t="shared" si="125"/>
        <v>P17</v>
      </c>
      <c r="FM39">
        <f t="shared" si="126"/>
        <v>0</v>
      </c>
      <c r="FN39" t="str">
        <f t="shared" si="127"/>
        <v>P9</v>
      </c>
      <c r="FO39">
        <f t="shared" si="128"/>
        <v>0</v>
      </c>
      <c r="FP39" t="str">
        <f t="shared" si="129"/>
        <v>P10</v>
      </c>
      <c r="FQ39">
        <f t="shared" si="130"/>
        <v>0</v>
      </c>
      <c r="FR39" t="str">
        <f t="shared" si="131"/>
        <v>T1</v>
      </c>
      <c r="FS39">
        <f t="shared" si="132"/>
        <v>0</v>
      </c>
      <c r="FT39" t="str">
        <f t="shared" si="133"/>
        <v>T2</v>
      </c>
      <c r="FU39">
        <f t="shared" si="134"/>
        <v>0</v>
      </c>
      <c r="FV39" t="str">
        <f t="shared" si="135"/>
        <v>T3</v>
      </c>
      <c r="FW39">
        <f t="shared" si="136"/>
        <v>10</v>
      </c>
      <c r="FX39" t="str">
        <f t="shared" si="137"/>
        <v>T4</v>
      </c>
      <c r="FY39">
        <f t="shared" si="138"/>
        <v>10</v>
      </c>
      <c r="FZ39" t="str">
        <f t="shared" si="139"/>
        <v>P13</v>
      </c>
      <c r="GA39">
        <f t="shared" si="31"/>
        <v>0</v>
      </c>
      <c r="GB39" t="str">
        <f t="shared" si="140"/>
        <v>P14</v>
      </c>
      <c r="GC39">
        <f t="shared" si="32"/>
        <v>0</v>
      </c>
      <c r="GD39" t="str">
        <f t="shared" si="141"/>
        <v>P11</v>
      </c>
      <c r="GE39">
        <f t="shared" si="141"/>
        <v>-15</v>
      </c>
      <c r="GF39" t="str">
        <f t="shared" si="141"/>
        <v>P12</v>
      </c>
      <c r="GG39">
        <f t="shared" si="141"/>
        <v>-15</v>
      </c>
      <c r="GH39" t="str">
        <f t="shared" si="149"/>
        <v/>
      </c>
      <c r="GI39" t="str">
        <f t="shared" si="142"/>
        <v/>
      </c>
      <c r="GJ39" t="str">
        <f t="shared" si="143"/>
        <v/>
      </c>
      <c r="GK39" t="str">
        <f t="shared" si="144"/>
        <v/>
      </c>
      <c r="GL39" t="str">
        <f t="shared" si="145"/>
        <v>X</v>
      </c>
      <c r="GM39">
        <f t="shared" si="146"/>
        <v>-1</v>
      </c>
      <c r="GQ39">
        <f t="shared" si="147"/>
        <v>500</v>
      </c>
      <c r="GR39">
        <f t="shared" si="148"/>
        <v>100</v>
      </c>
    </row>
    <row r="40" spans="1:200" ht="18.600000000000001" thickTop="1" thickBot="1" x14ac:dyDescent="0.45">
      <c r="A40" s="15" t="s">
        <v>119</v>
      </c>
      <c r="B40" s="47">
        <f>IF(C40="",IF(Making!B40="","",Making!B40),C40)</f>
        <v>0</v>
      </c>
      <c r="C40" s="40" t="str">
        <f>IF(Walking!D45="","",Walking!D45)</f>
        <v/>
      </c>
      <c r="K40">
        <f>IF(L40&lt;=Z40*2,1,0)</f>
        <v>0</v>
      </c>
      <c r="L40">
        <f t="shared" si="35"/>
        <v>32</v>
      </c>
      <c r="M40">
        <f t="shared" si="36"/>
        <v>0</v>
      </c>
      <c r="N40" s="17">
        <f t="shared" si="37"/>
        <v>0</v>
      </c>
      <c r="O40">
        <f t="shared" si="38"/>
        <v>1</v>
      </c>
      <c r="P40">
        <f t="shared" si="151"/>
        <v>-10</v>
      </c>
      <c r="Q40">
        <f t="shared" si="151"/>
        <v>-5</v>
      </c>
      <c r="R40">
        <f t="shared" si="40"/>
        <v>0</v>
      </c>
      <c r="S40">
        <f t="shared" si="152"/>
        <v>0</v>
      </c>
      <c r="T40">
        <f t="shared" si="152"/>
        <v>0</v>
      </c>
      <c r="U40">
        <f t="shared" si="42"/>
        <v>0</v>
      </c>
      <c r="V40">
        <f t="shared" si="43"/>
        <v>-1</v>
      </c>
      <c r="W40">
        <f t="shared" si="150"/>
        <v>-2</v>
      </c>
      <c r="X40">
        <f t="shared" si="150"/>
        <v>4</v>
      </c>
      <c r="Y40">
        <f t="shared" si="150"/>
        <v>4</v>
      </c>
      <c r="Z40">
        <f t="shared" si="150"/>
        <v>8</v>
      </c>
      <c r="AA40">
        <f t="shared" si="150"/>
        <v>0</v>
      </c>
      <c r="AB40">
        <f t="shared" si="150"/>
        <v>0</v>
      </c>
      <c r="AC40" s="2">
        <f t="shared" si="44"/>
        <v>0</v>
      </c>
      <c r="AD40" s="2">
        <f t="shared" si="45"/>
        <v>9</v>
      </c>
      <c r="AE40" s="2">
        <f t="shared" si="46"/>
        <v>0</v>
      </c>
      <c r="AF40" s="2">
        <f t="shared" si="47"/>
        <v>-1</v>
      </c>
      <c r="AG40" s="2">
        <f t="shared" si="48"/>
        <v>0</v>
      </c>
      <c r="AH40" s="2">
        <f t="shared" si="49"/>
        <v>0</v>
      </c>
      <c r="AI40" s="2">
        <f t="shared" si="50"/>
        <v>0</v>
      </c>
      <c r="AJ40" s="2">
        <f t="shared" si="51"/>
        <v>0</v>
      </c>
      <c r="AK40" s="6">
        <f t="shared" si="1"/>
        <v>0</v>
      </c>
      <c r="AL40" s="6">
        <f t="shared" si="2"/>
        <v>0</v>
      </c>
      <c r="AM40" s="6">
        <f t="shared" si="52"/>
        <v>0</v>
      </c>
      <c r="AN40" s="2">
        <f t="shared" si="3"/>
        <v>0</v>
      </c>
      <c r="AO40" s="6">
        <f t="shared" si="53"/>
        <v>0</v>
      </c>
      <c r="AP40" s="6">
        <f t="shared" si="4"/>
        <v>0</v>
      </c>
      <c r="AQ40" s="6">
        <f t="shared" si="54"/>
        <v>0</v>
      </c>
      <c r="AR40" s="18">
        <f t="shared" si="5"/>
        <v>0</v>
      </c>
      <c r="AS40" s="18">
        <f t="shared" si="6"/>
        <v>0</v>
      </c>
      <c r="AT40">
        <f t="shared" si="153"/>
        <v>6</v>
      </c>
      <c r="AU40">
        <f t="shared" si="153"/>
        <v>3</v>
      </c>
      <c r="AV40">
        <f t="shared" si="56"/>
        <v>0</v>
      </c>
      <c r="AW40" s="2">
        <f t="shared" si="57"/>
        <v>0</v>
      </c>
      <c r="AX40" s="2">
        <f t="shared" si="58"/>
        <v>0</v>
      </c>
      <c r="AY40" s="2">
        <f t="shared" si="154"/>
        <v>1</v>
      </c>
      <c r="AZ40" s="2">
        <f t="shared" si="154"/>
        <v>-1</v>
      </c>
      <c r="BA40" s="18">
        <f t="shared" si="60"/>
        <v>0</v>
      </c>
      <c r="BB40" s="2">
        <f t="shared" si="61"/>
        <v>0</v>
      </c>
      <c r="BC40" s="2">
        <f t="shared" si="62"/>
        <v>0</v>
      </c>
      <c r="BD40" s="2">
        <f t="shared" si="155"/>
        <v>1</v>
      </c>
      <c r="BE40" s="2">
        <f t="shared" si="155"/>
        <v>-1</v>
      </c>
      <c r="BF40" s="18">
        <f t="shared" si="64"/>
        <v>0</v>
      </c>
      <c r="BG40">
        <f t="shared" si="156"/>
        <v>0</v>
      </c>
      <c r="BH40" s="2">
        <f t="shared" si="156"/>
        <v>1</v>
      </c>
      <c r="BI40" s="17">
        <f t="shared" si="66"/>
        <v>0</v>
      </c>
      <c r="BJ40" s="2">
        <f t="shared" si="67"/>
        <v>1</v>
      </c>
      <c r="BK40" s="17">
        <f t="shared" si="68"/>
        <v>0</v>
      </c>
      <c r="BL40" s="2"/>
      <c r="BM40" t="str">
        <f t="shared" si="69"/>
        <v/>
      </c>
      <c r="BN40" t="str">
        <f t="shared" si="69"/>
        <v/>
      </c>
      <c r="BO40">
        <f t="shared" si="70"/>
        <v>0</v>
      </c>
      <c r="BP40">
        <f t="shared" si="71"/>
        <v>0</v>
      </c>
      <c r="BQ40">
        <f t="shared" si="72"/>
        <v>0</v>
      </c>
      <c r="BR40">
        <f t="shared" si="73"/>
        <v>0</v>
      </c>
      <c r="BS40">
        <f t="shared" si="73"/>
        <v>0</v>
      </c>
      <c r="BT40" s="17">
        <f t="shared" si="74"/>
        <v>0</v>
      </c>
      <c r="BU40" s="17">
        <f t="shared" si="75"/>
        <v>0</v>
      </c>
      <c r="BV40" s="2"/>
      <c r="BW40">
        <f t="shared" si="76"/>
        <v>10</v>
      </c>
      <c r="BX40">
        <f t="shared" si="7"/>
        <v>0</v>
      </c>
      <c r="BY40" s="7">
        <f t="shared" si="8"/>
        <v>0</v>
      </c>
      <c r="BZ40">
        <f t="shared" si="9"/>
        <v>0</v>
      </c>
      <c r="CA40" s="7">
        <f t="shared" si="10"/>
        <v>0</v>
      </c>
      <c r="CB40">
        <f t="shared" si="157"/>
        <v>10</v>
      </c>
      <c r="CC40">
        <f t="shared" si="157"/>
        <v>0</v>
      </c>
      <c r="CD40">
        <f t="shared" si="157"/>
        <v>0</v>
      </c>
      <c r="CE40" s="7">
        <f t="shared" si="78"/>
        <v>10</v>
      </c>
      <c r="CF40" s="7">
        <f t="shared" si="79"/>
        <v>10</v>
      </c>
      <c r="CG40">
        <f t="shared" si="158"/>
        <v>20</v>
      </c>
      <c r="CH40">
        <f t="shared" si="158"/>
        <v>20</v>
      </c>
      <c r="CI40">
        <f t="shared" si="158"/>
        <v>20</v>
      </c>
      <c r="CJ40">
        <f t="shared" si="11"/>
        <v>40</v>
      </c>
      <c r="CK40">
        <f t="shared" si="12"/>
        <v>40</v>
      </c>
      <c r="CL40">
        <f t="shared" si="13"/>
        <v>0</v>
      </c>
      <c r="CM40">
        <f t="shared" si="14"/>
        <v>0</v>
      </c>
      <c r="CN40">
        <f t="shared" si="159"/>
        <v>10</v>
      </c>
      <c r="CO40">
        <f t="shared" si="159"/>
        <v>5</v>
      </c>
      <c r="CP40">
        <f t="shared" si="15"/>
        <v>0</v>
      </c>
      <c r="CQ40">
        <f t="shared" si="16"/>
        <v>0</v>
      </c>
      <c r="CR40">
        <f t="shared" si="17"/>
        <v>0</v>
      </c>
      <c r="CS40" s="7">
        <f t="shared" si="82"/>
        <v>0</v>
      </c>
      <c r="CT40">
        <f t="shared" si="18"/>
        <v>0</v>
      </c>
      <c r="CU40">
        <f t="shared" si="19"/>
        <v>0</v>
      </c>
      <c r="CV40">
        <f t="shared" si="20"/>
        <v>0</v>
      </c>
      <c r="CW40" s="7">
        <f t="shared" si="83"/>
        <v>0</v>
      </c>
      <c r="CX40">
        <f t="shared" si="160"/>
        <v>0</v>
      </c>
      <c r="CY40">
        <f t="shared" si="160"/>
        <v>0</v>
      </c>
      <c r="CZ40">
        <f t="shared" si="160"/>
        <v>-5</v>
      </c>
      <c r="DA40">
        <f t="shared" si="160"/>
        <v>0</v>
      </c>
      <c r="DB40">
        <f t="shared" si="160"/>
        <v>0</v>
      </c>
      <c r="DC40">
        <f t="shared" si="85"/>
        <v>40</v>
      </c>
      <c r="DD40">
        <f t="shared" si="86"/>
        <v>40</v>
      </c>
      <c r="DE40" s="5">
        <f t="shared" si="87"/>
        <v>40</v>
      </c>
      <c r="DG40">
        <f t="shared" si="88"/>
        <v>40</v>
      </c>
      <c r="DH40">
        <f t="shared" si="89"/>
        <v>40</v>
      </c>
      <c r="DI40" s="5">
        <f t="shared" si="90"/>
        <v>40</v>
      </c>
      <c r="DK40">
        <f t="shared" si="161"/>
        <v>0</v>
      </c>
      <c r="DL40">
        <f t="shared" si="161"/>
        <v>0</v>
      </c>
      <c r="DM40">
        <f t="shared" si="161"/>
        <v>0</v>
      </c>
      <c r="DN40">
        <f t="shared" si="161"/>
        <v>0</v>
      </c>
      <c r="DO40">
        <f t="shared" si="21"/>
        <v>0</v>
      </c>
      <c r="DP40">
        <f t="shared" si="92"/>
        <v>0</v>
      </c>
      <c r="DQ40">
        <f t="shared" si="162"/>
        <v>5</v>
      </c>
      <c r="DR40">
        <f t="shared" si="162"/>
        <v>0</v>
      </c>
      <c r="DS40">
        <f t="shared" si="22"/>
        <v>5</v>
      </c>
      <c r="DT40">
        <f t="shared" si="94"/>
        <v>5</v>
      </c>
      <c r="DU40">
        <f t="shared" si="95"/>
        <v>0</v>
      </c>
      <c r="DV40">
        <f t="shared" si="23"/>
        <v>0</v>
      </c>
      <c r="DW40">
        <f t="shared" si="163"/>
        <v>0</v>
      </c>
      <c r="DX40">
        <f t="shared" si="163"/>
        <v>0</v>
      </c>
      <c r="DY40">
        <f t="shared" si="163"/>
        <v>1</v>
      </c>
      <c r="DZ40">
        <f t="shared" si="163"/>
        <v>1</v>
      </c>
      <c r="EA40">
        <f t="shared" si="163"/>
        <v>1</v>
      </c>
      <c r="EB40">
        <f t="shared" si="97"/>
        <v>0</v>
      </c>
      <c r="EC40">
        <f t="shared" si="98"/>
        <v>10</v>
      </c>
      <c r="ED40">
        <f t="shared" si="99"/>
        <v>40</v>
      </c>
      <c r="EE40">
        <f t="shared" si="100"/>
        <v>1</v>
      </c>
      <c r="EF40">
        <f t="shared" si="100"/>
        <v>1</v>
      </c>
      <c r="EG40">
        <f t="shared" si="100"/>
        <v>1</v>
      </c>
      <c r="EH40">
        <f t="shared" si="101"/>
        <v>0</v>
      </c>
      <c r="EI40">
        <f t="shared" si="102"/>
        <v>10</v>
      </c>
      <c r="EJ40">
        <f t="shared" si="103"/>
        <v>40</v>
      </c>
      <c r="EK40" s="16">
        <f t="shared" si="26"/>
        <v>0</v>
      </c>
      <c r="EL40" s="16">
        <f t="shared" si="104"/>
        <v>10</v>
      </c>
      <c r="EM40" s="16">
        <f t="shared" si="105"/>
        <v>45</v>
      </c>
      <c r="EN40" s="16">
        <f t="shared" si="27"/>
        <v>0</v>
      </c>
      <c r="EO40" s="16">
        <f t="shared" si="106"/>
        <v>10</v>
      </c>
      <c r="EP40" s="16">
        <f t="shared" si="107"/>
        <v>45</v>
      </c>
      <c r="EQ40">
        <f t="shared" si="108"/>
        <v>0</v>
      </c>
      <c r="ER40" s="49">
        <f t="shared" si="28"/>
        <v>0</v>
      </c>
      <c r="ES40" s="49">
        <f t="shared" si="109"/>
        <v>0</v>
      </c>
      <c r="ET40" s="49">
        <f t="shared" si="110"/>
        <v>0</v>
      </c>
      <c r="EV40" t="s">
        <v>12</v>
      </c>
      <c r="EW40">
        <f t="shared" si="29"/>
        <v>0</v>
      </c>
      <c r="EX40" t="str">
        <f t="shared" si="111"/>
        <v>I2</v>
      </c>
      <c r="EY40">
        <f t="shared" si="112"/>
        <v>0</v>
      </c>
      <c r="EZ40">
        <f t="shared" si="113"/>
        <v>10</v>
      </c>
      <c r="FA40">
        <f t="shared" si="114"/>
        <v>45</v>
      </c>
      <c r="FB40" t="str">
        <f t="shared" si="115"/>
        <v>I3</v>
      </c>
      <c r="FC40">
        <f t="shared" si="116"/>
        <v>0</v>
      </c>
      <c r="FD40">
        <f t="shared" si="117"/>
        <v>10</v>
      </c>
      <c r="FE40">
        <f t="shared" si="118"/>
        <v>45</v>
      </c>
      <c r="FF40" t="str">
        <f t="shared" si="119"/>
        <v>S</v>
      </c>
      <c r="FG40">
        <f t="shared" si="120"/>
        <v>100</v>
      </c>
      <c r="FH40" t="str">
        <f t="shared" si="121"/>
        <v>D</v>
      </c>
      <c r="FI40">
        <f t="shared" si="122"/>
        <v>0</v>
      </c>
      <c r="FJ40" t="str">
        <f t="shared" si="123"/>
        <v>P18</v>
      </c>
      <c r="FK40">
        <f t="shared" si="124"/>
        <v>0</v>
      </c>
      <c r="FL40" t="str">
        <f t="shared" si="125"/>
        <v>P17</v>
      </c>
      <c r="FM40">
        <f t="shared" si="126"/>
        <v>0</v>
      </c>
      <c r="FN40" t="str">
        <f t="shared" si="127"/>
        <v>P9</v>
      </c>
      <c r="FO40">
        <f t="shared" si="128"/>
        <v>0</v>
      </c>
      <c r="FP40" t="str">
        <f t="shared" si="129"/>
        <v>P10</v>
      </c>
      <c r="FQ40">
        <f t="shared" si="130"/>
        <v>0</v>
      </c>
      <c r="FR40" t="str">
        <f t="shared" si="131"/>
        <v>T1</v>
      </c>
      <c r="FS40">
        <f t="shared" si="132"/>
        <v>0</v>
      </c>
      <c r="FT40" t="str">
        <f t="shared" si="133"/>
        <v>T2</v>
      </c>
      <c r="FU40">
        <f t="shared" si="134"/>
        <v>0</v>
      </c>
      <c r="FV40" t="str">
        <f t="shared" si="135"/>
        <v>T3</v>
      </c>
      <c r="FW40">
        <f t="shared" si="136"/>
        <v>10</v>
      </c>
      <c r="FX40" t="str">
        <f t="shared" si="137"/>
        <v>T4</v>
      </c>
      <c r="FY40">
        <f t="shared" si="138"/>
        <v>10</v>
      </c>
      <c r="FZ40" t="str">
        <f t="shared" si="139"/>
        <v>P13</v>
      </c>
      <c r="GA40">
        <f t="shared" si="31"/>
        <v>0</v>
      </c>
      <c r="GB40" t="str">
        <f t="shared" si="140"/>
        <v>P14</v>
      </c>
      <c r="GC40">
        <f t="shared" si="32"/>
        <v>0</v>
      </c>
      <c r="GD40" t="str">
        <f t="shared" si="141"/>
        <v>P11</v>
      </c>
      <c r="GE40">
        <f t="shared" si="141"/>
        <v>-15</v>
      </c>
      <c r="GF40" t="str">
        <f t="shared" si="141"/>
        <v>P12</v>
      </c>
      <c r="GG40">
        <f t="shared" si="141"/>
        <v>-15</v>
      </c>
      <c r="GH40" t="str">
        <f t="shared" si="149"/>
        <v/>
      </c>
      <c r="GI40" t="str">
        <f t="shared" si="142"/>
        <v/>
      </c>
      <c r="GJ40" t="str">
        <f t="shared" si="143"/>
        <v/>
      </c>
      <c r="GK40" t="str">
        <f t="shared" si="144"/>
        <v/>
      </c>
      <c r="GL40" t="str">
        <f t="shared" si="145"/>
        <v>X</v>
      </c>
      <c r="GM40">
        <f t="shared" si="146"/>
        <v>-1</v>
      </c>
      <c r="GQ40">
        <f t="shared" si="147"/>
        <v>500</v>
      </c>
      <c r="GR40">
        <f t="shared" si="148"/>
        <v>100</v>
      </c>
    </row>
    <row r="41" spans="1:200" ht="18.600000000000001" thickTop="1" thickBot="1" x14ac:dyDescent="0.45">
      <c r="A41" s="15" t="s">
        <v>126</v>
      </c>
      <c r="B41" s="47">
        <f>IF(C41="",IF(Making!B41="","",Making!B41),C41)</f>
        <v>0</v>
      </c>
      <c r="C41" s="40" t="str">
        <f>IF(Walking!D46="","",Walking!D46)</f>
        <v/>
      </c>
      <c r="H41" s="7">
        <f>Making!H41</f>
        <v>0.5</v>
      </c>
      <c r="I41" t="s">
        <v>129</v>
      </c>
      <c r="K41">
        <f t="shared" si="34"/>
        <v>0</v>
      </c>
      <c r="L41">
        <f t="shared" si="35"/>
        <v>33</v>
      </c>
      <c r="M41">
        <f t="shared" si="36"/>
        <v>0</v>
      </c>
      <c r="N41" s="17">
        <f t="shared" si="37"/>
        <v>0</v>
      </c>
      <c r="O41">
        <f t="shared" si="38"/>
        <v>1</v>
      </c>
      <c r="P41">
        <f t="shared" si="151"/>
        <v>-10</v>
      </c>
      <c r="Q41">
        <f t="shared" si="151"/>
        <v>-5</v>
      </c>
      <c r="R41">
        <f t="shared" si="40"/>
        <v>0</v>
      </c>
      <c r="S41">
        <f t="shared" si="152"/>
        <v>0</v>
      </c>
      <c r="T41">
        <f t="shared" si="152"/>
        <v>0</v>
      </c>
      <c r="U41">
        <f t="shared" si="42"/>
        <v>0</v>
      </c>
      <c r="V41">
        <f t="shared" si="43"/>
        <v>-1</v>
      </c>
      <c r="W41">
        <f t="shared" ref="W41:AB56" si="164">W40</f>
        <v>-2</v>
      </c>
      <c r="X41">
        <f t="shared" si="164"/>
        <v>4</v>
      </c>
      <c r="Y41">
        <f t="shared" si="164"/>
        <v>4</v>
      </c>
      <c r="Z41">
        <f t="shared" si="164"/>
        <v>8</v>
      </c>
      <c r="AA41">
        <f t="shared" si="164"/>
        <v>0</v>
      </c>
      <c r="AB41">
        <f t="shared" si="164"/>
        <v>0</v>
      </c>
      <c r="AC41" s="2">
        <f t="shared" si="44"/>
        <v>0</v>
      </c>
      <c r="AD41" s="2">
        <f t="shared" si="45"/>
        <v>9</v>
      </c>
      <c r="AE41" s="2">
        <f t="shared" si="46"/>
        <v>0</v>
      </c>
      <c r="AF41" s="2">
        <f t="shared" si="47"/>
        <v>-1</v>
      </c>
      <c r="AG41" s="2">
        <f t="shared" si="48"/>
        <v>0</v>
      </c>
      <c r="AH41" s="2">
        <f t="shared" si="49"/>
        <v>0</v>
      </c>
      <c r="AI41" s="2">
        <f t="shared" si="50"/>
        <v>0</v>
      </c>
      <c r="AJ41" s="2">
        <f t="shared" si="51"/>
        <v>0</v>
      </c>
      <c r="AK41" s="6">
        <f t="shared" si="1"/>
        <v>0</v>
      </c>
      <c r="AL41" s="6">
        <f t="shared" si="2"/>
        <v>0</v>
      </c>
      <c r="AM41" s="6">
        <f t="shared" si="52"/>
        <v>0</v>
      </c>
      <c r="AN41" s="2">
        <f t="shared" si="3"/>
        <v>0</v>
      </c>
      <c r="AO41" s="6">
        <f t="shared" si="53"/>
        <v>0</v>
      </c>
      <c r="AP41" s="6">
        <f t="shared" si="4"/>
        <v>0</v>
      </c>
      <c r="AQ41" s="6">
        <f t="shared" si="54"/>
        <v>0</v>
      </c>
      <c r="AR41" s="18">
        <f t="shared" si="5"/>
        <v>0</v>
      </c>
      <c r="AS41" s="18">
        <f t="shared" si="6"/>
        <v>0</v>
      </c>
      <c r="AT41">
        <f t="shared" si="153"/>
        <v>6</v>
      </c>
      <c r="AU41">
        <f t="shared" si="153"/>
        <v>3</v>
      </c>
      <c r="AV41">
        <f t="shared" si="56"/>
        <v>0</v>
      </c>
      <c r="AW41" s="2">
        <f t="shared" si="57"/>
        <v>0</v>
      </c>
      <c r="AX41" s="2">
        <f t="shared" si="58"/>
        <v>0</v>
      </c>
      <c r="AY41" s="2">
        <f t="shared" si="154"/>
        <v>1</v>
      </c>
      <c r="AZ41" s="2">
        <f t="shared" si="154"/>
        <v>-1</v>
      </c>
      <c r="BA41" s="18">
        <f t="shared" si="60"/>
        <v>0</v>
      </c>
      <c r="BB41" s="2">
        <f t="shared" si="61"/>
        <v>0</v>
      </c>
      <c r="BC41" s="2">
        <f t="shared" si="62"/>
        <v>0</v>
      </c>
      <c r="BD41" s="2">
        <f t="shared" si="155"/>
        <v>1</v>
      </c>
      <c r="BE41" s="2">
        <f t="shared" si="155"/>
        <v>-1</v>
      </c>
      <c r="BF41" s="18">
        <f t="shared" si="64"/>
        <v>0</v>
      </c>
      <c r="BG41">
        <f t="shared" si="156"/>
        <v>0</v>
      </c>
      <c r="BH41" s="2">
        <f t="shared" si="156"/>
        <v>1</v>
      </c>
      <c r="BI41" s="17">
        <f t="shared" si="66"/>
        <v>0</v>
      </c>
      <c r="BJ41" s="2">
        <f t="shared" si="67"/>
        <v>1</v>
      </c>
      <c r="BK41" s="17">
        <f t="shared" si="68"/>
        <v>0</v>
      </c>
      <c r="BL41" s="2"/>
      <c r="BM41" t="str">
        <f t="shared" si="69"/>
        <v/>
      </c>
      <c r="BN41" t="str">
        <f t="shared" si="69"/>
        <v/>
      </c>
      <c r="BO41">
        <f t="shared" si="70"/>
        <v>0</v>
      </c>
      <c r="BP41">
        <f t="shared" si="71"/>
        <v>0</v>
      </c>
      <c r="BQ41">
        <f t="shared" si="72"/>
        <v>0</v>
      </c>
      <c r="BR41">
        <f t="shared" si="73"/>
        <v>0</v>
      </c>
      <c r="BS41">
        <f t="shared" si="73"/>
        <v>0</v>
      </c>
      <c r="BT41" s="17">
        <f t="shared" si="74"/>
        <v>0</v>
      </c>
      <c r="BU41" s="17">
        <f t="shared" si="75"/>
        <v>0</v>
      </c>
      <c r="BV41" s="2"/>
      <c r="BW41">
        <f t="shared" si="76"/>
        <v>10</v>
      </c>
      <c r="BX41">
        <f t="shared" ref="BX41:BX59" si="165">AJ41*BW41*K41</f>
        <v>0</v>
      </c>
      <c r="BY41" s="7">
        <f t="shared" ref="BY41:BY59" si="166">ROUND(BX41*SIN((AM41/X41*180)/180*PI()),3)</f>
        <v>0</v>
      </c>
      <c r="BZ41">
        <f t="shared" ref="BZ41:BZ59" si="167">AN41*BW41*K41</f>
        <v>0</v>
      </c>
      <c r="CA41" s="7">
        <f t="shared" ref="CA41:CA59" si="168">ROUND(BZ41*SIN((AQ41/X41*180)/180*PI()),3)</f>
        <v>0</v>
      </c>
      <c r="CB41">
        <f t="shared" si="157"/>
        <v>10</v>
      </c>
      <c r="CC41">
        <f t="shared" si="157"/>
        <v>0</v>
      </c>
      <c r="CD41">
        <f t="shared" si="157"/>
        <v>0</v>
      </c>
      <c r="CE41" s="7">
        <f t="shared" si="78"/>
        <v>10</v>
      </c>
      <c r="CF41" s="7">
        <f t="shared" si="79"/>
        <v>10</v>
      </c>
      <c r="CG41">
        <f t="shared" si="158"/>
        <v>20</v>
      </c>
      <c r="CH41">
        <f t="shared" si="158"/>
        <v>20</v>
      </c>
      <c r="CI41">
        <f t="shared" si="158"/>
        <v>20</v>
      </c>
      <c r="CJ41">
        <f t="shared" ref="CJ41:CJ59" si="169">IF(AL41&gt;0,CH41/X41*AL41*2,CJ40)</f>
        <v>40</v>
      </c>
      <c r="CK41">
        <f t="shared" ref="CK41:CK59" si="170">IF(AP41&gt;0,CI41/X41*AP41*2,CK40)</f>
        <v>40</v>
      </c>
      <c r="CL41">
        <f t="shared" ref="CL41:CL59" si="171">CH41*(M41/(Z41*2)*2)</f>
        <v>0</v>
      </c>
      <c r="CM41">
        <f t="shared" ref="CM41:CM59" si="172">CI41*(M41/(Z41*2)*2)</f>
        <v>0</v>
      </c>
      <c r="CN41">
        <f t="shared" si="159"/>
        <v>10</v>
      </c>
      <c r="CO41">
        <f t="shared" si="159"/>
        <v>5</v>
      </c>
      <c r="CP41">
        <f t="shared" ref="CP41:CP59" si="173">CN41*SIN((AM41/X41*180)/180*PI())</f>
        <v>0</v>
      </c>
      <c r="CQ41">
        <f t="shared" ref="CQ41:CQ59" si="174">CO41*SIN((AM41/X41*180)/180*PI())</f>
        <v>0</v>
      </c>
      <c r="CR41">
        <f t="shared" ref="CR41:CR59" si="175">AM41/Z41*2</f>
        <v>0</v>
      </c>
      <c r="CS41" s="7">
        <f t="shared" si="82"/>
        <v>0</v>
      </c>
      <c r="CT41">
        <f t="shared" ref="CT41:CT59" si="176">CN41*SIN((AQ41/X41*180)/180*PI())</f>
        <v>0</v>
      </c>
      <c r="CU41">
        <f t="shared" ref="CU41:CU59" si="177">CO41*SIN((AQ41/X41*180)/180*PI())</f>
        <v>0</v>
      </c>
      <c r="CV41">
        <f t="shared" ref="CV41:CV59" si="178">AQ41/Z41*2</f>
        <v>0</v>
      </c>
      <c r="CW41" s="7">
        <f t="shared" si="83"/>
        <v>0</v>
      </c>
      <c r="CX41">
        <f t="shared" si="160"/>
        <v>0</v>
      </c>
      <c r="CY41">
        <f t="shared" si="160"/>
        <v>0</v>
      </c>
      <c r="CZ41">
        <f t="shared" si="160"/>
        <v>-5</v>
      </c>
      <c r="DA41">
        <f t="shared" si="160"/>
        <v>0</v>
      </c>
      <c r="DB41">
        <f t="shared" si="160"/>
        <v>0</v>
      </c>
      <c r="DC41">
        <f t="shared" si="85"/>
        <v>40</v>
      </c>
      <c r="DD41">
        <f t="shared" si="86"/>
        <v>40</v>
      </c>
      <c r="DE41" s="5">
        <f t="shared" si="87"/>
        <v>40</v>
      </c>
      <c r="DG41">
        <f t="shared" si="88"/>
        <v>40</v>
      </c>
      <c r="DH41">
        <f t="shared" si="89"/>
        <v>40</v>
      </c>
      <c r="DI41" s="5">
        <f t="shared" si="90"/>
        <v>40</v>
      </c>
      <c r="DK41">
        <f t="shared" si="161"/>
        <v>0</v>
      </c>
      <c r="DL41">
        <f t="shared" si="161"/>
        <v>0</v>
      </c>
      <c r="DM41">
        <f t="shared" si="161"/>
        <v>0</v>
      </c>
      <c r="DN41">
        <f t="shared" si="161"/>
        <v>0</v>
      </c>
      <c r="DO41">
        <f t="shared" ref="DO41:DO59" si="179">DN41*SIN((M41/(Z41*2)*180)/180*PI())-DN41/2</f>
        <v>0</v>
      </c>
      <c r="DP41">
        <f t="shared" si="92"/>
        <v>0</v>
      </c>
      <c r="DQ41">
        <f t="shared" si="162"/>
        <v>5</v>
      </c>
      <c r="DR41">
        <f t="shared" si="162"/>
        <v>0</v>
      </c>
      <c r="DS41">
        <f t="shared" ref="DS41:DS59" si="180">ABS(DR41*SIN((M41/(Z41)*180)/180*PI()))+DQ41</f>
        <v>5</v>
      </c>
      <c r="DT41">
        <f t="shared" si="94"/>
        <v>5</v>
      </c>
      <c r="DU41">
        <f t="shared" si="95"/>
        <v>0</v>
      </c>
      <c r="DV41">
        <f t="shared" ref="DV41:DV59" si="181">-ABS(DU41*SIN((M41/(Z41)*180)/180*PI()))*IF(DU41&gt;=0,1,-1)</f>
        <v>0</v>
      </c>
      <c r="DW41">
        <f t="shared" si="163"/>
        <v>0</v>
      </c>
      <c r="DX41">
        <f t="shared" si="163"/>
        <v>0</v>
      </c>
      <c r="DY41">
        <f t="shared" si="163"/>
        <v>1</v>
      </c>
      <c r="DZ41">
        <f t="shared" si="163"/>
        <v>1</v>
      </c>
      <c r="EA41">
        <f t="shared" si="163"/>
        <v>1</v>
      </c>
      <c r="EB41">
        <f t="shared" si="97"/>
        <v>0</v>
      </c>
      <c r="EC41">
        <f t="shared" si="98"/>
        <v>10</v>
      </c>
      <c r="ED41">
        <f t="shared" si="99"/>
        <v>40</v>
      </c>
      <c r="EE41">
        <f t="shared" si="100"/>
        <v>1</v>
      </c>
      <c r="EF41">
        <f t="shared" si="100"/>
        <v>1</v>
      </c>
      <c r="EG41">
        <f t="shared" si="100"/>
        <v>1</v>
      </c>
      <c r="EH41">
        <f t="shared" si="101"/>
        <v>0</v>
      </c>
      <c r="EI41">
        <f t="shared" si="102"/>
        <v>10</v>
      </c>
      <c r="EJ41">
        <f t="shared" si="103"/>
        <v>40</v>
      </c>
      <c r="EK41" s="16">
        <f t="shared" ref="EK41:EK59" si="182">U41+(COS(DX41)*EB41 + SIN(DX41)*ED41)*DY41</f>
        <v>0</v>
      </c>
      <c r="EL41" s="16">
        <f t="shared" si="104"/>
        <v>10</v>
      </c>
      <c r="EM41" s="16">
        <f t="shared" si="105"/>
        <v>45</v>
      </c>
      <c r="EN41" s="16">
        <f t="shared" ref="EN41:EN59" si="183">U41+(COS(DX41)*EH41 + SIN(DX41)*EJ41)*EE41</f>
        <v>0</v>
      </c>
      <c r="EO41" s="16">
        <f t="shared" si="106"/>
        <v>10</v>
      </c>
      <c r="EP41" s="16">
        <f t="shared" si="107"/>
        <v>45</v>
      </c>
      <c r="EQ41">
        <f t="shared" si="108"/>
        <v>0</v>
      </c>
      <c r="ER41" s="49">
        <f t="shared" si="28"/>
        <v>0</v>
      </c>
      <c r="ES41" s="49">
        <f t="shared" si="109"/>
        <v>0</v>
      </c>
      <c r="ET41" s="49">
        <f t="shared" si="110"/>
        <v>0</v>
      </c>
      <c r="EV41" t="s">
        <v>12</v>
      </c>
      <c r="EW41">
        <f t="shared" ref="EW41:EW59" si="184">K41</f>
        <v>0</v>
      </c>
      <c r="EX41" t="str">
        <f t="shared" si="111"/>
        <v>I2</v>
      </c>
      <c r="EY41">
        <f t="shared" si="112"/>
        <v>0</v>
      </c>
      <c r="EZ41">
        <f t="shared" si="113"/>
        <v>10</v>
      </c>
      <c r="FA41">
        <f t="shared" si="114"/>
        <v>45</v>
      </c>
      <c r="FB41" t="str">
        <f t="shared" si="115"/>
        <v>I3</v>
      </c>
      <c r="FC41">
        <f t="shared" si="116"/>
        <v>0</v>
      </c>
      <c r="FD41">
        <f t="shared" si="117"/>
        <v>10</v>
      </c>
      <c r="FE41">
        <f t="shared" si="118"/>
        <v>45</v>
      </c>
      <c r="FF41" t="str">
        <f t="shared" si="119"/>
        <v>S</v>
      </c>
      <c r="FG41">
        <f t="shared" si="120"/>
        <v>100</v>
      </c>
      <c r="FH41" t="str">
        <f t="shared" si="121"/>
        <v>D</v>
      </c>
      <c r="FI41">
        <f t="shared" si="122"/>
        <v>0</v>
      </c>
      <c r="FJ41" t="str">
        <f t="shared" si="123"/>
        <v>P18</v>
      </c>
      <c r="FK41">
        <f t="shared" si="124"/>
        <v>0</v>
      </c>
      <c r="FL41" t="str">
        <f t="shared" si="125"/>
        <v>P17</v>
      </c>
      <c r="FM41">
        <f t="shared" si="126"/>
        <v>0</v>
      </c>
      <c r="FN41" t="str">
        <f t="shared" si="127"/>
        <v>P9</v>
      </c>
      <c r="FO41">
        <f t="shared" si="128"/>
        <v>0</v>
      </c>
      <c r="FP41" t="str">
        <f t="shared" si="129"/>
        <v>P10</v>
      </c>
      <c r="FQ41">
        <f t="shared" si="130"/>
        <v>0</v>
      </c>
      <c r="FR41" t="str">
        <f t="shared" si="131"/>
        <v>T1</v>
      </c>
      <c r="FS41">
        <f t="shared" si="132"/>
        <v>0</v>
      </c>
      <c r="FT41" t="str">
        <f t="shared" si="133"/>
        <v>T2</v>
      </c>
      <c r="FU41">
        <f t="shared" si="134"/>
        <v>0</v>
      </c>
      <c r="FV41" t="str">
        <f t="shared" si="135"/>
        <v>T3</v>
      </c>
      <c r="FW41">
        <f t="shared" si="136"/>
        <v>10</v>
      </c>
      <c r="FX41" t="str">
        <f t="shared" si="137"/>
        <v>T4</v>
      </c>
      <c r="FY41">
        <f t="shared" si="138"/>
        <v>10</v>
      </c>
      <c r="FZ41" t="str">
        <f t="shared" si="139"/>
        <v>P13</v>
      </c>
      <c r="GA41">
        <f t="shared" ref="GA41:GA59" si="185">IF(FZ41="","",ES41)</f>
        <v>0</v>
      </c>
      <c r="GB41" t="str">
        <f t="shared" si="140"/>
        <v>P14</v>
      </c>
      <c r="GC41">
        <f t="shared" ref="GC41:GC59" si="186">IF(GB41="","",ET41)</f>
        <v>0</v>
      </c>
      <c r="GD41" t="str">
        <f t="shared" si="141"/>
        <v>P11</v>
      </c>
      <c r="GE41">
        <f t="shared" si="141"/>
        <v>-15</v>
      </c>
      <c r="GF41" t="str">
        <f t="shared" si="141"/>
        <v>P12</v>
      </c>
      <c r="GG41">
        <f t="shared" si="141"/>
        <v>-15</v>
      </c>
      <c r="GH41" t="str">
        <f t="shared" si="149"/>
        <v/>
      </c>
      <c r="GI41" t="str">
        <f t="shared" si="142"/>
        <v/>
      </c>
      <c r="GJ41" t="str">
        <f t="shared" si="143"/>
        <v/>
      </c>
      <c r="GK41" t="str">
        <f t="shared" si="144"/>
        <v/>
      </c>
      <c r="GL41" t="str">
        <f t="shared" si="145"/>
        <v>X</v>
      </c>
      <c r="GM41">
        <f t="shared" si="146"/>
        <v>-1</v>
      </c>
      <c r="GQ41">
        <f t="shared" si="147"/>
        <v>500</v>
      </c>
      <c r="GR41">
        <f t="shared" si="148"/>
        <v>100</v>
      </c>
    </row>
    <row r="42" spans="1:200" ht="18.600000000000001" thickTop="1" thickBot="1" x14ac:dyDescent="0.45">
      <c r="A42" s="15"/>
      <c r="B42" s="47" t="str">
        <f>IF(C42="",IF(Making!B42="","",Making!B42),C42)</f>
        <v/>
      </c>
      <c r="C42" s="40" t="str">
        <f>IF(Walking!D47="","",Walking!D47)</f>
        <v/>
      </c>
      <c r="E42" t="s">
        <v>130</v>
      </c>
      <c r="K42">
        <f t="shared" si="34"/>
        <v>0</v>
      </c>
      <c r="L42">
        <f t="shared" si="35"/>
        <v>34</v>
      </c>
      <c r="M42">
        <f t="shared" si="36"/>
        <v>0</v>
      </c>
      <c r="N42" s="17">
        <f t="shared" si="37"/>
        <v>0</v>
      </c>
      <c r="O42">
        <f t="shared" si="38"/>
        <v>1</v>
      </c>
      <c r="P42">
        <f t="shared" ref="P42:Q57" si="187">P41</f>
        <v>-10</v>
      </c>
      <c r="Q42">
        <f t="shared" si="187"/>
        <v>-5</v>
      </c>
      <c r="R42">
        <f t="shared" si="40"/>
        <v>0</v>
      </c>
      <c r="S42">
        <f t="shared" ref="S42:T57" si="188">S41</f>
        <v>0</v>
      </c>
      <c r="T42">
        <f t="shared" si="188"/>
        <v>0</v>
      </c>
      <c r="U42">
        <f t="shared" si="42"/>
        <v>0</v>
      </c>
      <c r="V42">
        <f t="shared" si="43"/>
        <v>-1</v>
      </c>
      <c r="W42">
        <f t="shared" si="164"/>
        <v>-2</v>
      </c>
      <c r="X42">
        <f t="shared" si="164"/>
        <v>4</v>
      </c>
      <c r="Y42">
        <f t="shared" si="164"/>
        <v>4</v>
      </c>
      <c r="Z42">
        <f t="shared" si="164"/>
        <v>8</v>
      </c>
      <c r="AA42">
        <f t="shared" si="164"/>
        <v>0</v>
      </c>
      <c r="AB42">
        <f t="shared" si="164"/>
        <v>0</v>
      </c>
      <c r="AC42" s="2">
        <f t="shared" si="44"/>
        <v>0</v>
      </c>
      <c r="AD42" s="2">
        <f t="shared" si="45"/>
        <v>9</v>
      </c>
      <c r="AE42" s="2">
        <f t="shared" si="46"/>
        <v>0</v>
      </c>
      <c r="AF42" s="2">
        <f t="shared" si="47"/>
        <v>-1</v>
      </c>
      <c r="AG42" s="2">
        <f t="shared" si="48"/>
        <v>0</v>
      </c>
      <c r="AH42" s="2">
        <f t="shared" si="49"/>
        <v>0</v>
      </c>
      <c r="AI42" s="2">
        <f t="shared" si="50"/>
        <v>0</v>
      </c>
      <c r="AJ42" s="2">
        <f t="shared" si="51"/>
        <v>0</v>
      </c>
      <c r="AK42" s="6">
        <f t="shared" si="1"/>
        <v>0</v>
      </c>
      <c r="AL42" s="6">
        <f t="shared" si="2"/>
        <v>0</v>
      </c>
      <c r="AM42" s="6">
        <f t="shared" si="52"/>
        <v>0</v>
      </c>
      <c r="AN42" s="2">
        <f t="shared" si="3"/>
        <v>0</v>
      </c>
      <c r="AO42" s="6">
        <f t="shared" si="53"/>
        <v>0</v>
      </c>
      <c r="AP42" s="6">
        <f t="shared" si="4"/>
        <v>0</v>
      </c>
      <c r="AQ42" s="6">
        <f t="shared" si="54"/>
        <v>0</v>
      </c>
      <c r="AR42" s="18">
        <f t="shared" si="5"/>
        <v>0</v>
      </c>
      <c r="AS42" s="18">
        <f t="shared" si="6"/>
        <v>0</v>
      </c>
      <c r="AT42">
        <f t="shared" ref="AT42:AU57" si="189">AT41</f>
        <v>6</v>
      </c>
      <c r="AU42">
        <f t="shared" si="189"/>
        <v>3</v>
      </c>
      <c r="AV42">
        <f t="shared" si="56"/>
        <v>0</v>
      </c>
      <c r="AW42" s="2">
        <f t="shared" si="57"/>
        <v>0</v>
      </c>
      <c r="AX42" s="2">
        <f t="shared" si="58"/>
        <v>0</v>
      </c>
      <c r="AY42" s="2">
        <f t="shared" ref="AY42:AZ57" si="190">AY41</f>
        <v>1</v>
      </c>
      <c r="AZ42" s="2">
        <f t="shared" si="190"/>
        <v>-1</v>
      </c>
      <c r="BA42" s="18">
        <f t="shared" si="60"/>
        <v>0</v>
      </c>
      <c r="BB42" s="2">
        <f t="shared" si="61"/>
        <v>0</v>
      </c>
      <c r="BC42" s="2">
        <f t="shared" si="62"/>
        <v>0</v>
      </c>
      <c r="BD42" s="2">
        <f t="shared" ref="BD42:BE57" si="191">BD41</f>
        <v>1</v>
      </c>
      <c r="BE42" s="2">
        <f t="shared" si="191"/>
        <v>-1</v>
      </c>
      <c r="BF42" s="18">
        <f t="shared" si="64"/>
        <v>0</v>
      </c>
      <c r="BG42">
        <f t="shared" ref="BG42:BH57" si="192">BG41</f>
        <v>0</v>
      </c>
      <c r="BH42" s="2">
        <f t="shared" si="192"/>
        <v>1</v>
      </c>
      <c r="BI42" s="17">
        <f t="shared" si="66"/>
        <v>0</v>
      </c>
      <c r="BJ42" s="2">
        <f t="shared" si="67"/>
        <v>1</v>
      </c>
      <c r="BK42" s="17">
        <f t="shared" si="68"/>
        <v>0</v>
      </c>
      <c r="BL42" s="2"/>
      <c r="BM42" t="str">
        <f t="shared" si="69"/>
        <v/>
      </c>
      <c r="BN42" t="str">
        <f t="shared" si="69"/>
        <v/>
      </c>
      <c r="BO42">
        <f t="shared" si="70"/>
        <v>0</v>
      </c>
      <c r="BP42">
        <f t="shared" si="71"/>
        <v>0</v>
      </c>
      <c r="BQ42">
        <f t="shared" si="72"/>
        <v>0</v>
      </c>
      <c r="BR42">
        <f t="shared" si="73"/>
        <v>0</v>
      </c>
      <c r="BS42">
        <f t="shared" si="73"/>
        <v>0</v>
      </c>
      <c r="BT42" s="17">
        <f t="shared" si="74"/>
        <v>0</v>
      </c>
      <c r="BU42" s="17">
        <f t="shared" si="75"/>
        <v>0</v>
      </c>
      <c r="BV42" s="2"/>
      <c r="BW42">
        <f t="shared" si="76"/>
        <v>10</v>
      </c>
      <c r="BX42">
        <f t="shared" si="165"/>
        <v>0</v>
      </c>
      <c r="BY42" s="7">
        <f t="shared" si="166"/>
        <v>0</v>
      </c>
      <c r="BZ42">
        <f t="shared" si="167"/>
        <v>0</v>
      </c>
      <c r="CA42" s="7">
        <f t="shared" si="168"/>
        <v>0</v>
      </c>
      <c r="CB42">
        <f t="shared" ref="CB42:CD57" si="193">CB41</f>
        <v>10</v>
      </c>
      <c r="CC42">
        <f t="shared" si="193"/>
        <v>0</v>
      </c>
      <c r="CD42">
        <f t="shared" si="193"/>
        <v>0</v>
      </c>
      <c r="CE42" s="7">
        <f t="shared" si="78"/>
        <v>10</v>
      </c>
      <c r="CF42" s="7">
        <f t="shared" si="79"/>
        <v>10</v>
      </c>
      <c r="CG42">
        <f t="shared" ref="CG42:CI57" si="194">CG41</f>
        <v>20</v>
      </c>
      <c r="CH42">
        <f t="shared" si="194"/>
        <v>20</v>
      </c>
      <c r="CI42">
        <f t="shared" si="194"/>
        <v>20</v>
      </c>
      <c r="CJ42">
        <f t="shared" si="169"/>
        <v>40</v>
      </c>
      <c r="CK42">
        <f t="shared" si="170"/>
        <v>40</v>
      </c>
      <c r="CL42">
        <f t="shared" si="171"/>
        <v>0</v>
      </c>
      <c r="CM42">
        <f t="shared" si="172"/>
        <v>0</v>
      </c>
      <c r="CN42">
        <f t="shared" ref="CN42:CO57" si="195">CN41</f>
        <v>10</v>
      </c>
      <c r="CO42">
        <f t="shared" si="195"/>
        <v>5</v>
      </c>
      <c r="CP42">
        <f t="shared" si="173"/>
        <v>0</v>
      </c>
      <c r="CQ42">
        <f t="shared" si="174"/>
        <v>0</v>
      </c>
      <c r="CR42">
        <f t="shared" si="175"/>
        <v>0</v>
      </c>
      <c r="CS42" s="7">
        <f t="shared" si="82"/>
        <v>0</v>
      </c>
      <c r="CT42">
        <f t="shared" si="176"/>
        <v>0</v>
      </c>
      <c r="CU42">
        <f t="shared" si="177"/>
        <v>0</v>
      </c>
      <c r="CV42">
        <f t="shared" si="178"/>
        <v>0</v>
      </c>
      <c r="CW42" s="7">
        <f t="shared" si="83"/>
        <v>0</v>
      </c>
      <c r="CX42">
        <f t="shared" ref="CX42:DB57" si="196">CX41</f>
        <v>0</v>
      </c>
      <c r="CY42">
        <f t="shared" si="196"/>
        <v>0</v>
      </c>
      <c r="CZ42">
        <f t="shared" si="196"/>
        <v>-5</v>
      </c>
      <c r="DA42">
        <f t="shared" si="196"/>
        <v>0</v>
      </c>
      <c r="DB42">
        <f t="shared" si="196"/>
        <v>0</v>
      </c>
      <c r="DC42">
        <f t="shared" si="85"/>
        <v>40</v>
      </c>
      <c r="DD42">
        <f t="shared" si="86"/>
        <v>40</v>
      </c>
      <c r="DE42" s="5">
        <f t="shared" si="87"/>
        <v>40</v>
      </c>
      <c r="DG42">
        <f t="shared" si="88"/>
        <v>40</v>
      </c>
      <c r="DH42">
        <f t="shared" si="89"/>
        <v>40</v>
      </c>
      <c r="DI42" s="5">
        <f t="shared" si="90"/>
        <v>40</v>
      </c>
      <c r="DK42">
        <f t="shared" ref="DK42:DN57" si="197">DK41</f>
        <v>0</v>
      </c>
      <c r="DL42">
        <f t="shared" si="197"/>
        <v>0</v>
      </c>
      <c r="DM42">
        <f t="shared" si="197"/>
        <v>0</v>
      </c>
      <c r="DN42">
        <f t="shared" si="197"/>
        <v>0</v>
      </c>
      <c r="DO42">
        <f t="shared" si="179"/>
        <v>0</v>
      </c>
      <c r="DP42">
        <f t="shared" si="92"/>
        <v>0</v>
      </c>
      <c r="DQ42">
        <f t="shared" ref="DQ42:DR57" si="198">DQ41</f>
        <v>5</v>
      </c>
      <c r="DR42">
        <f t="shared" si="198"/>
        <v>0</v>
      </c>
      <c r="DS42">
        <f t="shared" si="180"/>
        <v>5</v>
      </c>
      <c r="DT42">
        <f t="shared" si="94"/>
        <v>5</v>
      </c>
      <c r="DU42">
        <f t="shared" si="95"/>
        <v>0</v>
      </c>
      <c r="DV42">
        <f t="shared" si="181"/>
        <v>0</v>
      </c>
      <c r="DW42">
        <f t="shared" ref="DW42:EA57" si="199">DW41</f>
        <v>0</v>
      </c>
      <c r="DX42">
        <f t="shared" si="199"/>
        <v>0</v>
      </c>
      <c r="DY42">
        <f t="shared" si="199"/>
        <v>1</v>
      </c>
      <c r="DZ42">
        <f t="shared" si="199"/>
        <v>1</v>
      </c>
      <c r="EA42">
        <f t="shared" si="199"/>
        <v>1</v>
      </c>
      <c r="EB42">
        <f t="shared" si="97"/>
        <v>0</v>
      </c>
      <c r="EC42">
        <f t="shared" si="98"/>
        <v>10</v>
      </c>
      <c r="ED42">
        <f t="shared" si="99"/>
        <v>40</v>
      </c>
      <c r="EE42">
        <f t="shared" ref="EE42:EG59" si="200">EE41</f>
        <v>1</v>
      </c>
      <c r="EF42">
        <f t="shared" si="200"/>
        <v>1</v>
      </c>
      <c r="EG42">
        <f t="shared" si="200"/>
        <v>1</v>
      </c>
      <c r="EH42">
        <f t="shared" si="101"/>
        <v>0</v>
      </c>
      <c r="EI42">
        <f t="shared" si="102"/>
        <v>10</v>
      </c>
      <c r="EJ42">
        <f t="shared" si="103"/>
        <v>40</v>
      </c>
      <c r="EK42" s="16">
        <f t="shared" si="182"/>
        <v>0</v>
      </c>
      <c r="EL42" s="16">
        <f t="shared" si="104"/>
        <v>10</v>
      </c>
      <c r="EM42" s="16">
        <f t="shared" si="105"/>
        <v>45</v>
      </c>
      <c r="EN42" s="16">
        <f t="shared" si="183"/>
        <v>0</v>
      </c>
      <c r="EO42" s="16">
        <f t="shared" si="106"/>
        <v>10</v>
      </c>
      <c r="EP42" s="16">
        <f t="shared" si="107"/>
        <v>45</v>
      </c>
      <c r="EQ42">
        <f t="shared" si="108"/>
        <v>0</v>
      </c>
      <c r="ER42" s="49">
        <f t="shared" si="28"/>
        <v>0</v>
      </c>
      <c r="ES42" s="49">
        <f t="shared" si="109"/>
        <v>0</v>
      </c>
      <c r="ET42" s="49">
        <f t="shared" si="110"/>
        <v>0</v>
      </c>
      <c r="EV42" t="s">
        <v>12</v>
      </c>
      <c r="EW42">
        <f t="shared" si="184"/>
        <v>0</v>
      </c>
      <c r="EX42" t="str">
        <f t="shared" si="111"/>
        <v>I2</v>
      </c>
      <c r="EY42">
        <f t="shared" si="112"/>
        <v>0</v>
      </c>
      <c r="EZ42">
        <f t="shared" si="113"/>
        <v>10</v>
      </c>
      <c r="FA42">
        <f t="shared" si="114"/>
        <v>45</v>
      </c>
      <c r="FB42" t="str">
        <f t="shared" si="115"/>
        <v>I3</v>
      </c>
      <c r="FC42">
        <f t="shared" si="116"/>
        <v>0</v>
      </c>
      <c r="FD42">
        <f t="shared" si="117"/>
        <v>10</v>
      </c>
      <c r="FE42">
        <f t="shared" si="118"/>
        <v>45</v>
      </c>
      <c r="FF42" t="str">
        <f t="shared" si="119"/>
        <v>S</v>
      </c>
      <c r="FG42">
        <f t="shared" si="120"/>
        <v>100</v>
      </c>
      <c r="FH42" t="str">
        <f t="shared" si="121"/>
        <v>D</v>
      </c>
      <c r="FI42">
        <f t="shared" si="122"/>
        <v>0</v>
      </c>
      <c r="FJ42" t="str">
        <f t="shared" si="123"/>
        <v>P18</v>
      </c>
      <c r="FK42">
        <f t="shared" si="124"/>
        <v>0</v>
      </c>
      <c r="FL42" t="str">
        <f t="shared" si="125"/>
        <v>P17</v>
      </c>
      <c r="FM42">
        <f t="shared" si="126"/>
        <v>0</v>
      </c>
      <c r="FN42" t="str">
        <f t="shared" si="127"/>
        <v>P9</v>
      </c>
      <c r="FO42">
        <f t="shared" si="128"/>
        <v>0</v>
      </c>
      <c r="FP42" t="str">
        <f t="shared" si="129"/>
        <v>P10</v>
      </c>
      <c r="FQ42">
        <f t="shared" si="130"/>
        <v>0</v>
      </c>
      <c r="FR42" t="str">
        <f t="shared" si="131"/>
        <v>T1</v>
      </c>
      <c r="FS42">
        <f t="shared" si="132"/>
        <v>0</v>
      </c>
      <c r="FT42" t="str">
        <f t="shared" si="133"/>
        <v>T2</v>
      </c>
      <c r="FU42">
        <f t="shared" si="134"/>
        <v>0</v>
      </c>
      <c r="FV42" t="str">
        <f t="shared" si="135"/>
        <v>T3</v>
      </c>
      <c r="FW42">
        <f t="shared" si="136"/>
        <v>10</v>
      </c>
      <c r="FX42" t="str">
        <f t="shared" si="137"/>
        <v>T4</v>
      </c>
      <c r="FY42">
        <f t="shared" si="138"/>
        <v>10</v>
      </c>
      <c r="FZ42" t="str">
        <f t="shared" si="139"/>
        <v>P13</v>
      </c>
      <c r="GA42">
        <f t="shared" si="185"/>
        <v>0</v>
      </c>
      <c r="GB42" t="str">
        <f t="shared" si="140"/>
        <v>P14</v>
      </c>
      <c r="GC42">
        <f t="shared" si="186"/>
        <v>0</v>
      </c>
      <c r="GD42" t="str">
        <f t="shared" si="141"/>
        <v>P11</v>
      </c>
      <c r="GE42">
        <f t="shared" si="141"/>
        <v>-15</v>
      </c>
      <c r="GF42" t="str">
        <f t="shared" si="141"/>
        <v>P12</v>
      </c>
      <c r="GG42">
        <f t="shared" si="141"/>
        <v>-15</v>
      </c>
      <c r="GH42" t="str">
        <f t="shared" si="149"/>
        <v/>
      </c>
      <c r="GI42" t="str">
        <f t="shared" si="142"/>
        <v/>
      </c>
      <c r="GJ42" t="str">
        <f t="shared" si="143"/>
        <v/>
      </c>
      <c r="GK42" t="str">
        <f t="shared" si="144"/>
        <v/>
      </c>
      <c r="GL42" t="str">
        <f t="shared" si="145"/>
        <v>X</v>
      </c>
      <c r="GM42">
        <f t="shared" si="146"/>
        <v>-1</v>
      </c>
      <c r="GQ42">
        <f t="shared" si="147"/>
        <v>500</v>
      </c>
      <c r="GR42">
        <f t="shared" si="148"/>
        <v>100</v>
      </c>
    </row>
    <row r="43" spans="1:200" ht="18.600000000000001" thickTop="1" thickBot="1" x14ac:dyDescent="0.45">
      <c r="A43" s="22" t="s">
        <v>176</v>
      </c>
      <c r="B43" s="47">
        <f>IF(C43="",IF(Making!B43="","",Making!B43),C43)</f>
        <v>11</v>
      </c>
      <c r="C43" s="40" t="str">
        <f>IF(Walking!D48="","",Walking!D48)</f>
        <v/>
      </c>
      <c r="K43">
        <f t="shared" si="34"/>
        <v>0</v>
      </c>
      <c r="L43">
        <f t="shared" si="35"/>
        <v>35</v>
      </c>
      <c r="M43">
        <f t="shared" si="36"/>
        <v>0</v>
      </c>
      <c r="N43" s="17">
        <f t="shared" si="37"/>
        <v>0</v>
      </c>
      <c r="O43">
        <f t="shared" si="38"/>
        <v>1</v>
      </c>
      <c r="P43">
        <f t="shared" si="187"/>
        <v>-10</v>
      </c>
      <c r="Q43">
        <f t="shared" si="187"/>
        <v>-5</v>
      </c>
      <c r="R43">
        <f t="shared" si="40"/>
        <v>0</v>
      </c>
      <c r="S43">
        <f t="shared" si="188"/>
        <v>0</v>
      </c>
      <c r="T43">
        <f t="shared" si="188"/>
        <v>0</v>
      </c>
      <c r="U43">
        <f t="shared" si="42"/>
        <v>0</v>
      </c>
      <c r="V43">
        <f t="shared" si="43"/>
        <v>-1</v>
      </c>
      <c r="W43">
        <f t="shared" si="164"/>
        <v>-2</v>
      </c>
      <c r="X43">
        <f t="shared" si="164"/>
        <v>4</v>
      </c>
      <c r="Y43">
        <f t="shared" si="164"/>
        <v>4</v>
      </c>
      <c r="Z43">
        <f t="shared" si="164"/>
        <v>8</v>
      </c>
      <c r="AA43">
        <f t="shared" si="164"/>
        <v>0</v>
      </c>
      <c r="AB43">
        <f t="shared" si="164"/>
        <v>0</v>
      </c>
      <c r="AC43" s="2">
        <f t="shared" si="44"/>
        <v>0</v>
      </c>
      <c r="AD43" s="2">
        <f t="shared" si="45"/>
        <v>9</v>
      </c>
      <c r="AE43" s="2">
        <f t="shared" si="46"/>
        <v>0</v>
      </c>
      <c r="AF43" s="2">
        <f t="shared" si="47"/>
        <v>-1</v>
      </c>
      <c r="AG43" s="2">
        <f t="shared" si="48"/>
        <v>0</v>
      </c>
      <c r="AH43" s="2">
        <f t="shared" si="49"/>
        <v>0</v>
      </c>
      <c r="AI43" s="2">
        <f t="shared" si="50"/>
        <v>0</v>
      </c>
      <c r="AJ43" s="2">
        <f t="shared" si="51"/>
        <v>0</v>
      </c>
      <c r="AK43" s="6">
        <f t="shared" si="1"/>
        <v>0</v>
      </c>
      <c r="AL43" s="6">
        <f t="shared" si="2"/>
        <v>0</v>
      </c>
      <c r="AM43" s="6">
        <f t="shared" si="52"/>
        <v>0</v>
      </c>
      <c r="AN43" s="2">
        <f t="shared" si="3"/>
        <v>0</v>
      </c>
      <c r="AO43" s="6">
        <f t="shared" si="53"/>
        <v>0</v>
      </c>
      <c r="AP43" s="6">
        <f t="shared" si="4"/>
        <v>0</v>
      </c>
      <c r="AQ43" s="6">
        <f t="shared" si="54"/>
        <v>0</v>
      </c>
      <c r="AR43" s="18">
        <f t="shared" si="5"/>
        <v>0</v>
      </c>
      <c r="AS43" s="18">
        <f t="shared" si="6"/>
        <v>0</v>
      </c>
      <c r="AT43">
        <f t="shared" si="189"/>
        <v>6</v>
      </c>
      <c r="AU43">
        <f t="shared" si="189"/>
        <v>3</v>
      </c>
      <c r="AV43">
        <f t="shared" si="56"/>
        <v>0</v>
      </c>
      <c r="AW43" s="2">
        <f t="shared" si="57"/>
        <v>0</v>
      </c>
      <c r="AX43" s="2">
        <f t="shared" si="58"/>
        <v>0</v>
      </c>
      <c r="AY43" s="2">
        <f t="shared" si="190"/>
        <v>1</v>
      </c>
      <c r="AZ43" s="2">
        <f t="shared" si="190"/>
        <v>-1</v>
      </c>
      <c r="BA43" s="18">
        <f t="shared" si="60"/>
        <v>0</v>
      </c>
      <c r="BB43" s="2">
        <f t="shared" si="61"/>
        <v>0</v>
      </c>
      <c r="BC43" s="2">
        <f t="shared" si="62"/>
        <v>0</v>
      </c>
      <c r="BD43" s="2">
        <f t="shared" si="191"/>
        <v>1</v>
      </c>
      <c r="BE43" s="2">
        <f t="shared" si="191"/>
        <v>-1</v>
      </c>
      <c r="BF43" s="18">
        <f t="shared" si="64"/>
        <v>0</v>
      </c>
      <c r="BG43">
        <f t="shared" si="192"/>
        <v>0</v>
      </c>
      <c r="BH43" s="2">
        <f t="shared" si="192"/>
        <v>1</v>
      </c>
      <c r="BI43" s="17">
        <f t="shared" si="66"/>
        <v>0</v>
      </c>
      <c r="BJ43" s="2">
        <f t="shared" si="67"/>
        <v>1</v>
      </c>
      <c r="BK43" s="17">
        <f t="shared" si="68"/>
        <v>0</v>
      </c>
      <c r="BL43" s="2"/>
      <c r="BM43" t="str">
        <f t="shared" si="69"/>
        <v/>
      </c>
      <c r="BN43" t="str">
        <f t="shared" si="69"/>
        <v/>
      </c>
      <c r="BO43">
        <f t="shared" si="70"/>
        <v>0</v>
      </c>
      <c r="BP43">
        <f t="shared" si="71"/>
        <v>0</v>
      </c>
      <c r="BQ43">
        <f t="shared" si="72"/>
        <v>0</v>
      </c>
      <c r="BR43">
        <f t="shared" si="73"/>
        <v>0</v>
      </c>
      <c r="BS43">
        <f t="shared" si="73"/>
        <v>0</v>
      </c>
      <c r="BT43" s="17">
        <f t="shared" si="74"/>
        <v>0</v>
      </c>
      <c r="BU43" s="17">
        <f t="shared" si="75"/>
        <v>0</v>
      </c>
      <c r="BV43" s="2"/>
      <c r="BW43">
        <f t="shared" si="76"/>
        <v>10</v>
      </c>
      <c r="BX43">
        <f t="shared" si="165"/>
        <v>0</v>
      </c>
      <c r="BY43" s="7">
        <f t="shared" si="166"/>
        <v>0</v>
      </c>
      <c r="BZ43">
        <f t="shared" si="167"/>
        <v>0</v>
      </c>
      <c r="CA43" s="7">
        <f t="shared" si="168"/>
        <v>0</v>
      </c>
      <c r="CB43">
        <f t="shared" si="193"/>
        <v>10</v>
      </c>
      <c r="CC43">
        <f t="shared" si="193"/>
        <v>0</v>
      </c>
      <c r="CD43">
        <f t="shared" si="193"/>
        <v>0</v>
      </c>
      <c r="CE43" s="7">
        <f t="shared" si="78"/>
        <v>10</v>
      </c>
      <c r="CF43" s="7">
        <f t="shared" si="79"/>
        <v>10</v>
      </c>
      <c r="CG43">
        <f t="shared" si="194"/>
        <v>20</v>
      </c>
      <c r="CH43">
        <f t="shared" si="194"/>
        <v>20</v>
      </c>
      <c r="CI43">
        <f t="shared" si="194"/>
        <v>20</v>
      </c>
      <c r="CJ43">
        <f t="shared" si="169"/>
        <v>40</v>
      </c>
      <c r="CK43">
        <f t="shared" si="170"/>
        <v>40</v>
      </c>
      <c r="CL43">
        <f t="shared" si="171"/>
        <v>0</v>
      </c>
      <c r="CM43">
        <f t="shared" si="172"/>
        <v>0</v>
      </c>
      <c r="CN43">
        <f t="shared" si="195"/>
        <v>10</v>
      </c>
      <c r="CO43">
        <f t="shared" si="195"/>
        <v>5</v>
      </c>
      <c r="CP43">
        <f t="shared" si="173"/>
        <v>0</v>
      </c>
      <c r="CQ43">
        <f t="shared" si="174"/>
        <v>0</v>
      </c>
      <c r="CR43">
        <f t="shared" si="175"/>
        <v>0</v>
      </c>
      <c r="CS43" s="7">
        <f t="shared" si="82"/>
        <v>0</v>
      </c>
      <c r="CT43">
        <f t="shared" si="176"/>
        <v>0</v>
      </c>
      <c r="CU43">
        <f t="shared" si="177"/>
        <v>0</v>
      </c>
      <c r="CV43">
        <f t="shared" si="178"/>
        <v>0</v>
      </c>
      <c r="CW43" s="7">
        <f t="shared" si="83"/>
        <v>0</v>
      </c>
      <c r="CX43">
        <f t="shared" si="196"/>
        <v>0</v>
      </c>
      <c r="CY43">
        <f t="shared" si="196"/>
        <v>0</v>
      </c>
      <c r="CZ43">
        <f t="shared" si="196"/>
        <v>-5</v>
      </c>
      <c r="DA43">
        <f t="shared" si="196"/>
        <v>0</v>
      </c>
      <c r="DB43">
        <f t="shared" si="196"/>
        <v>0</v>
      </c>
      <c r="DC43">
        <f t="shared" si="85"/>
        <v>40</v>
      </c>
      <c r="DD43">
        <f t="shared" si="86"/>
        <v>40</v>
      </c>
      <c r="DE43" s="5">
        <f t="shared" si="87"/>
        <v>40</v>
      </c>
      <c r="DG43">
        <f t="shared" si="88"/>
        <v>40</v>
      </c>
      <c r="DH43">
        <f t="shared" si="89"/>
        <v>40</v>
      </c>
      <c r="DI43" s="5">
        <f t="shared" si="90"/>
        <v>40</v>
      </c>
      <c r="DK43">
        <f t="shared" si="197"/>
        <v>0</v>
      </c>
      <c r="DL43">
        <f t="shared" si="197"/>
        <v>0</v>
      </c>
      <c r="DM43">
        <f t="shared" si="197"/>
        <v>0</v>
      </c>
      <c r="DN43">
        <f t="shared" si="197"/>
        <v>0</v>
      </c>
      <c r="DO43">
        <f t="shared" si="179"/>
        <v>0</v>
      </c>
      <c r="DP43">
        <f t="shared" si="92"/>
        <v>0</v>
      </c>
      <c r="DQ43">
        <f t="shared" si="198"/>
        <v>5</v>
      </c>
      <c r="DR43">
        <f t="shared" si="198"/>
        <v>0</v>
      </c>
      <c r="DS43">
        <f t="shared" si="180"/>
        <v>5</v>
      </c>
      <c r="DT43">
        <f t="shared" si="94"/>
        <v>5</v>
      </c>
      <c r="DU43">
        <f t="shared" si="95"/>
        <v>0</v>
      </c>
      <c r="DV43">
        <f t="shared" si="181"/>
        <v>0</v>
      </c>
      <c r="DW43">
        <f t="shared" si="199"/>
        <v>0</v>
      </c>
      <c r="DX43">
        <f t="shared" si="199"/>
        <v>0</v>
      </c>
      <c r="DY43">
        <f t="shared" si="199"/>
        <v>1</v>
      </c>
      <c r="DZ43">
        <f t="shared" si="199"/>
        <v>1</v>
      </c>
      <c r="EA43">
        <f t="shared" si="199"/>
        <v>1</v>
      </c>
      <c r="EB43">
        <f t="shared" si="97"/>
        <v>0</v>
      </c>
      <c r="EC43">
        <f t="shared" si="98"/>
        <v>10</v>
      </c>
      <c r="ED43">
        <f t="shared" si="99"/>
        <v>40</v>
      </c>
      <c r="EE43">
        <f t="shared" si="200"/>
        <v>1</v>
      </c>
      <c r="EF43">
        <f t="shared" si="200"/>
        <v>1</v>
      </c>
      <c r="EG43">
        <f t="shared" si="200"/>
        <v>1</v>
      </c>
      <c r="EH43">
        <f t="shared" si="101"/>
        <v>0</v>
      </c>
      <c r="EI43">
        <f t="shared" si="102"/>
        <v>10</v>
      </c>
      <c r="EJ43">
        <f t="shared" si="103"/>
        <v>40</v>
      </c>
      <c r="EK43" s="16">
        <f t="shared" si="182"/>
        <v>0</v>
      </c>
      <c r="EL43" s="16">
        <f t="shared" si="104"/>
        <v>10</v>
      </c>
      <c r="EM43" s="16">
        <f t="shared" si="105"/>
        <v>45</v>
      </c>
      <c r="EN43" s="16">
        <f t="shared" si="183"/>
        <v>0</v>
      </c>
      <c r="EO43" s="16">
        <f t="shared" si="106"/>
        <v>10</v>
      </c>
      <c r="EP43" s="16">
        <f t="shared" si="107"/>
        <v>45</v>
      </c>
      <c r="EQ43">
        <f t="shared" si="108"/>
        <v>0</v>
      </c>
      <c r="ER43" s="49">
        <f t="shared" si="28"/>
        <v>0</v>
      </c>
      <c r="ES43" s="49">
        <f t="shared" si="109"/>
        <v>0</v>
      </c>
      <c r="ET43" s="49">
        <f t="shared" si="110"/>
        <v>0</v>
      </c>
      <c r="EV43" t="s">
        <v>12</v>
      </c>
      <c r="EW43">
        <f t="shared" si="184"/>
        <v>0</v>
      </c>
      <c r="EX43" t="str">
        <f t="shared" si="111"/>
        <v>I2</v>
      </c>
      <c r="EY43">
        <f t="shared" si="112"/>
        <v>0</v>
      </c>
      <c r="EZ43">
        <f t="shared" si="113"/>
        <v>10</v>
      </c>
      <c r="FA43">
        <f t="shared" si="114"/>
        <v>45</v>
      </c>
      <c r="FB43" t="str">
        <f t="shared" si="115"/>
        <v>I3</v>
      </c>
      <c r="FC43">
        <f t="shared" si="116"/>
        <v>0</v>
      </c>
      <c r="FD43">
        <f t="shared" si="117"/>
        <v>10</v>
      </c>
      <c r="FE43">
        <f t="shared" si="118"/>
        <v>45</v>
      </c>
      <c r="FF43" t="str">
        <f t="shared" si="119"/>
        <v>S</v>
      </c>
      <c r="FG43">
        <f t="shared" si="120"/>
        <v>100</v>
      </c>
      <c r="FH43" t="str">
        <f t="shared" si="121"/>
        <v>D</v>
      </c>
      <c r="FI43">
        <f t="shared" si="122"/>
        <v>0</v>
      </c>
      <c r="FJ43" t="str">
        <f t="shared" si="123"/>
        <v>P18</v>
      </c>
      <c r="FK43">
        <f t="shared" si="124"/>
        <v>0</v>
      </c>
      <c r="FL43" t="str">
        <f t="shared" si="125"/>
        <v>P17</v>
      </c>
      <c r="FM43">
        <f t="shared" si="126"/>
        <v>0</v>
      </c>
      <c r="FN43" t="str">
        <f t="shared" si="127"/>
        <v>P9</v>
      </c>
      <c r="FO43">
        <f t="shared" si="128"/>
        <v>0</v>
      </c>
      <c r="FP43" t="str">
        <f t="shared" si="129"/>
        <v>P10</v>
      </c>
      <c r="FQ43">
        <f t="shared" si="130"/>
        <v>0</v>
      </c>
      <c r="FR43" t="str">
        <f t="shared" si="131"/>
        <v>T1</v>
      </c>
      <c r="FS43">
        <f t="shared" si="132"/>
        <v>0</v>
      </c>
      <c r="FT43" t="str">
        <f t="shared" si="133"/>
        <v>T2</v>
      </c>
      <c r="FU43">
        <f t="shared" si="134"/>
        <v>0</v>
      </c>
      <c r="FV43" t="str">
        <f t="shared" si="135"/>
        <v>T3</v>
      </c>
      <c r="FW43">
        <f t="shared" si="136"/>
        <v>10</v>
      </c>
      <c r="FX43" t="str">
        <f t="shared" si="137"/>
        <v>T4</v>
      </c>
      <c r="FY43">
        <f t="shared" si="138"/>
        <v>10</v>
      </c>
      <c r="FZ43" t="str">
        <f t="shared" si="139"/>
        <v>P13</v>
      </c>
      <c r="GA43">
        <f t="shared" si="185"/>
        <v>0</v>
      </c>
      <c r="GB43" t="str">
        <f t="shared" si="140"/>
        <v>P14</v>
      </c>
      <c r="GC43">
        <f t="shared" si="186"/>
        <v>0</v>
      </c>
      <c r="GD43" t="str">
        <f t="shared" si="141"/>
        <v>P11</v>
      </c>
      <c r="GE43">
        <f t="shared" si="141"/>
        <v>-15</v>
      </c>
      <c r="GF43" t="str">
        <f t="shared" si="141"/>
        <v>P12</v>
      </c>
      <c r="GG43">
        <f t="shared" si="141"/>
        <v>-15</v>
      </c>
      <c r="GH43" t="str">
        <f t="shared" si="149"/>
        <v/>
      </c>
      <c r="GI43" t="str">
        <f t="shared" si="142"/>
        <v/>
      </c>
      <c r="GJ43" t="str">
        <f t="shared" si="143"/>
        <v/>
      </c>
      <c r="GK43" t="str">
        <f t="shared" si="144"/>
        <v/>
      </c>
      <c r="GL43" t="str">
        <f t="shared" si="145"/>
        <v>X</v>
      </c>
      <c r="GM43">
        <f t="shared" si="146"/>
        <v>-1</v>
      </c>
      <c r="GQ43">
        <f t="shared" si="147"/>
        <v>500</v>
      </c>
      <c r="GR43">
        <f t="shared" si="148"/>
        <v>100</v>
      </c>
    </row>
    <row r="44" spans="1:200" ht="18.600000000000001" thickTop="1" thickBot="1" x14ac:dyDescent="0.45">
      <c r="A44" s="22" t="s">
        <v>177</v>
      </c>
      <c r="B44" s="47">
        <f>IF(C44="",IF(Making!B44="","",Making!B44),C44)</f>
        <v>12</v>
      </c>
      <c r="C44" s="40" t="str">
        <f>IF(Walking!D49="","",Walking!D49)</f>
        <v/>
      </c>
      <c r="K44">
        <f t="shared" si="34"/>
        <v>0</v>
      </c>
      <c r="L44">
        <f t="shared" si="35"/>
        <v>36</v>
      </c>
      <c r="M44">
        <f t="shared" si="36"/>
        <v>0</v>
      </c>
      <c r="N44" s="17">
        <f t="shared" si="37"/>
        <v>0</v>
      </c>
      <c r="O44">
        <f t="shared" si="38"/>
        <v>1</v>
      </c>
      <c r="P44">
        <f t="shared" si="187"/>
        <v>-10</v>
      </c>
      <c r="Q44">
        <f t="shared" si="187"/>
        <v>-5</v>
      </c>
      <c r="R44">
        <f t="shared" si="40"/>
        <v>0</v>
      </c>
      <c r="S44">
        <f t="shared" si="188"/>
        <v>0</v>
      </c>
      <c r="T44">
        <f t="shared" si="188"/>
        <v>0</v>
      </c>
      <c r="U44">
        <f t="shared" si="42"/>
        <v>0</v>
      </c>
      <c r="V44">
        <f t="shared" si="43"/>
        <v>-1</v>
      </c>
      <c r="W44">
        <f t="shared" si="164"/>
        <v>-2</v>
      </c>
      <c r="X44">
        <f t="shared" si="164"/>
        <v>4</v>
      </c>
      <c r="Y44">
        <f t="shared" si="164"/>
        <v>4</v>
      </c>
      <c r="Z44">
        <f t="shared" si="164"/>
        <v>8</v>
      </c>
      <c r="AA44">
        <f t="shared" si="164"/>
        <v>0</v>
      </c>
      <c r="AB44">
        <f t="shared" si="164"/>
        <v>0</v>
      </c>
      <c r="AC44" s="2">
        <f t="shared" si="44"/>
        <v>0</v>
      </c>
      <c r="AD44" s="2">
        <f t="shared" si="45"/>
        <v>9</v>
      </c>
      <c r="AE44" s="2">
        <f t="shared" si="46"/>
        <v>0</v>
      </c>
      <c r="AF44" s="2">
        <f t="shared" si="47"/>
        <v>-1</v>
      </c>
      <c r="AG44" s="2">
        <f t="shared" si="48"/>
        <v>0</v>
      </c>
      <c r="AH44" s="2">
        <f t="shared" si="49"/>
        <v>0</v>
      </c>
      <c r="AI44" s="2">
        <f t="shared" si="50"/>
        <v>0</v>
      </c>
      <c r="AJ44" s="2">
        <f t="shared" si="51"/>
        <v>0</v>
      </c>
      <c r="AK44" s="6">
        <f t="shared" si="1"/>
        <v>0</v>
      </c>
      <c r="AL44" s="6">
        <f t="shared" si="2"/>
        <v>0</v>
      </c>
      <c r="AM44" s="6">
        <f t="shared" si="52"/>
        <v>0</v>
      </c>
      <c r="AN44" s="2">
        <f t="shared" si="3"/>
        <v>0</v>
      </c>
      <c r="AO44" s="6">
        <f t="shared" si="53"/>
        <v>0</v>
      </c>
      <c r="AP44" s="6">
        <f t="shared" si="4"/>
        <v>0</v>
      </c>
      <c r="AQ44" s="6">
        <f t="shared" si="54"/>
        <v>0</v>
      </c>
      <c r="AR44" s="18">
        <f t="shared" si="5"/>
        <v>0</v>
      </c>
      <c r="AS44" s="18">
        <f t="shared" si="6"/>
        <v>0</v>
      </c>
      <c r="AT44">
        <f t="shared" si="189"/>
        <v>6</v>
      </c>
      <c r="AU44">
        <f t="shared" si="189"/>
        <v>3</v>
      </c>
      <c r="AV44">
        <f t="shared" si="56"/>
        <v>0</v>
      </c>
      <c r="AW44" s="2">
        <f t="shared" si="57"/>
        <v>0</v>
      </c>
      <c r="AX44" s="2">
        <f t="shared" si="58"/>
        <v>0</v>
      </c>
      <c r="AY44" s="2">
        <f t="shared" si="190"/>
        <v>1</v>
      </c>
      <c r="AZ44" s="2">
        <f t="shared" si="190"/>
        <v>-1</v>
      </c>
      <c r="BA44" s="18">
        <f t="shared" si="60"/>
        <v>0</v>
      </c>
      <c r="BB44" s="2">
        <f t="shared" si="61"/>
        <v>0</v>
      </c>
      <c r="BC44" s="2">
        <f t="shared" si="62"/>
        <v>0</v>
      </c>
      <c r="BD44" s="2">
        <f t="shared" si="191"/>
        <v>1</v>
      </c>
      <c r="BE44" s="2">
        <f t="shared" si="191"/>
        <v>-1</v>
      </c>
      <c r="BF44" s="18">
        <f t="shared" si="64"/>
        <v>0</v>
      </c>
      <c r="BG44">
        <f t="shared" si="192"/>
        <v>0</v>
      </c>
      <c r="BH44" s="2">
        <f t="shared" si="192"/>
        <v>1</v>
      </c>
      <c r="BI44" s="17">
        <f t="shared" si="66"/>
        <v>0</v>
      </c>
      <c r="BJ44" s="2">
        <f t="shared" si="67"/>
        <v>1</v>
      </c>
      <c r="BK44" s="17">
        <f t="shared" si="68"/>
        <v>0</v>
      </c>
      <c r="BL44" s="2"/>
      <c r="BM44" t="str">
        <f t="shared" si="69"/>
        <v/>
      </c>
      <c r="BN44" t="str">
        <f t="shared" si="69"/>
        <v/>
      </c>
      <c r="BO44">
        <f t="shared" si="70"/>
        <v>0</v>
      </c>
      <c r="BP44">
        <f t="shared" si="71"/>
        <v>0</v>
      </c>
      <c r="BQ44">
        <f t="shared" si="72"/>
        <v>0</v>
      </c>
      <c r="BR44">
        <f t="shared" si="73"/>
        <v>0</v>
      </c>
      <c r="BS44">
        <f t="shared" si="73"/>
        <v>0</v>
      </c>
      <c r="BT44" s="17">
        <f t="shared" si="74"/>
        <v>0</v>
      </c>
      <c r="BU44" s="17">
        <f t="shared" si="75"/>
        <v>0</v>
      </c>
      <c r="BV44" s="2"/>
      <c r="BW44">
        <f t="shared" si="76"/>
        <v>10</v>
      </c>
      <c r="BX44">
        <f t="shared" si="165"/>
        <v>0</v>
      </c>
      <c r="BY44" s="7">
        <f t="shared" si="166"/>
        <v>0</v>
      </c>
      <c r="BZ44">
        <f t="shared" si="167"/>
        <v>0</v>
      </c>
      <c r="CA44" s="7">
        <f t="shared" si="168"/>
        <v>0</v>
      </c>
      <c r="CB44">
        <f t="shared" si="193"/>
        <v>10</v>
      </c>
      <c r="CC44">
        <f t="shared" si="193"/>
        <v>0</v>
      </c>
      <c r="CD44">
        <f t="shared" si="193"/>
        <v>0</v>
      </c>
      <c r="CE44" s="7">
        <f t="shared" si="78"/>
        <v>10</v>
      </c>
      <c r="CF44" s="7">
        <f t="shared" si="79"/>
        <v>10</v>
      </c>
      <c r="CG44">
        <f t="shared" si="194"/>
        <v>20</v>
      </c>
      <c r="CH44">
        <f t="shared" si="194"/>
        <v>20</v>
      </c>
      <c r="CI44">
        <f t="shared" si="194"/>
        <v>20</v>
      </c>
      <c r="CJ44">
        <f t="shared" si="169"/>
        <v>40</v>
      </c>
      <c r="CK44">
        <f t="shared" si="170"/>
        <v>40</v>
      </c>
      <c r="CL44">
        <f t="shared" si="171"/>
        <v>0</v>
      </c>
      <c r="CM44">
        <f t="shared" si="172"/>
        <v>0</v>
      </c>
      <c r="CN44">
        <f t="shared" si="195"/>
        <v>10</v>
      </c>
      <c r="CO44">
        <f t="shared" si="195"/>
        <v>5</v>
      </c>
      <c r="CP44">
        <f t="shared" si="173"/>
        <v>0</v>
      </c>
      <c r="CQ44">
        <f t="shared" si="174"/>
        <v>0</v>
      </c>
      <c r="CR44">
        <f t="shared" si="175"/>
        <v>0</v>
      </c>
      <c r="CS44" s="7">
        <f t="shared" si="82"/>
        <v>0</v>
      </c>
      <c r="CT44">
        <f t="shared" si="176"/>
        <v>0</v>
      </c>
      <c r="CU44">
        <f t="shared" si="177"/>
        <v>0</v>
      </c>
      <c r="CV44">
        <f t="shared" si="178"/>
        <v>0</v>
      </c>
      <c r="CW44" s="7">
        <f t="shared" si="83"/>
        <v>0</v>
      </c>
      <c r="CX44">
        <f t="shared" si="196"/>
        <v>0</v>
      </c>
      <c r="CY44">
        <f t="shared" si="196"/>
        <v>0</v>
      </c>
      <c r="CZ44">
        <f t="shared" si="196"/>
        <v>-5</v>
      </c>
      <c r="DA44">
        <f t="shared" si="196"/>
        <v>0</v>
      </c>
      <c r="DB44">
        <f t="shared" si="196"/>
        <v>0</v>
      </c>
      <c r="DC44">
        <f t="shared" si="85"/>
        <v>40</v>
      </c>
      <c r="DD44">
        <f t="shared" si="86"/>
        <v>40</v>
      </c>
      <c r="DE44" s="5">
        <f t="shared" si="87"/>
        <v>40</v>
      </c>
      <c r="DG44">
        <f t="shared" si="88"/>
        <v>40</v>
      </c>
      <c r="DH44">
        <f t="shared" si="89"/>
        <v>40</v>
      </c>
      <c r="DI44" s="5">
        <f t="shared" si="90"/>
        <v>40</v>
      </c>
      <c r="DK44">
        <f t="shared" si="197"/>
        <v>0</v>
      </c>
      <c r="DL44">
        <f t="shared" si="197"/>
        <v>0</v>
      </c>
      <c r="DM44">
        <f t="shared" si="197"/>
        <v>0</v>
      </c>
      <c r="DN44">
        <f t="shared" si="197"/>
        <v>0</v>
      </c>
      <c r="DO44">
        <f t="shared" si="179"/>
        <v>0</v>
      </c>
      <c r="DP44">
        <f t="shared" si="92"/>
        <v>0</v>
      </c>
      <c r="DQ44">
        <f t="shared" si="198"/>
        <v>5</v>
      </c>
      <c r="DR44">
        <f t="shared" si="198"/>
        <v>0</v>
      </c>
      <c r="DS44">
        <f t="shared" si="180"/>
        <v>5</v>
      </c>
      <c r="DT44">
        <f t="shared" si="94"/>
        <v>5</v>
      </c>
      <c r="DU44">
        <f t="shared" si="95"/>
        <v>0</v>
      </c>
      <c r="DV44">
        <f t="shared" si="181"/>
        <v>0</v>
      </c>
      <c r="DW44">
        <f t="shared" si="199"/>
        <v>0</v>
      </c>
      <c r="DX44">
        <f t="shared" si="199"/>
        <v>0</v>
      </c>
      <c r="DY44">
        <f t="shared" si="199"/>
        <v>1</v>
      </c>
      <c r="DZ44">
        <f t="shared" si="199"/>
        <v>1</v>
      </c>
      <c r="EA44">
        <f t="shared" si="199"/>
        <v>1</v>
      </c>
      <c r="EB44">
        <f t="shared" si="97"/>
        <v>0</v>
      </c>
      <c r="EC44">
        <f t="shared" si="98"/>
        <v>10</v>
      </c>
      <c r="ED44">
        <f t="shared" si="99"/>
        <v>40</v>
      </c>
      <c r="EE44">
        <f t="shared" si="200"/>
        <v>1</v>
      </c>
      <c r="EF44">
        <f t="shared" si="200"/>
        <v>1</v>
      </c>
      <c r="EG44">
        <f t="shared" si="200"/>
        <v>1</v>
      </c>
      <c r="EH44">
        <f t="shared" si="101"/>
        <v>0</v>
      </c>
      <c r="EI44">
        <f t="shared" si="102"/>
        <v>10</v>
      </c>
      <c r="EJ44">
        <f t="shared" si="103"/>
        <v>40</v>
      </c>
      <c r="EK44" s="16">
        <f t="shared" si="182"/>
        <v>0</v>
      </c>
      <c r="EL44" s="16">
        <f t="shared" si="104"/>
        <v>10</v>
      </c>
      <c r="EM44" s="16">
        <f t="shared" si="105"/>
        <v>45</v>
      </c>
      <c r="EN44" s="16">
        <f t="shared" si="183"/>
        <v>0</v>
      </c>
      <c r="EO44" s="16">
        <f t="shared" si="106"/>
        <v>10</v>
      </c>
      <c r="EP44" s="16">
        <f t="shared" si="107"/>
        <v>45</v>
      </c>
      <c r="EQ44">
        <f t="shared" si="108"/>
        <v>0</v>
      </c>
      <c r="ER44" s="49">
        <f t="shared" si="28"/>
        <v>0</v>
      </c>
      <c r="ES44" s="49">
        <f t="shared" si="109"/>
        <v>0</v>
      </c>
      <c r="ET44" s="49">
        <f t="shared" si="110"/>
        <v>0</v>
      </c>
      <c r="EV44" t="s">
        <v>12</v>
      </c>
      <c r="EW44">
        <f t="shared" si="184"/>
        <v>0</v>
      </c>
      <c r="EX44" t="str">
        <f t="shared" si="111"/>
        <v>I2</v>
      </c>
      <c r="EY44">
        <f t="shared" si="112"/>
        <v>0</v>
      </c>
      <c r="EZ44">
        <f t="shared" si="113"/>
        <v>10</v>
      </c>
      <c r="FA44">
        <f t="shared" si="114"/>
        <v>45</v>
      </c>
      <c r="FB44" t="str">
        <f t="shared" si="115"/>
        <v>I3</v>
      </c>
      <c r="FC44">
        <f t="shared" si="116"/>
        <v>0</v>
      </c>
      <c r="FD44">
        <f t="shared" si="117"/>
        <v>10</v>
      </c>
      <c r="FE44">
        <f t="shared" si="118"/>
        <v>45</v>
      </c>
      <c r="FF44" t="str">
        <f t="shared" si="119"/>
        <v>S</v>
      </c>
      <c r="FG44">
        <f t="shared" si="120"/>
        <v>100</v>
      </c>
      <c r="FH44" t="str">
        <f t="shared" si="121"/>
        <v>D</v>
      </c>
      <c r="FI44">
        <f t="shared" si="122"/>
        <v>0</v>
      </c>
      <c r="FJ44" t="str">
        <f t="shared" si="123"/>
        <v>P18</v>
      </c>
      <c r="FK44">
        <f t="shared" si="124"/>
        <v>0</v>
      </c>
      <c r="FL44" t="str">
        <f t="shared" si="125"/>
        <v>P17</v>
      </c>
      <c r="FM44">
        <f t="shared" si="126"/>
        <v>0</v>
      </c>
      <c r="FN44" t="str">
        <f t="shared" si="127"/>
        <v>P9</v>
      </c>
      <c r="FO44">
        <f t="shared" si="128"/>
        <v>0</v>
      </c>
      <c r="FP44" t="str">
        <f t="shared" si="129"/>
        <v>P10</v>
      </c>
      <c r="FQ44">
        <f t="shared" si="130"/>
        <v>0</v>
      </c>
      <c r="FR44" t="str">
        <f t="shared" si="131"/>
        <v>T1</v>
      </c>
      <c r="FS44">
        <f t="shared" si="132"/>
        <v>0</v>
      </c>
      <c r="FT44" t="str">
        <f t="shared" si="133"/>
        <v>T2</v>
      </c>
      <c r="FU44">
        <f t="shared" si="134"/>
        <v>0</v>
      </c>
      <c r="FV44" t="str">
        <f t="shared" si="135"/>
        <v>T3</v>
      </c>
      <c r="FW44">
        <f t="shared" si="136"/>
        <v>10</v>
      </c>
      <c r="FX44" t="str">
        <f t="shared" si="137"/>
        <v>T4</v>
      </c>
      <c r="FY44">
        <f t="shared" si="138"/>
        <v>10</v>
      </c>
      <c r="FZ44" t="str">
        <f t="shared" si="139"/>
        <v>P13</v>
      </c>
      <c r="GA44">
        <f t="shared" si="185"/>
        <v>0</v>
      </c>
      <c r="GB44" t="str">
        <f t="shared" si="140"/>
        <v>P14</v>
      </c>
      <c r="GC44">
        <f t="shared" si="186"/>
        <v>0</v>
      </c>
      <c r="GD44" t="str">
        <f t="shared" si="141"/>
        <v>P11</v>
      </c>
      <c r="GE44">
        <f t="shared" si="141"/>
        <v>-15</v>
      </c>
      <c r="GF44" t="str">
        <f t="shared" si="141"/>
        <v>P12</v>
      </c>
      <c r="GG44">
        <f t="shared" si="141"/>
        <v>-15</v>
      </c>
      <c r="GH44" t="str">
        <f t="shared" si="149"/>
        <v/>
      </c>
      <c r="GI44" t="str">
        <f t="shared" si="142"/>
        <v/>
      </c>
      <c r="GJ44" t="str">
        <f t="shared" si="143"/>
        <v/>
      </c>
      <c r="GK44" t="str">
        <f t="shared" si="144"/>
        <v/>
      </c>
      <c r="GL44" t="str">
        <f t="shared" si="145"/>
        <v>X</v>
      </c>
      <c r="GM44">
        <f t="shared" si="146"/>
        <v>-1</v>
      </c>
      <c r="GQ44">
        <f t="shared" si="147"/>
        <v>500</v>
      </c>
      <c r="GR44">
        <f t="shared" si="148"/>
        <v>100</v>
      </c>
    </row>
    <row r="45" spans="1:200" ht="18.600000000000001" thickTop="1" thickBot="1" x14ac:dyDescent="0.45">
      <c r="A45" s="15" t="s">
        <v>178</v>
      </c>
      <c r="B45" s="47">
        <f>IF(C45="",IF(Making!B45="","",Making!B45),C45)</f>
        <v>-15</v>
      </c>
      <c r="C45" s="40" t="str">
        <f>IF(Walking!D50="","",Walking!D50)</f>
        <v/>
      </c>
      <c r="K45">
        <f t="shared" si="34"/>
        <v>0</v>
      </c>
      <c r="L45">
        <f t="shared" si="35"/>
        <v>37</v>
      </c>
      <c r="M45">
        <f t="shared" si="36"/>
        <v>0</v>
      </c>
      <c r="N45" s="17">
        <f t="shared" si="37"/>
        <v>0</v>
      </c>
      <c r="O45">
        <f t="shared" si="38"/>
        <v>1</v>
      </c>
      <c r="P45">
        <f t="shared" si="187"/>
        <v>-10</v>
      </c>
      <c r="Q45">
        <f t="shared" si="187"/>
        <v>-5</v>
      </c>
      <c r="R45">
        <f t="shared" si="40"/>
        <v>0</v>
      </c>
      <c r="S45">
        <f t="shared" si="188"/>
        <v>0</v>
      </c>
      <c r="T45">
        <f t="shared" si="188"/>
        <v>0</v>
      </c>
      <c r="U45">
        <f t="shared" si="42"/>
        <v>0</v>
      </c>
      <c r="V45">
        <f t="shared" si="43"/>
        <v>-1</v>
      </c>
      <c r="W45">
        <f t="shared" si="164"/>
        <v>-2</v>
      </c>
      <c r="X45">
        <f t="shared" si="164"/>
        <v>4</v>
      </c>
      <c r="Y45">
        <f t="shared" si="164"/>
        <v>4</v>
      </c>
      <c r="Z45">
        <f t="shared" si="164"/>
        <v>8</v>
      </c>
      <c r="AA45">
        <f t="shared" si="164"/>
        <v>0</v>
      </c>
      <c r="AB45">
        <f t="shared" si="164"/>
        <v>0</v>
      </c>
      <c r="AC45" s="2">
        <f t="shared" si="44"/>
        <v>0</v>
      </c>
      <c r="AD45" s="2">
        <f t="shared" si="45"/>
        <v>9</v>
      </c>
      <c r="AE45" s="2">
        <f t="shared" si="46"/>
        <v>0</v>
      </c>
      <c r="AF45" s="2">
        <f t="shared" si="47"/>
        <v>-1</v>
      </c>
      <c r="AG45" s="2">
        <f t="shared" si="48"/>
        <v>0</v>
      </c>
      <c r="AH45" s="2">
        <f t="shared" si="49"/>
        <v>0</v>
      </c>
      <c r="AI45" s="2">
        <f t="shared" si="50"/>
        <v>0</v>
      </c>
      <c r="AJ45" s="2">
        <f t="shared" si="51"/>
        <v>0</v>
      </c>
      <c r="AK45" s="6">
        <f t="shared" si="1"/>
        <v>0</v>
      </c>
      <c r="AL45" s="6">
        <f t="shared" si="2"/>
        <v>0</v>
      </c>
      <c r="AM45" s="6">
        <f t="shared" si="52"/>
        <v>0</v>
      </c>
      <c r="AN45" s="2">
        <f t="shared" si="3"/>
        <v>0</v>
      </c>
      <c r="AO45" s="6">
        <f t="shared" si="53"/>
        <v>0</v>
      </c>
      <c r="AP45" s="6">
        <f t="shared" si="4"/>
        <v>0</v>
      </c>
      <c r="AQ45" s="6">
        <f t="shared" si="54"/>
        <v>0</v>
      </c>
      <c r="AR45" s="18">
        <f t="shared" si="5"/>
        <v>0</v>
      </c>
      <c r="AS45" s="18">
        <f t="shared" si="6"/>
        <v>0</v>
      </c>
      <c r="AT45">
        <f t="shared" si="189"/>
        <v>6</v>
      </c>
      <c r="AU45">
        <f t="shared" si="189"/>
        <v>3</v>
      </c>
      <c r="AV45">
        <f t="shared" si="56"/>
        <v>0</v>
      </c>
      <c r="AW45" s="2">
        <f t="shared" si="57"/>
        <v>0</v>
      </c>
      <c r="AX45" s="2">
        <f t="shared" si="58"/>
        <v>0</v>
      </c>
      <c r="AY45" s="2">
        <f t="shared" si="190"/>
        <v>1</v>
      </c>
      <c r="AZ45" s="2">
        <f t="shared" si="190"/>
        <v>-1</v>
      </c>
      <c r="BA45" s="18">
        <f t="shared" si="60"/>
        <v>0</v>
      </c>
      <c r="BB45" s="2">
        <f t="shared" si="61"/>
        <v>0</v>
      </c>
      <c r="BC45" s="2">
        <f t="shared" si="62"/>
        <v>0</v>
      </c>
      <c r="BD45" s="2">
        <f t="shared" si="191"/>
        <v>1</v>
      </c>
      <c r="BE45" s="2">
        <f t="shared" si="191"/>
        <v>-1</v>
      </c>
      <c r="BF45" s="18">
        <f t="shared" si="64"/>
        <v>0</v>
      </c>
      <c r="BG45">
        <f t="shared" si="192"/>
        <v>0</v>
      </c>
      <c r="BH45" s="2">
        <f t="shared" si="192"/>
        <v>1</v>
      </c>
      <c r="BI45" s="17">
        <f t="shared" si="66"/>
        <v>0</v>
      </c>
      <c r="BJ45" s="2">
        <f t="shared" si="67"/>
        <v>1</v>
      </c>
      <c r="BK45" s="17">
        <f t="shared" si="68"/>
        <v>0</v>
      </c>
      <c r="BL45" s="2"/>
      <c r="BM45" t="str">
        <f t="shared" si="69"/>
        <v/>
      </c>
      <c r="BN45" t="str">
        <f t="shared" si="69"/>
        <v/>
      </c>
      <c r="BO45">
        <f t="shared" si="70"/>
        <v>0</v>
      </c>
      <c r="BP45">
        <f t="shared" si="71"/>
        <v>0</v>
      </c>
      <c r="BQ45">
        <f t="shared" si="72"/>
        <v>0</v>
      </c>
      <c r="BR45">
        <f t="shared" si="73"/>
        <v>0</v>
      </c>
      <c r="BS45">
        <f t="shared" si="73"/>
        <v>0</v>
      </c>
      <c r="BT45" s="17">
        <f t="shared" si="74"/>
        <v>0</v>
      </c>
      <c r="BU45" s="17">
        <f t="shared" si="75"/>
        <v>0</v>
      </c>
      <c r="BV45" s="2"/>
      <c r="BW45">
        <f t="shared" si="76"/>
        <v>10</v>
      </c>
      <c r="BX45">
        <f t="shared" si="165"/>
        <v>0</v>
      </c>
      <c r="BY45" s="7">
        <f t="shared" si="166"/>
        <v>0</v>
      </c>
      <c r="BZ45">
        <f t="shared" si="167"/>
        <v>0</v>
      </c>
      <c r="CA45" s="7">
        <f t="shared" si="168"/>
        <v>0</v>
      </c>
      <c r="CB45">
        <f t="shared" si="193"/>
        <v>10</v>
      </c>
      <c r="CC45">
        <f t="shared" si="193"/>
        <v>0</v>
      </c>
      <c r="CD45">
        <f t="shared" si="193"/>
        <v>0</v>
      </c>
      <c r="CE45" s="7">
        <f t="shared" si="78"/>
        <v>10</v>
      </c>
      <c r="CF45" s="7">
        <f t="shared" si="79"/>
        <v>10</v>
      </c>
      <c r="CG45">
        <f t="shared" si="194"/>
        <v>20</v>
      </c>
      <c r="CH45">
        <f t="shared" si="194"/>
        <v>20</v>
      </c>
      <c r="CI45">
        <f t="shared" si="194"/>
        <v>20</v>
      </c>
      <c r="CJ45">
        <f t="shared" si="169"/>
        <v>40</v>
      </c>
      <c r="CK45">
        <f t="shared" si="170"/>
        <v>40</v>
      </c>
      <c r="CL45">
        <f t="shared" si="171"/>
        <v>0</v>
      </c>
      <c r="CM45">
        <f t="shared" si="172"/>
        <v>0</v>
      </c>
      <c r="CN45">
        <f t="shared" si="195"/>
        <v>10</v>
      </c>
      <c r="CO45">
        <f t="shared" si="195"/>
        <v>5</v>
      </c>
      <c r="CP45">
        <f t="shared" si="173"/>
        <v>0</v>
      </c>
      <c r="CQ45">
        <f t="shared" si="174"/>
        <v>0</v>
      </c>
      <c r="CR45">
        <f t="shared" si="175"/>
        <v>0</v>
      </c>
      <c r="CS45" s="7">
        <f t="shared" si="82"/>
        <v>0</v>
      </c>
      <c r="CT45">
        <f t="shared" si="176"/>
        <v>0</v>
      </c>
      <c r="CU45">
        <f t="shared" si="177"/>
        <v>0</v>
      </c>
      <c r="CV45">
        <f t="shared" si="178"/>
        <v>0</v>
      </c>
      <c r="CW45" s="7">
        <f t="shared" si="83"/>
        <v>0</v>
      </c>
      <c r="CX45">
        <f t="shared" si="196"/>
        <v>0</v>
      </c>
      <c r="CY45">
        <f t="shared" si="196"/>
        <v>0</v>
      </c>
      <c r="CZ45">
        <f t="shared" si="196"/>
        <v>-5</v>
      </c>
      <c r="DA45">
        <f t="shared" si="196"/>
        <v>0</v>
      </c>
      <c r="DB45">
        <f t="shared" si="196"/>
        <v>0</v>
      </c>
      <c r="DC45">
        <f t="shared" si="85"/>
        <v>40</v>
      </c>
      <c r="DD45">
        <f t="shared" si="86"/>
        <v>40</v>
      </c>
      <c r="DE45" s="5">
        <f t="shared" si="87"/>
        <v>40</v>
      </c>
      <c r="DG45">
        <f t="shared" si="88"/>
        <v>40</v>
      </c>
      <c r="DH45">
        <f t="shared" si="89"/>
        <v>40</v>
      </c>
      <c r="DI45" s="5">
        <f t="shared" si="90"/>
        <v>40</v>
      </c>
      <c r="DK45">
        <f t="shared" si="197"/>
        <v>0</v>
      </c>
      <c r="DL45">
        <f t="shared" si="197"/>
        <v>0</v>
      </c>
      <c r="DM45">
        <f t="shared" si="197"/>
        <v>0</v>
      </c>
      <c r="DN45">
        <f t="shared" si="197"/>
        <v>0</v>
      </c>
      <c r="DO45">
        <f t="shared" si="179"/>
        <v>0</v>
      </c>
      <c r="DP45">
        <f t="shared" si="92"/>
        <v>0</v>
      </c>
      <c r="DQ45">
        <f t="shared" si="198"/>
        <v>5</v>
      </c>
      <c r="DR45">
        <f t="shared" si="198"/>
        <v>0</v>
      </c>
      <c r="DS45">
        <f t="shared" si="180"/>
        <v>5</v>
      </c>
      <c r="DT45">
        <f t="shared" si="94"/>
        <v>5</v>
      </c>
      <c r="DU45">
        <f t="shared" si="95"/>
        <v>0</v>
      </c>
      <c r="DV45">
        <f t="shared" si="181"/>
        <v>0</v>
      </c>
      <c r="DW45">
        <f t="shared" si="199"/>
        <v>0</v>
      </c>
      <c r="DX45">
        <f t="shared" si="199"/>
        <v>0</v>
      </c>
      <c r="DY45">
        <f t="shared" si="199"/>
        <v>1</v>
      </c>
      <c r="DZ45">
        <f t="shared" si="199"/>
        <v>1</v>
      </c>
      <c r="EA45">
        <f t="shared" si="199"/>
        <v>1</v>
      </c>
      <c r="EB45">
        <f t="shared" si="97"/>
        <v>0</v>
      </c>
      <c r="EC45">
        <f t="shared" si="98"/>
        <v>10</v>
      </c>
      <c r="ED45">
        <f t="shared" si="99"/>
        <v>40</v>
      </c>
      <c r="EE45">
        <f t="shared" si="200"/>
        <v>1</v>
      </c>
      <c r="EF45">
        <f t="shared" si="200"/>
        <v>1</v>
      </c>
      <c r="EG45">
        <f t="shared" si="200"/>
        <v>1</v>
      </c>
      <c r="EH45">
        <f t="shared" si="101"/>
        <v>0</v>
      </c>
      <c r="EI45">
        <f t="shared" si="102"/>
        <v>10</v>
      </c>
      <c r="EJ45">
        <f t="shared" si="103"/>
        <v>40</v>
      </c>
      <c r="EK45" s="16">
        <f t="shared" si="182"/>
        <v>0</v>
      </c>
      <c r="EL45" s="16">
        <f t="shared" si="104"/>
        <v>10</v>
      </c>
      <c r="EM45" s="16">
        <f t="shared" si="105"/>
        <v>45</v>
      </c>
      <c r="EN45" s="16">
        <f t="shared" si="183"/>
        <v>0</v>
      </c>
      <c r="EO45" s="16">
        <f t="shared" si="106"/>
        <v>10</v>
      </c>
      <c r="EP45" s="16">
        <f t="shared" si="107"/>
        <v>45</v>
      </c>
      <c r="EQ45">
        <f t="shared" si="108"/>
        <v>0</v>
      </c>
      <c r="ER45" s="49">
        <f t="shared" si="28"/>
        <v>0</v>
      </c>
      <c r="ES45" s="49">
        <f t="shared" si="109"/>
        <v>0</v>
      </c>
      <c r="ET45" s="49">
        <f t="shared" si="110"/>
        <v>0</v>
      </c>
      <c r="EV45" t="s">
        <v>12</v>
      </c>
      <c r="EW45">
        <f t="shared" si="184"/>
        <v>0</v>
      </c>
      <c r="EX45" t="str">
        <f t="shared" si="111"/>
        <v>I2</v>
      </c>
      <c r="EY45">
        <f t="shared" si="112"/>
        <v>0</v>
      </c>
      <c r="EZ45">
        <f t="shared" si="113"/>
        <v>10</v>
      </c>
      <c r="FA45">
        <f t="shared" si="114"/>
        <v>45</v>
      </c>
      <c r="FB45" t="str">
        <f t="shared" si="115"/>
        <v>I3</v>
      </c>
      <c r="FC45">
        <f t="shared" si="116"/>
        <v>0</v>
      </c>
      <c r="FD45">
        <f t="shared" si="117"/>
        <v>10</v>
      </c>
      <c r="FE45">
        <f t="shared" si="118"/>
        <v>45</v>
      </c>
      <c r="FF45" t="str">
        <f t="shared" si="119"/>
        <v>S</v>
      </c>
      <c r="FG45">
        <f t="shared" si="120"/>
        <v>100</v>
      </c>
      <c r="FH45" t="str">
        <f t="shared" si="121"/>
        <v>D</v>
      </c>
      <c r="FI45">
        <f t="shared" si="122"/>
        <v>0</v>
      </c>
      <c r="FJ45" t="str">
        <f t="shared" si="123"/>
        <v>P18</v>
      </c>
      <c r="FK45">
        <f t="shared" si="124"/>
        <v>0</v>
      </c>
      <c r="FL45" t="str">
        <f t="shared" si="125"/>
        <v>P17</v>
      </c>
      <c r="FM45">
        <f t="shared" si="126"/>
        <v>0</v>
      </c>
      <c r="FN45" t="str">
        <f t="shared" si="127"/>
        <v>P9</v>
      </c>
      <c r="FO45">
        <f t="shared" si="128"/>
        <v>0</v>
      </c>
      <c r="FP45" t="str">
        <f t="shared" si="129"/>
        <v>P10</v>
      </c>
      <c r="FQ45">
        <f t="shared" si="130"/>
        <v>0</v>
      </c>
      <c r="FR45" t="str">
        <f t="shared" si="131"/>
        <v>T1</v>
      </c>
      <c r="FS45">
        <f t="shared" si="132"/>
        <v>0</v>
      </c>
      <c r="FT45" t="str">
        <f t="shared" si="133"/>
        <v>T2</v>
      </c>
      <c r="FU45">
        <f t="shared" si="134"/>
        <v>0</v>
      </c>
      <c r="FV45" t="str">
        <f t="shared" si="135"/>
        <v>T3</v>
      </c>
      <c r="FW45">
        <f t="shared" si="136"/>
        <v>10</v>
      </c>
      <c r="FX45" t="str">
        <f t="shared" si="137"/>
        <v>T4</v>
      </c>
      <c r="FY45">
        <f t="shared" si="138"/>
        <v>10</v>
      </c>
      <c r="FZ45" t="str">
        <f t="shared" si="139"/>
        <v>P13</v>
      </c>
      <c r="GA45">
        <f t="shared" si="185"/>
        <v>0</v>
      </c>
      <c r="GB45" t="str">
        <f t="shared" si="140"/>
        <v>P14</v>
      </c>
      <c r="GC45">
        <f t="shared" si="186"/>
        <v>0</v>
      </c>
      <c r="GD45" t="str">
        <f t="shared" si="141"/>
        <v>P11</v>
      </c>
      <c r="GE45">
        <f t="shared" si="141"/>
        <v>-15</v>
      </c>
      <c r="GF45" t="str">
        <f t="shared" si="141"/>
        <v>P12</v>
      </c>
      <c r="GG45">
        <f t="shared" si="141"/>
        <v>-15</v>
      </c>
      <c r="GH45" t="str">
        <f t="shared" si="149"/>
        <v/>
      </c>
      <c r="GI45" t="str">
        <f t="shared" si="142"/>
        <v/>
      </c>
      <c r="GJ45" t="str">
        <f t="shared" si="143"/>
        <v/>
      </c>
      <c r="GK45" t="str">
        <f t="shared" si="144"/>
        <v/>
      </c>
      <c r="GL45" t="str">
        <f t="shared" si="145"/>
        <v>X</v>
      </c>
      <c r="GM45">
        <f t="shared" si="146"/>
        <v>-1</v>
      </c>
      <c r="GQ45">
        <f t="shared" si="147"/>
        <v>500</v>
      </c>
      <c r="GR45">
        <f t="shared" si="148"/>
        <v>100</v>
      </c>
    </row>
    <row r="46" spans="1:200" ht="18.600000000000001" thickTop="1" thickBot="1" x14ac:dyDescent="0.45">
      <c r="A46" s="22" t="s">
        <v>174</v>
      </c>
      <c r="B46" s="47">
        <f>IF(C46="",IF(Making!B46="","",Making!B46),C46)</f>
        <v>13</v>
      </c>
      <c r="C46" s="40" t="str">
        <f>IF(Walking!D51="","",Walking!D51)</f>
        <v/>
      </c>
      <c r="K46">
        <f t="shared" si="34"/>
        <v>0</v>
      </c>
      <c r="L46">
        <f t="shared" si="35"/>
        <v>38</v>
      </c>
      <c r="M46">
        <f t="shared" si="36"/>
        <v>0</v>
      </c>
      <c r="N46" s="17">
        <f t="shared" si="37"/>
        <v>0</v>
      </c>
      <c r="O46">
        <f t="shared" si="38"/>
        <v>1</v>
      </c>
      <c r="P46">
        <f t="shared" si="187"/>
        <v>-10</v>
      </c>
      <c r="Q46">
        <f t="shared" si="187"/>
        <v>-5</v>
      </c>
      <c r="R46">
        <f t="shared" si="40"/>
        <v>0</v>
      </c>
      <c r="S46">
        <f t="shared" si="188"/>
        <v>0</v>
      </c>
      <c r="T46">
        <f t="shared" si="188"/>
        <v>0</v>
      </c>
      <c r="U46">
        <f t="shared" si="42"/>
        <v>0</v>
      </c>
      <c r="V46">
        <f t="shared" si="43"/>
        <v>-1</v>
      </c>
      <c r="W46">
        <f t="shared" si="164"/>
        <v>-2</v>
      </c>
      <c r="X46">
        <f t="shared" si="164"/>
        <v>4</v>
      </c>
      <c r="Y46">
        <f t="shared" si="164"/>
        <v>4</v>
      </c>
      <c r="Z46">
        <f t="shared" si="164"/>
        <v>8</v>
      </c>
      <c r="AA46">
        <f t="shared" si="164"/>
        <v>0</v>
      </c>
      <c r="AB46">
        <f t="shared" si="164"/>
        <v>0</v>
      </c>
      <c r="AC46" s="2">
        <f t="shared" si="44"/>
        <v>0</v>
      </c>
      <c r="AD46" s="2">
        <f t="shared" si="45"/>
        <v>9</v>
      </c>
      <c r="AE46" s="2">
        <f t="shared" si="46"/>
        <v>0</v>
      </c>
      <c r="AF46" s="2">
        <f t="shared" si="47"/>
        <v>-1</v>
      </c>
      <c r="AG46" s="2">
        <f t="shared" si="48"/>
        <v>0</v>
      </c>
      <c r="AH46" s="2">
        <f t="shared" si="49"/>
        <v>0</v>
      </c>
      <c r="AI46" s="2">
        <f t="shared" si="50"/>
        <v>0</v>
      </c>
      <c r="AJ46" s="2">
        <f t="shared" si="51"/>
        <v>0</v>
      </c>
      <c r="AK46" s="6">
        <f t="shared" si="1"/>
        <v>0</v>
      </c>
      <c r="AL46" s="6">
        <f t="shared" si="2"/>
        <v>0</v>
      </c>
      <c r="AM46" s="6">
        <f t="shared" si="52"/>
        <v>0</v>
      </c>
      <c r="AN46" s="2">
        <f t="shared" si="3"/>
        <v>0</v>
      </c>
      <c r="AO46" s="6">
        <f t="shared" si="53"/>
        <v>0</v>
      </c>
      <c r="AP46" s="6">
        <f t="shared" si="4"/>
        <v>0</v>
      </c>
      <c r="AQ46" s="6">
        <f t="shared" si="54"/>
        <v>0</v>
      </c>
      <c r="AR46" s="18">
        <f t="shared" si="5"/>
        <v>0</v>
      </c>
      <c r="AS46" s="18">
        <f t="shared" si="6"/>
        <v>0</v>
      </c>
      <c r="AT46">
        <f t="shared" si="189"/>
        <v>6</v>
      </c>
      <c r="AU46">
        <f t="shared" si="189"/>
        <v>3</v>
      </c>
      <c r="AV46">
        <f t="shared" si="56"/>
        <v>0</v>
      </c>
      <c r="AW46" s="2">
        <f t="shared" si="57"/>
        <v>0</v>
      </c>
      <c r="AX46" s="2">
        <f t="shared" si="58"/>
        <v>0</v>
      </c>
      <c r="AY46" s="2">
        <f t="shared" si="190"/>
        <v>1</v>
      </c>
      <c r="AZ46" s="2">
        <f t="shared" si="190"/>
        <v>-1</v>
      </c>
      <c r="BA46" s="18">
        <f t="shared" si="60"/>
        <v>0</v>
      </c>
      <c r="BB46" s="2">
        <f t="shared" si="61"/>
        <v>0</v>
      </c>
      <c r="BC46" s="2">
        <f t="shared" si="62"/>
        <v>0</v>
      </c>
      <c r="BD46" s="2">
        <f t="shared" si="191"/>
        <v>1</v>
      </c>
      <c r="BE46" s="2">
        <f t="shared" si="191"/>
        <v>-1</v>
      </c>
      <c r="BF46" s="18">
        <f t="shared" si="64"/>
        <v>0</v>
      </c>
      <c r="BG46">
        <f t="shared" si="192"/>
        <v>0</v>
      </c>
      <c r="BH46" s="2">
        <f t="shared" si="192"/>
        <v>1</v>
      </c>
      <c r="BI46" s="17">
        <f t="shared" si="66"/>
        <v>0</v>
      </c>
      <c r="BJ46" s="2">
        <f t="shared" si="67"/>
        <v>1</v>
      </c>
      <c r="BK46" s="17">
        <f t="shared" si="68"/>
        <v>0</v>
      </c>
      <c r="BL46" s="2"/>
      <c r="BM46" t="str">
        <f t="shared" si="69"/>
        <v/>
      </c>
      <c r="BN46" t="str">
        <f t="shared" si="69"/>
        <v/>
      </c>
      <c r="BO46">
        <f t="shared" si="70"/>
        <v>0</v>
      </c>
      <c r="BP46">
        <f t="shared" si="71"/>
        <v>0</v>
      </c>
      <c r="BQ46">
        <f t="shared" si="72"/>
        <v>0</v>
      </c>
      <c r="BR46">
        <f t="shared" si="73"/>
        <v>0</v>
      </c>
      <c r="BS46">
        <f t="shared" si="73"/>
        <v>0</v>
      </c>
      <c r="BT46" s="17">
        <f t="shared" si="74"/>
        <v>0</v>
      </c>
      <c r="BU46" s="17">
        <f t="shared" si="75"/>
        <v>0</v>
      </c>
      <c r="BV46" s="2"/>
      <c r="BW46">
        <f t="shared" si="76"/>
        <v>10</v>
      </c>
      <c r="BX46">
        <f t="shared" si="165"/>
        <v>0</v>
      </c>
      <c r="BY46" s="7">
        <f t="shared" si="166"/>
        <v>0</v>
      </c>
      <c r="BZ46">
        <f t="shared" si="167"/>
        <v>0</v>
      </c>
      <c r="CA46" s="7">
        <f t="shared" si="168"/>
        <v>0</v>
      </c>
      <c r="CB46">
        <f t="shared" si="193"/>
        <v>10</v>
      </c>
      <c r="CC46">
        <f t="shared" si="193"/>
        <v>0</v>
      </c>
      <c r="CD46">
        <f t="shared" si="193"/>
        <v>0</v>
      </c>
      <c r="CE46" s="7">
        <f t="shared" si="78"/>
        <v>10</v>
      </c>
      <c r="CF46" s="7">
        <f t="shared" si="79"/>
        <v>10</v>
      </c>
      <c r="CG46">
        <f t="shared" si="194"/>
        <v>20</v>
      </c>
      <c r="CH46">
        <f t="shared" si="194"/>
        <v>20</v>
      </c>
      <c r="CI46">
        <f t="shared" si="194"/>
        <v>20</v>
      </c>
      <c r="CJ46">
        <f t="shared" si="169"/>
        <v>40</v>
      </c>
      <c r="CK46">
        <f t="shared" si="170"/>
        <v>40</v>
      </c>
      <c r="CL46">
        <f t="shared" si="171"/>
        <v>0</v>
      </c>
      <c r="CM46">
        <f t="shared" si="172"/>
        <v>0</v>
      </c>
      <c r="CN46">
        <f t="shared" si="195"/>
        <v>10</v>
      </c>
      <c r="CO46">
        <f t="shared" si="195"/>
        <v>5</v>
      </c>
      <c r="CP46">
        <f t="shared" si="173"/>
        <v>0</v>
      </c>
      <c r="CQ46">
        <f t="shared" si="174"/>
        <v>0</v>
      </c>
      <c r="CR46">
        <f t="shared" si="175"/>
        <v>0</v>
      </c>
      <c r="CS46" s="7">
        <f t="shared" si="82"/>
        <v>0</v>
      </c>
      <c r="CT46">
        <f t="shared" si="176"/>
        <v>0</v>
      </c>
      <c r="CU46">
        <f t="shared" si="177"/>
        <v>0</v>
      </c>
      <c r="CV46">
        <f t="shared" si="178"/>
        <v>0</v>
      </c>
      <c r="CW46" s="7">
        <f t="shared" si="83"/>
        <v>0</v>
      </c>
      <c r="CX46">
        <f t="shared" si="196"/>
        <v>0</v>
      </c>
      <c r="CY46">
        <f t="shared" si="196"/>
        <v>0</v>
      </c>
      <c r="CZ46">
        <f t="shared" si="196"/>
        <v>-5</v>
      </c>
      <c r="DA46">
        <f t="shared" si="196"/>
        <v>0</v>
      </c>
      <c r="DB46">
        <f t="shared" si="196"/>
        <v>0</v>
      </c>
      <c r="DC46">
        <f t="shared" si="85"/>
        <v>40</v>
      </c>
      <c r="DD46">
        <f t="shared" si="86"/>
        <v>40</v>
      </c>
      <c r="DE46" s="5">
        <f t="shared" si="87"/>
        <v>40</v>
      </c>
      <c r="DG46">
        <f t="shared" si="88"/>
        <v>40</v>
      </c>
      <c r="DH46">
        <f t="shared" si="89"/>
        <v>40</v>
      </c>
      <c r="DI46" s="5">
        <f t="shared" si="90"/>
        <v>40</v>
      </c>
      <c r="DK46">
        <f t="shared" si="197"/>
        <v>0</v>
      </c>
      <c r="DL46">
        <f t="shared" si="197"/>
        <v>0</v>
      </c>
      <c r="DM46">
        <f t="shared" si="197"/>
        <v>0</v>
      </c>
      <c r="DN46">
        <f t="shared" si="197"/>
        <v>0</v>
      </c>
      <c r="DO46">
        <f t="shared" si="179"/>
        <v>0</v>
      </c>
      <c r="DP46">
        <f t="shared" si="92"/>
        <v>0</v>
      </c>
      <c r="DQ46">
        <f t="shared" si="198"/>
        <v>5</v>
      </c>
      <c r="DR46">
        <f t="shared" si="198"/>
        <v>0</v>
      </c>
      <c r="DS46">
        <f t="shared" si="180"/>
        <v>5</v>
      </c>
      <c r="DT46">
        <f t="shared" si="94"/>
        <v>5</v>
      </c>
      <c r="DU46">
        <f t="shared" si="95"/>
        <v>0</v>
      </c>
      <c r="DV46">
        <f t="shared" si="181"/>
        <v>0</v>
      </c>
      <c r="DW46">
        <f t="shared" si="199"/>
        <v>0</v>
      </c>
      <c r="DX46">
        <f t="shared" si="199"/>
        <v>0</v>
      </c>
      <c r="DY46">
        <f t="shared" si="199"/>
        <v>1</v>
      </c>
      <c r="DZ46">
        <f t="shared" si="199"/>
        <v>1</v>
      </c>
      <c r="EA46">
        <f t="shared" si="199"/>
        <v>1</v>
      </c>
      <c r="EB46">
        <f t="shared" si="97"/>
        <v>0</v>
      </c>
      <c r="EC46">
        <f t="shared" si="98"/>
        <v>10</v>
      </c>
      <c r="ED46">
        <f t="shared" si="99"/>
        <v>40</v>
      </c>
      <c r="EE46">
        <f t="shared" si="200"/>
        <v>1</v>
      </c>
      <c r="EF46">
        <f t="shared" si="200"/>
        <v>1</v>
      </c>
      <c r="EG46">
        <f t="shared" si="200"/>
        <v>1</v>
      </c>
      <c r="EH46">
        <f t="shared" si="101"/>
        <v>0</v>
      </c>
      <c r="EI46">
        <f t="shared" si="102"/>
        <v>10</v>
      </c>
      <c r="EJ46">
        <f t="shared" si="103"/>
        <v>40</v>
      </c>
      <c r="EK46" s="16">
        <f t="shared" si="182"/>
        <v>0</v>
      </c>
      <c r="EL46" s="16">
        <f t="shared" si="104"/>
        <v>10</v>
      </c>
      <c r="EM46" s="16">
        <f t="shared" si="105"/>
        <v>45</v>
      </c>
      <c r="EN46" s="16">
        <f t="shared" si="183"/>
        <v>0</v>
      </c>
      <c r="EO46" s="16">
        <f t="shared" si="106"/>
        <v>10</v>
      </c>
      <c r="EP46" s="16">
        <f t="shared" si="107"/>
        <v>45</v>
      </c>
      <c r="EQ46">
        <f t="shared" si="108"/>
        <v>0</v>
      </c>
      <c r="ER46" s="49">
        <f t="shared" si="28"/>
        <v>0</v>
      </c>
      <c r="ES46" s="49">
        <f t="shared" si="109"/>
        <v>0</v>
      </c>
      <c r="ET46" s="49">
        <f t="shared" si="110"/>
        <v>0</v>
      </c>
      <c r="EV46" t="s">
        <v>12</v>
      </c>
      <c r="EW46">
        <f t="shared" si="184"/>
        <v>0</v>
      </c>
      <c r="EX46" t="str">
        <f t="shared" si="111"/>
        <v>I2</v>
      </c>
      <c r="EY46">
        <f t="shared" si="112"/>
        <v>0</v>
      </c>
      <c r="EZ46">
        <f t="shared" si="113"/>
        <v>10</v>
      </c>
      <c r="FA46">
        <f t="shared" si="114"/>
        <v>45</v>
      </c>
      <c r="FB46" t="str">
        <f t="shared" si="115"/>
        <v>I3</v>
      </c>
      <c r="FC46">
        <f t="shared" si="116"/>
        <v>0</v>
      </c>
      <c r="FD46">
        <f t="shared" si="117"/>
        <v>10</v>
      </c>
      <c r="FE46">
        <f t="shared" si="118"/>
        <v>45</v>
      </c>
      <c r="FF46" t="str">
        <f t="shared" si="119"/>
        <v>S</v>
      </c>
      <c r="FG46">
        <f t="shared" si="120"/>
        <v>100</v>
      </c>
      <c r="FH46" t="str">
        <f t="shared" si="121"/>
        <v>D</v>
      </c>
      <c r="FI46">
        <f t="shared" si="122"/>
        <v>0</v>
      </c>
      <c r="FJ46" t="str">
        <f t="shared" si="123"/>
        <v>P18</v>
      </c>
      <c r="FK46">
        <f t="shared" si="124"/>
        <v>0</v>
      </c>
      <c r="FL46" t="str">
        <f t="shared" si="125"/>
        <v>P17</v>
      </c>
      <c r="FM46">
        <f t="shared" si="126"/>
        <v>0</v>
      </c>
      <c r="FN46" t="str">
        <f t="shared" si="127"/>
        <v>P9</v>
      </c>
      <c r="FO46">
        <f t="shared" si="128"/>
        <v>0</v>
      </c>
      <c r="FP46" t="str">
        <f t="shared" si="129"/>
        <v>P10</v>
      </c>
      <c r="FQ46">
        <f t="shared" si="130"/>
        <v>0</v>
      </c>
      <c r="FR46" t="str">
        <f t="shared" si="131"/>
        <v>T1</v>
      </c>
      <c r="FS46">
        <f t="shared" si="132"/>
        <v>0</v>
      </c>
      <c r="FT46" t="str">
        <f t="shared" si="133"/>
        <v>T2</v>
      </c>
      <c r="FU46">
        <f t="shared" si="134"/>
        <v>0</v>
      </c>
      <c r="FV46" t="str">
        <f t="shared" si="135"/>
        <v>T3</v>
      </c>
      <c r="FW46">
        <f t="shared" si="136"/>
        <v>10</v>
      </c>
      <c r="FX46" t="str">
        <f t="shared" si="137"/>
        <v>T4</v>
      </c>
      <c r="FY46">
        <f t="shared" si="138"/>
        <v>10</v>
      </c>
      <c r="FZ46" t="str">
        <f t="shared" si="139"/>
        <v>P13</v>
      </c>
      <c r="GA46">
        <f t="shared" si="185"/>
        <v>0</v>
      </c>
      <c r="GB46" t="str">
        <f t="shared" si="140"/>
        <v>P14</v>
      </c>
      <c r="GC46">
        <f t="shared" si="186"/>
        <v>0</v>
      </c>
      <c r="GD46" t="str">
        <f t="shared" si="141"/>
        <v>P11</v>
      </c>
      <c r="GE46">
        <f t="shared" si="141"/>
        <v>-15</v>
      </c>
      <c r="GF46" t="str">
        <f t="shared" si="141"/>
        <v>P12</v>
      </c>
      <c r="GG46">
        <f t="shared" si="141"/>
        <v>-15</v>
      </c>
      <c r="GH46" t="str">
        <f t="shared" si="149"/>
        <v/>
      </c>
      <c r="GI46" t="str">
        <f t="shared" si="142"/>
        <v/>
      </c>
      <c r="GJ46" t="str">
        <f t="shared" si="143"/>
        <v/>
      </c>
      <c r="GK46" t="str">
        <f t="shared" si="144"/>
        <v/>
      </c>
      <c r="GL46" t="str">
        <f t="shared" si="145"/>
        <v>X</v>
      </c>
      <c r="GM46">
        <f t="shared" si="146"/>
        <v>-1</v>
      </c>
      <c r="GQ46">
        <f t="shared" si="147"/>
        <v>500</v>
      </c>
      <c r="GR46">
        <f t="shared" si="148"/>
        <v>100</v>
      </c>
    </row>
    <row r="47" spans="1:200" ht="18.600000000000001" thickTop="1" thickBot="1" x14ac:dyDescent="0.45">
      <c r="A47" s="22" t="s">
        <v>175</v>
      </c>
      <c r="B47" s="47">
        <f>IF(C47="",IF(Making!B47="","",Making!B47),C47)</f>
        <v>14</v>
      </c>
      <c r="C47" s="40" t="str">
        <f>IF(Walking!D52="","",Walking!D52)</f>
        <v/>
      </c>
      <c r="K47">
        <f t="shared" si="34"/>
        <v>0</v>
      </c>
      <c r="L47">
        <f t="shared" si="35"/>
        <v>39</v>
      </c>
      <c r="M47">
        <f t="shared" si="36"/>
        <v>0</v>
      </c>
      <c r="N47" s="17">
        <f t="shared" si="37"/>
        <v>0</v>
      </c>
      <c r="O47">
        <f t="shared" si="38"/>
        <v>1</v>
      </c>
      <c r="P47">
        <f t="shared" si="187"/>
        <v>-10</v>
      </c>
      <c r="Q47">
        <f t="shared" si="187"/>
        <v>-5</v>
      </c>
      <c r="R47">
        <f t="shared" si="40"/>
        <v>0</v>
      </c>
      <c r="S47">
        <f t="shared" si="188"/>
        <v>0</v>
      </c>
      <c r="T47">
        <f t="shared" si="188"/>
        <v>0</v>
      </c>
      <c r="U47">
        <f t="shared" si="42"/>
        <v>0</v>
      </c>
      <c r="V47">
        <f t="shared" si="43"/>
        <v>-1</v>
      </c>
      <c r="W47">
        <f t="shared" si="164"/>
        <v>-2</v>
      </c>
      <c r="X47">
        <f t="shared" si="164"/>
        <v>4</v>
      </c>
      <c r="Y47">
        <f t="shared" si="164"/>
        <v>4</v>
      </c>
      <c r="Z47">
        <f t="shared" si="164"/>
        <v>8</v>
      </c>
      <c r="AA47">
        <f t="shared" si="164"/>
        <v>0</v>
      </c>
      <c r="AB47">
        <f t="shared" si="164"/>
        <v>0</v>
      </c>
      <c r="AC47" s="2">
        <f t="shared" si="44"/>
        <v>0</v>
      </c>
      <c r="AD47" s="2">
        <f t="shared" si="45"/>
        <v>9</v>
      </c>
      <c r="AE47" s="2">
        <f t="shared" si="46"/>
        <v>0</v>
      </c>
      <c r="AF47" s="2">
        <f t="shared" si="47"/>
        <v>-1</v>
      </c>
      <c r="AG47" s="2">
        <f t="shared" si="48"/>
        <v>0</v>
      </c>
      <c r="AH47" s="2">
        <f t="shared" si="49"/>
        <v>0</v>
      </c>
      <c r="AI47" s="2">
        <f t="shared" si="50"/>
        <v>0</v>
      </c>
      <c r="AJ47" s="2">
        <f t="shared" si="51"/>
        <v>0</v>
      </c>
      <c r="AK47" s="6">
        <f t="shared" si="1"/>
        <v>0</v>
      </c>
      <c r="AL47" s="6">
        <f t="shared" si="2"/>
        <v>0</v>
      </c>
      <c r="AM47" s="6">
        <f t="shared" si="52"/>
        <v>0</v>
      </c>
      <c r="AN47" s="2">
        <f t="shared" si="3"/>
        <v>0</v>
      </c>
      <c r="AO47" s="6">
        <f t="shared" si="53"/>
        <v>0</v>
      </c>
      <c r="AP47" s="6">
        <f t="shared" si="4"/>
        <v>0</v>
      </c>
      <c r="AQ47" s="6">
        <f t="shared" si="54"/>
        <v>0</v>
      </c>
      <c r="AR47" s="18">
        <f t="shared" si="5"/>
        <v>0</v>
      </c>
      <c r="AS47" s="18">
        <f t="shared" si="6"/>
        <v>0</v>
      </c>
      <c r="AT47">
        <f t="shared" si="189"/>
        <v>6</v>
      </c>
      <c r="AU47">
        <f t="shared" si="189"/>
        <v>3</v>
      </c>
      <c r="AV47">
        <f t="shared" si="56"/>
        <v>0</v>
      </c>
      <c r="AW47" s="2">
        <f t="shared" si="57"/>
        <v>0</v>
      </c>
      <c r="AX47" s="2">
        <f t="shared" si="58"/>
        <v>0</v>
      </c>
      <c r="AY47" s="2">
        <f t="shared" si="190"/>
        <v>1</v>
      </c>
      <c r="AZ47" s="2">
        <f t="shared" si="190"/>
        <v>-1</v>
      </c>
      <c r="BA47" s="18">
        <f t="shared" si="60"/>
        <v>0</v>
      </c>
      <c r="BB47" s="2">
        <f t="shared" si="61"/>
        <v>0</v>
      </c>
      <c r="BC47" s="2">
        <f t="shared" si="62"/>
        <v>0</v>
      </c>
      <c r="BD47" s="2">
        <f t="shared" si="191"/>
        <v>1</v>
      </c>
      <c r="BE47" s="2">
        <f t="shared" si="191"/>
        <v>-1</v>
      </c>
      <c r="BF47" s="18">
        <f t="shared" si="64"/>
        <v>0</v>
      </c>
      <c r="BG47">
        <f t="shared" si="192"/>
        <v>0</v>
      </c>
      <c r="BH47" s="2">
        <f t="shared" si="192"/>
        <v>1</v>
      </c>
      <c r="BI47" s="17">
        <f t="shared" si="66"/>
        <v>0</v>
      </c>
      <c r="BJ47" s="2">
        <f t="shared" si="67"/>
        <v>1</v>
      </c>
      <c r="BK47" s="17">
        <f t="shared" si="68"/>
        <v>0</v>
      </c>
      <c r="BL47" s="2"/>
      <c r="BM47" t="str">
        <f t="shared" si="69"/>
        <v/>
      </c>
      <c r="BN47" t="str">
        <f t="shared" si="69"/>
        <v/>
      </c>
      <c r="BO47">
        <f t="shared" si="70"/>
        <v>0</v>
      </c>
      <c r="BP47">
        <f t="shared" si="71"/>
        <v>0</v>
      </c>
      <c r="BQ47">
        <f t="shared" si="72"/>
        <v>0</v>
      </c>
      <c r="BR47">
        <f t="shared" si="73"/>
        <v>0</v>
      </c>
      <c r="BS47">
        <f t="shared" si="73"/>
        <v>0</v>
      </c>
      <c r="BT47" s="17">
        <f t="shared" si="74"/>
        <v>0</v>
      </c>
      <c r="BU47" s="17">
        <f t="shared" si="75"/>
        <v>0</v>
      </c>
      <c r="BV47" s="2"/>
      <c r="BW47">
        <f t="shared" si="76"/>
        <v>10</v>
      </c>
      <c r="BX47">
        <f t="shared" si="165"/>
        <v>0</v>
      </c>
      <c r="BY47" s="7">
        <f t="shared" si="166"/>
        <v>0</v>
      </c>
      <c r="BZ47">
        <f t="shared" si="167"/>
        <v>0</v>
      </c>
      <c r="CA47" s="7">
        <f t="shared" si="168"/>
        <v>0</v>
      </c>
      <c r="CB47">
        <f t="shared" si="193"/>
        <v>10</v>
      </c>
      <c r="CC47">
        <f t="shared" si="193"/>
        <v>0</v>
      </c>
      <c r="CD47">
        <f t="shared" si="193"/>
        <v>0</v>
      </c>
      <c r="CE47" s="7">
        <f t="shared" si="78"/>
        <v>10</v>
      </c>
      <c r="CF47" s="7">
        <f t="shared" si="79"/>
        <v>10</v>
      </c>
      <c r="CG47">
        <f t="shared" si="194"/>
        <v>20</v>
      </c>
      <c r="CH47">
        <f t="shared" si="194"/>
        <v>20</v>
      </c>
      <c r="CI47">
        <f t="shared" si="194"/>
        <v>20</v>
      </c>
      <c r="CJ47">
        <f t="shared" si="169"/>
        <v>40</v>
      </c>
      <c r="CK47">
        <f t="shared" si="170"/>
        <v>40</v>
      </c>
      <c r="CL47">
        <f t="shared" si="171"/>
        <v>0</v>
      </c>
      <c r="CM47">
        <f t="shared" si="172"/>
        <v>0</v>
      </c>
      <c r="CN47">
        <f t="shared" si="195"/>
        <v>10</v>
      </c>
      <c r="CO47">
        <f t="shared" si="195"/>
        <v>5</v>
      </c>
      <c r="CP47">
        <f t="shared" si="173"/>
        <v>0</v>
      </c>
      <c r="CQ47">
        <f t="shared" si="174"/>
        <v>0</v>
      </c>
      <c r="CR47">
        <f t="shared" si="175"/>
        <v>0</v>
      </c>
      <c r="CS47" s="7">
        <f t="shared" si="82"/>
        <v>0</v>
      </c>
      <c r="CT47">
        <f t="shared" si="176"/>
        <v>0</v>
      </c>
      <c r="CU47">
        <f t="shared" si="177"/>
        <v>0</v>
      </c>
      <c r="CV47">
        <f t="shared" si="178"/>
        <v>0</v>
      </c>
      <c r="CW47" s="7">
        <f t="shared" si="83"/>
        <v>0</v>
      </c>
      <c r="CX47">
        <f t="shared" si="196"/>
        <v>0</v>
      </c>
      <c r="CY47">
        <f t="shared" si="196"/>
        <v>0</v>
      </c>
      <c r="CZ47">
        <f t="shared" si="196"/>
        <v>-5</v>
      </c>
      <c r="DA47">
        <f t="shared" si="196"/>
        <v>0</v>
      </c>
      <c r="DB47">
        <f t="shared" si="196"/>
        <v>0</v>
      </c>
      <c r="DC47">
        <f t="shared" si="85"/>
        <v>40</v>
      </c>
      <c r="DD47">
        <f t="shared" si="86"/>
        <v>40</v>
      </c>
      <c r="DE47" s="5">
        <f t="shared" si="87"/>
        <v>40</v>
      </c>
      <c r="DG47">
        <f t="shared" si="88"/>
        <v>40</v>
      </c>
      <c r="DH47">
        <f t="shared" si="89"/>
        <v>40</v>
      </c>
      <c r="DI47" s="5">
        <f t="shared" si="90"/>
        <v>40</v>
      </c>
      <c r="DK47">
        <f t="shared" si="197"/>
        <v>0</v>
      </c>
      <c r="DL47">
        <f t="shared" si="197"/>
        <v>0</v>
      </c>
      <c r="DM47">
        <f t="shared" si="197"/>
        <v>0</v>
      </c>
      <c r="DN47">
        <f t="shared" si="197"/>
        <v>0</v>
      </c>
      <c r="DO47">
        <f t="shared" si="179"/>
        <v>0</v>
      </c>
      <c r="DP47">
        <f t="shared" si="92"/>
        <v>0</v>
      </c>
      <c r="DQ47">
        <f t="shared" si="198"/>
        <v>5</v>
      </c>
      <c r="DR47">
        <f t="shared" si="198"/>
        <v>0</v>
      </c>
      <c r="DS47">
        <f t="shared" si="180"/>
        <v>5</v>
      </c>
      <c r="DT47">
        <f t="shared" si="94"/>
        <v>5</v>
      </c>
      <c r="DU47">
        <f t="shared" si="95"/>
        <v>0</v>
      </c>
      <c r="DV47">
        <f t="shared" si="181"/>
        <v>0</v>
      </c>
      <c r="DW47">
        <f t="shared" si="199"/>
        <v>0</v>
      </c>
      <c r="DX47">
        <f t="shared" si="199"/>
        <v>0</v>
      </c>
      <c r="DY47">
        <f t="shared" si="199"/>
        <v>1</v>
      </c>
      <c r="DZ47">
        <f t="shared" si="199"/>
        <v>1</v>
      </c>
      <c r="EA47">
        <f t="shared" si="199"/>
        <v>1</v>
      </c>
      <c r="EB47">
        <f t="shared" si="97"/>
        <v>0</v>
      </c>
      <c r="EC47">
        <f t="shared" si="98"/>
        <v>10</v>
      </c>
      <c r="ED47">
        <f t="shared" si="99"/>
        <v>40</v>
      </c>
      <c r="EE47">
        <f t="shared" si="200"/>
        <v>1</v>
      </c>
      <c r="EF47">
        <f t="shared" si="200"/>
        <v>1</v>
      </c>
      <c r="EG47">
        <f t="shared" si="200"/>
        <v>1</v>
      </c>
      <c r="EH47">
        <f t="shared" si="101"/>
        <v>0</v>
      </c>
      <c r="EI47">
        <f t="shared" si="102"/>
        <v>10</v>
      </c>
      <c r="EJ47">
        <f t="shared" si="103"/>
        <v>40</v>
      </c>
      <c r="EK47" s="16">
        <f t="shared" si="182"/>
        <v>0</v>
      </c>
      <c r="EL47" s="16">
        <f t="shared" si="104"/>
        <v>10</v>
      </c>
      <c r="EM47" s="16">
        <f t="shared" si="105"/>
        <v>45</v>
      </c>
      <c r="EN47" s="16">
        <f t="shared" si="183"/>
        <v>0</v>
      </c>
      <c r="EO47" s="16">
        <f t="shared" si="106"/>
        <v>10</v>
      </c>
      <c r="EP47" s="16">
        <f t="shared" si="107"/>
        <v>45</v>
      </c>
      <c r="EQ47">
        <f t="shared" si="108"/>
        <v>0</v>
      </c>
      <c r="ER47" s="49">
        <f t="shared" si="28"/>
        <v>0</v>
      </c>
      <c r="ES47" s="49">
        <f t="shared" si="109"/>
        <v>0</v>
      </c>
      <c r="ET47" s="49">
        <f t="shared" si="110"/>
        <v>0</v>
      </c>
      <c r="EV47" t="s">
        <v>12</v>
      </c>
      <c r="EW47">
        <f t="shared" si="184"/>
        <v>0</v>
      </c>
      <c r="EX47" t="str">
        <f t="shared" si="111"/>
        <v>I2</v>
      </c>
      <c r="EY47">
        <f t="shared" si="112"/>
        <v>0</v>
      </c>
      <c r="EZ47">
        <f t="shared" si="113"/>
        <v>10</v>
      </c>
      <c r="FA47">
        <f t="shared" si="114"/>
        <v>45</v>
      </c>
      <c r="FB47" t="str">
        <f t="shared" si="115"/>
        <v>I3</v>
      </c>
      <c r="FC47">
        <f t="shared" si="116"/>
        <v>0</v>
      </c>
      <c r="FD47">
        <f t="shared" si="117"/>
        <v>10</v>
      </c>
      <c r="FE47">
        <f t="shared" si="118"/>
        <v>45</v>
      </c>
      <c r="FF47" t="str">
        <f t="shared" si="119"/>
        <v>S</v>
      </c>
      <c r="FG47">
        <f t="shared" si="120"/>
        <v>100</v>
      </c>
      <c r="FH47" t="str">
        <f t="shared" si="121"/>
        <v>D</v>
      </c>
      <c r="FI47">
        <f t="shared" si="122"/>
        <v>0</v>
      </c>
      <c r="FJ47" t="str">
        <f t="shared" si="123"/>
        <v>P18</v>
      </c>
      <c r="FK47">
        <f t="shared" si="124"/>
        <v>0</v>
      </c>
      <c r="FL47" t="str">
        <f t="shared" si="125"/>
        <v>P17</v>
      </c>
      <c r="FM47">
        <f t="shared" si="126"/>
        <v>0</v>
      </c>
      <c r="FN47" t="str">
        <f t="shared" si="127"/>
        <v>P9</v>
      </c>
      <c r="FO47">
        <f t="shared" si="128"/>
        <v>0</v>
      </c>
      <c r="FP47" t="str">
        <f t="shared" si="129"/>
        <v>P10</v>
      </c>
      <c r="FQ47">
        <f t="shared" si="130"/>
        <v>0</v>
      </c>
      <c r="FR47" t="str">
        <f t="shared" si="131"/>
        <v>T1</v>
      </c>
      <c r="FS47">
        <f t="shared" si="132"/>
        <v>0</v>
      </c>
      <c r="FT47" t="str">
        <f t="shared" si="133"/>
        <v>T2</v>
      </c>
      <c r="FU47">
        <f t="shared" si="134"/>
        <v>0</v>
      </c>
      <c r="FV47" t="str">
        <f t="shared" si="135"/>
        <v>T3</v>
      </c>
      <c r="FW47">
        <f t="shared" si="136"/>
        <v>10</v>
      </c>
      <c r="FX47" t="str">
        <f t="shared" si="137"/>
        <v>T4</v>
      </c>
      <c r="FY47">
        <f t="shared" si="138"/>
        <v>10</v>
      </c>
      <c r="FZ47" t="str">
        <f t="shared" si="139"/>
        <v>P13</v>
      </c>
      <c r="GA47">
        <f t="shared" si="185"/>
        <v>0</v>
      </c>
      <c r="GB47" t="str">
        <f t="shared" si="140"/>
        <v>P14</v>
      </c>
      <c r="GC47">
        <f t="shared" si="186"/>
        <v>0</v>
      </c>
      <c r="GD47" t="str">
        <f t="shared" si="141"/>
        <v>P11</v>
      </c>
      <c r="GE47">
        <f t="shared" si="141"/>
        <v>-15</v>
      </c>
      <c r="GF47" t="str">
        <f t="shared" si="141"/>
        <v>P12</v>
      </c>
      <c r="GG47">
        <f t="shared" si="141"/>
        <v>-15</v>
      </c>
      <c r="GH47" t="str">
        <f t="shared" si="149"/>
        <v/>
      </c>
      <c r="GI47" t="str">
        <f t="shared" si="142"/>
        <v/>
      </c>
      <c r="GJ47" t="str">
        <f t="shared" si="143"/>
        <v/>
      </c>
      <c r="GK47" t="str">
        <f t="shared" si="144"/>
        <v/>
      </c>
      <c r="GL47" t="str">
        <f t="shared" si="145"/>
        <v>X</v>
      </c>
      <c r="GM47">
        <f t="shared" si="146"/>
        <v>-1</v>
      </c>
      <c r="GQ47">
        <f t="shared" si="147"/>
        <v>500</v>
      </c>
      <c r="GR47">
        <f t="shared" si="148"/>
        <v>100</v>
      </c>
    </row>
    <row r="48" spans="1:200" ht="18.600000000000001" thickTop="1" thickBot="1" x14ac:dyDescent="0.45">
      <c r="A48" s="15" t="s">
        <v>169</v>
      </c>
      <c r="B48" s="47">
        <f>IF(C48="",IF(Making!B48="","",Making!B48),C48)</f>
        <v>0</v>
      </c>
      <c r="C48" s="40" t="str">
        <f>IF(Walking!D53="","",Walking!D53)</f>
        <v/>
      </c>
      <c r="K48">
        <f t="shared" si="34"/>
        <v>0</v>
      </c>
      <c r="L48">
        <f t="shared" si="35"/>
        <v>40</v>
      </c>
      <c r="M48">
        <f t="shared" si="36"/>
        <v>0</v>
      </c>
      <c r="N48" s="17">
        <f t="shared" si="37"/>
        <v>0</v>
      </c>
      <c r="O48">
        <f t="shared" si="38"/>
        <v>1</v>
      </c>
      <c r="P48">
        <f t="shared" si="187"/>
        <v>-10</v>
      </c>
      <c r="Q48">
        <f t="shared" si="187"/>
        <v>-5</v>
      </c>
      <c r="R48">
        <f t="shared" si="40"/>
        <v>0</v>
      </c>
      <c r="S48">
        <f t="shared" si="188"/>
        <v>0</v>
      </c>
      <c r="T48">
        <f t="shared" si="188"/>
        <v>0</v>
      </c>
      <c r="U48">
        <f t="shared" si="42"/>
        <v>0</v>
      </c>
      <c r="V48">
        <f t="shared" si="43"/>
        <v>-1</v>
      </c>
      <c r="W48">
        <f t="shared" si="164"/>
        <v>-2</v>
      </c>
      <c r="X48">
        <f t="shared" si="164"/>
        <v>4</v>
      </c>
      <c r="Y48">
        <f t="shared" si="164"/>
        <v>4</v>
      </c>
      <c r="Z48">
        <f t="shared" si="164"/>
        <v>8</v>
      </c>
      <c r="AA48">
        <f t="shared" si="164"/>
        <v>0</v>
      </c>
      <c r="AB48">
        <f t="shared" si="164"/>
        <v>0</v>
      </c>
      <c r="AC48" s="2">
        <f t="shared" si="44"/>
        <v>0</v>
      </c>
      <c r="AD48" s="2">
        <f t="shared" si="45"/>
        <v>9</v>
      </c>
      <c r="AE48" s="2">
        <f t="shared" si="46"/>
        <v>0</v>
      </c>
      <c r="AF48" s="2">
        <f t="shared" si="47"/>
        <v>-1</v>
      </c>
      <c r="AG48" s="2">
        <f t="shared" si="48"/>
        <v>0</v>
      </c>
      <c r="AH48" s="2">
        <f t="shared" si="49"/>
        <v>0</v>
      </c>
      <c r="AI48" s="2">
        <f t="shared" si="50"/>
        <v>0</v>
      </c>
      <c r="AJ48" s="2">
        <f t="shared" si="51"/>
        <v>0</v>
      </c>
      <c r="AK48" s="6">
        <f t="shared" si="1"/>
        <v>0</v>
      </c>
      <c r="AL48" s="6">
        <f t="shared" si="2"/>
        <v>0</v>
      </c>
      <c r="AM48" s="6">
        <f t="shared" si="52"/>
        <v>0</v>
      </c>
      <c r="AN48" s="2">
        <f t="shared" si="3"/>
        <v>0</v>
      </c>
      <c r="AO48" s="6">
        <f t="shared" si="53"/>
        <v>0</v>
      </c>
      <c r="AP48" s="6">
        <f t="shared" si="4"/>
        <v>0</v>
      </c>
      <c r="AQ48" s="6">
        <f t="shared" si="54"/>
        <v>0</v>
      </c>
      <c r="AR48" s="18">
        <f t="shared" si="5"/>
        <v>0</v>
      </c>
      <c r="AS48" s="18">
        <f t="shared" si="6"/>
        <v>0</v>
      </c>
      <c r="AT48">
        <f t="shared" si="189"/>
        <v>6</v>
      </c>
      <c r="AU48">
        <f t="shared" si="189"/>
        <v>3</v>
      </c>
      <c r="AV48">
        <f t="shared" si="56"/>
        <v>0</v>
      </c>
      <c r="AW48" s="2">
        <f t="shared" si="57"/>
        <v>0</v>
      </c>
      <c r="AX48" s="2">
        <f t="shared" si="58"/>
        <v>0</v>
      </c>
      <c r="AY48" s="2">
        <f t="shared" si="190"/>
        <v>1</v>
      </c>
      <c r="AZ48" s="2">
        <f t="shared" si="190"/>
        <v>-1</v>
      </c>
      <c r="BA48" s="18">
        <f t="shared" si="60"/>
        <v>0</v>
      </c>
      <c r="BB48" s="2">
        <f t="shared" si="61"/>
        <v>0</v>
      </c>
      <c r="BC48" s="2">
        <f t="shared" si="62"/>
        <v>0</v>
      </c>
      <c r="BD48" s="2">
        <f t="shared" si="191"/>
        <v>1</v>
      </c>
      <c r="BE48" s="2">
        <f t="shared" si="191"/>
        <v>-1</v>
      </c>
      <c r="BF48" s="18">
        <f t="shared" si="64"/>
        <v>0</v>
      </c>
      <c r="BG48">
        <f t="shared" si="192"/>
        <v>0</v>
      </c>
      <c r="BH48" s="2">
        <f t="shared" si="192"/>
        <v>1</v>
      </c>
      <c r="BI48" s="17">
        <f t="shared" si="66"/>
        <v>0</v>
      </c>
      <c r="BJ48" s="2">
        <f t="shared" si="67"/>
        <v>1</v>
      </c>
      <c r="BK48" s="17">
        <f t="shared" si="68"/>
        <v>0</v>
      </c>
      <c r="BL48" s="2"/>
      <c r="BM48" t="str">
        <f t="shared" si="69"/>
        <v/>
      </c>
      <c r="BN48" t="str">
        <f t="shared" si="69"/>
        <v/>
      </c>
      <c r="BO48">
        <f t="shared" si="70"/>
        <v>0</v>
      </c>
      <c r="BP48">
        <f t="shared" si="71"/>
        <v>0</v>
      </c>
      <c r="BQ48">
        <f t="shared" si="72"/>
        <v>0</v>
      </c>
      <c r="BR48">
        <f t="shared" si="73"/>
        <v>0</v>
      </c>
      <c r="BS48">
        <f t="shared" si="73"/>
        <v>0</v>
      </c>
      <c r="BT48" s="17">
        <f t="shared" si="74"/>
        <v>0</v>
      </c>
      <c r="BU48" s="17">
        <f t="shared" si="75"/>
        <v>0</v>
      </c>
      <c r="BV48" s="2"/>
      <c r="BW48">
        <f t="shared" si="76"/>
        <v>10</v>
      </c>
      <c r="BX48">
        <f t="shared" si="165"/>
        <v>0</v>
      </c>
      <c r="BY48" s="7">
        <f t="shared" si="166"/>
        <v>0</v>
      </c>
      <c r="BZ48">
        <f t="shared" si="167"/>
        <v>0</v>
      </c>
      <c r="CA48" s="7">
        <f t="shared" si="168"/>
        <v>0</v>
      </c>
      <c r="CB48">
        <f t="shared" si="193"/>
        <v>10</v>
      </c>
      <c r="CC48">
        <f t="shared" si="193"/>
        <v>0</v>
      </c>
      <c r="CD48">
        <f t="shared" si="193"/>
        <v>0</v>
      </c>
      <c r="CE48" s="7">
        <f t="shared" si="78"/>
        <v>10</v>
      </c>
      <c r="CF48" s="7">
        <f t="shared" si="79"/>
        <v>10</v>
      </c>
      <c r="CG48">
        <f t="shared" si="194"/>
        <v>20</v>
      </c>
      <c r="CH48">
        <f t="shared" si="194"/>
        <v>20</v>
      </c>
      <c r="CI48">
        <f t="shared" si="194"/>
        <v>20</v>
      </c>
      <c r="CJ48">
        <f t="shared" si="169"/>
        <v>40</v>
      </c>
      <c r="CK48">
        <f t="shared" si="170"/>
        <v>40</v>
      </c>
      <c r="CL48">
        <f t="shared" si="171"/>
        <v>0</v>
      </c>
      <c r="CM48">
        <f t="shared" si="172"/>
        <v>0</v>
      </c>
      <c r="CN48">
        <f t="shared" si="195"/>
        <v>10</v>
      </c>
      <c r="CO48">
        <f t="shared" si="195"/>
        <v>5</v>
      </c>
      <c r="CP48">
        <f t="shared" si="173"/>
        <v>0</v>
      </c>
      <c r="CQ48">
        <f t="shared" si="174"/>
        <v>0</v>
      </c>
      <c r="CR48">
        <f t="shared" si="175"/>
        <v>0</v>
      </c>
      <c r="CS48" s="7">
        <f t="shared" si="82"/>
        <v>0</v>
      </c>
      <c r="CT48">
        <f t="shared" si="176"/>
        <v>0</v>
      </c>
      <c r="CU48">
        <f t="shared" si="177"/>
        <v>0</v>
      </c>
      <c r="CV48">
        <f t="shared" si="178"/>
        <v>0</v>
      </c>
      <c r="CW48" s="7">
        <f t="shared" si="83"/>
        <v>0</v>
      </c>
      <c r="CX48">
        <f t="shared" si="196"/>
        <v>0</v>
      </c>
      <c r="CY48">
        <f t="shared" si="196"/>
        <v>0</v>
      </c>
      <c r="CZ48">
        <f t="shared" si="196"/>
        <v>-5</v>
      </c>
      <c r="DA48">
        <f t="shared" si="196"/>
        <v>0</v>
      </c>
      <c r="DB48">
        <f t="shared" si="196"/>
        <v>0</v>
      </c>
      <c r="DC48">
        <f t="shared" si="85"/>
        <v>40</v>
      </c>
      <c r="DD48">
        <f t="shared" si="86"/>
        <v>40</v>
      </c>
      <c r="DE48" s="5">
        <f t="shared" si="87"/>
        <v>40</v>
      </c>
      <c r="DG48">
        <f t="shared" si="88"/>
        <v>40</v>
      </c>
      <c r="DH48">
        <f t="shared" si="89"/>
        <v>40</v>
      </c>
      <c r="DI48" s="5">
        <f t="shared" si="90"/>
        <v>40</v>
      </c>
      <c r="DK48">
        <f t="shared" si="197"/>
        <v>0</v>
      </c>
      <c r="DL48">
        <f t="shared" si="197"/>
        <v>0</v>
      </c>
      <c r="DM48">
        <f t="shared" si="197"/>
        <v>0</v>
      </c>
      <c r="DN48">
        <f t="shared" si="197"/>
        <v>0</v>
      </c>
      <c r="DO48">
        <f t="shared" si="179"/>
        <v>0</v>
      </c>
      <c r="DP48">
        <f t="shared" si="92"/>
        <v>0</v>
      </c>
      <c r="DQ48">
        <f t="shared" si="198"/>
        <v>5</v>
      </c>
      <c r="DR48">
        <f t="shared" si="198"/>
        <v>0</v>
      </c>
      <c r="DS48">
        <f t="shared" si="180"/>
        <v>5</v>
      </c>
      <c r="DT48">
        <f t="shared" si="94"/>
        <v>5</v>
      </c>
      <c r="DU48">
        <f t="shared" si="95"/>
        <v>0</v>
      </c>
      <c r="DV48">
        <f t="shared" si="181"/>
        <v>0</v>
      </c>
      <c r="DW48">
        <f t="shared" si="199"/>
        <v>0</v>
      </c>
      <c r="DX48">
        <f t="shared" si="199"/>
        <v>0</v>
      </c>
      <c r="DY48">
        <f t="shared" si="199"/>
        <v>1</v>
      </c>
      <c r="DZ48">
        <f t="shared" si="199"/>
        <v>1</v>
      </c>
      <c r="EA48">
        <f t="shared" si="199"/>
        <v>1</v>
      </c>
      <c r="EB48">
        <f t="shared" si="97"/>
        <v>0</v>
      </c>
      <c r="EC48">
        <f t="shared" si="98"/>
        <v>10</v>
      </c>
      <c r="ED48">
        <f t="shared" si="99"/>
        <v>40</v>
      </c>
      <c r="EE48">
        <f t="shared" si="200"/>
        <v>1</v>
      </c>
      <c r="EF48">
        <f t="shared" si="200"/>
        <v>1</v>
      </c>
      <c r="EG48">
        <f t="shared" si="200"/>
        <v>1</v>
      </c>
      <c r="EH48">
        <f t="shared" si="101"/>
        <v>0</v>
      </c>
      <c r="EI48">
        <f t="shared" si="102"/>
        <v>10</v>
      </c>
      <c r="EJ48">
        <f t="shared" si="103"/>
        <v>40</v>
      </c>
      <c r="EK48" s="16">
        <f t="shared" si="182"/>
        <v>0</v>
      </c>
      <c r="EL48" s="16">
        <f t="shared" si="104"/>
        <v>10</v>
      </c>
      <c r="EM48" s="16">
        <f t="shared" si="105"/>
        <v>45</v>
      </c>
      <c r="EN48" s="16">
        <f t="shared" si="183"/>
        <v>0</v>
      </c>
      <c r="EO48" s="16">
        <f t="shared" si="106"/>
        <v>10</v>
      </c>
      <c r="EP48" s="16">
        <f t="shared" si="107"/>
        <v>45</v>
      </c>
      <c r="EQ48">
        <f t="shared" si="108"/>
        <v>0</v>
      </c>
      <c r="ER48" s="49">
        <f t="shared" si="28"/>
        <v>0</v>
      </c>
      <c r="ES48" s="49">
        <f t="shared" si="109"/>
        <v>0</v>
      </c>
      <c r="ET48" s="49">
        <f t="shared" si="110"/>
        <v>0</v>
      </c>
      <c r="EV48" t="s">
        <v>12</v>
      </c>
      <c r="EW48">
        <f t="shared" si="184"/>
        <v>0</v>
      </c>
      <c r="EX48" t="str">
        <f t="shared" si="111"/>
        <v>I2</v>
      </c>
      <c r="EY48">
        <f t="shared" si="112"/>
        <v>0</v>
      </c>
      <c r="EZ48">
        <f t="shared" si="113"/>
        <v>10</v>
      </c>
      <c r="FA48">
        <f t="shared" si="114"/>
        <v>45</v>
      </c>
      <c r="FB48" t="str">
        <f t="shared" si="115"/>
        <v>I3</v>
      </c>
      <c r="FC48">
        <f t="shared" si="116"/>
        <v>0</v>
      </c>
      <c r="FD48">
        <f t="shared" si="117"/>
        <v>10</v>
      </c>
      <c r="FE48">
        <f t="shared" si="118"/>
        <v>45</v>
      </c>
      <c r="FF48" t="str">
        <f t="shared" si="119"/>
        <v>S</v>
      </c>
      <c r="FG48">
        <f t="shared" si="120"/>
        <v>100</v>
      </c>
      <c r="FH48" t="str">
        <f t="shared" si="121"/>
        <v>D</v>
      </c>
      <c r="FI48">
        <f t="shared" si="122"/>
        <v>0</v>
      </c>
      <c r="FJ48" t="str">
        <f t="shared" si="123"/>
        <v>P18</v>
      </c>
      <c r="FK48">
        <f t="shared" si="124"/>
        <v>0</v>
      </c>
      <c r="FL48" t="str">
        <f t="shared" si="125"/>
        <v>P17</v>
      </c>
      <c r="FM48">
        <f t="shared" si="126"/>
        <v>0</v>
      </c>
      <c r="FN48" t="str">
        <f t="shared" si="127"/>
        <v>P9</v>
      </c>
      <c r="FO48">
        <f t="shared" si="128"/>
        <v>0</v>
      </c>
      <c r="FP48" t="str">
        <f t="shared" si="129"/>
        <v>P10</v>
      </c>
      <c r="FQ48">
        <f t="shared" si="130"/>
        <v>0</v>
      </c>
      <c r="FR48" t="str">
        <f t="shared" si="131"/>
        <v>T1</v>
      </c>
      <c r="FS48">
        <f t="shared" si="132"/>
        <v>0</v>
      </c>
      <c r="FT48" t="str">
        <f t="shared" si="133"/>
        <v>T2</v>
      </c>
      <c r="FU48">
        <f t="shared" si="134"/>
        <v>0</v>
      </c>
      <c r="FV48" t="str">
        <f t="shared" si="135"/>
        <v>T3</v>
      </c>
      <c r="FW48">
        <f t="shared" si="136"/>
        <v>10</v>
      </c>
      <c r="FX48" t="str">
        <f t="shared" si="137"/>
        <v>T4</v>
      </c>
      <c r="FY48">
        <f t="shared" si="138"/>
        <v>10</v>
      </c>
      <c r="FZ48" t="str">
        <f t="shared" si="139"/>
        <v>P13</v>
      </c>
      <c r="GA48">
        <f t="shared" si="185"/>
        <v>0</v>
      </c>
      <c r="GB48" t="str">
        <f t="shared" si="140"/>
        <v>P14</v>
      </c>
      <c r="GC48">
        <f t="shared" si="186"/>
        <v>0</v>
      </c>
      <c r="GD48" t="str">
        <f t="shared" si="141"/>
        <v>P11</v>
      </c>
      <c r="GE48">
        <f t="shared" si="141"/>
        <v>-15</v>
      </c>
      <c r="GF48" t="str">
        <f t="shared" si="141"/>
        <v>P12</v>
      </c>
      <c r="GG48">
        <f t="shared" si="141"/>
        <v>-15</v>
      </c>
      <c r="GH48" t="str">
        <f t="shared" si="149"/>
        <v/>
      </c>
      <c r="GI48" t="str">
        <f t="shared" si="142"/>
        <v/>
      </c>
      <c r="GJ48" t="str">
        <f t="shared" si="143"/>
        <v/>
      </c>
      <c r="GK48" t="str">
        <f t="shared" si="144"/>
        <v/>
      </c>
      <c r="GL48" t="str">
        <f t="shared" si="145"/>
        <v>X</v>
      </c>
      <c r="GM48">
        <f t="shared" si="146"/>
        <v>-1</v>
      </c>
      <c r="GQ48">
        <f t="shared" si="147"/>
        <v>500</v>
      </c>
      <c r="GR48">
        <f t="shared" si="148"/>
        <v>100</v>
      </c>
    </row>
    <row r="49" spans="1:200" ht="18.600000000000001" thickTop="1" thickBot="1" x14ac:dyDescent="0.45">
      <c r="A49" s="22" t="s">
        <v>208</v>
      </c>
      <c r="B49" s="47">
        <f>IF(C49="",IF(Making!B49="","",Making!B49),C49)</f>
        <v>0</v>
      </c>
      <c r="C49" s="40" t="str">
        <f>IF(Walking!D54="","",Walking!D54)</f>
        <v/>
      </c>
      <c r="K49">
        <f t="shared" si="34"/>
        <v>0</v>
      </c>
      <c r="L49">
        <f t="shared" si="35"/>
        <v>41</v>
      </c>
      <c r="M49">
        <f t="shared" si="36"/>
        <v>0</v>
      </c>
      <c r="N49" s="17">
        <f t="shared" si="37"/>
        <v>0</v>
      </c>
      <c r="O49">
        <f t="shared" si="38"/>
        <v>1</v>
      </c>
      <c r="P49">
        <f t="shared" si="187"/>
        <v>-10</v>
      </c>
      <c r="Q49">
        <f t="shared" si="187"/>
        <v>-5</v>
      </c>
      <c r="R49">
        <f t="shared" si="40"/>
        <v>0</v>
      </c>
      <c r="S49">
        <f t="shared" si="188"/>
        <v>0</v>
      </c>
      <c r="T49">
        <f t="shared" si="188"/>
        <v>0</v>
      </c>
      <c r="U49">
        <f t="shared" si="42"/>
        <v>0</v>
      </c>
      <c r="V49">
        <f t="shared" si="43"/>
        <v>-1</v>
      </c>
      <c r="W49">
        <f t="shared" si="164"/>
        <v>-2</v>
      </c>
      <c r="X49">
        <f t="shared" si="164"/>
        <v>4</v>
      </c>
      <c r="Y49">
        <f t="shared" si="164"/>
        <v>4</v>
      </c>
      <c r="Z49">
        <f t="shared" si="164"/>
        <v>8</v>
      </c>
      <c r="AA49">
        <f t="shared" si="164"/>
        <v>0</v>
      </c>
      <c r="AB49">
        <f t="shared" si="164"/>
        <v>0</v>
      </c>
      <c r="AC49" s="2">
        <f t="shared" si="44"/>
        <v>0</v>
      </c>
      <c r="AD49" s="2">
        <f t="shared" si="45"/>
        <v>9</v>
      </c>
      <c r="AE49" s="2">
        <f t="shared" si="46"/>
        <v>0</v>
      </c>
      <c r="AF49" s="2">
        <f t="shared" si="47"/>
        <v>-1</v>
      </c>
      <c r="AG49" s="2">
        <f t="shared" si="48"/>
        <v>0</v>
      </c>
      <c r="AH49" s="2">
        <f t="shared" si="49"/>
        <v>0</v>
      </c>
      <c r="AI49" s="2">
        <f t="shared" si="50"/>
        <v>0</v>
      </c>
      <c r="AJ49" s="2">
        <f t="shared" si="51"/>
        <v>0</v>
      </c>
      <c r="AK49" s="6">
        <f t="shared" si="1"/>
        <v>0</v>
      </c>
      <c r="AL49" s="6">
        <f t="shared" si="2"/>
        <v>0</v>
      </c>
      <c r="AM49" s="6">
        <f t="shared" si="52"/>
        <v>0</v>
      </c>
      <c r="AN49" s="2">
        <f t="shared" si="3"/>
        <v>0</v>
      </c>
      <c r="AO49" s="6">
        <f t="shared" si="53"/>
        <v>0</v>
      </c>
      <c r="AP49" s="6">
        <f t="shared" si="4"/>
        <v>0</v>
      </c>
      <c r="AQ49" s="6">
        <f t="shared" si="54"/>
        <v>0</v>
      </c>
      <c r="AR49" s="18">
        <f t="shared" si="5"/>
        <v>0</v>
      </c>
      <c r="AS49" s="18">
        <f t="shared" si="6"/>
        <v>0</v>
      </c>
      <c r="AT49">
        <f t="shared" si="189"/>
        <v>6</v>
      </c>
      <c r="AU49">
        <f t="shared" si="189"/>
        <v>3</v>
      </c>
      <c r="AV49">
        <f t="shared" si="56"/>
        <v>0</v>
      </c>
      <c r="AW49" s="2">
        <f t="shared" si="57"/>
        <v>0</v>
      </c>
      <c r="AX49" s="2">
        <f t="shared" si="58"/>
        <v>0</v>
      </c>
      <c r="AY49" s="2">
        <f t="shared" si="190"/>
        <v>1</v>
      </c>
      <c r="AZ49" s="2">
        <f t="shared" si="190"/>
        <v>-1</v>
      </c>
      <c r="BA49" s="18">
        <f t="shared" si="60"/>
        <v>0</v>
      </c>
      <c r="BB49" s="2">
        <f t="shared" si="61"/>
        <v>0</v>
      </c>
      <c r="BC49" s="2">
        <f t="shared" si="62"/>
        <v>0</v>
      </c>
      <c r="BD49" s="2">
        <f t="shared" si="191"/>
        <v>1</v>
      </c>
      <c r="BE49" s="2">
        <f t="shared" si="191"/>
        <v>-1</v>
      </c>
      <c r="BF49" s="18">
        <f t="shared" si="64"/>
        <v>0</v>
      </c>
      <c r="BG49">
        <f t="shared" si="192"/>
        <v>0</v>
      </c>
      <c r="BH49" s="2">
        <f t="shared" si="192"/>
        <v>1</v>
      </c>
      <c r="BI49" s="17">
        <f t="shared" si="66"/>
        <v>0</v>
      </c>
      <c r="BJ49" s="2">
        <f t="shared" si="67"/>
        <v>1</v>
      </c>
      <c r="BK49" s="17">
        <f t="shared" si="68"/>
        <v>0</v>
      </c>
      <c r="BL49" s="2"/>
      <c r="BM49" t="str">
        <f t="shared" si="69"/>
        <v/>
      </c>
      <c r="BN49" t="str">
        <f t="shared" si="69"/>
        <v/>
      </c>
      <c r="BO49">
        <f t="shared" si="70"/>
        <v>0</v>
      </c>
      <c r="BP49">
        <f t="shared" si="71"/>
        <v>0</v>
      </c>
      <c r="BQ49">
        <f t="shared" si="72"/>
        <v>0</v>
      </c>
      <c r="BR49">
        <f t="shared" si="73"/>
        <v>0</v>
      </c>
      <c r="BS49">
        <f t="shared" si="73"/>
        <v>0</v>
      </c>
      <c r="BT49" s="17">
        <f t="shared" si="74"/>
        <v>0</v>
      </c>
      <c r="BU49" s="17">
        <f t="shared" si="75"/>
        <v>0</v>
      </c>
      <c r="BV49" s="2"/>
      <c r="BW49">
        <f t="shared" si="76"/>
        <v>10</v>
      </c>
      <c r="BX49">
        <f t="shared" si="165"/>
        <v>0</v>
      </c>
      <c r="BY49" s="7">
        <f t="shared" si="166"/>
        <v>0</v>
      </c>
      <c r="BZ49">
        <f t="shared" si="167"/>
        <v>0</v>
      </c>
      <c r="CA49" s="7">
        <f t="shared" si="168"/>
        <v>0</v>
      </c>
      <c r="CB49">
        <f t="shared" si="193"/>
        <v>10</v>
      </c>
      <c r="CC49">
        <f t="shared" si="193"/>
        <v>0</v>
      </c>
      <c r="CD49">
        <f t="shared" si="193"/>
        <v>0</v>
      </c>
      <c r="CE49" s="7">
        <f t="shared" si="78"/>
        <v>10</v>
      </c>
      <c r="CF49" s="7">
        <f t="shared" si="79"/>
        <v>10</v>
      </c>
      <c r="CG49">
        <f t="shared" si="194"/>
        <v>20</v>
      </c>
      <c r="CH49">
        <f t="shared" si="194"/>
        <v>20</v>
      </c>
      <c r="CI49">
        <f t="shared" si="194"/>
        <v>20</v>
      </c>
      <c r="CJ49">
        <f t="shared" si="169"/>
        <v>40</v>
      </c>
      <c r="CK49">
        <f t="shared" si="170"/>
        <v>40</v>
      </c>
      <c r="CL49">
        <f t="shared" si="171"/>
        <v>0</v>
      </c>
      <c r="CM49">
        <f t="shared" si="172"/>
        <v>0</v>
      </c>
      <c r="CN49">
        <f t="shared" si="195"/>
        <v>10</v>
      </c>
      <c r="CO49">
        <f t="shared" si="195"/>
        <v>5</v>
      </c>
      <c r="CP49">
        <f t="shared" si="173"/>
        <v>0</v>
      </c>
      <c r="CQ49">
        <f t="shared" si="174"/>
        <v>0</v>
      </c>
      <c r="CR49">
        <f t="shared" si="175"/>
        <v>0</v>
      </c>
      <c r="CS49" s="7">
        <f t="shared" si="82"/>
        <v>0</v>
      </c>
      <c r="CT49">
        <f t="shared" si="176"/>
        <v>0</v>
      </c>
      <c r="CU49">
        <f t="shared" si="177"/>
        <v>0</v>
      </c>
      <c r="CV49">
        <f t="shared" si="178"/>
        <v>0</v>
      </c>
      <c r="CW49" s="7">
        <f t="shared" si="83"/>
        <v>0</v>
      </c>
      <c r="CX49">
        <f t="shared" si="196"/>
        <v>0</v>
      </c>
      <c r="CY49">
        <f t="shared" si="196"/>
        <v>0</v>
      </c>
      <c r="CZ49">
        <f t="shared" si="196"/>
        <v>-5</v>
      </c>
      <c r="DA49">
        <f t="shared" si="196"/>
        <v>0</v>
      </c>
      <c r="DB49">
        <f t="shared" si="196"/>
        <v>0</v>
      </c>
      <c r="DC49">
        <f t="shared" si="85"/>
        <v>40</v>
      </c>
      <c r="DD49">
        <f t="shared" si="86"/>
        <v>40</v>
      </c>
      <c r="DE49" s="5">
        <f t="shared" si="87"/>
        <v>40</v>
      </c>
      <c r="DG49">
        <f t="shared" si="88"/>
        <v>40</v>
      </c>
      <c r="DH49">
        <f t="shared" si="89"/>
        <v>40</v>
      </c>
      <c r="DI49" s="5">
        <f t="shared" si="90"/>
        <v>40</v>
      </c>
      <c r="DK49">
        <f t="shared" si="197"/>
        <v>0</v>
      </c>
      <c r="DL49">
        <f t="shared" si="197"/>
        <v>0</v>
      </c>
      <c r="DM49">
        <f t="shared" si="197"/>
        <v>0</v>
      </c>
      <c r="DN49">
        <f t="shared" si="197"/>
        <v>0</v>
      </c>
      <c r="DO49">
        <f t="shared" si="179"/>
        <v>0</v>
      </c>
      <c r="DP49">
        <f t="shared" si="92"/>
        <v>0</v>
      </c>
      <c r="DQ49">
        <f t="shared" si="198"/>
        <v>5</v>
      </c>
      <c r="DR49">
        <f t="shared" si="198"/>
        <v>0</v>
      </c>
      <c r="DS49">
        <f t="shared" si="180"/>
        <v>5</v>
      </c>
      <c r="DT49">
        <f t="shared" si="94"/>
        <v>5</v>
      </c>
      <c r="DU49">
        <f t="shared" si="95"/>
        <v>0</v>
      </c>
      <c r="DV49">
        <f t="shared" si="181"/>
        <v>0</v>
      </c>
      <c r="DW49">
        <f t="shared" si="199"/>
        <v>0</v>
      </c>
      <c r="DX49">
        <f t="shared" si="199"/>
        <v>0</v>
      </c>
      <c r="DY49">
        <f t="shared" si="199"/>
        <v>1</v>
      </c>
      <c r="DZ49">
        <f t="shared" si="199"/>
        <v>1</v>
      </c>
      <c r="EA49">
        <f t="shared" si="199"/>
        <v>1</v>
      </c>
      <c r="EB49">
        <f t="shared" si="97"/>
        <v>0</v>
      </c>
      <c r="EC49">
        <f t="shared" si="98"/>
        <v>10</v>
      </c>
      <c r="ED49">
        <f t="shared" si="99"/>
        <v>40</v>
      </c>
      <c r="EE49">
        <f t="shared" si="200"/>
        <v>1</v>
      </c>
      <c r="EF49">
        <f t="shared" si="200"/>
        <v>1</v>
      </c>
      <c r="EG49">
        <f t="shared" si="200"/>
        <v>1</v>
      </c>
      <c r="EH49">
        <f t="shared" si="101"/>
        <v>0</v>
      </c>
      <c r="EI49">
        <f t="shared" si="102"/>
        <v>10</v>
      </c>
      <c r="EJ49">
        <f t="shared" si="103"/>
        <v>40</v>
      </c>
      <c r="EK49" s="16">
        <f t="shared" si="182"/>
        <v>0</v>
      </c>
      <c r="EL49" s="16">
        <f t="shared" si="104"/>
        <v>10</v>
      </c>
      <c r="EM49" s="16">
        <f t="shared" si="105"/>
        <v>45</v>
      </c>
      <c r="EN49" s="16">
        <f t="shared" si="183"/>
        <v>0</v>
      </c>
      <c r="EO49" s="16">
        <f t="shared" si="106"/>
        <v>10</v>
      </c>
      <c r="EP49" s="16">
        <f t="shared" si="107"/>
        <v>45</v>
      </c>
      <c r="EQ49">
        <f t="shared" si="108"/>
        <v>0</v>
      </c>
      <c r="ER49" s="49">
        <f t="shared" si="28"/>
        <v>0</v>
      </c>
      <c r="ES49" s="49">
        <f t="shared" si="109"/>
        <v>0</v>
      </c>
      <c r="ET49" s="49">
        <f t="shared" si="110"/>
        <v>0</v>
      </c>
      <c r="EV49" t="s">
        <v>12</v>
      </c>
      <c r="EW49">
        <f t="shared" si="184"/>
        <v>0</v>
      </c>
      <c r="EX49" t="str">
        <f t="shared" si="111"/>
        <v>I2</v>
      </c>
      <c r="EY49">
        <f t="shared" si="112"/>
        <v>0</v>
      </c>
      <c r="EZ49">
        <f t="shared" si="113"/>
        <v>10</v>
      </c>
      <c r="FA49">
        <f t="shared" si="114"/>
        <v>45</v>
      </c>
      <c r="FB49" t="str">
        <f t="shared" si="115"/>
        <v>I3</v>
      </c>
      <c r="FC49">
        <f t="shared" si="116"/>
        <v>0</v>
      </c>
      <c r="FD49">
        <f t="shared" si="117"/>
        <v>10</v>
      </c>
      <c r="FE49">
        <f t="shared" si="118"/>
        <v>45</v>
      </c>
      <c r="FF49" t="str">
        <f t="shared" si="119"/>
        <v>S</v>
      </c>
      <c r="FG49">
        <f t="shared" si="120"/>
        <v>100</v>
      </c>
      <c r="FH49" t="str">
        <f t="shared" si="121"/>
        <v>D</v>
      </c>
      <c r="FI49">
        <f t="shared" si="122"/>
        <v>0</v>
      </c>
      <c r="FJ49" t="str">
        <f t="shared" si="123"/>
        <v>P18</v>
      </c>
      <c r="FK49">
        <f t="shared" si="124"/>
        <v>0</v>
      </c>
      <c r="FL49" t="str">
        <f t="shared" si="125"/>
        <v>P17</v>
      </c>
      <c r="FM49">
        <f t="shared" si="126"/>
        <v>0</v>
      </c>
      <c r="FN49" t="str">
        <f t="shared" si="127"/>
        <v>P9</v>
      </c>
      <c r="FO49">
        <f t="shared" si="128"/>
        <v>0</v>
      </c>
      <c r="FP49" t="str">
        <f t="shared" si="129"/>
        <v>P10</v>
      </c>
      <c r="FQ49">
        <f t="shared" si="130"/>
        <v>0</v>
      </c>
      <c r="FR49" t="str">
        <f t="shared" si="131"/>
        <v>T1</v>
      </c>
      <c r="FS49">
        <f t="shared" si="132"/>
        <v>0</v>
      </c>
      <c r="FT49" t="str">
        <f t="shared" si="133"/>
        <v>T2</v>
      </c>
      <c r="FU49">
        <f t="shared" si="134"/>
        <v>0</v>
      </c>
      <c r="FV49" t="str">
        <f t="shared" si="135"/>
        <v>T3</v>
      </c>
      <c r="FW49">
        <f t="shared" si="136"/>
        <v>10</v>
      </c>
      <c r="FX49" t="str">
        <f t="shared" si="137"/>
        <v>T4</v>
      </c>
      <c r="FY49">
        <f t="shared" si="138"/>
        <v>10</v>
      </c>
      <c r="FZ49" t="str">
        <f t="shared" si="139"/>
        <v>P13</v>
      </c>
      <c r="GA49">
        <f t="shared" si="185"/>
        <v>0</v>
      </c>
      <c r="GB49" t="str">
        <f t="shared" si="140"/>
        <v>P14</v>
      </c>
      <c r="GC49">
        <f t="shared" si="186"/>
        <v>0</v>
      </c>
      <c r="GD49" t="str">
        <f t="shared" si="141"/>
        <v>P11</v>
      </c>
      <c r="GE49">
        <f t="shared" si="141"/>
        <v>-15</v>
      </c>
      <c r="GF49" t="str">
        <f t="shared" si="141"/>
        <v>P12</v>
      </c>
      <c r="GG49">
        <f t="shared" si="141"/>
        <v>-15</v>
      </c>
      <c r="GH49" t="str">
        <f t="shared" si="149"/>
        <v/>
      </c>
      <c r="GI49" t="str">
        <f t="shared" si="142"/>
        <v/>
      </c>
      <c r="GJ49" t="str">
        <f t="shared" si="143"/>
        <v/>
      </c>
      <c r="GK49" t="str">
        <f t="shared" si="144"/>
        <v/>
      </c>
      <c r="GL49" t="str">
        <f t="shared" si="145"/>
        <v>X</v>
      </c>
      <c r="GM49">
        <f t="shared" si="146"/>
        <v>-1</v>
      </c>
      <c r="GQ49">
        <f t="shared" si="147"/>
        <v>500</v>
      </c>
      <c r="GR49">
        <f t="shared" si="148"/>
        <v>100</v>
      </c>
    </row>
    <row r="50" spans="1:200" ht="18.600000000000001" thickTop="1" thickBot="1" x14ac:dyDescent="0.45">
      <c r="A50" s="55" t="s">
        <v>189</v>
      </c>
      <c r="B50" s="47">
        <f>IF(C50="",IF(Making!B50="","",Making!B50),C50)</f>
        <v>0</v>
      </c>
      <c r="C50" s="40" t="str">
        <f>IF(Walking!D55="","",Walking!D55)</f>
        <v/>
      </c>
      <c r="D50">
        <f>-B50</f>
        <v>0</v>
      </c>
      <c r="E50" t="s">
        <v>48</v>
      </c>
      <c r="K50">
        <f t="shared" si="34"/>
        <v>0</v>
      </c>
      <c r="L50">
        <f t="shared" si="35"/>
        <v>42</v>
      </c>
      <c r="M50">
        <f t="shared" si="36"/>
        <v>0</v>
      </c>
      <c r="N50" s="17">
        <f t="shared" si="37"/>
        <v>0</v>
      </c>
      <c r="O50">
        <f t="shared" si="38"/>
        <v>1</v>
      </c>
      <c r="P50">
        <f t="shared" si="187"/>
        <v>-10</v>
      </c>
      <c r="Q50">
        <f t="shared" si="187"/>
        <v>-5</v>
      </c>
      <c r="R50">
        <f t="shared" si="40"/>
        <v>0</v>
      </c>
      <c r="S50">
        <f t="shared" si="188"/>
        <v>0</v>
      </c>
      <c r="T50">
        <f t="shared" si="188"/>
        <v>0</v>
      </c>
      <c r="U50">
        <f t="shared" si="42"/>
        <v>0</v>
      </c>
      <c r="V50">
        <f t="shared" si="43"/>
        <v>-1</v>
      </c>
      <c r="W50">
        <f t="shared" si="164"/>
        <v>-2</v>
      </c>
      <c r="X50">
        <f t="shared" si="164"/>
        <v>4</v>
      </c>
      <c r="Y50">
        <f t="shared" si="164"/>
        <v>4</v>
      </c>
      <c r="Z50">
        <f t="shared" si="164"/>
        <v>8</v>
      </c>
      <c r="AA50">
        <f t="shared" si="164"/>
        <v>0</v>
      </c>
      <c r="AB50">
        <f t="shared" si="164"/>
        <v>0</v>
      </c>
      <c r="AC50" s="2">
        <f t="shared" si="44"/>
        <v>0</v>
      </c>
      <c r="AD50" s="2">
        <f t="shared" si="45"/>
        <v>9</v>
      </c>
      <c r="AE50" s="2">
        <f t="shared" si="46"/>
        <v>0</v>
      </c>
      <c r="AF50" s="2">
        <f t="shared" si="47"/>
        <v>-1</v>
      </c>
      <c r="AG50" s="2">
        <f t="shared" si="48"/>
        <v>0</v>
      </c>
      <c r="AH50" s="2">
        <f t="shared" si="49"/>
        <v>0</v>
      </c>
      <c r="AI50" s="2">
        <f t="shared" si="50"/>
        <v>0</v>
      </c>
      <c r="AJ50" s="2">
        <f t="shared" si="51"/>
        <v>0</v>
      </c>
      <c r="AK50" s="6">
        <f t="shared" si="1"/>
        <v>0</v>
      </c>
      <c r="AL50" s="6">
        <f t="shared" si="2"/>
        <v>0</v>
      </c>
      <c r="AM50" s="6">
        <f t="shared" si="52"/>
        <v>0</v>
      </c>
      <c r="AN50" s="2">
        <f t="shared" si="3"/>
        <v>0</v>
      </c>
      <c r="AO50" s="6">
        <f t="shared" si="53"/>
        <v>0</v>
      </c>
      <c r="AP50" s="6">
        <f t="shared" si="4"/>
        <v>0</v>
      </c>
      <c r="AQ50" s="6">
        <f t="shared" si="54"/>
        <v>0</v>
      </c>
      <c r="AR50" s="18">
        <f t="shared" si="5"/>
        <v>0</v>
      </c>
      <c r="AS50" s="18">
        <f t="shared" si="6"/>
        <v>0</v>
      </c>
      <c r="AT50">
        <f t="shared" si="189"/>
        <v>6</v>
      </c>
      <c r="AU50">
        <f t="shared" si="189"/>
        <v>3</v>
      </c>
      <c r="AV50">
        <f t="shared" si="56"/>
        <v>0</v>
      </c>
      <c r="AW50" s="2">
        <f t="shared" si="57"/>
        <v>0</v>
      </c>
      <c r="AX50" s="2">
        <f t="shared" si="58"/>
        <v>0</v>
      </c>
      <c r="AY50" s="2">
        <f t="shared" si="190"/>
        <v>1</v>
      </c>
      <c r="AZ50" s="2">
        <f t="shared" si="190"/>
        <v>-1</v>
      </c>
      <c r="BA50" s="18">
        <f t="shared" si="60"/>
        <v>0</v>
      </c>
      <c r="BB50" s="2">
        <f t="shared" si="61"/>
        <v>0</v>
      </c>
      <c r="BC50" s="2">
        <f t="shared" si="62"/>
        <v>0</v>
      </c>
      <c r="BD50" s="2">
        <f t="shared" si="191"/>
        <v>1</v>
      </c>
      <c r="BE50" s="2">
        <f t="shared" si="191"/>
        <v>-1</v>
      </c>
      <c r="BF50" s="18">
        <f t="shared" si="64"/>
        <v>0</v>
      </c>
      <c r="BG50">
        <f t="shared" si="192"/>
        <v>0</v>
      </c>
      <c r="BH50" s="2">
        <f t="shared" si="192"/>
        <v>1</v>
      </c>
      <c r="BI50" s="17">
        <f t="shared" si="66"/>
        <v>0</v>
      </c>
      <c r="BJ50" s="2">
        <f t="shared" si="67"/>
        <v>1</v>
      </c>
      <c r="BK50" s="17">
        <f t="shared" si="68"/>
        <v>0</v>
      </c>
      <c r="BL50" s="2"/>
      <c r="BM50" t="str">
        <f t="shared" si="69"/>
        <v/>
      </c>
      <c r="BN50" t="str">
        <f t="shared" si="69"/>
        <v/>
      </c>
      <c r="BO50">
        <f t="shared" si="70"/>
        <v>0</v>
      </c>
      <c r="BP50">
        <f t="shared" si="71"/>
        <v>0</v>
      </c>
      <c r="BQ50">
        <f t="shared" si="72"/>
        <v>0</v>
      </c>
      <c r="BR50">
        <f t="shared" si="73"/>
        <v>0</v>
      </c>
      <c r="BS50">
        <f t="shared" si="73"/>
        <v>0</v>
      </c>
      <c r="BT50" s="17">
        <f t="shared" si="74"/>
        <v>0</v>
      </c>
      <c r="BU50" s="17">
        <f t="shared" si="75"/>
        <v>0</v>
      </c>
      <c r="BV50" s="2"/>
      <c r="BW50">
        <f t="shared" si="76"/>
        <v>10</v>
      </c>
      <c r="BX50">
        <f t="shared" si="165"/>
        <v>0</v>
      </c>
      <c r="BY50" s="7">
        <f t="shared" si="166"/>
        <v>0</v>
      </c>
      <c r="BZ50">
        <f t="shared" si="167"/>
        <v>0</v>
      </c>
      <c r="CA50" s="7">
        <f t="shared" si="168"/>
        <v>0</v>
      </c>
      <c r="CB50">
        <f t="shared" si="193"/>
        <v>10</v>
      </c>
      <c r="CC50">
        <f t="shared" si="193"/>
        <v>0</v>
      </c>
      <c r="CD50">
        <f t="shared" si="193"/>
        <v>0</v>
      </c>
      <c r="CE50" s="7">
        <f t="shared" si="78"/>
        <v>10</v>
      </c>
      <c r="CF50" s="7">
        <f t="shared" si="79"/>
        <v>10</v>
      </c>
      <c r="CG50">
        <f t="shared" si="194"/>
        <v>20</v>
      </c>
      <c r="CH50">
        <f t="shared" si="194"/>
        <v>20</v>
      </c>
      <c r="CI50">
        <f t="shared" si="194"/>
        <v>20</v>
      </c>
      <c r="CJ50">
        <f t="shared" si="169"/>
        <v>40</v>
      </c>
      <c r="CK50">
        <f t="shared" si="170"/>
        <v>40</v>
      </c>
      <c r="CL50">
        <f t="shared" si="171"/>
        <v>0</v>
      </c>
      <c r="CM50">
        <f t="shared" si="172"/>
        <v>0</v>
      </c>
      <c r="CN50">
        <f t="shared" si="195"/>
        <v>10</v>
      </c>
      <c r="CO50">
        <f t="shared" si="195"/>
        <v>5</v>
      </c>
      <c r="CP50">
        <f t="shared" si="173"/>
        <v>0</v>
      </c>
      <c r="CQ50">
        <f t="shared" si="174"/>
        <v>0</v>
      </c>
      <c r="CR50">
        <f t="shared" si="175"/>
        <v>0</v>
      </c>
      <c r="CS50" s="7">
        <f t="shared" si="82"/>
        <v>0</v>
      </c>
      <c r="CT50">
        <f t="shared" si="176"/>
        <v>0</v>
      </c>
      <c r="CU50">
        <f t="shared" si="177"/>
        <v>0</v>
      </c>
      <c r="CV50">
        <f t="shared" si="178"/>
        <v>0</v>
      </c>
      <c r="CW50" s="7">
        <f t="shared" si="83"/>
        <v>0</v>
      </c>
      <c r="CX50">
        <f t="shared" si="196"/>
        <v>0</v>
      </c>
      <c r="CY50">
        <f t="shared" si="196"/>
        <v>0</v>
      </c>
      <c r="CZ50">
        <f t="shared" si="196"/>
        <v>-5</v>
      </c>
      <c r="DA50">
        <f t="shared" si="196"/>
        <v>0</v>
      </c>
      <c r="DB50">
        <f t="shared" si="196"/>
        <v>0</v>
      </c>
      <c r="DC50">
        <f t="shared" si="85"/>
        <v>40</v>
      </c>
      <c r="DD50">
        <f t="shared" si="86"/>
        <v>40</v>
      </c>
      <c r="DE50" s="5">
        <f t="shared" si="87"/>
        <v>40</v>
      </c>
      <c r="DG50">
        <f t="shared" si="88"/>
        <v>40</v>
      </c>
      <c r="DH50">
        <f t="shared" si="89"/>
        <v>40</v>
      </c>
      <c r="DI50" s="5">
        <f t="shared" si="90"/>
        <v>40</v>
      </c>
      <c r="DK50">
        <f t="shared" si="197"/>
        <v>0</v>
      </c>
      <c r="DL50">
        <f t="shared" si="197"/>
        <v>0</v>
      </c>
      <c r="DM50">
        <f t="shared" si="197"/>
        <v>0</v>
      </c>
      <c r="DN50">
        <f t="shared" si="197"/>
        <v>0</v>
      </c>
      <c r="DO50">
        <f t="shared" si="179"/>
        <v>0</v>
      </c>
      <c r="DP50">
        <f t="shared" si="92"/>
        <v>0</v>
      </c>
      <c r="DQ50">
        <f t="shared" si="198"/>
        <v>5</v>
      </c>
      <c r="DR50">
        <f t="shared" si="198"/>
        <v>0</v>
      </c>
      <c r="DS50">
        <f t="shared" si="180"/>
        <v>5</v>
      </c>
      <c r="DT50">
        <f t="shared" si="94"/>
        <v>5</v>
      </c>
      <c r="DU50">
        <f t="shared" si="95"/>
        <v>0</v>
      </c>
      <c r="DV50">
        <f t="shared" si="181"/>
        <v>0</v>
      </c>
      <c r="DW50">
        <f t="shared" si="199"/>
        <v>0</v>
      </c>
      <c r="DX50">
        <f t="shared" si="199"/>
        <v>0</v>
      </c>
      <c r="DY50">
        <f t="shared" si="199"/>
        <v>1</v>
      </c>
      <c r="DZ50">
        <f t="shared" si="199"/>
        <v>1</v>
      </c>
      <c r="EA50">
        <f t="shared" si="199"/>
        <v>1</v>
      </c>
      <c r="EB50">
        <f t="shared" si="97"/>
        <v>0</v>
      </c>
      <c r="EC50">
        <f t="shared" si="98"/>
        <v>10</v>
      </c>
      <c r="ED50">
        <f t="shared" si="99"/>
        <v>40</v>
      </c>
      <c r="EE50">
        <f t="shared" si="200"/>
        <v>1</v>
      </c>
      <c r="EF50">
        <f t="shared" si="200"/>
        <v>1</v>
      </c>
      <c r="EG50">
        <f t="shared" si="200"/>
        <v>1</v>
      </c>
      <c r="EH50">
        <f t="shared" si="101"/>
        <v>0</v>
      </c>
      <c r="EI50">
        <f t="shared" si="102"/>
        <v>10</v>
      </c>
      <c r="EJ50">
        <f t="shared" si="103"/>
        <v>40</v>
      </c>
      <c r="EK50" s="16">
        <f t="shared" si="182"/>
        <v>0</v>
      </c>
      <c r="EL50" s="16">
        <f t="shared" si="104"/>
        <v>10</v>
      </c>
      <c r="EM50" s="16">
        <f t="shared" si="105"/>
        <v>45</v>
      </c>
      <c r="EN50" s="16">
        <f t="shared" si="183"/>
        <v>0</v>
      </c>
      <c r="EO50" s="16">
        <f t="shared" si="106"/>
        <v>10</v>
      </c>
      <c r="EP50" s="16">
        <f t="shared" si="107"/>
        <v>45</v>
      </c>
      <c r="EQ50">
        <f t="shared" si="108"/>
        <v>0</v>
      </c>
      <c r="ER50" s="49">
        <f t="shared" si="28"/>
        <v>0</v>
      </c>
      <c r="ES50" s="49">
        <f t="shared" si="109"/>
        <v>0</v>
      </c>
      <c r="ET50" s="49">
        <f t="shared" si="110"/>
        <v>0</v>
      </c>
      <c r="EV50" t="s">
        <v>12</v>
      </c>
      <c r="EW50">
        <f t="shared" si="184"/>
        <v>0</v>
      </c>
      <c r="EX50" t="str">
        <f t="shared" si="111"/>
        <v>I2</v>
      </c>
      <c r="EY50">
        <f t="shared" si="112"/>
        <v>0</v>
      </c>
      <c r="EZ50">
        <f t="shared" si="113"/>
        <v>10</v>
      </c>
      <c r="FA50">
        <f t="shared" si="114"/>
        <v>45</v>
      </c>
      <c r="FB50" t="str">
        <f t="shared" si="115"/>
        <v>I3</v>
      </c>
      <c r="FC50">
        <f t="shared" si="116"/>
        <v>0</v>
      </c>
      <c r="FD50">
        <f t="shared" si="117"/>
        <v>10</v>
      </c>
      <c r="FE50">
        <f t="shared" si="118"/>
        <v>45</v>
      </c>
      <c r="FF50" t="str">
        <f t="shared" si="119"/>
        <v>S</v>
      </c>
      <c r="FG50">
        <f t="shared" si="120"/>
        <v>100</v>
      </c>
      <c r="FH50" t="str">
        <f t="shared" si="121"/>
        <v>D</v>
      </c>
      <c r="FI50">
        <f t="shared" si="122"/>
        <v>0</v>
      </c>
      <c r="FJ50" t="str">
        <f t="shared" si="123"/>
        <v>P18</v>
      </c>
      <c r="FK50">
        <f t="shared" si="124"/>
        <v>0</v>
      </c>
      <c r="FL50" t="str">
        <f t="shared" si="125"/>
        <v>P17</v>
      </c>
      <c r="FM50">
        <f t="shared" si="126"/>
        <v>0</v>
      </c>
      <c r="FN50" t="str">
        <f t="shared" si="127"/>
        <v>P9</v>
      </c>
      <c r="FO50">
        <f t="shared" si="128"/>
        <v>0</v>
      </c>
      <c r="FP50" t="str">
        <f t="shared" si="129"/>
        <v>P10</v>
      </c>
      <c r="FQ50">
        <f t="shared" si="130"/>
        <v>0</v>
      </c>
      <c r="FR50" t="str">
        <f t="shared" si="131"/>
        <v>T1</v>
      </c>
      <c r="FS50">
        <f t="shared" si="132"/>
        <v>0</v>
      </c>
      <c r="FT50" t="str">
        <f t="shared" si="133"/>
        <v>T2</v>
      </c>
      <c r="FU50">
        <f t="shared" si="134"/>
        <v>0</v>
      </c>
      <c r="FV50" t="str">
        <f t="shared" si="135"/>
        <v>T3</v>
      </c>
      <c r="FW50">
        <f t="shared" si="136"/>
        <v>10</v>
      </c>
      <c r="FX50" t="str">
        <f t="shared" si="137"/>
        <v>T4</v>
      </c>
      <c r="FY50">
        <f t="shared" si="138"/>
        <v>10</v>
      </c>
      <c r="FZ50" t="str">
        <f t="shared" si="139"/>
        <v>P13</v>
      </c>
      <c r="GA50">
        <f t="shared" si="185"/>
        <v>0</v>
      </c>
      <c r="GB50" t="str">
        <f t="shared" si="140"/>
        <v>P14</v>
      </c>
      <c r="GC50">
        <f t="shared" si="186"/>
        <v>0</v>
      </c>
      <c r="GD50" t="str">
        <f t="shared" si="141"/>
        <v>P11</v>
      </c>
      <c r="GE50">
        <f t="shared" si="141"/>
        <v>-15</v>
      </c>
      <c r="GF50" t="str">
        <f t="shared" si="141"/>
        <v>P12</v>
      </c>
      <c r="GG50">
        <f t="shared" si="141"/>
        <v>-15</v>
      </c>
      <c r="GH50" t="str">
        <f t="shared" si="149"/>
        <v/>
      </c>
      <c r="GI50" t="str">
        <f t="shared" si="142"/>
        <v/>
      </c>
      <c r="GJ50" t="str">
        <f t="shared" si="143"/>
        <v/>
      </c>
      <c r="GK50" t="str">
        <f t="shared" si="144"/>
        <v/>
      </c>
      <c r="GL50" t="str">
        <f t="shared" si="145"/>
        <v>X</v>
      </c>
      <c r="GM50">
        <f t="shared" si="146"/>
        <v>-1</v>
      </c>
      <c r="GQ50">
        <f t="shared" si="147"/>
        <v>500</v>
      </c>
      <c r="GR50">
        <f t="shared" si="148"/>
        <v>100</v>
      </c>
    </row>
    <row r="51" spans="1:200" ht="18.600000000000001" thickTop="1" thickBot="1" x14ac:dyDescent="0.45">
      <c r="A51" s="17" t="s">
        <v>193</v>
      </c>
      <c r="B51" s="47" t="str">
        <f>IF(C51="",IF(Making!B51="","",Making!B51),C51)</f>
        <v/>
      </c>
      <c r="C51" s="40" t="str">
        <f>IF(Walking!D56="","",Walking!D56)</f>
        <v/>
      </c>
      <c r="D51">
        <f>D50</f>
        <v>0</v>
      </c>
      <c r="K51">
        <f t="shared" si="34"/>
        <v>0</v>
      </c>
      <c r="L51">
        <f t="shared" si="35"/>
        <v>43</v>
      </c>
      <c r="M51">
        <f t="shared" si="36"/>
        <v>0</v>
      </c>
      <c r="N51" s="17">
        <f t="shared" si="37"/>
        <v>0</v>
      </c>
      <c r="O51">
        <f t="shared" si="38"/>
        <v>1</v>
      </c>
      <c r="P51">
        <f t="shared" si="187"/>
        <v>-10</v>
      </c>
      <c r="Q51">
        <f t="shared" si="187"/>
        <v>-5</v>
      </c>
      <c r="R51">
        <f t="shared" si="40"/>
        <v>0</v>
      </c>
      <c r="S51">
        <f t="shared" si="188"/>
        <v>0</v>
      </c>
      <c r="T51">
        <f t="shared" si="188"/>
        <v>0</v>
      </c>
      <c r="U51">
        <f t="shared" si="42"/>
        <v>0</v>
      </c>
      <c r="V51">
        <f t="shared" si="43"/>
        <v>-1</v>
      </c>
      <c r="W51">
        <f t="shared" si="164"/>
        <v>-2</v>
      </c>
      <c r="X51">
        <f t="shared" si="164"/>
        <v>4</v>
      </c>
      <c r="Y51">
        <f t="shared" si="164"/>
        <v>4</v>
      </c>
      <c r="Z51">
        <f t="shared" si="164"/>
        <v>8</v>
      </c>
      <c r="AA51">
        <f t="shared" si="164"/>
        <v>0</v>
      </c>
      <c r="AB51">
        <f t="shared" si="164"/>
        <v>0</v>
      </c>
      <c r="AC51" s="2">
        <f t="shared" si="44"/>
        <v>0</v>
      </c>
      <c r="AD51" s="2">
        <f t="shared" si="45"/>
        <v>9</v>
      </c>
      <c r="AE51" s="2">
        <f t="shared" si="46"/>
        <v>0</v>
      </c>
      <c r="AF51" s="2">
        <f t="shared" si="47"/>
        <v>-1</v>
      </c>
      <c r="AG51" s="2">
        <f t="shared" si="48"/>
        <v>0</v>
      </c>
      <c r="AH51" s="2">
        <f t="shared" si="49"/>
        <v>0</v>
      </c>
      <c r="AI51" s="2">
        <f t="shared" si="50"/>
        <v>0</v>
      </c>
      <c r="AJ51" s="2">
        <f t="shared" si="51"/>
        <v>0</v>
      </c>
      <c r="AK51" s="6">
        <f t="shared" si="1"/>
        <v>0</v>
      </c>
      <c r="AL51" s="6">
        <f t="shared" si="2"/>
        <v>0</v>
      </c>
      <c r="AM51" s="6">
        <f t="shared" si="52"/>
        <v>0</v>
      </c>
      <c r="AN51" s="2">
        <f t="shared" si="3"/>
        <v>0</v>
      </c>
      <c r="AO51" s="6">
        <f t="shared" si="53"/>
        <v>0</v>
      </c>
      <c r="AP51" s="6">
        <f t="shared" si="4"/>
        <v>0</v>
      </c>
      <c r="AQ51" s="6">
        <f t="shared" si="54"/>
        <v>0</v>
      </c>
      <c r="AR51" s="18">
        <f t="shared" si="5"/>
        <v>0</v>
      </c>
      <c r="AS51" s="18">
        <f t="shared" si="6"/>
        <v>0</v>
      </c>
      <c r="AT51">
        <f t="shared" si="189"/>
        <v>6</v>
      </c>
      <c r="AU51">
        <f t="shared" si="189"/>
        <v>3</v>
      </c>
      <c r="AV51">
        <f t="shared" si="56"/>
        <v>0</v>
      </c>
      <c r="AW51" s="2">
        <f t="shared" si="57"/>
        <v>0</v>
      </c>
      <c r="AX51" s="2">
        <f t="shared" si="58"/>
        <v>0</v>
      </c>
      <c r="AY51" s="2">
        <f t="shared" si="190"/>
        <v>1</v>
      </c>
      <c r="AZ51" s="2">
        <f t="shared" si="190"/>
        <v>-1</v>
      </c>
      <c r="BA51" s="18">
        <f t="shared" si="60"/>
        <v>0</v>
      </c>
      <c r="BB51" s="2">
        <f t="shared" si="61"/>
        <v>0</v>
      </c>
      <c r="BC51" s="2">
        <f t="shared" si="62"/>
        <v>0</v>
      </c>
      <c r="BD51" s="2">
        <f t="shared" si="191"/>
        <v>1</v>
      </c>
      <c r="BE51" s="2">
        <f t="shared" si="191"/>
        <v>-1</v>
      </c>
      <c r="BF51" s="18">
        <f t="shared" si="64"/>
        <v>0</v>
      </c>
      <c r="BG51">
        <f t="shared" si="192"/>
        <v>0</v>
      </c>
      <c r="BH51" s="2">
        <f t="shared" si="192"/>
        <v>1</v>
      </c>
      <c r="BI51" s="17">
        <f t="shared" si="66"/>
        <v>0</v>
      </c>
      <c r="BJ51" s="2">
        <f t="shared" si="67"/>
        <v>1</v>
      </c>
      <c r="BK51" s="17">
        <f t="shared" si="68"/>
        <v>0</v>
      </c>
      <c r="BL51" s="2"/>
      <c r="BM51" t="str">
        <f t="shared" si="69"/>
        <v/>
      </c>
      <c r="BN51" t="str">
        <f t="shared" si="69"/>
        <v/>
      </c>
      <c r="BO51">
        <f t="shared" si="70"/>
        <v>0</v>
      </c>
      <c r="BP51">
        <f t="shared" si="71"/>
        <v>0</v>
      </c>
      <c r="BQ51">
        <f t="shared" si="72"/>
        <v>0</v>
      </c>
      <c r="BR51">
        <f t="shared" si="73"/>
        <v>0</v>
      </c>
      <c r="BS51">
        <f t="shared" si="73"/>
        <v>0</v>
      </c>
      <c r="BT51" s="17">
        <f t="shared" si="74"/>
        <v>0</v>
      </c>
      <c r="BU51" s="17">
        <f t="shared" si="75"/>
        <v>0</v>
      </c>
      <c r="BV51" s="2"/>
      <c r="BW51">
        <f t="shared" si="76"/>
        <v>10</v>
      </c>
      <c r="BX51">
        <f t="shared" si="165"/>
        <v>0</v>
      </c>
      <c r="BY51" s="7">
        <f t="shared" si="166"/>
        <v>0</v>
      </c>
      <c r="BZ51">
        <f t="shared" si="167"/>
        <v>0</v>
      </c>
      <c r="CA51" s="7">
        <f t="shared" si="168"/>
        <v>0</v>
      </c>
      <c r="CB51">
        <f t="shared" si="193"/>
        <v>10</v>
      </c>
      <c r="CC51">
        <f t="shared" si="193"/>
        <v>0</v>
      </c>
      <c r="CD51">
        <f t="shared" si="193"/>
        <v>0</v>
      </c>
      <c r="CE51" s="7">
        <f t="shared" si="78"/>
        <v>10</v>
      </c>
      <c r="CF51" s="7">
        <f t="shared" si="79"/>
        <v>10</v>
      </c>
      <c r="CG51">
        <f t="shared" si="194"/>
        <v>20</v>
      </c>
      <c r="CH51">
        <f t="shared" si="194"/>
        <v>20</v>
      </c>
      <c r="CI51">
        <f t="shared" si="194"/>
        <v>20</v>
      </c>
      <c r="CJ51">
        <f t="shared" si="169"/>
        <v>40</v>
      </c>
      <c r="CK51">
        <f t="shared" si="170"/>
        <v>40</v>
      </c>
      <c r="CL51">
        <f t="shared" si="171"/>
        <v>0</v>
      </c>
      <c r="CM51">
        <f t="shared" si="172"/>
        <v>0</v>
      </c>
      <c r="CN51">
        <f t="shared" si="195"/>
        <v>10</v>
      </c>
      <c r="CO51">
        <f t="shared" si="195"/>
        <v>5</v>
      </c>
      <c r="CP51">
        <f t="shared" si="173"/>
        <v>0</v>
      </c>
      <c r="CQ51">
        <f t="shared" si="174"/>
        <v>0</v>
      </c>
      <c r="CR51">
        <f t="shared" si="175"/>
        <v>0</v>
      </c>
      <c r="CS51" s="7">
        <f t="shared" si="82"/>
        <v>0</v>
      </c>
      <c r="CT51">
        <f t="shared" si="176"/>
        <v>0</v>
      </c>
      <c r="CU51">
        <f t="shared" si="177"/>
        <v>0</v>
      </c>
      <c r="CV51">
        <f t="shared" si="178"/>
        <v>0</v>
      </c>
      <c r="CW51" s="7">
        <f t="shared" si="83"/>
        <v>0</v>
      </c>
      <c r="CX51">
        <f t="shared" si="196"/>
        <v>0</v>
      </c>
      <c r="CY51">
        <f t="shared" si="196"/>
        <v>0</v>
      </c>
      <c r="CZ51">
        <f t="shared" si="196"/>
        <v>-5</v>
      </c>
      <c r="DA51">
        <f t="shared" si="196"/>
        <v>0</v>
      </c>
      <c r="DB51">
        <f t="shared" si="196"/>
        <v>0</v>
      </c>
      <c r="DC51">
        <f t="shared" si="85"/>
        <v>40</v>
      </c>
      <c r="DD51">
        <f t="shared" si="86"/>
        <v>40</v>
      </c>
      <c r="DE51" s="5">
        <f t="shared" si="87"/>
        <v>40</v>
      </c>
      <c r="DG51">
        <f t="shared" si="88"/>
        <v>40</v>
      </c>
      <c r="DH51">
        <f t="shared" si="89"/>
        <v>40</v>
      </c>
      <c r="DI51" s="5">
        <f t="shared" si="90"/>
        <v>40</v>
      </c>
      <c r="DK51">
        <f t="shared" si="197"/>
        <v>0</v>
      </c>
      <c r="DL51">
        <f t="shared" si="197"/>
        <v>0</v>
      </c>
      <c r="DM51">
        <f t="shared" si="197"/>
        <v>0</v>
      </c>
      <c r="DN51">
        <f t="shared" si="197"/>
        <v>0</v>
      </c>
      <c r="DO51">
        <f t="shared" si="179"/>
        <v>0</v>
      </c>
      <c r="DP51">
        <f t="shared" si="92"/>
        <v>0</v>
      </c>
      <c r="DQ51">
        <f t="shared" si="198"/>
        <v>5</v>
      </c>
      <c r="DR51">
        <f t="shared" si="198"/>
        <v>0</v>
      </c>
      <c r="DS51">
        <f t="shared" si="180"/>
        <v>5</v>
      </c>
      <c r="DT51">
        <f t="shared" si="94"/>
        <v>5</v>
      </c>
      <c r="DU51">
        <f t="shared" si="95"/>
        <v>0</v>
      </c>
      <c r="DV51">
        <f t="shared" si="181"/>
        <v>0</v>
      </c>
      <c r="DW51">
        <f t="shared" si="199"/>
        <v>0</v>
      </c>
      <c r="DX51">
        <f t="shared" si="199"/>
        <v>0</v>
      </c>
      <c r="DY51">
        <f t="shared" si="199"/>
        <v>1</v>
      </c>
      <c r="DZ51">
        <f t="shared" si="199"/>
        <v>1</v>
      </c>
      <c r="EA51">
        <f t="shared" si="199"/>
        <v>1</v>
      </c>
      <c r="EB51">
        <f t="shared" si="97"/>
        <v>0</v>
      </c>
      <c r="EC51">
        <f t="shared" si="98"/>
        <v>10</v>
      </c>
      <c r="ED51">
        <f t="shared" si="99"/>
        <v>40</v>
      </c>
      <c r="EE51">
        <f t="shared" si="200"/>
        <v>1</v>
      </c>
      <c r="EF51">
        <f t="shared" si="200"/>
        <v>1</v>
      </c>
      <c r="EG51">
        <f t="shared" si="200"/>
        <v>1</v>
      </c>
      <c r="EH51">
        <f t="shared" si="101"/>
        <v>0</v>
      </c>
      <c r="EI51">
        <f t="shared" si="102"/>
        <v>10</v>
      </c>
      <c r="EJ51">
        <f t="shared" si="103"/>
        <v>40</v>
      </c>
      <c r="EK51" s="16">
        <f t="shared" si="182"/>
        <v>0</v>
      </c>
      <c r="EL51" s="16">
        <f t="shared" si="104"/>
        <v>10</v>
      </c>
      <c r="EM51" s="16">
        <f t="shared" si="105"/>
        <v>45</v>
      </c>
      <c r="EN51" s="16">
        <f t="shared" si="183"/>
        <v>0</v>
      </c>
      <c r="EO51" s="16">
        <f t="shared" si="106"/>
        <v>10</v>
      </c>
      <c r="EP51" s="16">
        <f t="shared" si="107"/>
        <v>45</v>
      </c>
      <c r="EQ51">
        <f t="shared" si="108"/>
        <v>0</v>
      </c>
      <c r="ER51" s="49">
        <f t="shared" si="28"/>
        <v>0</v>
      </c>
      <c r="ES51" s="49">
        <f t="shared" si="109"/>
        <v>0</v>
      </c>
      <c r="ET51" s="49">
        <f t="shared" si="110"/>
        <v>0</v>
      </c>
      <c r="EV51" t="s">
        <v>12</v>
      </c>
      <c r="EW51">
        <f t="shared" si="184"/>
        <v>0</v>
      </c>
      <c r="EX51" t="str">
        <f t="shared" si="111"/>
        <v>I2</v>
      </c>
      <c r="EY51">
        <f t="shared" si="112"/>
        <v>0</v>
      </c>
      <c r="EZ51">
        <f t="shared" si="113"/>
        <v>10</v>
      </c>
      <c r="FA51">
        <f t="shared" si="114"/>
        <v>45</v>
      </c>
      <c r="FB51" t="str">
        <f t="shared" si="115"/>
        <v>I3</v>
      </c>
      <c r="FC51">
        <f t="shared" si="116"/>
        <v>0</v>
      </c>
      <c r="FD51">
        <f t="shared" si="117"/>
        <v>10</v>
      </c>
      <c r="FE51">
        <f t="shared" si="118"/>
        <v>45</v>
      </c>
      <c r="FF51" t="str">
        <f t="shared" si="119"/>
        <v>S</v>
      </c>
      <c r="FG51">
        <f t="shared" si="120"/>
        <v>100</v>
      </c>
      <c r="FH51" t="str">
        <f t="shared" si="121"/>
        <v>D</v>
      </c>
      <c r="FI51">
        <f t="shared" si="122"/>
        <v>0</v>
      </c>
      <c r="FJ51" t="str">
        <f t="shared" si="123"/>
        <v>P18</v>
      </c>
      <c r="FK51">
        <f t="shared" si="124"/>
        <v>0</v>
      </c>
      <c r="FL51" t="str">
        <f t="shared" si="125"/>
        <v>P17</v>
      </c>
      <c r="FM51">
        <f t="shared" si="126"/>
        <v>0</v>
      </c>
      <c r="FN51" t="str">
        <f t="shared" si="127"/>
        <v>P9</v>
      </c>
      <c r="FO51">
        <f t="shared" si="128"/>
        <v>0</v>
      </c>
      <c r="FP51" t="str">
        <f t="shared" si="129"/>
        <v>P10</v>
      </c>
      <c r="FQ51">
        <f t="shared" si="130"/>
        <v>0</v>
      </c>
      <c r="FR51" t="str">
        <f t="shared" si="131"/>
        <v>T1</v>
      </c>
      <c r="FS51">
        <f t="shared" si="132"/>
        <v>0</v>
      </c>
      <c r="FT51" t="str">
        <f t="shared" si="133"/>
        <v>T2</v>
      </c>
      <c r="FU51">
        <f t="shared" si="134"/>
        <v>0</v>
      </c>
      <c r="FV51" t="str">
        <f t="shared" si="135"/>
        <v>T3</v>
      </c>
      <c r="FW51">
        <f t="shared" si="136"/>
        <v>10</v>
      </c>
      <c r="FX51" t="str">
        <f t="shared" si="137"/>
        <v>T4</v>
      </c>
      <c r="FY51">
        <f t="shared" si="138"/>
        <v>10</v>
      </c>
      <c r="FZ51" t="str">
        <f t="shared" si="139"/>
        <v>P13</v>
      </c>
      <c r="GA51">
        <f t="shared" si="185"/>
        <v>0</v>
      </c>
      <c r="GB51" t="str">
        <f t="shared" si="140"/>
        <v>P14</v>
      </c>
      <c r="GC51">
        <f t="shared" si="186"/>
        <v>0</v>
      </c>
      <c r="GD51" t="str">
        <f t="shared" si="141"/>
        <v>P11</v>
      </c>
      <c r="GE51">
        <f t="shared" si="141"/>
        <v>-15</v>
      </c>
      <c r="GF51" t="str">
        <f t="shared" si="141"/>
        <v>P12</v>
      </c>
      <c r="GG51">
        <f t="shared" si="141"/>
        <v>-15</v>
      </c>
      <c r="GH51" t="str">
        <f t="shared" si="149"/>
        <v/>
      </c>
      <c r="GI51" t="str">
        <f t="shared" si="142"/>
        <v/>
      </c>
      <c r="GJ51" t="str">
        <f t="shared" si="143"/>
        <v/>
      </c>
      <c r="GK51" t="str">
        <f t="shared" si="144"/>
        <v/>
      </c>
      <c r="GL51" t="str">
        <f t="shared" si="145"/>
        <v>X</v>
      </c>
      <c r="GM51">
        <f t="shared" si="146"/>
        <v>-1</v>
      </c>
      <c r="GQ51">
        <f t="shared" si="147"/>
        <v>500</v>
      </c>
      <c r="GR51">
        <f t="shared" si="148"/>
        <v>100</v>
      </c>
    </row>
    <row r="52" spans="1:200" ht="18.600000000000001" thickTop="1" thickBot="1" x14ac:dyDescent="0.45">
      <c r="A52" s="17" t="s">
        <v>194</v>
      </c>
      <c r="B52" s="47" t="str">
        <f>IF(C52="",IF(Making!B52="","",Making!B52),C52)</f>
        <v/>
      </c>
      <c r="C52" s="40" t="str">
        <f>IF(Walking!D57="","",Walking!D57)</f>
        <v/>
      </c>
      <c r="K52">
        <f t="shared" si="34"/>
        <v>0</v>
      </c>
      <c r="L52">
        <f t="shared" si="35"/>
        <v>44</v>
      </c>
      <c r="M52">
        <f t="shared" si="36"/>
        <v>0</v>
      </c>
      <c r="N52" s="17">
        <f t="shared" si="37"/>
        <v>0</v>
      </c>
      <c r="O52">
        <f t="shared" si="38"/>
        <v>1</v>
      </c>
      <c r="P52">
        <f t="shared" si="187"/>
        <v>-10</v>
      </c>
      <c r="Q52">
        <f t="shared" si="187"/>
        <v>-5</v>
      </c>
      <c r="R52">
        <f t="shared" si="40"/>
        <v>0</v>
      </c>
      <c r="S52">
        <f t="shared" si="188"/>
        <v>0</v>
      </c>
      <c r="T52">
        <f t="shared" si="188"/>
        <v>0</v>
      </c>
      <c r="U52">
        <f t="shared" si="42"/>
        <v>0</v>
      </c>
      <c r="V52">
        <f t="shared" si="43"/>
        <v>-1</v>
      </c>
      <c r="W52">
        <f t="shared" si="164"/>
        <v>-2</v>
      </c>
      <c r="X52">
        <f t="shared" si="164"/>
        <v>4</v>
      </c>
      <c r="Y52">
        <f t="shared" si="164"/>
        <v>4</v>
      </c>
      <c r="Z52">
        <f t="shared" si="164"/>
        <v>8</v>
      </c>
      <c r="AA52">
        <f t="shared" si="164"/>
        <v>0</v>
      </c>
      <c r="AB52">
        <f t="shared" si="164"/>
        <v>0</v>
      </c>
      <c r="AC52" s="2">
        <f t="shared" si="44"/>
        <v>0</v>
      </c>
      <c r="AD52" s="2">
        <f t="shared" si="45"/>
        <v>9</v>
      </c>
      <c r="AE52" s="2">
        <f t="shared" si="46"/>
        <v>0</v>
      </c>
      <c r="AF52" s="2">
        <f t="shared" si="47"/>
        <v>-1</v>
      </c>
      <c r="AG52" s="2">
        <f t="shared" si="48"/>
        <v>0</v>
      </c>
      <c r="AH52" s="2">
        <f t="shared" si="49"/>
        <v>0</v>
      </c>
      <c r="AI52" s="2">
        <f t="shared" si="50"/>
        <v>0</v>
      </c>
      <c r="AJ52" s="2">
        <f t="shared" si="51"/>
        <v>0</v>
      </c>
      <c r="AK52" s="6">
        <f t="shared" si="1"/>
        <v>0</v>
      </c>
      <c r="AL52" s="6">
        <f t="shared" si="2"/>
        <v>0</v>
      </c>
      <c r="AM52" s="6">
        <f t="shared" si="52"/>
        <v>0</v>
      </c>
      <c r="AN52" s="2">
        <f t="shared" si="3"/>
        <v>0</v>
      </c>
      <c r="AO52" s="6">
        <f t="shared" si="53"/>
        <v>0</v>
      </c>
      <c r="AP52" s="6">
        <f t="shared" si="4"/>
        <v>0</v>
      </c>
      <c r="AQ52" s="6">
        <f t="shared" si="54"/>
        <v>0</v>
      </c>
      <c r="AR52" s="18">
        <f t="shared" si="5"/>
        <v>0</v>
      </c>
      <c r="AS52" s="18">
        <f t="shared" si="6"/>
        <v>0</v>
      </c>
      <c r="AT52">
        <f t="shared" si="189"/>
        <v>6</v>
      </c>
      <c r="AU52">
        <f t="shared" si="189"/>
        <v>3</v>
      </c>
      <c r="AV52">
        <f t="shared" si="56"/>
        <v>0</v>
      </c>
      <c r="AW52" s="2">
        <f t="shared" si="57"/>
        <v>0</v>
      </c>
      <c r="AX52" s="2">
        <f t="shared" si="58"/>
        <v>0</v>
      </c>
      <c r="AY52" s="2">
        <f t="shared" si="190"/>
        <v>1</v>
      </c>
      <c r="AZ52" s="2">
        <f t="shared" si="190"/>
        <v>-1</v>
      </c>
      <c r="BA52" s="18">
        <f t="shared" si="60"/>
        <v>0</v>
      </c>
      <c r="BB52" s="2">
        <f t="shared" si="61"/>
        <v>0</v>
      </c>
      <c r="BC52" s="2">
        <f t="shared" si="62"/>
        <v>0</v>
      </c>
      <c r="BD52" s="2">
        <f t="shared" si="191"/>
        <v>1</v>
      </c>
      <c r="BE52" s="2">
        <f t="shared" si="191"/>
        <v>-1</v>
      </c>
      <c r="BF52" s="18">
        <f t="shared" si="64"/>
        <v>0</v>
      </c>
      <c r="BG52">
        <f t="shared" si="192"/>
        <v>0</v>
      </c>
      <c r="BH52" s="2">
        <f t="shared" si="192"/>
        <v>1</v>
      </c>
      <c r="BI52" s="17">
        <f t="shared" si="66"/>
        <v>0</v>
      </c>
      <c r="BJ52" s="2">
        <f t="shared" si="67"/>
        <v>1</v>
      </c>
      <c r="BK52" s="17">
        <f t="shared" si="68"/>
        <v>0</v>
      </c>
      <c r="BL52" s="2"/>
      <c r="BM52" t="str">
        <f t="shared" si="69"/>
        <v/>
      </c>
      <c r="BN52" t="str">
        <f t="shared" si="69"/>
        <v/>
      </c>
      <c r="BO52">
        <f t="shared" si="70"/>
        <v>0</v>
      </c>
      <c r="BP52">
        <f t="shared" si="71"/>
        <v>0</v>
      </c>
      <c r="BQ52">
        <f t="shared" si="72"/>
        <v>0</v>
      </c>
      <c r="BR52">
        <f t="shared" si="73"/>
        <v>0</v>
      </c>
      <c r="BS52">
        <f t="shared" si="73"/>
        <v>0</v>
      </c>
      <c r="BT52" s="17">
        <f t="shared" si="74"/>
        <v>0</v>
      </c>
      <c r="BU52" s="17">
        <f t="shared" si="75"/>
        <v>0</v>
      </c>
      <c r="BV52" s="2"/>
      <c r="BW52">
        <f t="shared" si="76"/>
        <v>10</v>
      </c>
      <c r="BX52">
        <f t="shared" si="165"/>
        <v>0</v>
      </c>
      <c r="BY52" s="7">
        <f t="shared" si="166"/>
        <v>0</v>
      </c>
      <c r="BZ52">
        <f t="shared" si="167"/>
        <v>0</v>
      </c>
      <c r="CA52" s="7">
        <f t="shared" si="168"/>
        <v>0</v>
      </c>
      <c r="CB52">
        <f t="shared" si="193"/>
        <v>10</v>
      </c>
      <c r="CC52">
        <f t="shared" si="193"/>
        <v>0</v>
      </c>
      <c r="CD52">
        <f t="shared" si="193"/>
        <v>0</v>
      </c>
      <c r="CE52" s="7">
        <f t="shared" si="78"/>
        <v>10</v>
      </c>
      <c r="CF52" s="7">
        <f t="shared" si="79"/>
        <v>10</v>
      </c>
      <c r="CG52">
        <f t="shared" si="194"/>
        <v>20</v>
      </c>
      <c r="CH52">
        <f t="shared" si="194"/>
        <v>20</v>
      </c>
      <c r="CI52">
        <f t="shared" si="194"/>
        <v>20</v>
      </c>
      <c r="CJ52">
        <f t="shared" si="169"/>
        <v>40</v>
      </c>
      <c r="CK52">
        <f t="shared" si="170"/>
        <v>40</v>
      </c>
      <c r="CL52">
        <f t="shared" si="171"/>
        <v>0</v>
      </c>
      <c r="CM52">
        <f t="shared" si="172"/>
        <v>0</v>
      </c>
      <c r="CN52">
        <f t="shared" si="195"/>
        <v>10</v>
      </c>
      <c r="CO52">
        <f t="shared" si="195"/>
        <v>5</v>
      </c>
      <c r="CP52">
        <f t="shared" si="173"/>
        <v>0</v>
      </c>
      <c r="CQ52">
        <f t="shared" si="174"/>
        <v>0</v>
      </c>
      <c r="CR52">
        <f t="shared" si="175"/>
        <v>0</v>
      </c>
      <c r="CS52" s="7">
        <f t="shared" si="82"/>
        <v>0</v>
      </c>
      <c r="CT52">
        <f t="shared" si="176"/>
        <v>0</v>
      </c>
      <c r="CU52">
        <f t="shared" si="177"/>
        <v>0</v>
      </c>
      <c r="CV52">
        <f t="shared" si="178"/>
        <v>0</v>
      </c>
      <c r="CW52" s="7">
        <f t="shared" si="83"/>
        <v>0</v>
      </c>
      <c r="CX52">
        <f t="shared" si="196"/>
        <v>0</v>
      </c>
      <c r="CY52">
        <f t="shared" si="196"/>
        <v>0</v>
      </c>
      <c r="CZ52">
        <f t="shared" si="196"/>
        <v>-5</v>
      </c>
      <c r="DA52">
        <f t="shared" si="196"/>
        <v>0</v>
      </c>
      <c r="DB52">
        <f t="shared" si="196"/>
        <v>0</v>
      </c>
      <c r="DC52">
        <f t="shared" si="85"/>
        <v>40</v>
      </c>
      <c r="DD52">
        <f t="shared" si="86"/>
        <v>40</v>
      </c>
      <c r="DE52" s="5">
        <f t="shared" si="87"/>
        <v>40</v>
      </c>
      <c r="DG52">
        <f t="shared" si="88"/>
        <v>40</v>
      </c>
      <c r="DH52">
        <f t="shared" si="89"/>
        <v>40</v>
      </c>
      <c r="DI52" s="5">
        <f t="shared" si="90"/>
        <v>40</v>
      </c>
      <c r="DK52">
        <f t="shared" si="197"/>
        <v>0</v>
      </c>
      <c r="DL52">
        <f t="shared" si="197"/>
        <v>0</v>
      </c>
      <c r="DM52">
        <f t="shared" si="197"/>
        <v>0</v>
      </c>
      <c r="DN52">
        <f t="shared" si="197"/>
        <v>0</v>
      </c>
      <c r="DO52">
        <f t="shared" si="179"/>
        <v>0</v>
      </c>
      <c r="DP52">
        <f t="shared" si="92"/>
        <v>0</v>
      </c>
      <c r="DQ52">
        <f t="shared" si="198"/>
        <v>5</v>
      </c>
      <c r="DR52">
        <f t="shared" si="198"/>
        <v>0</v>
      </c>
      <c r="DS52">
        <f t="shared" si="180"/>
        <v>5</v>
      </c>
      <c r="DT52">
        <f t="shared" si="94"/>
        <v>5</v>
      </c>
      <c r="DU52">
        <f t="shared" si="95"/>
        <v>0</v>
      </c>
      <c r="DV52">
        <f t="shared" si="181"/>
        <v>0</v>
      </c>
      <c r="DW52">
        <f t="shared" si="199"/>
        <v>0</v>
      </c>
      <c r="DX52">
        <f t="shared" si="199"/>
        <v>0</v>
      </c>
      <c r="DY52">
        <f t="shared" si="199"/>
        <v>1</v>
      </c>
      <c r="DZ52">
        <f t="shared" si="199"/>
        <v>1</v>
      </c>
      <c r="EA52">
        <f t="shared" si="199"/>
        <v>1</v>
      </c>
      <c r="EB52">
        <f t="shared" si="97"/>
        <v>0</v>
      </c>
      <c r="EC52">
        <f t="shared" si="98"/>
        <v>10</v>
      </c>
      <c r="ED52">
        <f t="shared" si="99"/>
        <v>40</v>
      </c>
      <c r="EE52">
        <f t="shared" si="200"/>
        <v>1</v>
      </c>
      <c r="EF52">
        <f t="shared" si="200"/>
        <v>1</v>
      </c>
      <c r="EG52">
        <f t="shared" si="200"/>
        <v>1</v>
      </c>
      <c r="EH52">
        <f t="shared" si="101"/>
        <v>0</v>
      </c>
      <c r="EI52">
        <f t="shared" si="102"/>
        <v>10</v>
      </c>
      <c r="EJ52">
        <f t="shared" si="103"/>
        <v>40</v>
      </c>
      <c r="EK52" s="16">
        <f t="shared" si="182"/>
        <v>0</v>
      </c>
      <c r="EL52" s="16">
        <f t="shared" si="104"/>
        <v>10</v>
      </c>
      <c r="EM52" s="16">
        <f t="shared" si="105"/>
        <v>45</v>
      </c>
      <c r="EN52" s="16">
        <f t="shared" si="183"/>
        <v>0</v>
      </c>
      <c r="EO52" s="16">
        <f t="shared" si="106"/>
        <v>10</v>
      </c>
      <c r="EP52" s="16">
        <f t="shared" si="107"/>
        <v>45</v>
      </c>
      <c r="EQ52">
        <f t="shared" si="108"/>
        <v>0</v>
      </c>
      <c r="ER52" s="49">
        <f t="shared" si="28"/>
        <v>0</v>
      </c>
      <c r="ES52" s="49">
        <f t="shared" si="109"/>
        <v>0</v>
      </c>
      <c r="ET52" s="49">
        <f t="shared" si="110"/>
        <v>0</v>
      </c>
      <c r="EV52" t="s">
        <v>12</v>
      </c>
      <c r="EW52">
        <f t="shared" si="184"/>
        <v>0</v>
      </c>
      <c r="EX52" t="str">
        <f t="shared" si="111"/>
        <v>I2</v>
      </c>
      <c r="EY52">
        <f t="shared" si="112"/>
        <v>0</v>
      </c>
      <c r="EZ52">
        <f t="shared" si="113"/>
        <v>10</v>
      </c>
      <c r="FA52">
        <f t="shared" si="114"/>
        <v>45</v>
      </c>
      <c r="FB52" t="str">
        <f t="shared" si="115"/>
        <v>I3</v>
      </c>
      <c r="FC52">
        <f t="shared" si="116"/>
        <v>0</v>
      </c>
      <c r="FD52">
        <f t="shared" si="117"/>
        <v>10</v>
      </c>
      <c r="FE52">
        <f t="shared" si="118"/>
        <v>45</v>
      </c>
      <c r="FF52" t="str">
        <f t="shared" si="119"/>
        <v>S</v>
      </c>
      <c r="FG52">
        <f t="shared" si="120"/>
        <v>100</v>
      </c>
      <c r="FH52" t="str">
        <f t="shared" si="121"/>
        <v>D</v>
      </c>
      <c r="FI52">
        <f t="shared" si="122"/>
        <v>0</v>
      </c>
      <c r="FJ52" t="str">
        <f t="shared" si="123"/>
        <v>P18</v>
      </c>
      <c r="FK52">
        <f t="shared" si="124"/>
        <v>0</v>
      </c>
      <c r="FL52" t="str">
        <f t="shared" si="125"/>
        <v>P17</v>
      </c>
      <c r="FM52">
        <f t="shared" si="126"/>
        <v>0</v>
      </c>
      <c r="FN52" t="str">
        <f t="shared" si="127"/>
        <v>P9</v>
      </c>
      <c r="FO52">
        <f t="shared" si="128"/>
        <v>0</v>
      </c>
      <c r="FP52" t="str">
        <f t="shared" si="129"/>
        <v>P10</v>
      </c>
      <c r="FQ52">
        <f t="shared" si="130"/>
        <v>0</v>
      </c>
      <c r="FR52" t="str">
        <f t="shared" si="131"/>
        <v>T1</v>
      </c>
      <c r="FS52">
        <f t="shared" si="132"/>
        <v>0</v>
      </c>
      <c r="FT52" t="str">
        <f t="shared" si="133"/>
        <v>T2</v>
      </c>
      <c r="FU52">
        <f t="shared" si="134"/>
        <v>0</v>
      </c>
      <c r="FV52" t="str">
        <f t="shared" si="135"/>
        <v>T3</v>
      </c>
      <c r="FW52">
        <f t="shared" si="136"/>
        <v>10</v>
      </c>
      <c r="FX52" t="str">
        <f t="shared" si="137"/>
        <v>T4</v>
      </c>
      <c r="FY52">
        <f t="shared" si="138"/>
        <v>10</v>
      </c>
      <c r="FZ52" t="str">
        <f t="shared" si="139"/>
        <v>P13</v>
      </c>
      <c r="GA52">
        <f t="shared" si="185"/>
        <v>0</v>
      </c>
      <c r="GB52" t="str">
        <f t="shared" si="140"/>
        <v>P14</v>
      </c>
      <c r="GC52">
        <f t="shared" si="186"/>
        <v>0</v>
      </c>
      <c r="GD52" t="str">
        <f t="shared" si="141"/>
        <v>P11</v>
      </c>
      <c r="GE52">
        <f t="shared" si="141"/>
        <v>-15</v>
      </c>
      <c r="GF52" t="str">
        <f t="shared" si="141"/>
        <v>P12</v>
      </c>
      <c r="GG52">
        <f t="shared" si="141"/>
        <v>-15</v>
      </c>
      <c r="GH52" t="str">
        <f t="shared" si="149"/>
        <v/>
      </c>
      <c r="GI52" t="str">
        <f t="shared" si="142"/>
        <v/>
      </c>
      <c r="GJ52" t="str">
        <f t="shared" si="143"/>
        <v/>
      </c>
      <c r="GK52" t="str">
        <f t="shared" si="144"/>
        <v/>
      </c>
      <c r="GL52" t="str">
        <f t="shared" si="145"/>
        <v>X</v>
      </c>
      <c r="GM52">
        <f t="shared" si="146"/>
        <v>-1</v>
      </c>
      <c r="GQ52">
        <f t="shared" si="147"/>
        <v>500</v>
      </c>
      <c r="GR52">
        <f t="shared" si="148"/>
        <v>100</v>
      </c>
    </row>
    <row r="53" spans="1:200" ht="18.600000000000001" thickTop="1" thickBot="1" x14ac:dyDescent="0.45">
      <c r="K53">
        <f t="shared" si="34"/>
        <v>0</v>
      </c>
      <c r="L53">
        <f t="shared" si="35"/>
        <v>45</v>
      </c>
      <c r="M53">
        <f t="shared" si="36"/>
        <v>0</v>
      </c>
      <c r="N53" s="17">
        <f t="shared" si="37"/>
        <v>0</v>
      </c>
      <c r="O53">
        <f t="shared" si="38"/>
        <v>1</v>
      </c>
      <c r="P53">
        <f t="shared" si="187"/>
        <v>-10</v>
      </c>
      <c r="Q53">
        <f t="shared" si="187"/>
        <v>-5</v>
      </c>
      <c r="R53">
        <f t="shared" si="40"/>
        <v>0</v>
      </c>
      <c r="S53">
        <f t="shared" si="188"/>
        <v>0</v>
      </c>
      <c r="T53">
        <f t="shared" si="188"/>
        <v>0</v>
      </c>
      <c r="U53">
        <f t="shared" si="42"/>
        <v>0</v>
      </c>
      <c r="V53">
        <f t="shared" si="43"/>
        <v>-1</v>
      </c>
      <c r="W53">
        <f t="shared" si="164"/>
        <v>-2</v>
      </c>
      <c r="X53">
        <f t="shared" si="164"/>
        <v>4</v>
      </c>
      <c r="Y53">
        <f t="shared" si="164"/>
        <v>4</v>
      </c>
      <c r="Z53">
        <f t="shared" si="164"/>
        <v>8</v>
      </c>
      <c r="AA53">
        <f t="shared" si="164"/>
        <v>0</v>
      </c>
      <c r="AB53">
        <f t="shared" si="164"/>
        <v>0</v>
      </c>
      <c r="AC53" s="2">
        <f t="shared" si="44"/>
        <v>0</v>
      </c>
      <c r="AD53" s="2">
        <f t="shared" si="45"/>
        <v>9</v>
      </c>
      <c r="AE53" s="2">
        <f t="shared" si="46"/>
        <v>0</v>
      </c>
      <c r="AF53" s="2">
        <f t="shared" si="47"/>
        <v>-1</v>
      </c>
      <c r="AG53" s="2">
        <f t="shared" si="48"/>
        <v>0</v>
      </c>
      <c r="AH53" s="2">
        <f t="shared" si="49"/>
        <v>0</v>
      </c>
      <c r="AI53" s="2">
        <f t="shared" si="50"/>
        <v>0</v>
      </c>
      <c r="AJ53" s="2">
        <f t="shared" si="51"/>
        <v>0</v>
      </c>
      <c r="AK53" s="6">
        <f t="shared" si="1"/>
        <v>0</v>
      </c>
      <c r="AL53" s="6">
        <f t="shared" si="2"/>
        <v>0</v>
      </c>
      <c r="AM53" s="6">
        <f t="shared" si="52"/>
        <v>0</v>
      </c>
      <c r="AN53" s="2">
        <f t="shared" si="3"/>
        <v>0</v>
      </c>
      <c r="AO53" s="6">
        <f t="shared" si="53"/>
        <v>0</v>
      </c>
      <c r="AP53" s="6">
        <f t="shared" si="4"/>
        <v>0</v>
      </c>
      <c r="AQ53" s="6">
        <f t="shared" si="54"/>
        <v>0</v>
      </c>
      <c r="AR53" s="18">
        <f t="shared" si="5"/>
        <v>0</v>
      </c>
      <c r="AS53" s="18">
        <f t="shared" si="6"/>
        <v>0</v>
      </c>
      <c r="AT53">
        <f t="shared" si="189"/>
        <v>6</v>
      </c>
      <c r="AU53">
        <f t="shared" si="189"/>
        <v>3</v>
      </c>
      <c r="AV53">
        <f t="shared" si="56"/>
        <v>0</v>
      </c>
      <c r="AW53" s="2">
        <f t="shared" si="57"/>
        <v>0</v>
      </c>
      <c r="AX53" s="2">
        <f t="shared" si="58"/>
        <v>0</v>
      </c>
      <c r="AY53" s="2">
        <f t="shared" si="190"/>
        <v>1</v>
      </c>
      <c r="AZ53" s="2">
        <f t="shared" si="190"/>
        <v>-1</v>
      </c>
      <c r="BA53" s="18">
        <f t="shared" si="60"/>
        <v>0</v>
      </c>
      <c r="BB53" s="2">
        <f t="shared" si="61"/>
        <v>0</v>
      </c>
      <c r="BC53" s="2">
        <f t="shared" si="62"/>
        <v>0</v>
      </c>
      <c r="BD53" s="2">
        <f t="shared" si="191"/>
        <v>1</v>
      </c>
      <c r="BE53" s="2">
        <f t="shared" si="191"/>
        <v>-1</v>
      </c>
      <c r="BF53" s="18">
        <f t="shared" si="64"/>
        <v>0</v>
      </c>
      <c r="BG53">
        <f t="shared" si="192"/>
        <v>0</v>
      </c>
      <c r="BH53" s="2">
        <f t="shared" si="192"/>
        <v>1</v>
      </c>
      <c r="BI53" s="17">
        <f t="shared" si="66"/>
        <v>0</v>
      </c>
      <c r="BJ53" s="2">
        <f t="shared" si="67"/>
        <v>1</v>
      </c>
      <c r="BK53" s="17">
        <f t="shared" si="68"/>
        <v>0</v>
      </c>
      <c r="BL53" s="2"/>
      <c r="BM53" t="str">
        <f t="shared" si="69"/>
        <v/>
      </c>
      <c r="BN53" t="str">
        <f t="shared" si="69"/>
        <v/>
      </c>
      <c r="BO53">
        <f t="shared" si="70"/>
        <v>0</v>
      </c>
      <c r="BP53">
        <f t="shared" si="71"/>
        <v>0</v>
      </c>
      <c r="BQ53">
        <f t="shared" si="72"/>
        <v>0</v>
      </c>
      <c r="BR53">
        <f t="shared" si="73"/>
        <v>0</v>
      </c>
      <c r="BS53">
        <f t="shared" si="73"/>
        <v>0</v>
      </c>
      <c r="BT53" s="17">
        <f t="shared" si="74"/>
        <v>0</v>
      </c>
      <c r="BU53" s="17">
        <f t="shared" si="75"/>
        <v>0</v>
      </c>
      <c r="BV53" s="2"/>
      <c r="BW53">
        <f t="shared" si="76"/>
        <v>10</v>
      </c>
      <c r="BX53">
        <f t="shared" si="165"/>
        <v>0</v>
      </c>
      <c r="BY53" s="7">
        <f t="shared" si="166"/>
        <v>0</v>
      </c>
      <c r="BZ53">
        <f t="shared" si="167"/>
        <v>0</v>
      </c>
      <c r="CA53" s="7">
        <f t="shared" si="168"/>
        <v>0</v>
      </c>
      <c r="CB53">
        <f t="shared" si="193"/>
        <v>10</v>
      </c>
      <c r="CC53">
        <f t="shared" si="193"/>
        <v>0</v>
      </c>
      <c r="CD53">
        <f t="shared" si="193"/>
        <v>0</v>
      </c>
      <c r="CE53" s="7">
        <f t="shared" si="78"/>
        <v>10</v>
      </c>
      <c r="CF53" s="7">
        <f t="shared" si="79"/>
        <v>10</v>
      </c>
      <c r="CG53">
        <f t="shared" si="194"/>
        <v>20</v>
      </c>
      <c r="CH53">
        <f t="shared" si="194"/>
        <v>20</v>
      </c>
      <c r="CI53">
        <f t="shared" si="194"/>
        <v>20</v>
      </c>
      <c r="CJ53">
        <f t="shared" si="169"/>
        <v>40</v>
      </c>
      <c r="CK53">
        <f t="shared" si="170"/>
        <v>40</v>
      </c>
      <c r="CL53">
        <f t="shared" si="171"/>
        <v>0</v>
      </c>
      <c r="CM53">
        <f t="shared" si="172"/>
        <v>0</v>
      </c>
      <c r="CN53">
        <f t="shared" si="195"/>
        <v>10</v>
      </c>
      <c r="CO53">
        <f t="shared" si="195"/>
        <v>5</v>
      </c>
      <c r="CP53">
        <f t="shared" si="173"/>
        <v>0</v>
      </c>
      <c r="CQ53">
        <f t="shared" si="174"/>
        <v>0</v>
      </c>
      <c r="CR53">
        <f t="shared" si="175"/>
        <v>0</v>
      </c>
      <c r="CS53" s="7">
        <f t="shared" si="82"/>
        <v>0</v>
      </c>
      <c r="CT53">
        <f t="shared" si="176"/>
        <v>0</v>
      </c>
      <c r="CU53">
        <f t="shared" si="177"/>
        <v>0</v>
      </c>
      <c r="CV53">
        <f t="shared" si="178"/>
        <v>0</v>
      </c>
      <c r="CW53" s="7">
        <f t="shared" si="83"/>
        <v>0</v>
      </c>
      <c r="CX53">
        <f t="shared" si="196"/>
        <v>0</v>
      </c>
      <c r="CY53">
        <f t="shared" si="196"/>
        <v>0</v>
      </c>
      <c r="CZ53">
        <f t="shared" si="196"/>
        <v>-5</v>
      </c>
      <c r="DA53">
        <f t="shared" si="196"/>
        <v>0</v>
      </c>
      <c r="DB53">
        <f t="shared" si="196"/>
        <v>0</v>
      </c>
      <c r="DC53">
        <f t="shared" si="85"/>
        <v>40</v>
      </c>
      <c r="DD53">
        <f t="shared" si="86"/>
        <v>40</v>
      </c>
      <c r="DE53" s="5">
        <f t="shared" si="87"/>
        <v>40</v>
      </c>
      <c r="DG53">
        <f t="shared" si="88"/>
        <v>40</v>
      </c>
      <c r="DH53">
        <f t="shared" si="89"/>
        <v>40</v>
      </c>
      <c r="DI53" s="5">
        <f t="shared" si="90"/>
        <v>40</v>
      </c>
      <c r="DK53">
        <f t="shared" si="197"/>
        <v>0</v>
      </c>
      <c r="DL53">
        <f t="shared" si="197"/>
        <v>0</v>
      </c>
      <c r="DM53">
        <f t="shared" si="197"/>
        <v>0</v>
      </c>
      <c r="DN53">
        <f t="shared" si="197"/>
        <v>0</v>
      </c>
      <c r="DO53">
        <f t="shared" si="179"/>
        <v>0</v>
      </c>
      <c r="DP53">
        <f t="shared" si="92"/>
        <v>0</v>
      </c>
      <c r="DQ53">
        <f t="shared" si="198"/>
        <v>5</v>
      </c>
      <c r="DR53">
        <f t="shared" si="198"/>
        <v>0</v>
      </c>
      <c r="DS53">
        <f t="shared" si="180"/>
        <v>5</v>
      </c>
      <c r="DT53">
        <f t="shared" si="94"/>
        <v>5</v>
      </c>
      <c r="DU53">
        <f t="shared" si="95"/>
        <v>0</v>
      </c>
      <c r="DV53">
        <f t="shared" si="181"/>
        <v>0</v>
      </c>
      <c r="DW53">
        <f t="shared" si="199"/>
        <v>0</v>
      </c>
      <c r="DX53">
        <f t="shared" si="199"/>
        <v>0</v>
      </c>
      <c r="DY53">
        <f t="shared" si="199"/>
        <v>1</v>
      </c>
      <c r="DZ53">
        <f t="shared" si="199"/>
        <v>1</v>
      </c>
      <c r="EA53">
        <f t="shared" si="199"/>
        <v>1</v>
      </c>
      <c r="EB53">
        <f t="shared" si="97"/>
        <v>0</v>
      </c>
      <c r="EC53">
        <f t="shared" si="98"/>
        <v>10</v>
      </c>
      <c r="ED53">
        <f t="shared" si="99"/>
        <v>40</v>
      </c>
      <c r="EE53">
        <f t="shared" si="200"/>
        <v>1</v>
      </c>
      <c r="EF53">
        <f t="shared" si="200"/>
        <v>1</v>
      </c>
      <c r="EG53">
        <f t="shared" si="200"/>
        <v>1</v>
      </c>
      <c r="EH53">
        <f t="shared" si="101"/>
        <v>0</v>
      </c>
      <c r="EI53">
        <f t="shared" si="102"/>
        <v>10</v>
      </c>
      <c r="EJ53">
        <f t="shared" si="103"/>
        <v>40</v>
      </c>
      <c r="EK53" s="16">
        <f t="shared" si="182"/>
        <v>0</v>
      </c>
      <c r="EL53" s="16">
        <f t="shared" si="104"/>
        <v>10</v>
      </c>
      <c r="EM53" s="16">
        <f t="shared" si="105"/>
        <v>45</v>
      </c>
      <c r="EN53" s="16">
        <f t="shared" si="183"/>
        <v>0</v>
      </c>
      <c r="EO53" s="16">
        <f t="shared" si="106"/>
        <v>10</v>
      </c>
      <c r="EP53" s="16">
        <f t="shared" si="107"/>
        <v>45</v>
      </c>
      <c r="EQ53">
        <f t="shared" si="108"/>
        <v>0</v>
      </c>
      <c r="ER53" s="49">
        <f t="shared" si="28"/>
        <v>0</v>
      </c>
      <c r="ES53" s="49">
        <f t="shared" si="109"/>
        <v>0</v>
      </c>
      <c r="ET53" s="49">
        <f t="shared" si="110"/>
        <v>0</v>
      </c>
      <c r="EV53" t="s">
        <v>12</v>
      </c>
      <c r="EW53">
        <f t="shared" si="184"/>
        <v>0</v>
      </c>
      <c r="EX53" t="str">
        <f t="shared" si="111"/>
        <v>I2</v>
      </c>
      <c r="EY53">
        <f t="shared" si="112"/>
        <v>0</v>
      </c>
      <c r="EZ53">
        <f t="shared" si="113"/>
        <v>10</v>
      </c>
      <c r="FA53">
        <f t="shared" si="114"/>
        <v>45</v>
      </c>
      <c r="FB53" t="str">
        <f t="shared" si="115"/>
        <v>I3</v>
      </c>
      <c r="FC53">
        <f t="shared" si="116"/>
        <v>0</v>
      </c>
      <c r="FD53">
        <f t="shared" si="117"/>
        <v>10</v>
      </c>
      <c r="FE53">
        <f t="shared" si="118"/>
        <v>45</v>
      </c>
      <c r="FF53" t="str">
        <f t="shared" si="119"/>
        <v>S</v>
      </c>
      <c r="FG53">
        <f t="shared" si="120"/>
        <v>100</v>
      </c>
      <c r="FH53" t="str">
        <f t="shared" si="121"/>
        <v>D</v>
      </c>
      <c r="FI53">
        <f t="shared" si="122"/>
        <v>0</v>
      </c>
      <c r="FJ53" t="str">
        <f t="shared" si="123"/>
        <v>P18</v>
      </c>
      <c r="FK53">
        <f t="shared" si="124"/>
        <v>0</v>
      </c>
      <c r="FL53" t="str">
        <f t="shared" si="125"/>
        <v>P17</v>
      </c>
      <c r="FM53">
        <f t="shared" si="126"/>
        <v>0</v>
      </c>
      <c r="FN53" t="str">
        <f t="shared" si="127"/>
        <v>P9</v>
      </c>
      <c r="FO53">
        <f t="shared" si="128"/>
        <v>0</v>
      </c>
      <c r="FP53" t="str">
        <f t="shared" si="129"/>
        <v>P10</v>
      </c>
      <c r="FQ53">
        <f t="shared" si="130"/>
        <v>0</v>
      </c>
      <c r="FR53" t="str">
        <f t="shared" si="131"/>
        <v>T1</v>
      </c>
      <c r="FS53">
        <f t="shared" si="132"/>
        <v>0</v>
      </c>
      <c r="FT53" t="str">
        <f t="shared" si="133"/>
        <v>T2</v>
      </c>
      <c r="FU53">
        <f t="shared" si="134"/>
        <v>0</v>
      </c>
      <c r="FV53" t="str">
        <f t="shared" si="135"/>
        <v>T3</v>
      </c>
      <c r="FW53">
        <f t="shared" si="136"/>
        <v>10</v>
      </c>
      <c r="FX53" t="str">
        <f t="shared" si="137"/>
        <v>T4</v>
      </c>
      <c r="FY53">
        <f t="shared" si="138"/>
        <v>10</v>
      </c>
      <c r="FZ53" t="str">
        <f t="shared" si="139"/>
        <v>P13</v>
      </c>
      <c r="GA53">
        <f t="shared" si="185"/>
        <v>0</v>
      </c>
      <c r="GB53" t="str">
        <f t="shared" si="140"/>
        <v>P14</v>
      </c>
      <c r="GC53">
        <f t="shared" si="186"/>
        <v>0</v>
      </c>
      <c r="GD53" t="str">
        <f t="shared" si="141"/>
        <v>P11</v>
      </c>
      <c r="GE53">
        <f t="shared" si="141"/>
        <v>-15</v>
      </c>
      <c r="GF53" t="str">
        <f t="shared" si="141"/>
        <v>P12</v>
      </c>
      <c r="GG53">
        <f t="shared" si="141"/>
        <v>-15</v>
      </c>
      <c r="GH53" t="str">
        <f t="shared" si="149"/>
        <v/>
      </c>
      <c r="GI53" t="str">
        <f t="shared" si="142"/>
        <v/>
      </c>
      <c r="GJ53" t="str">
        <f t="shared" si="143"/>
        <v/>
      </c>
      <c r="GK53" t="str">
        <f t="shared" si="144"/>
        <v/>
      </c>
      <c r="GL53" t="str">
        <f t="shared" si="145"/>
        <v>X</v>
      </c>
      <c r="GM53">
        <f t="shared" si="146"/>
        <v>-1</v>
      </c>
      <c r="GQ53">
        <f t="shared" si="147"/>
        <v>500</v>
      </c>
      <c r="GR53">
        <f t="shared" si="148"/>
        <v>100</v>
      </c>
    </row>
    <row r="54" spans="1:200" ht="18.600000000000001" thickTop="1" thickBot="1" x14ac:dyDescent="0.45">
      <c r="K54">
        <f t="shared" si="34"/>
        <v>0</v>
      </c>
      <c r="L54">
        <f t="shared" si="35"/>
        <v>46</v>
      </c>
      <c r="M54">
        <f t="shared" si="36"/>
        <v>0</v>
      </c>
      <c r="N54" s="17">
        <f t="shared" si="37"/>
        <v>0</v>
      </c>
      <c r="O54">
        <f t="shared" si="38"/>
        <v>1</v>
      </c>
      <c r="P54">
        <f t="shared" si="187"/>
        <v>-10</v>
      </c>
      <c r="Q54">
        <f t="shared" si="187"/>
        <v>-5</v>
      </c>
      <c r="R54">
        <f t="shared" si="40"/>
        <v>0</v>
      </c>
      <c r="S54">
        <f t="shared" si="188"/>
        <v>0</v>
      </c>
      <c r="T54">
        <f t="shared" si="188"/>
        <v>0</v>
      </c>
      <c r="U54">
        <f t="shared" si="42"/>
        <v>0</v>
      </c>
      <c r="V54">
        <f t="shared" si="43"/>
        <v>-1</v>
      </c>
      <c r="W54">
        <f t="shared" si="164"/>
        <v>-2</v>
      </c>
      <c r="X54">
        <f t="shared" si="164"/>
        <v>4</v>
      </c>
      <c r="Y54">
        <f t="shared" si="164"/>
        <v>4</v>
      </c>
      <c r="Z54">
        <f t="shared" si="164"/>
        <v>8</v>
      </c>
      <c r="AA54">
        <f t="shared" si="164"/>
        <v>0</v>
      </c>
      <c r="AB54">
        <f t="shared" si="164"/>
        <v>0</v>
      </c>
      <c r="AC54" s="2">
        <f t="shared" si="44"/>
        <v>0</v>
      </c>
      <c r="AD54" s="2">
        <f t="shared" si="45"/>
        <v>9</v>
      </c>
      <c r="AE54" s="2">
        <f t="shared" si="46"/>
        <v>0</v>
      </c>
      <c r="AF54" s="2">
        <f t="shared" si="47"/>
        <v>-1</v>
      </c>
      <c r="AG54" s="2">
        <f t="shared" si="48"/>
        <v>0</v>
      </c>
      <c r="AH54" s="2">
        <f t="shared" si="49"/>
        <v>0</v>
      </c>
      <c r="AI54" s="2">
        <f t="shared" si="50"/>
        <v>0</v>
      </c>
      <c r="AJ54" s="2">
        <f t="shared" si="51"/>
        <v>0</v>
      </c>
      <c r="AK54" s="6">
        <f t="shared" si="1"/>
        <v>0</v>
      </c>
      <c r="AL54" s="6">
        <f t="shared" si="2"/>
        <v>0</v>
      </c>
      <c r="AM54" s="6">
        <f t="shared" si="52"/>
        <v>0</v>
      </c>
      <c r="AN54" s="2">
        <f t="shared" si="3"/>
        <v>0</v>
      </c>
      <c r="AO54" s="6">
        <f t="shared" si="53"/>
        <v>0</v>
      </c>
      <c r="AP54" s="6">
        <f t="shared" si="4"/>
        <v>0</v>
      </c>
      <c r="AQ54" s="6">
        <f t="shared" si="54"/>
        <v>0</v>
      </c>
      <c r="AR54" s="18">
        <f t="shared" si="5"/>
        <v>0</v>
      </c>
      <c r="AS54" s="18">
        <f t="shared" si="6"/>
        <v>0</v>
      </c>
      <c r="AT54">
        <f t="shared" si="189"/>
        <v>6</v>
      </c>
      <c r="AU54">
        <f t="shared" si="189"/>
        <v>3</v>
      </c>
      <c r="AV54">
        <f t="shared" si="56"/>
        <v>0</v>
      </c>
      <c r="AW54" s="2">
        <f t="shared" si="57"/>
        <v>0</v>
      </c>
      <c r="AX54" s="2">
        <f t="shared" si="58"/>
        <v>0</v>
      </c>
      <c r="AY54" s="2">
        <f t="shared" si="190"/>
        <v>1</v>
      </c>
      <c r="AZ54" s="2">
        <f t="shared" si="190"/>
        <v>-1</v>
      </c>
      <c r="BA54" s="18">
        <f t="shared" si="60"/>
        <v>0</v>
      </c>
      <c r="BB54" s="2">
        <f t="shared" si="61"/>
        <v>0</v>
      </c>
      <c r="BC54" s="2">
        <f t="shared" si="62"/>
        <v>0</v>
      </c>
      <c r="BD54" s="2">
        <f t="shared" si="191"/>
        <v>1</v>
      </c>
      <c r="BE54" s="2">
        <f t="shared" si="191"/>
        <v>-1</v>
      </c>
      <c r="BF54" s="18">
        <f t="shared" si="64"/>
        <v>0</v>
      </c>
      <c r="BG54">
        <f t="shared" si="192"/>
        <v>0</v>
      </c>
      <c r="BH54" s="2">
        <f t="shared" si="192"/>
        <v>1</v>
      </c>
      <c r="BI54" s="17">
        <f t="shared" si="66"/>
        <v>0</v>
      </c>
      <c r="BJ54" s="2">
        <f t="shared" si="67"/>
        <v>1</v>
      </c>
      <c r="BK54" s="17">
        <f t="shared" si="68"/>
        <v>0</v>
      </c>
      <c r="BL54" s="2"/>
      <c r="BM54" t="str">
        <f t="shared" si="69"/>
        <v/>
      </c>
      <c r="BN54" t="str">
        <f t="shared" si="69"/>
        <v/>
      </c>
      <c r="BO54">
        <f t="shared" si="70"/>
        <v>0</v>
      </c>
      <c r="BP54">
        <f t="shared" si="71"/>
        <v>0</v>
      </c>
      <c r="BQ54">
        <f t="shared" si="72"/>
        <v>0</v>
      </c>
      <c r="BR54">
        <f t="shared" si="73"/>
        <v>0</v>
      </c>
      <c r="BS54">
        <f t="shared" si="73"/>
        <v>0</v>
      </c>
      <c r="BT54" s="17">
        <f t="shared" si="74"/>
        <v>0</v>
      </c>
      <c r="BU54" s="17">
        <f t="shared" si="75"/>
        <v>0</v>
      </c>
      <c r="BV54" s="2"/>
      <c r="BW54">
        <f t="shared" si="76"/>
        <v>10</v>
      </c>
      <c r="BX54">
        <f t="shared" si="165"/>
        <v>0</v>
      </c>
      <c r="BY54" s="7">
        <f t="shared" si="166"/>
        <v>0</v>
      </c>
      <c r="BZ54">
        <f t="shared" si="167"/>
        <v>0</v>
      </c>
      <c r="CA54" s="7">
        <f t="shared" si="168"/>
        <v>0</v>
      </c>
      <c r="CB54">
        <f t="shared" si="193"/>
        <v>10</v>
      </c>
      <c r="CC54">
        <f t="shared" si="193"/>
        <v>0</v>
      </c>
      <c r="CD54">
        <f t="shared" si="193"/>
        <v>0</v>
      </c>
      <c r="CE54" s="7">
        <f t="shared" si="78"/>
        <v>10</v>
      </c>
      <c r="CF54" s="7">
        <f t="shared" si="79"/>
        <v>10</v>
      </c>
      <c r="CG54">
        <f t="shared" si="194"/>
        <v>20</v>
      </c>
      <c r="CH54">
        <f t="shared" si="194"/>
        <v>20</v>
      </c>
      <c r="CI54">
        <f t="shared" si="194"/>
        <v>20</v>
      </c>
      <c r="CJ54">
        <f t="shared" si="169"/>
        <v>40</v>
      </c>
      <c r="CK54">
        <f t="shared" si="170"/>
        <v>40</v>
      </c>
      <c r="CL54">
        <f t="shared" si="171"/>
        <v>0</v>
      </c>
      <c r="CM54">
        <f t="shared" si="172"/>
        <v>0</v>
      </c>
      <c r="CN54">
        <f t="shared" si="195"/>
        <v>10</v>
      </c>
      <c r="CO54">
        <f t="shared" si="195"/>
        <v>5</v>
      </c>
      <c r="CP54">
        <f t="shared" si="173"/>
        <v>0</v>
      </c>
      <c r="CQ54">
        <f t="shared" si="174"/>
        <v>0</v>
      </c>
      <c r="CR54">
        <f t="shared" si="175"/>
        <v>0</v>
      </c>
      <c r="CS54" s="7">
        <f t="shared" si="82"/>
        <v>0</v>
      </c>
      <c r="CT54">
        <f t="shared" si="176"/>
        <v>0</v>
      </c>
      <c r="CU54">
        <f t="shared" si="177"/>
        <v>0</v>
      </c>
      <c r="CV54">
        <f t="shared" si="178"/>
        <v>0</v>
      </c>
      <c r="CW54" s="7">
        <f t="shared" si="83"/>
        <v>0</v>
      </c>
      <c r="CX54">
        <f t="shared" si="196"/>
        <v>0</v>
      </c>
      <c r="CY54">
        <f t="shared" si="196"/>
        <v>0</v>
      </c>
      <c r="CZ54">
        <f t="shared" si="196"/>
        <v>-5</v>
      </c>
      <c r="DA54">
        <f t="shared" si="196"/>
        <v>0</v>
      </c>
      <c r="DB54">
        <f t="shared" si="196"/>
        <v>0</v>
      </c>
      <c r="DC54">
        <f t="shared" si="85"/>
        <v>40</v>
      </c>
      <c r="DD54">
        <f t="shared" si="86"/>
        <v>40</v>
      </c>
      <c r="DE54" s="5">
        <f t="shared" si="87"/>
        <v>40</v>
      </c>
      <c r="DG54">
        <f t="shared" si="88"/>
        <v>40</v>
      </c>
      <c r="DH54">
        <f t="shared" si="89"/>
        <v>40</v>
      </c>
      <c r="DI54" s="5">
        <f t="shared" si="90"/>
        <v>40</v>
      </c>
      <c r="DK54">
        <f t="shared" si="197"/>
        <v>0</v>
      </c>
      <c r="DL54">
        <f t="shared" si="197"/>
        <v>0</v>
      </c>
      <c r="DM54">
        <f t="shared" si="197"/>
        <v>0</v>
      </c>
      <c r="DN54">
        <f t="shared" si="197"/>
        <v>0</v>
      </c>
      <c r="DO54">
        <f t="shared" si="179"/>
        <v>0</v>
      </c>
      <c r="DP54">
        <f t="shared" si="92"/>
        <v>0</v>
      </c>
      <c r="DQ54">
        <f t="shared" si="198"/>
        <v>5</v>
      </c>
      <c r="DR54">
        <f t="shared" si="198"/>
        <v>0</v>
      </c>
      <c r="DS54">
        <f t="shared" si="180"/>
        <v>5</v>
      </c>
      <c r="DT54">
        <f t="shared" si="94"/>
        <v>5</v>
      </c>
      <c r="DU54">
        <f t="shared" si="95"/>
        <v>0</v>
      </c>
      <c r="DV54">
        <f t="shared" si="181"/>
        <v>0</v>
      </c>
      <c r="DW54">
        <f t="shared" si="199"/>
        <v>0</v>
      </c>
      <c r="DX54">
        <f t="shared" si="199"/>
        <v>0</v>
      </c>
      <c r="DY54">
        <f t="shared" si="199"/>
        <v>1</v>
      </c>
      <c r="DZ54">
        <f t="shared" si="199"/>
        <v>1</v>
      </c>
      <c r="EA54">
        <f t="shared" si="199"/>
        <v>1</v>
      </c>
      <c r="EB54">
        <f t="shared" si="97"/>
        <v>0</v>
      </c>
      <c r="EC54">
        <f t="shared" si="98"/>
        <v>10</v>
      </c>
      <c r="ED54">
        <f t="shared" si="99"/>
        <v>40</v>
      </c>
      <c r="EE54">
        <f t="shared" si="200"/>
        <v>1</v>
      </c>
      <c r="EF54">
        <f t="shared" si="200"/>
        <v>1</v>
      </c>
      <c r="EG54">
        <f t="shared" si="200"/>
        <v>1</v>
      </c>
      <c r="EH54">
        <f t="shared" si="101"/>
        <v>0</v>
      </c>
      <c r="EI54">
        <f t="shared" si="102"/>
        <v>10</v>
      </c>
      <c r="EJ54">
        <f t="shared" si="103"/>
        <v>40</v>
      </c>
      <c r="EK54" s="16">
        <f t="shared" si="182"/>
        <v>0</v>
      </c>
      <c r="EL54" s="16">
        <f t="shared" si="104"/>
        <v>10</v>
      </c>
      <c r="EM54" s="16">
        <f t="shared" si="105"/>
        <v>45</v>
      </c>
      <c r="EN54" s="16">
        <f t="shared" si="183"/>
        <v>0</v>
      </c>
      <c r="EO54" s="16">
        <f t="shared" si="106"/>
        <v>10</v>
      </c>
      <c r="EP54" s="16">
        <f t="shared" si="107"/>
        <v>45</v>
      </c>
      <c r="EQ54">
        <f t="shared" si="108"/>
        <v>0</v>
      </c>
      <c r="ER54" s="49">
        <f t="shared" si="28"/>
        <v>0</v>
      </c>
      <c r="ES54" s="49">
        <f t="shared" si="109"/>
        <v>0</v>
      </c>
      <c r="ET54" s="49">
        <f t="shared" si="110"/>
        <v>0</v>
      </c>
      <c r="EV54" t="s">
        <v>12</v>
      </c>
      <c r="EW54">
        <f t="shared" si="184"/>
        <v>0</v>
      </c>
      <c r="EX54" t="str">
        <f t="shared" si="111"/>
        <v>I2</v>
      </c>
      <c r="EY54">
        <f t="shared" si="112"/>
        <v>0</v>
      </c>
      <c r="EZ54">
        <f t="shared" si="113"/>
        <v>10</v>
      </c>
      <c r="FA54">
        <f t="shared" si="114"/>
        <v>45</v>
      </c>
      <c r="FB54" t="str">
        <f t="shared" si="115"/>
        <v>I3</v>
      </c>
      <c r="FC54">
        <f t="shared" si="116"/>
        <v>0</v>
      </c>
      <c r="FD54">
        <f t="shared" si="117"/>
        <v>10</v>
      </c>
      <c r="FE54">
        <f t="shared" si="118"/>
        <v>45</v>
      </c>
      <c r="FF54" t="str">
        <f t="shared" si="119"/>
        <v>S</v>
      </c>
      <c r="FG54">
        <f t="shared" si="120"/>
        <v>100</v>
      </c>
      <c r="FH54" t="str">
        <f t="shared" si="121"/>
        <v>D</v>
      </c>
      <c r="FI54">
        <f t="shared" si="122"/>
        <v>0</v>
      </c>
      <c r="FJ54" t="str">
        <f t="shared" si="123"/>
        <v>P18</v>
      </c>
      <c r="FK54">
        <f t="shared" si="124"/>
        <v>0</v>
      </c>
      <c r="FL54" t="str">
        <f t="shared" si="125"/>
        <v>P17</v>
      </c>
      <c r="FM54">
        <f t="shared" si="126"/>
        <v>0</v>
      </c>
      <c r="FN54" t="str">
        <f t="shared" si="127"/>
        <v>P9</v>
      </c>
      <c r="FO54">
        <f t="shared" si="128"/>
        <v>0</v>
      </c>
      <c r="FP54" t="str">
        <f t="shared" si="129"/>
        <v>P10</v>
      </c>
      <c r="FQ54">
        <f t="shared" si="130"/>
        <v>0</v>
      </c>
      <c r="FR54" t="str">
        <f t="shared" si="131"/>
        <v>T1</v>
      </c>
      <c r="FS54">
        <f t="shared" si="132"/>
        <v>0</v>
      </c>
      <c r="FT54" t="str">
        <f t="shared" si="133"/>
        <v>T2</v>
      </c>
      <c r="FU54">
        <f t="shared" si="134"/>
        <v>0</v>
      </c>
      <c r="FV54" t="str">
        <f t="shared" si="135"/>
        <v>T3</v>
      </c>
      <c r="FW54">
        <f t="shared" si="136"/>
        <v>10</v>
      </c>
      <c r="FX54" t="str">
        <f t="shared" si="137"/>
        <v>T4</v>
      </c>
      <c r="FY54">
        <f t="shared" si="138"/>
        <v>10</v>
      </c>
      <c r="FZ54" t="str">
        <f t="shared" si="139"/>
        <v>P13</v>
      </c>
      <c r="GA54">
        <f t="shared" si="185"/>
        <v>0</v>
      </c>
      <c r="GB54" t="str">
        <f t="shared" si="140"/>
        <v>P14</v>
      </c>
      <c r="GC54">
        <f t="shared" si="186"/>
        <v>0</v>
      </c>
      <c r="GD54" t="str">
        <f t="shared" si="141"/>
        <v>P11</v>
      </c>
      <c r="GE54">
        <f t="shared" si="141"/>
        <v>-15</v>
      </c>
      <c r="GF54" t="str">
        <f t="shared" si="141"/>
        <v>P12</v>
      </c>
      <c r="GG54">
        <f t="shared" si="141"/>
        <v>-15</v>
      </c>
      <c r="GH54" t="str">
        <f t="shared" si="149"/>
        <v/>
      </c>
      <c r="GI54" t="str">
        <f t="shared" si="142"/>
        <v/>
      </c>
      <c r="GJ54" t="str">
        <f t="shared" si="143"/>
        <v/>
      </c>
      <c r="GK54" t="str">
        <f t="shared" si="144"/>
        <v/>
      </c>
      <c r="GL54" t="str">
        <f t="shared" si="145"/>
        <v>X</v>
      </c>
      <c r="GM54">
        <f t="shared" si="146"/>
        <v>-1</v>
      </c>
      <c r="GQ54">
        <f t="shared" si="147"/>
        <v>500</v>
      </c>
      <c r="GR54">
        <f t="shared" si="148"/>
        <v>100</v>
      </c>
    </row>
    <row r="55" spans="1:200" ht="18.600000000000001" thickTop="1" thickBot="1" x14ac:dyDescent="0.45">
      <c r="K55">
        <f t="shared" si="34"/>
        <v>0</v>
      </c>
      <c r="L55">
        <f t="shared" si="35"/>
        <v>47</v>
      </c>
      <c r="M55">
        <f t="shared" si="36"/>
        <v>0</v>
      </c>
      <c r="N55" s="17">
        <f t="shared" si="37"/>
        <v>0</v>
      </c>
      <c r="O55">
        <f t="shared" si="38"/>
        <v>1</v>
      </c>
      <c r="P55">
        <f t="shared" si="187"/>
        <v>-10</v>
      </c>
      <c r="Q55">
        <f t="shared" si="187"/>
        <v>-5</v>
      </c>
      <c r="R55">
        <f t="shared" si="40"/>
        <v>0</v>
      </c>
      <c r="S55">
        <f t="shared" si="188"/>
        <v>0</v>
      </c>
      <c r="T55">
        <f t="shared" si="188"/>
        <v>0</v>
      </c>
      <c r="U55">
        <f t="shared" si="42"/>
        <v>0</v>
      </c>
      <c r="V55">
        <f t="shared" si="43"/>
        <v>-1</v>
      </c>
      <c r="W55">
        <f t="shared" si="164"/>
        <v>-2</v>
      </c>
      <c r="X55">
        <f t="shared" si="164"/>
        <v>4</v>
      </c>
      <c r="Y55">
        <f t="shared" si="164"/>
        <v>4</v>
      </c>
      <c r="Z55">
        <f t="shared" si="164"/>
        <v>8</v>
      </c>
      <c r="AA55">
        <f t="shared" si="164"/>
        <v>0</v>
      </c>
      <c r="AB55">
        <f t="shared" si="164"/>
        <v>0</v>
      </c>
      <c r="AC55" s="2">
        <f t="shared" si="44"/>
        <v>0</v>
      </c>
      <c r="AD55" s="2">
        <f t="shared" si="45"/>
        <v>9</v>
      </c>
      <c r="AE55" s="2">
        <f t="shared" si="46"/>
        <v>0</v>
      </c>
      <c r="AF55" s="2">
        <f t="shared" si="47"/>
        <v>-1</v>
      </c>
      <c r="AG55" s="2">
        <f t="shared" si="48"/>
        <v>0</v>
      </c>
      <c r="AH55" s="2">
        <f t="shared" si="49"/>
        <v>0</v>
      </c>
      <c r="AI55" s="2">
        <f t="shared" si="50"/>
        <v>0</v>
      </c>
      <c r="AJ55" s="2">
        <f t="shared" si="51"/>
        <v>0</v>
      </c>
      <c r="AK55" s="6">
        <f t="shared" si="1"/>
        <v>0</v>
      </c>
      <c r="AL55" s="6">
        <f t="shared" si="2"/>
        <v>0</v>
      </c>
      <c r="AM55" s="6">
        <f t="shared" si="52"/>
        <v>0</v>
      </c>
      <c r="AN55" s="2">
        <f t="shared" si="3"/>
        <v>0</v>
      </c>
      <c r="AO55" s="6">
        <f t="shared" si="53"/>
        <v>0</v>
      </c>
      <c r="AP55" s="6">
        <f t="shared" si="4"/>
        <v>0</v>
      </c>
      <c r="AQ55" s="6">
        <f t="shared" si="54"/>
        <v>0</v>
      </c>
      <c r="AR55" s="18">
        <f t="shared" si="5"/>
        <v>0</v>
      </c>
      <c r="AS55" s="18">
        <f t="shared" si="6"/>
        <v>0</v>
      </c>
      <c r="AT55">
        <f t="shared" si="189"/>
        <v>6</v>
      </c>
      <c r="AU55">
        <f t="shared" si="189"/>
        <v>3</v>
      </c>
      <c r="AV55">
        <f t="shared" si="56"/>
        <v>0</v>
      </c>
      <c r="AW55" s="2">
        <f t="shared" si="57"/>
        <v>0</v>
      </c>
      <c r="AX55" s="2">
        <f t="shared" si="58"/>
        <v>0</v>
      </c>
      <c r="AY55" s="2">
        <f t="shared" si="190"/>
        <v>1</v>
      </c>
      <c r="AZ55" s="2">
        <f t="shared" si="190"/>
        <v>-1</v>
      </c>
      <c r="BA55" s="18">
        <f t="shared" si="60"/>
        <v>0</v>
      </c>
      <c r="BB55" s="2">
        <f t="shared" si="61"/>
        <v>0</v>
      </c>
      <c r="BC55" s="2">
        <f t="shared" si="62"/>
        <v>0</v>
      </c>
      <c r="BD55" s="2">
        <f t="shared" si="191"/>
        <v>1</v>
      </c>
      <c r="BE55" s="2">
        <f t="shared" si="191"/>
        <v>-1</v>
      </c>
      <c r="BF55" s="18">
        <f t="shared" si="64"/>
        <v>0</v>
      </c>
      <c r="BG55">
        <f t="shared" si="192"/>
        <v>0</v>
      </c>
      <c r="BH55" s="2">
        <f t="shared" si="192"/>
        <v>1</v>
      </c>
      <c r="BI55" s="17">
        <f t="shared" si="66"/>
        <v>0</v>
      </c>
      <c r="BJ55" s="2">
        <f t="shared" si="67"/>
        <v>1</v>
      </c>
      <c r="BK55" s="17">
        <f t="shared" si="68"/>
        <v>0</v>
      </c>
      <c r="BL55" s="2"/>
      <c r="BM55" t="str">
        <f t="shared" si="69"/>
        <v/>
      </c>
      <c r="BN55" t="str">
        <f t="shared" si="69"/>
        <v/>
      </c>
      <c r="BO55">
        <f t="shared" si="70"/>
        <v>0</v>
      </c>
      <c r="BP55">
        <f t="shared" si="71"/>
        <v>0</v>
      </c>
      <c r="BQ55">
        <f t="shared" si="72"/>
        <v>0</v>
      </c>
      <c r="BR55">
        <f t="shared" si="73"/>
        <v>0</v>
      </c>
      <c r="BS55">
        <f t="shared" si="73"/>
        <v>0</v>
      </c>
      <c r="BT55" s="17">
        <f t="shared" si="74"/>
        <v>0</v>
      </c>
      <c r="BU55" s="17">
        <f t="shared" si="75"/>
        <v>0</v>
      </c>
      <c r="BV55" s="2"/>
      <c r="BW55">
        <f t="shared" si="76"/>
        <v>10</v>
      </c>
      <c r="BX55">
        <f t="shared" si="165"/>
        <v>0</v>
      </c>
      <c r="BY55" s="7">
        <f t="shared" si="166"/>
        <v>0</v>
      </c>
      <c r="BZ55">
        <f t="shared" si="167"/>
        <v>0</v>
      </c>
      <c r="CA55" s="7">
        <f t="shared" si="168"/>
        <v>0</v>
      </c>
      <c r="CB55">
        <f t="shared" si="193"/>
        <v>10</v>
      </c>
      <c r="CC55">
        <f t="shared" si="193"/>
        <v>0</v>
      </c>
      <c r="CD55">
        <f t="shared" si="193"/>
        <v>0</v>
      </c>
      <c r="CE55" s="7">
        <f t="shared" si="78"/>
        <v>10</v>
      </c>
      <c r="CF55" s="7">
        <f t="shared" si="79"/>
        <v>10</v>
      </c>
      <c r="CG55">
        <f t="shared" si="194"/>
        <v>20</v>
      </c>
      <c r="CH55">
        <f t="shared" si="194"/>
        <v>20</v>
      </c>
      <c r="CI55">
        <f t="shared" si="194"/>
        <v>20</v>
      </c>
      <c r="CJ55">
        <f t="shared" si="169"/>
        <v>40</v>
      </c>
      <c r="CK55">
        <f t="shared" si="170"/>
        <v>40</v>
      </c>
      <c r="CL55">
        <f t="shared" si="171"/>
        <v>0</v>
      </c>
      <c r="CM55">
        <f t="shared" si="172"/>
        <v>0</v>
      </c>
      <c r="CN55">
        <f t="shared" si="195"/>
        <v>10</v>
      </c>
      <c r="CO55">
        <f t="shared" si="195"/>
        <v>5</v>
      </c>
      <c r="CP55">
        <f t="shared" si="173"/>
        <v>0</v>
      </c>
      <c r="CQ55">
        <f t="shared" si="174"/>
        <v>0</v>
      </c>
      <c r="CR55">
        <f t="shared" si="175"/>
        <v>0</v>
      </c>
      <c r="CS55" s="7">
        <f t="shared" si="82"/>
        <v>0</v>
      </c>
      <c r="CT55">
        <f t="shared" si="176"/>
        <v>0</v>
      </c>
      <c r="CU55">
        <f t="shared" si="177"/>
        <v>0</v>
      </c>
      <c r="CV55">
        <f t="shared" si="178"/>
        <v>0</v>
      </c>
      <c r="CW55" s="7">
        <f t="shared" si="83"/>
        <v>0</v>
      </c>
      <c r="CX55">
        <f t="shared" si="196"/>
        <v>0</v>
      </c>
      <c r="CY55">
        <f t="shared" si="196"/>
        <v>0</v>
      </c>
      <c r="CZ55">
        <f t="shared" si="196"/>
        <v>-5</v>
      </c>
      <c r="DA55">
        <f t="shared" si="196"/>
        <v>0</v>
      </c>
      <c r="DB55">
        <f t="shared" si="196"/>
        <v>0</v>
      </c>
      <c r="DC55">
        <f t="shared" si="85"/>
        <v>40</v>
      </c>
      <c r="DD55">
        <f t="shared" si="86"/>
        <v>40</v>
      </c>
      <c r="DE55" s="5">
        <f t="shared" si="87"/>
        <v>40</v>
      </c>
      <c r="DG55">
        <f t="shared" si="88"/>
        <v>40</v>
      </c>
      <c r="DH55">
        <f t="shared" si="89"/>
        <v>40</v>
      </c>
      <c r="DI55" s="5">
        <f t="shared" si="90"/>
        <v>40</v>
      </c>
      <c r="DK55">
        <f t="shared" si="197"/>
        <v>0</v>
      </c>
      <c r="DL55">
        <f t="shared" si="197"/>
        <v>0</v>
      </c>
      <c r="DM55">
        <f t="shared" si="197"/>
        <v>0</v>
      </c>
      <c r="DN55">
        <f t="shared" si="197"/>
        <v>0</v>
      </c>
      <c r="DO55">
        <f t="shared" si="179"/>
        <v>0</v>
      </c>
      <c r="DP55">
        <f t="shared" si="92"/>
        <v>0</v>
      </c>
      <c r="DQ55">
        <f t="shared" si="198"/>
        <v>5</v>
      </c>
      <c r="DR55">
        <f t="shared" si="198"/>
        <v>0</v>
      </c>
      <c r="DS55">
        <f t="shared" si="180"/>
        <v>5</v>
      </c>
      <c r="DT55">
        <f t="shared" si="94"/>
        <v>5</v>
      </c>
      <c r="DU55">
        <f t="shared" si="95"/>
        <v>0</v>
      </c>
      <c r="DV55">
        <f t="shared" si="181"/>
        <v>0</v>
      </c>
      <c r="DW55">
        <f t="shared" si="199"/>
        <v>0</v>
      </c>
      <c r="DX55">
        <f t="shared" si="199"/>
        <v>0</v>
      </c>
      <c r="DY55">
        <f t="shared" si="199"/>
        <v>1</v>
      </c>
      <c r="DZ55">
        <f t="shared" si="199"/>
        <v>1</v>
      </c>
      <c r="EA55">
        <f t="shared" si="199"/>
        <v>1</v>
      </c>
      <c r="EB55">
        <f t="shared" si="97"/>
        <v>0</v>
      </c>
      <c r="EC55">
        <f t="shared" si="98"/>
        <v>10</v>
      </c>
      <c r="ED55">
        <f t="shared" si="99"/>
        <v>40</v>
      </c>
      <c r="EE55">
        <f t="shared" si="200"/>
        <v>1</v>
      </c>
      <c r="EF55">
        <f t="shared" si="200"/>
        <v>1</v>
      </c>
      <c r="EG55">
        <f t="shared" si="200"/>
        <v>1</v>
      </c>
      <c r="EH55">
        <f t="shared" si="101"/>
        <v>0</v>
      </c>
      <c r="EI55">
        <f t="shared" si="102"/>
        <v>10</v>
      </c>
      <c r="EJ55">
        <f t="shared" si="103"/>
        <v>40</v>
      </c>
      <c r="EK55" s="16">
        <f t="shared" si="182"/>
        <v>0</v>
      </c>
      <c r="EL55" s="16">
        <f t="shared" si="104"/>
        <v>10</v>
      </c>
      <c r="EM55" s="16">
        <f t="shared" si="105"/>
        <v>45</v>
      </c>
      <c r="EN55" s="16">
        <f t="shared" si="183"/>
        <v>0</v>
      </c>
      <c r="EO55" s="16">
        <f t="shared" si="106"/>
        <v>10</v>
      </c>
      <c r="EP55" s="16">
        <f t="shared" si="107"/>
        <v>45</v>
      </c>
      <c r="EQ55">
        <f t="shared" si="108"/>
        <v>0</v>
      </c>
      <c r="ER55" s="49">
        <f t="shared" si="28"/>
        <v>0</v>
      </c>
      <c r="ES55" s="49">
        <f t="shared" si="109"/>
        <v>0</v>
      </c>
      <c r="ET55" s="49">
        <f t="shared" si="110"/>
        <v>0</v>
      </c>
      <c r="EV55" t="s">
        <v>12</v>
      </c>
      <c r="EW55">
        <f t="shared" si="184"/>
        <v>0</v>
      </c>
      <c r="EX55" t="str">
        <f t="shared" si="111"/>
        <v>I2</v>
      </c>
      <c r="EY55">
        <f t="shared" si="112"/>
        <v>0</v>
      </c>
      <c r="EZ55">
        <f t="shared" si="113"/>
        <v>10</v>
      </c>
      <c r="FA55">
        <f t="shared" si="114"/>
        <v>45</v>
      </c>
      <c r="FB55" t="str">
        <f t="shared" si="115"/>
        <v>I3</v>
      </c>
      <c r="FC55">
        <f t="shared" si="116"/>
        <v>0</v>
      </c>
      <c r="FD55">
        <f t="shared" si="117"/>
        <v>10</v>
      </c>
      <c r="FE55">
        <f t="shared" si="118"/>
        <v>45</v>
      </c>
      <c r="FF55" t="str">
        <f t="shared" si="119"/>
        <v>S</v>
      </c>
      <c r="FG55">
        <f t="shared" si="120"/>
        <v>100</v>
      </c>
      <c r="FH55" t="str">
        <f t="shared" si="121"/>
        <v>D</v>
      </c>
      <c r="FI55">
        <f t="shared" si="122"/>
        <v>0</v>
      </c>
      <c r="FJ55" t="str">
        <f t="shared" si="123"/>
        <v>P18</v>
      </c>
      <c r="FK55">
        <f t="shared" si="124"/>
        <v>0</v>
      </c>
      <c r="FL55" t="str">
        <f t="shared" si="125"/>
        <v>P17</v>
      </c>
      <c r="FM55">
        <f t="shared" si="126"/>
        <v>0</v>
      </c>
      <c r="FN55" t="str">
        <f t="shared" si="127"/>
        <v>P9</v>
      </c>
      <c r="FO55">
        <f t="shared" si="128"/>
        <v>0</v>
      </c>
      <c r="FP55" t="str">
        <f t="shared" si="129"/>
        <v>P10</v>
      </c>
      <c r="FQ55">
        <f t="shared" si="130"/>
        <v>0</v>
      </c>
      <c r="FR55" t="str">
        <f t="shared" si="131"/>
        <v>T1</v>
      </c>
      <c r="FS55">
        <f t="shared" si="132"/>
        <v>0</v>
      </c>
      <c r="FT55" t="str">
        <f t="shared" si="133"/>
        <v>T2</v>
      </c>
      <c r="FU55">
        <f t="shared" si="134"/>
        <v>0</v>
      </c>
      <c r="FV55" t="str">
        <f t="shared" si="135"/>
        <v>T3</v>
      </c>
      <c r="FW55">
        <f t="shared" si="136"/>
        <v>10</v>
      </c>
      <c r="FX55" t="str">
        <f t="shared" si="137"/>
        <v>T4</v>
      </c>
      <c r="FY55">
        <f t="shared" si="138"/>
        <v>10</v>
      </c>
      <c r="FZ55" t="str">
        <f t="shared" si="139"/>
        <v>P13</v>
      </c>
      <c r="GA55">
        <f t="shared" si="185"/>
        <v>0</v>
      </c>
      <c r="GB55" t="str">
        <f t="shared" si="140"/>
        <v>P14</v>
      </c>
      <c r="GC55">
        <f t="shared" si="186"/>
        <v>0</v>
      </c>
      <c r="GD55" t="str">
        <f t="shared" si="141"/>
        <v>P11</v>
      </c>
      <c r="GE55">
        <f t="shared" si="141"/>
        <v>-15</v>
      </c>
      <c r="GF55" t="str">
        <f t="shared" si="141"/>
        <v>P12</v>
      </c>
      <c r="GG55">
        <f t="shared" si="141"/>
        <v>-15</v>
      </c>
      <c r="GH55" t="str">
        <f t="shared" si="149"/>
        <v/>
      </c>
      <c r="GI55" t="str">
        <f t="shared" si="142"/>
        <v/>
      </c>
      <c r="GJ55" t="str">
        <f t="shared" si="143"/>
        <v/>
      </c>
      <c r="GK55" t="str">
        <f t="shared" si="144"/>
        <v/>
      </c>
      <c r="GL55" t="str">
        <f t="shared" si="145"/>
        <v>X</v>
      </c>
      <c r="GM55">
        <f t="shared" si="146"/>
        <v>-1</v>
      </c>
      <c r="GQ55">
        <f t="shared" si="147"/>
        <v>500</v>
      </c>
      <c r="GR55">
        <f t="shared" si="148"/>
        <v>100</v>
      </c>
    </row>
    <row r="56" spans="1:200" ht="18.600000000000001" thickTop="1" thickBot="1" x14ac:dyDescent="0.45">
      <c r="K56">
        <f t="shared" si="34"/>
        <v>0</v>
      </c>
      <c r="L56">
        <f t="shared" si="35"/>
        <v>48</v>
      </c>
      <c r="M56">
        <f t="shared" si="36"/>
        <v>0</v>
      </c>
      <c r="N56" s="17">
        <f t="shared" si="37"/>
        <v>0</v>
      </c>
      <c r="O56">
        <f t="shared" si="38"/>
        <v>1</v>
      </c>
      <c r="P56">
        <f t="shared" si="187"/>
        <v>-10</v>
      </c>
      <c r="Q56">
        <f t="shared" si="187"/>
        <v>-5</v>
      </c>
      <c r="R56">
        <f t="shared" si="40"/>
        <v>0</v>
      </c>
      <c r="S56">
        <f t="shared" si="188"/>
        <v>0</v>
      </c>
      <c r="T56">
        <f t="shared" si="188"/>
        <v>0</v>
      </c>
      <c r="U56">
        <f t="shared" si="42"/>
        <v>0</v>
      </c>
      <c r="V56">
        <f t="shared" si="43"/>
        <v>-1</v>
      </c>
      <c r="W56">
        <f t="shared" si="164"/>
        <v>-2</v>
      </c>
      <c r="X56">
        <f t="shared" si="164"/>
        <v>4</v>
      </c>
      <c r="Y56">
        <f t="shared" si="164"/>
        <v>4</v>
      </c>
      <c r="Z56">
        <f t="shared" si="164"/>
        <v>8</v>
      </c>
      <c r="AA56">
        <f t="shared" si="164"/>
        <v>0</v>
      </c>
      <c r="AB56">
        <f t="shared" si="164"/>
        <v>0</v>
      </c>
      <c r="AC56" s="2">
        <f t="shared" si="44"/>
        <v>0</v>
      </c>
      <c r="AD56" s="2">
        <f t="shared" si="45"/>
        <v>9</v>
      </c>
      <c r="AE56" s="2">
        <f t="shared" si="46"/>
        <v>0</v>
      </c>
      <c r="AF56" s="2">
        <f t="shared" si="47"/>
        <v>-1</v>
      </c>
      <c r="AG56" s="2">
        <f t="shared" si="48"/>
        <v>0</v>
      </c>
      <c r="AH56" s="2">
        <f t="shared" si="49"/>
        <v>0</v>
      </c>
      <c r="AI56" s="2">
        <f t="shared" si="50"/>
        <v>0</v>
      </c>
      <c r="AJ56" s="2">
        <f t="shared" si="51"/>
        <v>0</v>
      </c>
      <c r="AK56" s="6">
        <f t="shared" si="1"/>
        <v>0</v>
      </c>
      <c r="AL56" s="6">
        <f t="shared" si="2"/>
        <v>0</v>
      </c>
      <c r="AM56" s="6">
        <f t="shared" si="52"/>
        <v>0</v>
      </c>
      <c r="AN56" s="2">
        <f t="shared" si="3"/>
        <v>0</v>
      </c>
      <c r="AO56" s="6">
        <f t="shared" si="53"/>
        <v>0</v>
      </c>
      <c r="AP56" s="6">
        <f t="shared" si="4"/>
        <v>0</v>
      </c>
      <c r="AQ56" s="6">
        <f t="shared" si="54"/>
        <v>0</v>
      </c>
      <c r="AR56" s="18">
        <f t="shared" si="5"/>
        <v>0</v>
      </c>
      <c r="AS56" s="18">
        <f t="shared" si="6"/>
        <v>0</v>
      </c>
      <c r="AT56">
        <f t="shared" si="189"/>
        <v>6</v>
      </c>
      <c r="AU56">
        <f t="shared" si="189"/>
        <v>3</v>
      </c>
      <c r="AV56">
        <f t="shared" si="56"/>
        <v>0</v>
      </c>
      <c r="AW56" s="2">
        <f t="shared" si="57"/>
        <v>0</v>
      </c>
      <c r="AX56" s="2">
        <f t="shared" si="58"/>
        <v>0</v>
      </c>
      <c r="AY56" s="2">
        <f t="shared" si="190"/>
        <v>1</v>
      </c>
      <c r="AZ56" s="2">
        <f t="shared" si="190"/>
        <v>-1</v>
      </c>
      <c r="BA56" s="18">
        <f t="shared" si="60"/>
        <v>0</v>
      </c>
      <c r="BB56" s="2">
        <f t="shared" si="61"/>
        <v>0</v>
      </c>
      <c r="BC56" s="2">
        <f t="shared" si="62"/>
        <v>0</v>
      </c>
      <c r="BD56" s="2">
        <f t="shared" si="191"/>
        <v>1</v>
      </c>
      <c r="BE56" s="2">
        <f t="shared" si="191"/>
        <v>-1</v>
      </c>
      <c r="BF56" s="18">
        <f t="shared" si="64"/>
        <v>0</v>
      </c>
      <c r="BG56">
        <f t="shared" si="192"/>
        <v>0</v>
      </c>
      <c r="BH56" s="2">
        <f t="shared" si="192"/>
        <v>1</v>
      </c>
      <c r="BI56" s="17">
        <f t="shared" si="66"/>
        <v>0</v>
      </c>
      <c r="BJ56" s="2">
        <f t="shared" si="67"/>
        <v>1</v>
      </c>
      <c r="BK56" s="17">
        <f t="shared" si="68"/>
        <v>0</v>
      </c>
      <c r="BL56" s="2"/>
      <c r="BM56" t="str">
        <f t="shared" si="69"/>
        <v/>
      </c>
      <c r="BN56" t="str">
        <f t="shared" si="69"/>
        <v/>
      </c>
      <c r="BO56">
        <f t="shared" si="70"/>
        <v>0</v>
      </c>
      <c r="BP56">
        <f t="shared" si="71"/>
        <v>0</v>
      </c>
      <c r="BQ56">
        <f t="shared" si="72"/>
        <v>0</v>
      </c>
      <c r="BR56">
        <f t="shared" si="73"/>
        <v>0</v>
      </c>
      <c r="BS56">
        <f t="shared" si="73"/>
        <v>0</v>
      </c>
      <c r="BT56" s="17">
        <f t="shared" si="74"/>
        <v>0</v>
      </c>
      <c r="BU56" s="17">
        <f t="shared" si="75"/>
        <v>0</v>
      </c>
      <c r="BV56" s="2"/>
      <c r="BW56">
        <f t="shared" si="76"/>
        <v>10</v>
      </c>
      <c r="BX56">
        <f t="shared" si="165"/>
        <v>0</v>
      </c>
      <c r="BY56" s="7">
        <f t="shared" si="166"/>
        <v>0</v>
      </c>
      <c r="BZ56">
        <f t="shared" si="167"/>
        <v>0</v>
      </c>
      <c r="CA56" s="7">
        <f t="shared" si="168"/>
        <v>0</v>
      </c>
      <c r="CB56">
        <f t="shared" si="193"/>
        <v>10</v>
      </c>
      <c r="CC56">
        <f t="shared" si="193"/>
        <v>0</v>
      </c>
      <c r="CD56">
        <f t="shared" si="193"/>
        <v>0</v>
      </c>
      <c r="CE56" s="7">
        <f t="shared" si="78"/>
        <v>10</v>
      </c>
      <c r="CF56" s="7">
        <f t="shared" si="79"/>
        <v>10</v>
      </c>
      <c r="CG56">
        <f t="shared" si="194"/>
        <v>20</v>
      </c>
      <c r="CH56">
        <f t="shared" si="194"/>
        <v>20</v>
      </c>
      <c r="CI56">
        <f t="shared" si="194"/>
        <v>20</v>
      </c>
      <c r="CJ56">
        <f t="shared" si="169"/>
        <v>40</v>
      </c>
      <c r="CK56">
        <f t="shared" si="170"/>
        <v>40</v>
      </c>
      <c r="CL56">
        <f t="shared" si="171"/>
        <v>0</v>
      </c>
      <c r="CM56">
        <f t="shared" si="172"/>
        <v>0</v>
      </c>
      <c r="CN56">
        <f t="shared" si="195"/>
        <v>10</v>
      </c>
      <c r="CO56">
        <f t="shared" si="195"/>
        <v>5</v>
      </c>
      <c r="CP56">
        <f t="shared" si="173"/>
        <v>0</v>
      </c>
      <c r="CQ56">
        <f t="shared" si="174"/>
        <v>0</v>
      </c>
      <c r="CR56">
        <f t="shared" si="175"/>
        <v>0</v>
      </c>
      <c r="CS56" s="7">
        <f t="shared" si="82"/>
        <v>0</v>
      </c>
      <c r="CT56">
        <f t="shared" si="176"/>
        <v>0</v>
      </c>
      <c r="CU56">
        <f t="shared" si="177"/>
        <v>0</v>
      </c>
      <c r="CV56">
        <f t="shared" si="178"/>
        <v>0</v>
      </c>
      <c r="CW56" s="7">
        <f t="shared" si="83"/>
        <v>0</v>
      </c>
      <c r="CX56">
        <f t="shared" si="196"/>
        <v>0</v>
      </c>
      <c r="CY56">
        <f t="shared" si="196"/>
        <v>0</v>
      </c>
      <c r="CZ56">
        <f t="shared" si="196"/>
        <v>-5</v>
      </c>
      <c r="DA56">
        <f t="shared" si="196"/>
        <v>0</v>
      </c>
      <c r="DB56">
        <f t="shared" si="196"/>
        <v>0</v>
      </c>
      <c r="DC56">
        <f t="shared" si="85"/>
        <v>40</v>
      </c>
      <c r="DD56">
        <f t="shared" si="86"/>
        <v>40</v>
      </c>
      <c r="DE56" s="5">
        <f t="shared" si="87"/>
        <v>40</v>
      </c>
      <c r="DG56">
        <f t="shared" si="88"/>
        <v>40</v>
      </c>
      <c r="DH56">
        <f t="shared" si="89"/>
        <v>40</v>
      </c>
      <c r="DI56" s="5">
        <f t="shared" si="90"/>
        <v>40</v>
      </c>
      <c r="DK56">
        <f t="shared" si="197"/>
        <v>0</v>
      </c>
      <c r="DL56">
        <f t="shared" si="197"/>
        <v>0</v>
      </c>
      <c r="DM56">
        <f t="shared" si="197"/>
        <v>0</v>
      </c>
      <c r="DN56">
        <f t="shared" si="197"/>
        <v>0</v>
      </c>
      <c r="DO56">
        <f t="shared" si="179"/>
        <v>0</v>
      </c>
      <c r="DP56">
        <f t="shared" si="92"/>
        <v>0</v>
      </c>
      <c r="DQ56">
        <f t="shared" si="198"/>
        <v>5</v>
      </c>
      <c r="DR56">
        <f t="shared" si="198"/>
        <v>0</v>
      </c>
      <c r="DS56">
        <f t="shared" si="180"/>
        <v>5</v>
      </c>
      <c r="DT56">
        <f t="shared" si="94"/>
        <v>5</v>
      </c>
      <c r="DU56">
        <f t="shared" si="95"/>
        <v>0</v>
      </c>
      <c r="DV56">
        <f t="shared" si="181"/>
        <v>0</v>
      </c>
      <c r="DW56">
        <f t="shared" si="199"/>
        <v>0</v>
      </c>
      <c r="DX56">
        <f t="shared" si="199"/>
        <v>0</v>
      </c>
      <c r="DY56">
        <f t="shared" si="199"/>
        <v>1</v>
      </c>
      <c r="DZ56">
        <f t="shared" si="199"/>
        <v>1</v>
      </c>
      <c r="EA56">
        <f t="shared" si="199"/>
        <v>1</v>
      </c>
      <c r="EB56">
        <f t="shared" si="97"/>
        <v>0</v>
      </c>
      <c r="EC56">
        <f t="shared" si="98"/>
        <v>10</v>
      </c>
      <c r="ED56">
        <f t="shared" si="99"/>
        <v>40</v>
      </c>
      <c r="EE56">
        <f t="shared" si="200"/>
        <v>1</v>
      </c>
      <c r="EF56">
        <f t="shared" si="200"/>
        <v>1</v>
      </c>
      <c r="EG56">
        <f t="shared" si="200"/>
        <v>1</v>
      </c>
      <c r="EH56">
        <f t="shared" si="101"/>
        <v>0</v>
      </c>
      <c r="EI56">
        <f t="shared" si="102"/>
        <v>10</v>
      </c>
      <c r="EJ56">
        <f t="shared" si="103"/>
        <v>40</v>
      </c>
      <c r="EK56" s="16">
        <f t="shared" si="182"/>
        <v>0</v>
      </c>
      <c r="EL56" s="16">
        <f t="shared" si="104"/>
        <v>10</v>
      </c>
      <c r="EM56" s="16">
        <f t="shared" si="105"/>
        <v>45</v>
      </c>
      <c r="EN56" s="16">
        <f t="shared" si="183"/>
        <v>0</v>
      </c>
      <c r="EO56" s="16">
        <f t="shared" si="106"/>
        <v>10</v>
      </c>
      <c r="EP56" s="16">
        <f t="shared" si="107"/>
        <v>45</v>
      </c>
      <c r="EQ56">
        <f t="shared" si="108"/>
        <v>0</v>
      </c>
      <c r="ER56" s="49">
        <f t="shared" si="28"/>
        <v>0</v>
      </c>
      <c r="ES56" s="49">
        <f t="shared" si="109"/>
        <v>0</v>
      </c>
      <c r="ET56" s="49">
        <f t="shared" si="110"/>
        <v>0</v>
      </c>
      <c r="EV56" t="s">
        <v>12</v>
      </c>
      <c r="EW56">
        <f t="shared" si="184"/>
        <v>0</v>
      </c>
      <c r="EX56" t="str">
        <f t="shared" si="111"/>
        <v>I2</v>
      </c>
      <c r="EY56">
        <f t="shared" si="112"/>
        <v>0</v>
      </c>
      <c r="EZ56">
        <f t="shared" si="113"/>
        <v>10</v>
      </c>
      <c r="FA56">
        <f t="shared" si="114"/>
        <v>45</v>
      </c>
      <c r="FB56" t="str">
        <f t="shared" si="115"/>
        <v>I3</v>
      </c>
      <c r="FC56">
        <f t="shared" si="116"/>
        <v>0</v>
      </c>
      <c r="FD56">
        <f t="shared" si="117"/>
        <v>10</v>
      </c>
      <c r="FE56">
        <f t="shared" si="118"/>
        <v>45</v>
      </c>
      <c r="FF56" t="str">
        <f t="shared" si="119"/>
        <v>S</v>
      </c>
      <c r="FG56">
        <f t="shared" si="120"/>
        <v>100</v>
      </c>
      <c r="FH56" t="str">
        <f t="shared" si="121"/>
        <v>D</v>
      </c>
      <c r="FI56">
        <f t="shared" si="122"/>
        <v>0</v>
      </c>
      <c r="FJ56" t="str">
        <f t="shared" si="123"/>
        <v>P18</v>
      </c>
      <c r="FK56">
        <f t="shared" si="124"/>
        <v>0</v>
      </c>
      <c r="FL56" t="str">
        <f t="shared" si="125"/>
        <v>P17</v>
      </c>
      <c r="FM56">
        <f t="shared" si="126"/>
        <v>0</v>
      </c>
      <c r="FN56" t="str">
        <f t="shared" si="127"/>
        <v>P9</v>
      </c>
      <c r="FO56">
        <f t="shared" si="128"/>
        <v>0</v>
      </c>
      <c r="FP56" t="str">
        <f t="shared" si="129"/>
        <v>P10</v>
      </c>
      <c r="FQ56">
        <f t="shared" si="130"/>
        <v>0</v>
      </c>
      <c r="FR56" t="str">
        <f t="shared" si="131"/>
        <v>T1</v>
      </c>
      <c r="FS56">
        <f t="shared" si="132"/>
        <v>0</v>
      </c>
      <c r="FT56" t="str">
        <f t="shared" si="133"/>
        <v>T2</v>
      </c>
      <c r="FU56">
        <f t="shared" si="134"/>
        <v>0</v>
      </c>
      <c r="FV56" t="str">
        <f t="shared" si="135"/>
        <v>T3</v>
      </c>
      <c r="FW56">
        <f t="shared" si="136"/>
        <v>10</v>
      </c>
      <c r="FX56" t="str">
        <f t="shared" si="137"/>
        <v>T4</v>
      </c>
      <c r="FY56">
        <f t="shared" si="138"/>
        <v>10</v>
      </c>
      <c r="FZ56" t="str">
        <f t="shared" si="139"/>
        <v>P13</v>
      </c>
      <c r="GA56">
        <f t="shared" si="185"/>
        <v>0</v>
      </c>
      <c r="GB56" t="str">
        <f t="shared" si="140"/>
        <v>P14</v>
      </c>
      <c r="GC56">
        <f t="shared" si="186"/>
        <v>0</v>
      </c>
      <c r="GD56" t="str">
        <f t="shared" si="141"/>
        <v>P11</v>
      </c>
      <c r="GE56">
        <f t="shared" si="141"/>
        <v>-15</v>
      </c>
      <c r="GF56" t="str">
        <f t="shared" si="141"/>
        <v>P12</v>
      </c>
      <c r="GG56">
        <f t="shared" si="141"/>
        <v>-15</v>
      </c>
      <c r="GH56" t="str">
        <f t="shared" si="149"/>
        <v/>
      </c>
      <c r="GI56" t="str">
        <f t="shared" si="142"/>
        <v/>
      </c>
      <c r="GJ56" t="str">
        <f t="shared" si="143"/>
        <v/>
      </c>
      <c r="GK56" t="str">
        <f t="shared" si="144"/>
        <v/>
      </c>
      <c r="GL56" t="str">
        <f t="shared" si="145"/>
        <v>X</v>
      </c>
      <c r="GM56">
        <f t="shared" si="146"/>
        <v>-1</v>
      </c>
      <c r="GQ56">
        <f t="shared" si="147"/>
        <v>500</v>
      </c>
      <c r="GR56">
        <f t="shared" si="148"/>
        <v>100</v>
      </c>
    </row>
    <row r="57" spans="1:200" ht="18.600000000000001" thickTop="1" thickBot="1" x14ac:dyDescent="0.45">
      <c r="K57">
        <f t="shared" si="34"/>
        <v>0</v>
      </c>
      <c r="L57">
        <f t="shared" si="35"/>
        <v>49</v>
      </c>
      <c r="M57">
        <f t="shared" si="36"/>
        <v>0</v>
      </c>
      <c r="N57" s="17">
        <f t="shared" si="37"/>
        <v>0</v>
      </c>
      <c r="O57">
        <f t="shared" si="38"/>
        <v>1</v>
      </c>
      <c r="P57">
        <f t="shared" si="187"/>
        <v>-10</v>
      </c>
      <c r="Q57">
        <f t="shared" si="187"/>
        <v>-5</v>
      </c>
      <c r="R57">
        <f t="shared" si="40"/>
        <v>0</v>
      </c>
      <c r="S57">
        <f t="shared" si="188"/>
        <v>0</v>
      </c>
      <c r="T57">
        <f t="shared" si="188"/>
        <v>0</v>
      </c>
      <c r="U57">
        <f t="shared" si="42"/>
        <v>0</v>
      </c>
      <c r="V57">
        <f t="shared" si="43"/>
        <v>-1</v>
      </c>
      <c r="W57">
        <f t="shared" ref="W57:AB59" si="201">W56</f>
        <v>-2</v>
      </c>
      <c r="X57">
        <f t="shared" si="201"/>
        <v>4</v>
      </c>
      <c r="Y57">
        <f t="shared" si="201"/>
        <v>4</v>
      </c>
      <c r="Z57">
        <f t="shared" si="201"/>
        <v>8</v>
      </c>
      <c r="AA57">
        <f t="shared" si="201"/>
        <v>0</v>
      </c>
      <c r="AB57">
        <f t="shared" si="201"/>
        <v>0</v>
      </c>
      <c r="AC57" s="2">
        <f t="shared" si="44"/>
        <v>0</v>
      </c>
      <c r="AD57" s="2">
        <f t="shared" si="45"/>
        <v>9</v>
      </c>
      <c r="AE57" s="2">
        <f t="shared" si="46"/>
        <v>0</v>
      </c>
      <c r="AF57" s="2">
        <f t="shared" si="47"/>
        <v>-1</v>
      </c>
      <c r="AG57" s="2">
        <f t="shared" si="48"/>
        <v>0</v>
      </c>
      <c r="AH57" s="2">
        <f t="shared" si="49"/>
        <v>0</v>
      </c>
      <c r="AI57" s="2">
        <f t="shared" si="50"/>
        <v>0</v>
      </c>
      <c r="AJ57" s="2">
        <f t="shared" si="51"/>
        <v>0</v>
      </c>
      <c r="AK57" s="6">
        <f t="shared" si="1"/>
        <v>0</v>
      </c>
      <c r="AL57" s="6">
        <f t="shared" si="2"/>
        <v>0</v>
      </c>
      <c r="AM57" s="6">
        <f t="shared" si="52"/>
        <v>0</v>
      </c>
      <c r="AN57" s="2">
        <f t="shared" si="3"/>
        <v>0</v>
      </c>
      <c r="AO57" s="6">
        <f t="shared" si="53"/>
        <v>0</v>
      </c>
      <c r="AP57" s="6">
        <f t="shared" si="4"/>
        <v>0</v>
      </c>
      <c r="AQ57" s="6">
        <f t="shared" si="54"/>
        <v>0</v>
      </c>
      <c r="AR57" s="18">
        <f t="shared" si="5"/>
        <v>0</v>
      </c>
      <c r="AS57" s="18">
        <f t="shared" si="6"/>
        <v>0</v>
      </c>
      <c r="AT57">
        <f t="shared" si="189"/>
        <v>6</v>
      </c>
      <c r="AU57">
        <f t="shared" si="189"/>
        <v>3</v>
      </c>
      <c r="AV57">
        <f t="shared" si="56"/>
        <v>0</v>
      </c>
      <c r="AW57" s="2">
        <f t="shared" si="57"/>
        <v>0</v>
      </c>
      <c r="AX57" s="2">
        <f t="shared" si="58"/>
        <v>0</v>
      </c>
      <c r="AY57" s="2">
        <f t="shared" si="190"/>
        <v>1</v>
      </c>
      <c r="AZ57" s="2">
        <f t="shared" si="190"/>
        <v>-1</v>
      </c>
      <c r="BA57" s="18">
        <f t="shared" si="60"/>
        <v>0</v>
      </c>
      <c r="BB57" s="2">
        <f t="shared" si="61"/>
        <v>0</v>
      </c>
      <c r="BC57" s="2">
        <f t="shared" si="62"/>
        <v>0</v>
      </c>
      <c r="BD57" s="2">
        <f t="shared" si="191"/>
        <v>1</v>
      </c>
      <c r="BE57" s="2">
        <f t="shared" si="191"/>
        <v>-1</v>
      </c>
      <c r="BF57" s="18">
        <f t="shared" si="64"/>
        <v>0</v>
      </c>
      <c r="BG57">
        <f t="shared" si="192"/>
        <v>0</v>
      </c>
      <c r="BH57" s="2">
        <f t="shared" si="192"/>
        <v>1</v>
      </c>
      <c r="BI57" s="17">
        <f t="shared" si="66"/>
        <v>0</v>
      </c>
      <c r="BJ57" s="2">
        <f t="shared" si="67"/>
        <v>1</v>
      </c>
      <c r="BK57" s="17">
        <f t="shared" si="68"/>
        <v>0</v>
      </c>
      <c r="BL57" s="2"/>
      <c r="BM57" t="str">
        <f t="shared" si="69"/>
        <v/>
      </c>
      <c r="BN57" t="str">
        <f t="shared" si="69"/>
        <v/>
      </c>
      <c r="BO57">
        <f t="shared" si="70"/>
        <v>0</v>
      </c>
      <c r="BP57">
        <f t="shared" si="71"/>
        <v>0</v>
      </c>
      <c r="BQ57">
        <f t="shared" si="72"/>
        <v>0</v>
      </c>
      <c r="BR57">
        <f t="shared" si="73"/>
        <v>0</v>
      </c>
      <c r="BS57">
        <f t="shared" si="73"/>
        <v>0</v>
      </c>
      <c r="BT57" s="17">
        <f t="shared" si="74"/>
        <v>0</v>
      </c>
      <c r="BU57" s="17">
        <f t="shared" si="75"/>
        <v>0</v>
      </c>
      <c r="BV57" s="2"/>
      <c r="BW57">
        <f t="shared" si="76"/>
        <v>10</v>
      </c>
      <c r="BX57">
        <f t="shared" si="165"/>
        <v>0</v>
      </c>
      <c r="BY57" s="7">
        <f t="shared" si="166"/>
        <v>0</v>
      </c>
      <c r="BZ57">
        <f t="shared" si="167"/>
        <v>0</v>
      </c>
      <c r="CA57" s="7">
        <f t="shared" si="168"/>
        <v>0</v>
      </c>
      <c r="CB57">
        <f t="shared" si="193"/>
        <v>10</v>
      </c>
      <c r="CC57">
        <f t="shared" si="193"/>
        <v>0</v>
      </c>
      <c r="CD57">
        <f t="shared" si="193"/>
        <v>0</v>
      </c>
      <c r="CE57" s="7">
        <f t="shared" si="78"/>
        <v>10</v>
      </c>
      <c r="CF57" s="7">
        <f t="shared" si="79"/>
        <v>10</v>
      </c>
      <c r="CG57">
        <f t="shared" si="194"/>
        <v>20</v>
      </c>
      <c r="CH57">
        <f t="shared" si="194"/>
        <v>20</v>
      </c>
      <c r="CI57">
        <f t="shared" si="194"/>
        <v>20</v>
      </c>
      <c r="CJ57">
        <f t="shared" si="169"/>
        <v>40</v>
      </c>
      <c r="CK57">
        <f t="shared" si="170"/>
        <v>40</v>
      </c>
      <c r="CL57">
        <f t="shared" si="171"/>
        <v>0</v>
      </c>
      <c r="CM57">
        <f t="shared" si="172"/>
        <v>0</v>
      </c>
      <c r="CN57">
        <f t="shared" si="195"/>
        <v>10</v>
      </c>
      <c r="CO57">
        <f t="shared" si="195"/>
        <v>5</v>
      </c>
      <c r="CP57">
        <f t="shared" si="173"/>
        <v>0</v>
      </c>
      <c r="CQ57">
        <f t="shared" si="174"/>
        <v>0</v>
      </c>
      <c r="CR57">
        <f t="shared" si="175"/>
        <v>0</v>
      </c>
      <c r="CS57" s="7">
        <f t="shared" si="82"/>
        <v>0</v>
      </c>
      <c r="CT57">
        <f t="shared" si="176"/>
        <v>0</v>
      </c>
      <c r="CU57">
        <f t="shared" si="177"/>
        <v>0</v>
      </c>
      <c r="CV57">
        <f t="shared" si="178"/>
        <v>0</v>
      </c>
      <c r="CW57" s="7">
        <f t="shared" si="83"/>
        <v>0</v>
      </c>
      <c r="CX57">
        <f t="shared" si="196"/>
        <v>0</v>
      </c>
      <c r="CY57">
        <f t="shared" si="196"/>
        <v>0</v>
      </c>
      <c r="CZ57">
        <f t="shared" si="196"/>
        <v>-5</v>
      </c>
      <c r="DA57">
        <f t="shared" si="196"/>
        <v>0</v>
      </c>
      <c r="DB57">
        <f t="shared" si="196"/>
        <v>0</v>
      </c>
      <c r="DC57">
        <f t="shared" si="85"/>
        <v>40</v>
      </c>
      <c r="DD57">
        <f t="shared" si="86"/>
        <v>40</v>
      </c>
      <c r="DE57" s="5">
        <f t="shared" si="87"/>
        <v>40</v>
      </c>
      <c r="DG57">
        <f t="shared" si="88"/>
        <v>40</v>
      </c>
      <c r="DH57">
        <f t="shared" si="89"/>
        <v>40</v>
      </c>
      <c r="DI57" s="5">
        <f t="shared" si="90"/>
        <v>40</v>
      </c>
      <c r="DK57">
        <f t="shared" si="197"/>
        <v>0</v>
      </c>
      <c r="DL57">
        <f t="shared" si="197"/>
        <v>0</v>
      </c>
      <c r="DM57">
        <f t="shared" si="197"/>
        <v>0</v>
      </c>
      <c r="DN57">
        <f t="shared" si="197"/>
        <v>0</v>
      </c>
      <c r="DO57">
        <f t="shared" si="179"/>
        <v>0</v>
      </c>
      <c r="DP57">
        <f t="shared" si="92"/>
        <v>0</v>
      </c>
      <c r="DQ57">
        <f t="shared" si="198"/>
        <v>5</v>
      </c>
      <c r="DR57">
        <f t="shared" si="198"/>
        <v>0</v>
      </c>
      <c r="DS57">
        <f t="shared" si="180"/>
        <v>5</v>
      </c>
      <c r="DT57">
        <f t="shared" si="94"/>
        <v>5</v>
      </c>
      <c r="DU57">
        <f t="shared" si="95"/>
        <v>0</v>
      </c>
      <c r="DV57">
        <f t="shared" si="181"/>
        <v>0</v>
      </c>
      <c r="DW57">
        <f t="shared" si="199"/>
        <v>0</v>
      </c>
      <c r="DX57">
        <f t="shared" si="199"/>
        <v>0</v>
      </c>
      <c r="DY57">
        <f t="shared" si="199"/>
        <v>1</v>
      </c>
      <c r="DZ57">
        <f t="shared" si="199"/>
        <v>1</v>
      </c>
      <c r="EA57">
        <f t="shared" si="199"/>
        <v>1</v>
      </c>
      <c r="EB57">
        <f t="shared" si="97"/>
        <v>0</v>
      </c>
      <c r="EC57">
        <f t="shared" si="98"/>
        <v>10</v>
      </c>
      <c r="ED57">
        <f t="shared" si="99"/>
        <v>40</v>
      </c>
      <c r="EE57">
        <f t="shared" si="200"/>
        <v>1</v>
      </c>
      <c r="EF57">
        <f t="shared" si="200"/>
        <v>1</v>
      </c>
      <c r="EG57">
        <f t="shared" si="200"/>
        <v>1</v>
      </c>
      <c r="EH57">
        <f t="shared" si="101"/>
        <v>0</v>
      </c>
      <c r="EI57">
        <f t="shared" si="102"/>
        <v>10</v>
      </c>
      <c r="EJ57">
        <f t="shared" si="103"/>
        <v>40</v>
      </c>
      <c r="EK57" s="16">
        <f t="shared" si="182"/>
        <v>0</v>
      </c>
      <c r="EL57" s="16">
        <f t="shared" si="104"/>
        <v>10</v>
      </c>
      <c r="EM57" s="16">
        <f t="shared" si="105"/>
        <v>45</v>
      </c>
      <c r="EN57" s="16">
        <f t="shared" si="183"/>
        <v>0</v>
      </c>
      <c r="EO57" s="16">
        <f t="shared" si="106"/>
        <v>10</v>
      </c>
      <c r="EP57" s="16">
        <f t="shared" si="107"/>
        <v>45</v>
      </c>
      <c r="EQ57">
        <f t="shared" si="108"/>
        <v>0</v>
      </c>
      <c r="ER57" s="49">
        <f t="shared" si="28"/>
        <v>0</v>
      </c>
      <c r="ES57" s="49">
        <f t="shared" si="109"/>
        <v>0</v>
      </c>
      <c r="ET57" s="49">
        <f t="shared" si="110"/>
        <v>0</v>
      </c>
      <c r="EV57" t="s">
        <v>12</v>
      </c>
      <c r="EW57">
        <f t="shared" si="184"/>
        <v>0</v>
      </c>
      <c r="EX57" t="str">
        <f t="shared" si="111"/>
        <v>I2</v>
      </c>
      <c r="EY57">
        <f t="shared" si="112"/>
        <v>0</v>
      </c>
      <c r="EZ57">
        <f t="shared" si="113"/>
        <v>10</v>
      </c>
      <c r="FA57">
        <f t="shared" si="114"/>
        <v>45</v>
      </c>
      <c r="FB57" t="str">
        <f t="shared" si="115"/>
        <v>I3</v>
      </c>
      <c r="FC57">
        <f t="shared" si="116"/>
        <v>0</v>
      </c>
      <c r="FD57">
        <f t="shared" si="117"/>
        <v>10</v>
      </c>
      <c r="FE57">
        <f t="shared" si="118"/>
        <v>45</v>
      </c>
      <c r="FF57" t="str">
        <f t="shared" si="119"/>
        <v>S</v>
      </c>
      <c r="FG57">
        <f t="shared" si="120"/>
        <v>100</v>
      </c>
      <c r="FH57" t="str">
        <f t="shared" si="121"/>
        <v>D</v>
      </c>
      <c r="FI57">
        <f t="shared" si="122"/>
        <v>0</v>
      </c>
      <c r="FJ57" t="str">
        <f t="shared" si="123"/>
        <v>P18</v>
      </c>
      <c r="FK57">
        <f t="shared" si="124"/>
        <v>0</v>
      </c>
      <c r="FL57" t="str">
        <f t="shared" si="125"/>
        <v>P17</v>
      </c>
      <c r="FM57">
        <f t="shared" si="126"/>
        <v>0</v>
      </c>
      <c r="FN57" t="str">
        <f t="shared" si="127"/>
        <v>P9</v>
      </c>
      <c r="FO57">
        <f t="shared" si="128"/>
        <v>0</v>
      </c>
      <c r="FP57" t="str">
        <f t="shared" si="129"/>
        <v>P10</v>
      </c>
      <c r="FQ57">
        <f t="shared" si="130"/>
        <v>0</v>
      </c>
      <c r="FR57" t="str">
        <f t="shared" si="131"/>
        <v>T1</v>
      </c>
      <c r="FS57">
        <f t="shared" si="132"/>
        <v>0</v>
      </c>
      <c r="FT57" t="str">
        <f t="shared" si="133"/>
        <v>T2</v>
      </c>
      <c r="FU57">
        <f t="shared" si="134"/>
        <v>0</v>
      </c>
      <c r="FV57" t="str">
        <f t="shared" si="135"/>
        <v>T3</v>
      </c>
      <c r="FW57">
        <f t="shared" si="136"/>
        <v>10</v>
      </c>
      <c r="FX57" t="str">
        <f t="shared" si="137"/>
        <v>T4</v>
      </c>
      <c r="FY57">
        <f t="shared" si="138"/>
        <v>10</v>
      </c>
      <c r="FZ57" t="str">
        <f t="shared" si="139"/>
        <v>P13</v>
      </c>
      <c r="GA57">
        <f t="shared" si="185"/>
        <v>0</v>
      </c>
      <c r="GB57" t="str">
        <f t="shared" si="140"/>
        <v>P14</v>
      </c>
      <c r="GC57">
        <f t="shared" si="186"/>
        <v>0</v>
      </c>
      <c r="GD57" t="str">
        <f t="shared" si="141"/>
        <v>P11</v>
      </c>
      <c r="GE57">
        <f t="shared" si="141"/>
        <v>-15</v>
      </c>
      <c r="GF57" t="str">
        <f t="shared" si="141"/>
        <v>P12</v>
      </c>
      <c r="GG57">
        <f t="shared" si="141"/>
        <v>-15</v>
      </c>
      <c r="GH57" t="str">
        <f t="shared" si="149"/>
        <v/>
      </c>
      <c r="GI57" t="str">
        <f t="shared" si="142"/>
        <v/>
      </c>
      <c r="GJ57" t="str">
        <f t="shared" si="143"/>
        <v/>
      </c>
      <c r="GK57" t="str">
        <f t="shared" si="144"/>
        <v/>
      </c>
      <c r="GL57" t="str">
        <f t="shared" si="145"/>
        <v>X</v>
      </c>
      <c r="GM57">
        <f t="shared" si="146"/>
        <v>-1</v>
      </c>
      <c r="GQ57">
        <f t="shared" si="147"/>
        <v>500</v>
      </c>
      <c r="GR57">
        <f t="shared" si="148"/>
        <v>100</v>
      </c>
    </row>
    <row r="58" spans="1:200" ht="18.600000000000001" thickTop="1" thickBot="1" x14ac:dyDescent="0.45">
      <c r="K58">
        <f t="shared" si="34"/>
        <v>0</v>
      </c>
      <c r="L58">
        <f t="shared" si="35"/>
        <v>50</v>
      </c>
      <c r="M58">
        <f t="shared" si="36"/>
        <v>0</v>
      </c>
      <c r="N58" s="17">
        <f t="shared" si="37"/>
        <v>0</v>
      </c>
      <c r="O58">
        <f t="shared" si="38"/>
        <v>1</v>
      </c>
      <c r="P58">
        <f t="shared" ref="P58:Q59" si="202">P57</f>
        <v>-10</v>
      </c>
      <c r="Q58">
        <f t="shared" si="202"/>
        <v>-5</v>
      </c>
      <c r="R58">
        <f t="shared" si="40"/>
        <v>0</v>
      </c>
      <c r="S58">
        <f t="shared" ref="S58:T59" si="203">S57</f>
        <v>0</v>
      </c>
      <c r="T58">
        <f t="shared" si="203"/>
        <v>0</v>
      </c>
      <c r="U58">
        <f t="shared" si="42"/>
        <v>0</v>
      </c>
      <c r="V58">
        <f t="shared" si="43"/>
        <v>-1</v>
      </c>
      <c r="W58">
        <f t="shared" si="201"/>
        <v>-2</v>
      </c>
      <c r="X58">
        <f t="shared" si="201"/>
        <v>4</v>
      </c>
      <c r="Y58">
        <f t="shared" si="201"/>
        <v>4</v>
      </c>
      <c r="Z58">
        <f t="shared" si="201"/>
        <v>8</v>
      </c>
      <c r="AA58">
        <f t="shared" si="201"/>
        <v>0</v>
      </c>
      <c r="AB58">
        <f t="shared" si="201"/>
        <v>0</v>
      </c>
      <c r="AC58" s="2">
        <f t="shared" si="44"/>
        <v>0</v>
      </c>
      <c r="AD58" s="2">
        <f t="shared" si="45"/>
        <v>9</v>
      </c>
      <c r="AE58" s="2">
        <f t="shared" si="46"/>
        <v>0</v>
      </c>
      <c r="AF58" s="2">
        <f t="shared" si="47"/>
        <v>-1</v>
      </c>
      <c r="AG58" s="2">
        <f t="shared" si="48"/>
        <v>0</v>
      </c>
      <c r="AH58" s="2">
        <f t="shared" si="49"/>
        <v>0</v>
      </c>
      <c r="AI58" s="2">
        <f t="shared" si="50"/>
        <v>0</v>
      </c>
      <c r="AJ58" s="2">
        <f t="shared" si="51"/>
        <v>0</v>
      </c>
      <c r="AK58" s="6">
        <f t="shared" si="1"/>
        <v>0</v>
      </c>
      <c r="AL58" s="6">
        <f t="shared" si="2"/>
        <v>0</v>
      </c>
      <c r="AM58" s="6">
        <f t="shared" si="52"/>
        <v>0</v>
      </c>
      <c r="AN58" s="2">
        <f t="shared" si="3"/>
        <v>0</v>
      </c>
      <c r="AO58" s="6">
        <f t="shared" si="53"/>
        <v>0</v>
      </c>
      <c r="AP58" s="6">
        <f t="shared" si="4"/>
        <v>0</v>
      </c>
      <c r="AQ58" s="6">
        <f t="shared" si="54"/>
        <v>0</v>
      </c>
      <c r="AR58" s="18">
        <f t="shared" si="5"/>
        <v>0</v>
      </c>
      <c r="AS58" s="18">
        <f t="shared" si="6"/>
        <v>0</v>
      </c>
      <c r="AT58">
        <f t="shared" ref="AT58:AU59" si="204">AT57</f>
        <v>6</v>
      </c>
      <c r="AU58">
        <f t="shared" si="204"/>
        <v>3</v>
      </c>
      <c r="AV58">
        <f t="shared" si="56"/>
        <v>0</v>
      </c>
      <c r="AW58" s="2">
        <f t="shared" si="57"/>
        <v>0</v>
      </c>
      <c r="AX58" s="2">
        <f t="shared" si="58"/>
        <v>0</v>
      </c>
      <c r="AY58" s="2">
        <f t="shared" ref="AY58:AZ59" si="205">AY57</f>
        <v>1</v>
      </c>
      <c r="AZ58" s="2">
        <f t="shared" si="205"/>
        <v>-1</v>
      </c>
      <c r="BA58" s="18">
        <f t="shared" si="60"/>
        <v>0</v>
      </c>
      <c r="BB58" s="2">
        <f t="shared" si="61"/>
        <v>0</v>
      </c>
      <c r="BC58" s="2">
        <f t="shared" si="62"/>
        <v>0</v>
      </c>
      <c r="BD58" s="2">
        <f t="shared" ref="BD58:BE59" si="206">BD57</f>
        <v>1</v>
      </c>
      <c r="BE58" s="2">
        <f t="shared" si="206"/>
        <v>-1</v>
      </c>
      <c r="BF58" s="18">
        <f t="shared" si="64"/>
        <v>0</v>
      </c>
      <c r="BG58">
        <f t="shared" ref="BG58:BH59" si="207">BG57</f>
        <v>0</v>
      </c>
      <c r="BH58" s="2">
        <f t="shared" si="207"/>
        <v>1</v>
      </c>
      <c r="BI58" s="17">
        <f t="shared" si="66"/>
        <v>0</v>
      </c>
      <c r="BJ58" s="2">
        <f t="shared" si="67"/>
        <v>1</v>
      </c>
      <c r="BK58" s="17">
        <f t="shared" si="68"/>
        <v>0</v>
      </c>
      <c r="BL58" s="2"/>
      <c r="BM58" t="str">
        <f t="shared" si="69"/>
        <v/>
      </c>
      <c r="BN58" t="str">
        <f t="shared" si="69"/>
        <v/>
      </c>
      <c r="BO58">
        <f t="shared" si="70"/>
        <v>0</v>
      </c>
      <c r="BP58">
        <f t="shared" si="71"/>
        <v>0</v>
      </c>
      <c r="BQ58">
        <f t="shared" si="72"/>
        <v>0</v>
      </c>
      <c r="BR58">
        <f t="shared" si="73"/>
        <v>0</v>
      </c>
      <c r="BS58">
        <f t="shared" si="73"/>
        <v>0</v>
      </c>
      <c r="BT58" s="17">
        <f t="shared" si="74"/>
        <v>0</v>
      </c>
      <c r="BU58" s="17">
        <f t="shared" si="75"/>
        <v>0</v>
      </c>
      <c r="BV58" s="2"/>
      <c r="BW58">
        <f t="shared" si="76"/>
        <v>10</v>
      </c>
      <c r="BX58">
        <f t="shared" si="165"/>
        <v>0</v>
      </c>
      <c r="BY58" s="7">
        <f t="shared" si="166"/>
        <v>0</v>
      </c>
      <c r="BZ58">
        <f t="shared" si="167"/>
        <v>0</v>
      </c>
      <c r="CA58" s="7">
        <f t="shared" si="168"/>
        <v>0</v>
      </c>
      <c r="CB58">
        <f t="shared" ref="CB58:CD59" si="208">CB57</f>
        <v>10</v>
      </c>
      <c r="CC58">
        <f t="shared" si="208"/>
        <v>0</v>
      </c>
      <c r="CD58">
        <f t="shared" si="208"/>
        <v>0</v>
      </c>
      <c r="CE58" s="7">
        <f t="shared" si="78"/>
        <v>10</v>
      </c>
      <c r="CF58" s="7">
        <f t="shared" si="79"/>
        <v>10</v>
      </c>
      <c r="CG58">
        <f t="shared" ref="CG58:CI59" si="209">CG57</f>
        <v>20</v>
      </c>
      <c r="CH58">
        <f t="shared" si="209"/>
        <v>20</v>
      </c>
      <c r="CI58">
        <f t="shared" si="209"/>
        <v>20</v>
      </c>
      <c r="CJ58">
        <f t="shared" si="169"/>
        <v>40</v>
      </c>
      <c r="CK58">
        <f t="shared" si="170"/>
        <v>40</v>
      </c>
      <c r="CL58">
        <f t="shared" si="171"/>
        <v>0</v>
      </c>
      <c r="CM58">
        <f t="shared" si="172"/>
        <v>0</v>
      </c>
      <c r="CN58">
        <f t="shared" ref="CN58:CO59" si="210">CN57</f>
        <v>10</v>
      </c>
      <c r="CO58">
        <f t="shared" si="210"/>
        <v>5</v>
      </c>
      <c r="CP58">
        <f t="shared" si="173"/>
        <v>0</v>
      </c>
      <c r="CQ58">
        <f t="shared" si="174"/>
        <v>0</v>
      </c>
      <c r="CR58">
        <f t="shared" si="175"/>
        <v>0</v>
      </c>
      <c r="CS58" s="7">
        <f t="shared" si="82"/>
        <v>0</v>
      </c>
      <c r="CT58">
        <f t="shared" si="176"/>
        <v>0</v>
      </c>
      <c r="CU58">
        <f t="shared" si="177"/>
        <v>0</v>
      </c>
      <c r="CV58">
        <f t="shared" si="178"/>
        <v>0</v>
      </c>
      <c r="CW58" s="7">
        <f t="shared" si="83"/>
        <v>0</v>
      </c>
      <c r="CX58">
        <f t="shared" ref="CX58:DB59" si="211">CX57</f>
        <v>0</v>
      </c>
      <c r="CY58">
        <f t="shared" si="211"/>
        <v>0</v>
      </c>
      <c r="CZ58">
        <f t="shared" si="211"/>
        <v>-5</v>
      </c>
      <c r="DA58">
        <f t="shared" si="211"/>
        <v>0</v>
      </c>
      <c r="DB58">
        <f t="shared" si="211"/>
        <v>0</v>
      </c>
      <c r="DC58">
        <f t="shared" si="85"/>
        <v>40</v>
      </c>
      <c r="DD58">
        <f t="shared" si="86"/>
        <v>40</v>
      </c>
      <c r="DE58" s="5">
        <f t="shared" si="87"/>
        <v>40</v>
      </c>
      <c r="DG58">
        <f t="shared" si="88"/>
        <v>40</v>
      </c>
      <c r="DH58">
        <f t="shared" si="89"/>
        <v>40</v>
      </c>
      <c r="DI58" s="5">
        <f t="shared" si="90"/>
        <v>40</v>
      </c>
      <c r="DK58">
        <f t="shared" ref="DK58:DN59" si="212">DK57</f>
        <v>0</v>
      </c>
      <c r="DL58">
        <f t="shared" si="212"/>
        <v>0</v>
      </c>
      <c r="DM58">
        <f t="shared" si="212"/>
        <v>0</v>
      </c>
      <c r="DN58">
        <f t="shared" si="212"/>
        <v>0</v>
      </c>
      <c r="DO58">
        <f t="shared" si="179"/>
        <v>0</v>
      </c>
      <c r="DP58">
        <f t="shared" si="92"/>
        <v>0</v>
      </c>
      <c r="DQ58">
        <f t="shared" ref="DQ58:DR59" si="213">DQ57</f>
        <v>5</v>
      </c>
      <c r="DR58">
        <f t="shared" si="213"/>
        <v>0</v>
      </c>
      <c r="DS58">
        <f t="shared" si="180"/>
        <v>5</v>
      </c>
      <c r="DT58">
        <f t="shared" si="94"/>
        <v>5</v>
      </c>
      <c r="DU58">
        <f t="shared" si="95"/>
        <v>0</v>
      </c>
      <c r="DV58">
        <f t="shared" si="181"/>
        <v>0</v>
      </c>
      <c r="DW58">
        <f t="shared" ref="DW58:EA59" si="214">DW57</f>
        <v>0</v>
      </c>
      <c r="DX58">
        <f t="shared" si="214"/>
        <v>0</v>
      </c>
      <c r="DY58">
        <f t="shared" si="214"/>
        <v>1</v>
      </c>
      <c r="DZ58">
        <f t="shared" si="214"/>
        <v>1</v>
      </c>
      <c r="EA58">
        <f t="shared" si="214"/>
        <v>1</v>
      </c>
      <c r="EB58">
        <f t="shared" si="97"/>
        <v>0</v>
      </c>
      <c r="EC58">
        <f t="shared" si="98"/>
        <v>10</v>
      </c>
      <c r="ED58">
        <f t="shared" si="99"/>
        <v>40</v>
      </c>
      <c r="EE58">
        <f t="shared" si="200"/>
        <v>1</v>
      </c>
      <c r="EF58">
        <f t="shared" si="200"/>
        <v>1</v>
      </c>
      <c r="EG58">
        <f t="shared" si="200"/>
        <v>1</v>
      </c>
      <c r="EH58">
        <f t="shared" si="101"/>
        <v>0</v>
      </c>
      <c r="EI58">
        <f t="shared" si="102"/>
        <v>10</v>
      </c>
      <c r="EJ58">
        <f t="shared" si="103"/>
        <v>40</v>
      </c>
      <c r="EK58" s="16">
        <f t="shared" si="182"/>
        <v>0</v>
      </c>
      <c r="EL58" s="16">
        <f t="shared" si="104"/>
        <v>10</v>
      </c>
      <c r="EM58" s="16">
        <f t="shared" si="105"/>
        <v>45</v>
      </c>
      <c r="EN58" s="16">
        <f t="shared" si="183"/>
        <v>0</v>
      </c>
      <c r="EO58" s="16">
        <f t="shared" si="106"/>
        <v>10</v>
      </c>
      <c r="EP58" s="16">
        <f t="shared" si="107"/>
        <v>45</v>
      </c>
      <c r="EQ58">
        <f t="shared" si="108"/>
        <v>0</v>
      </c>
      <c r="ER58" s="49">
        <f t="shared" si="28"/>
        <v>0</v>
      </c>
      <c r="ES58" s="49">
        <f t="shared" si="109"/>
        <v>0</v>
      </c>
      <c r="ET58" s="49">
        <f t="shared" si="110"/>
        <v>0</v>
      </c>
      <c r="EV58" t="s">
        <v>12</v>
      </c>
      <c r="EW58">
        <f t="shared" si="184"/>
        <v>0</v>
      </c>
      <c r="EX58" t="str">
        <f t="shared" si="111"/>
        <v>I2</v>
      </c>
      <c r="EY58">
        <f t="shared" si="112"/>
        <v>0</v>
      </c>
      <c r="EZ58">
        <f t="shared" si="113"/>
        <v>10</v>
      </c>
      <c r="FA58">
        <f t="shared" si="114"/>
        <v>45</v>
      </c>
      <c r="FB58" t="str">
        <f t="shared" si="115"/>
        <v>I3</v>
      </c>
      <c r="FC58">
        <f t="shared" si="116"/>
        <v>0</v>
      </c>
      <c r="FD58">
        <f t="shared" si="117"/>
        <v>10</v>
      </c>
      <c r="FE58">
        <f t="shared" si="118"/>
        <v>45</v>
      </c>
      <c r="FF58" t="str">
        <f t="shared" si="119"/>
        <v>S</v>
      </c>
      <c r="FG58">
        <f t="shared" si="120"/>
        <v>100</v>
      </c>
      <c r="FH58" t="str">
        <f t="shared" si="121"/>
        <v>D</v>
      </c>
      <c r="FI58">
        <f t="shared" si="122"/>
        <v>0</v>
      </c>
      <c r="FJ58" t="str">
        <f t="shared" si="123"/>
        <v>P18</v>
      </c>
      <c r="FK58">
        <f t="shared" si="124"/>
        <v>0</v>
      </c>
      <c r="FL58" t="str">
        <f t="shared" si="125"/>
        <v>P17</v>
      </c>
      <c r="FM58">
        <f t="shared" si="126"/>
        <v>0</v>
      </c>
      <c r="FN58" t="str">
        <f t="shared" si="127"/>
        <v>P9</v>
      </c>
      <c r="FO58">
        <f t="shared" si="128"/>
        <v>0</v>
      </c>
      <c r="FP58" t="str">
        <f t="shared" si="129"/>
        <v>P10</v>
      </c>
      <c r="FQ58">
        <f t="shared" si="130"/>
        <v>0</v>
      </c>
      <c r="FR58" t="str">
        <f t="shared" si="131"/>
        <v>T1</v>
      </c>
      <c r="FS58">
        <f t="shared" si="132"/>
        <v>0</v>
      </c>
      <c r="FT58" t="str">
        <f t="shared" si="133"/>
        <v>T2</v>
      </c>
      <c r="FU58">
        <f t="shared" si="134"/>
        <v>0</v>
      </c>
      <c r="FV58" t="str">
        <f t="shared" si="135"/>
        <v>T3</v>
      </c>
      <c r="FW58">
        <f t="shared" si="136"/>
        <v>10</v>
      </c>
      <c r="FX58" t="str">
        <f t="shared" si="137"/>
        <v>T4</v>
      </c>
      <c r="FY58">
        <f t="shared" si="138"/>
        <v>10</v>
      </c>
      <c r="FZ58" t="str">
        <f t="shared" si="139"/>
        <v>P13</v>
      </c>
      <c r="GA58">
        <f t="shared" si="185"/>
        <v>0</v>
      </c>
      <c r="GB58" t="str">
        <f t="shared" si="140"/>
        <v>P14</v>
      </c>
      <c r="GC58">
        <f t="shared" si="186"/>
        <v>0</v>
      </c>
      <c r="GD58" t="str">
        <f t="shared" si="141"/>
        <v>P11</v>
      </c>
      <c r="GE58">
        <f t="shared" si="141"/>
        <v>-15</v>
      </c>
      <c r="GF58" t="str">
        <f t="shared" si="141"/>
        <v>P12</v>
      </c>
      <c r="GG58">
        <f t="shared" si="141"/>
        <v>-15</v>
      </c>
      <c r="GH58" t="str">
        <f t="shared" si="149"/>
        <v/>
      </c>
      <c r="GI58" t="str">
        <f t="shared" si="142"/>
        <v/>
      </c>
      <c r="GJ58" t="str">
        <f t="shared" si="143"/>
        <v/>
      </c>
      <c r="GK58" t="str">
        <f t="shared" si="144"/>
        <v/>
      </c>
      <c r="GL58" t="str">
        <f t="shared" si="145"/>
        <v>X</v>
      </c>
      <c r="GM58">
        <f t="shared" si="146"/>
        <v>-1</v>
      </c>
      <c r="GQ58">
        <f t="shared" si="147"/>
        <v>500</v>
      </c>
      <c r="GR58">
        <f t="shared" si="148"/>
        <v>100</v>
      </c>
    </row>
    <row r="59" spans="1:200" ht="18.600000000000001" thickTop="1" thickBot="1" x14ac:dyDescent="0.45">
      <c r="K59">
        <f t="shared" si="34"/>
        <v>0</v>
      </c>
      <c r="L59">
        <f t="shared" si="35"/>
        <v>51</v>
      </c>
      <c r="M59">
        <f t="shared" si="36"/>
        <v>0</v>
      </c>
      <c r="N59" s="17">
        <f t="shared" si="37"/>
        <v>0</v>
      </c>
      <c r="O59">
        <f t="shared" si="38"/>
        <v>1</v>
      </c>
      <c r="P59">
        <f t="shared" si="202"/>
        <v>-10</v>
      </c>
      <c r="Q59">
        <f t="shared" si="202"/>
        <v>-5</v>
      </c>
      <c r="R59">
        <f t="shared" si="40"/>
        <v>0</v>
      </c>
      <c r="S59">
        <f t="shared" si="203"/>
        <v>0</v>
      </c>
      <c r="T59">
        <f t="shared" si="203"/>
        <v>0</v>
      </c>
      <c r="U59">
        <f t="shared" si="42"/>
        <v>0</v>
      </c>
      <c r="V59">
        <f t="shared" si="43"/>
        <v>-1</v>
      </c>
      <c r="W59">
        <f t="shared" si="201"/>
        <v>-2</v>
      </c>
      <c r="X59">
        <f t="shared" si="201"/>
        <v>4</v>
      </c>
      <c r="Y59">
        <f t="shared" si="201"/>
        <v>4</v>
      </c>
      <c r="Z59">
        <f t="shared" si="201"/>
        <v>8</v>
      </c>
      <c r="AA59">
        <f t="shared" si="201"/>
        <v>0</v>
      </c>
      <c r="AB59">
        <f t="shared" si="201"/>
        <v>0</v>
      </c>
      <c r="AC59" s="2">
        <f t="shared" si="44"/>
        <v>0</v>
      </c>
      <c r="AD59" s="2">
        <f t="shared" si="45"/>
        <v>9</v>
      </c>
      <c r="AE59" s="2">
        <f t="shared" si="46"/>
        <v>0</v>
      </c>
      <c r="AF59" s="2">
        <f t="shared" si="47"/>
        <v>-1</v>
      </c>
      <c r="AG59" s="2">
        <f t="shared" si="48"/>
        <v>0</v>
      </c>
      <c r="AH59" s="2">
        <f t="shared" si="49"/>
        <v>0</v>
      </c>
      <c r="AI59" s="2">
        <f t="shared" si="50"/>
        <v>0</v>
      </c>
      <c r="AJ59" s="2">
        <f t="shared" si="51"/>
        <v>0</v>
      </c>
      <c r="AK59" s="6">
        <f t="shared" si="1"/>
        <v>0</v>
      </c>
      <c r="AL59" s="6">
        <f t="shared" si="2"/>
        <v>0</v>
      </c>
      <c r="AM59" s="6">
        <f t="shared" si="52"/>
        <v>0</v>
      </c>
      <c r="AN59" s="2">
        <f t="shared" si="3"/>
        <v>0</v>
      </c>
      <c r="AO59" s="6">
        <f t="shared" si="53"/>
        <v>0</v>
      </c>
      <c r="AP59" s="6">
        <f t="shared" si="4"/>
        <v>0</v>
      </c>
      <c r="AQ59" s="6">
        <f t="shared" si="54"/>
        <v>0</v>
      </c>
      <c r="AR59" s="18">
        <f t="shared" si="5"/>
        <v>0</v>
      </c>
      <c r="AS59" s="18">
        <f t="shared" si="6"/>
        <v>0</v>
      </c>
      <c r="AT59">
        <f t="shared" si="204"/>
        <v>6</v>
      </c>
      <c r="AU59">
        <f t="shared" si="204"/>
        <v>3</v>
      </c>
      <c r="AV59">
        <f t="shared" si="56"/>
        <v>0</v>
      </c>
      <c r="AW59" s="2">
        <f t="shared" si="57"/>
        <v>0</v>
      </c>
      <c r="AX59" s="2">
        <f t="shared" si="58"/>
        <v>0</v>
      </c>
      <c r="AY59" s="2">
        <f t="shared" si="205"/>
        <v>1</v>
      </c>
      <c r="AZ59" s="2">
        <f t="shared" si="205"/>
        <v>-1</v>
      </c>
      <c r="BA59" s="18">
        <f t="shared" si="60"/>
        <v>0</v>
      </c>
      <c r="BB59" s="2">
        <f t="shared" si="61"/>
        <v>0</v>
      </c>
      <c r="BC59" s="2">
        <f t="shared" si="62"/>
        <v>0</v>
      </c>
      <c r="BD59" s="2">
        <f t="shared" si="206"/>
        <v>1</v>
      </c>
      <c r="BE59" s="2">
        <f t="shared" si="206"/>
        <v>-1</v>
      </c>
      <c r="BF59" s="18">
        <f t="shared" si="64"/>
        <v>0</v>
      </c>
      <c r="BG59">
        <f t="shared" si="207"/>
        <v>0</v>
      </c>
      <c r="BH59" s="2">
        <f t="shared" si="207"/>
        <v>1</v>
      </c>
      <c r="BI59" s="17">
        <f t="shared" si="66"/>
        <v>0</v>
      </c>
      <c r="BJ59" s="2">
        <f t="shared" si="67"/>
        <v>1</v>
      </c>
      <c r="BK59" s="17">
        <f t="shared" si="68"/>
        <v>0</v>
      </c>
      <c r="BL59" s="2"/>
      <c r="BM59" t="str">
        <f t="shared" si="69"/>
        <v/>
      </c>
      <c r="BN59" t="str">
        <f t="shared" si="69"/>
        <v/>
      </c>
      <c r="BO59">
        <f t="shared" si="70"/>
        <v>0</v>
      </c>
      <c r="BP59">
        <f t="shared" si="71"/>
        <v>0</v>
      </c>
      <c r="BQ59">
        <f t="shared" si="72"/>
        <v>0</v>
      </c>
      <c r="BR59">
        <f t="shared" si="73"/>
        <v>0</v>
      </c>
      <c r="BS59">
        <f t="shared" si="73"/>
        <v>0</v>
      </c>
      <c r="BT59" s="17">
        <f t="shared" si="74"/>
        <v>0</v>
      </c>
      <c r="BU59" s="17">
        <f t="shared" si="75"/>
        <v>0</v>
      </c>
      <c r="BV59" s="2"/>
      <c r="BW59">
        <f t="shared" si="76"/>
        <v>10</v>
      </c>
      <c r="BX59">
        <f t="shared" si="165"/>
        <v>0</v>
      </c>
      <c r="BY59" s="7">
        <f t="shared" si="166"/>
        <v>0</v>
      </c>
      <c r="BZ59">
        <f t="shared" si="167"/>
        <v>0</v>
      </c>
      <c r="CA59" s="7">
        <f t="shared" si="168"/>
        <v>0</v>
      </c>
      <c r="CB59">
        <f t="shared" si="208"/>
        <v>10</v>
      </c>
      <c r="CC59">
        <f t="shared" si="208"/>
        <v>0</v>
      </c>
      <c r="CD59">
        <f t="shared" si="208"/>
        <v>0</v>
      </c>
      <c r="CE59" s="7">
        <f t="shared" si="78"/>
        <v>10</v>
      </c>
      <c r="CF59" s="7">
        <f t="shared" si="79"/>
        <v>10</v>
      </c>
      <c r="CG59">
        <f t="shared" si="209"/>
        <v>20</v>
      </c>
      <c r="CH59">
        <f t="shared" si="209"/>
        <v>20</v>
      </c>
      <c r="CI59">
        <f t="shared" si="209"/>
        <v>20</v>
      </c>
      <c r="CJ59">
        <f t="shared" si="169"/>
        <v>40</v>
      </c>
      <c r="CK59">
        <f t="shared" si="170"/>
        <v>40</v>
      </c>
      <c r="CL59">
        <f t="shared" si="171"/>
        <v>0</v>
      </c>
      <c r="CM59">
        <f t="shared" si="172"/>
        <v>0</v>
      </c>
      <c r="CN59">
        <f t="shared" si="210"/>
        <v>10</v>
      </c>
      <c r="CO59">
        <f t="shared" si="210"/>
        <v>5</v>
      </c>
      <c r="CP59">
        <f t="shared" si="173"/>
        <v>0</v>
      </c>
      <c r="CQ59">
        <f t="shared" si="174"/>
        <v>0</v>
      </c>
      <c r="CR59">
        <f t="shared" si="175"/>
        <v>0</v>
      </c>
      <c r="CS59" s="7">
        <f t="shared" si="82"/>
        <v>0</v>
      </c>
      <c r="CT59">
        <f t="shared" si="176"/>
        <v>0</v>
      </c>
      <c r="CU59">
        <f t="shared" si="177"/>
        <v>0</v>
      </c>
      <c r="CV59">
        <f t="shared" si="178"/>
        <v>0</v>
      </c>
      <c r="CW59" s="7">
        <f t="shared" si="83"/>
        <v>0</v>
      </c>
      <c r="CX59">
        <f t="shared" si="211"/>
        <v>0</v>
      </c>
      <c r="CY59">
        <f t="shared" si="211"/>
        <v>0</v>
      </c>
      <c r="CZ59">
        <f t="shared" si="211"/>
        <v>-5</v>
      </c>
      <c r="DA59">
        <f t="shared" si="211"/>
        <v>0</v>
      </c>
      <c r="DB59">
        <f t="shared" si="211"/>
        <v>0</v>
      </c>
      <c r="DC59">
        <f t="shared" si="85"/>
        <v>40</v>
      </c>
      <c r="DD59">
        <f t="shared" si="86"/>
        <v>40</v>
      </c>
      <c r="DE59" s="5">
        <f t="shared" si="87"/>
        <v>40</v>
      </c>
      <c r="DG59">
        <f t="shared" si="88"/>
        <v>40</v>
      </c>
      <c r="DH59">
        <f t="shared" si="89"/>
        <v>40</v>
      </c>
      <c r="DI59" s="5">
        <f t="shared" si="90"/>
        <v>40</v>
      </c>
      <c r="DK59">
        <f t="shared" si="212"/>
        <v>0</v>
      </c>
      <c r="DL59">
        <f t="shared" si="212"/>
        <v>0</v>
      </c>
      <c r="DM59">
        <f t="shared" si="212"/>
        <v>0</v>
      </c>
      <c r="DN59">
        <f t="shared" si="212"/>
        <v>0</v>
      </c>
      <c r="DO59">
        <f t="shared" si="179"/>
        <v>0</v>
      </c>
      <c r="DP59">
        <f t="shared" si="92"/>
        <v>0</v>
      </c>
      <c r="DQ59">
        <f t="shared" si="213"/>
        <v>5</v>
      </c>
      <c r="DR59">
        <f t="shared" si="213"/>
        <v>0</v>
      </c>
      <c r="DS59">
        <f t="shared" si="180"/>
        <v>5</v>
      </c>
      <c r="DT59">
        <f t="shared" si="94"/>
        <v>5</v>
      </c>
      <c r="DU59">
        <f t="shared" si="95"/>
        <v>0</v>
      </c>
      <c r="DV59">
        <f t="shared" si="181"/>
        <v>0</v>
      </c>
      <c r="DW59">
        <f t="shared" si="214"/>
        <v>0</v>
      </c>
      <c r="DX59">
        <f t="shared" si="214"/>
        <v>0</v>
      </c>
      <c r="DY59">
        <f t="shared" si="214"/>
        <v>1</v>
      </c>
      <c r="DZ59">
        <f t="shared" si="214"/>
        <v>1</v>
      </c>
      <c r="EA59">
        <f t="shared" si="214"/>
        <v>1</v>
      </c>
      <c r="EB59">
        <f t="shared" si="97"/>
        <v>0</v>
      </c>
      <c r="EC59">
        <f t="shared" si="98"/>
        <v>10</v>
      </c>
      <c r="ED59">
        <f t="shared" si="99"/>
        <v>40</v>
      </c>
      <c r="EE59">
        <f t="shared" si="200"/>
        <v>1</v>
      </c>
      <c r="EF59">
        <f t="shared" si="200"/>
        <v>1</v>
      </c>
      <c r="EG59">
        <f t="shared" si="200"/>
        <v>1</v>
      </c>
      <c r="EH59">
        <f t="shared" si="101"/>
        <v>0</v>
      </c>
      <c r="EI59">
        <f t="shared" si="102"/>
        <v>10</v>
      </c>
      <c r="EJ59">
        <f t="shared" si="103"/>
        <v>40</v>
      </c>
      <c r="EK59" s="16">
        <f t="shared" si="182"/>
        <v>0</v>
      </c>
      <c r="EL59" s="16">
        <f t="shared" si="104"/>
        <v>10</v>
      </c>
      <c r="EM59" s="16">
        <f t="shared" si="105"/>
        <v>45</v>
      </c>
      <c r="EN59" s="16">
        <f t="shared" si="183"/>
        <v>0</v>
      </c>
      <c r="EO59" s="16">
        <f t="shared" si="106"/>
        <v>10</v>
      </c>
      <c r="EP59" s="16">
        <f t="shared" si="107"/>
        <v>45</v>
      </c>
      <c r="EQ59">
        <f t="shared" si="108"/>
        <v>0</v>
      </c>
      <c r="ER59" s="49">
        <f t="shared" si="28"/>
        <v>0</v>
      </c>
      <c r="ES59" s="49">
        <f t="shared" si="109"/>
        <v>0</v>
      </c>
      <c r="ET59" s="49">
        <f t="shared" si="110"/>
        <v>0</v>
      </c>
      <c r="EV59" t="s">
        <v>12</v>
      </c>
      <c r="EW59">
        <f t="shared" si="184"/>
        <v>0</v>
      </c>
      <c r="EX59" t="str">
        <f t="shared" si="111"/>
        <v>I2</v>
      </c>
      <c r="EY59">
        <f t="shared" si="112"/>
        <v>0</v>
      </c>
      <c r="EZ59">
        <f t="shared" si="113"/>
        <v>10</v>
      </c>
      <c r="FA59">
        <f t="shared" si="114"/>
        <v>45</v>
      </c>
      <c r="FB59" t="str">
        <f t="shared" si="115"/>
        <v>I3</v>
      </c>
      <c r="FC59">
        <f t="shared" si="116"/>
        <v>0</v>
      </c>
      <c r="FD59">
        <f t="shared" si="117"/>
        <v>10</v>
      </c>
      <c r="FE59">
        <f t="shared" si="118"/>
        <v>45</v>
      </c>
      <c r="FF59" t="str">
        <f t="shared" si="119"/>
        <v>S</v>
      </c>
      <c r="FG59">
        <f t="shared" si="120"/>
        <v>100</v>
      </c>
      <c r="FH59" t="str">
        <f t="shared" si="121"/>
        <v>D</v>
      </c>
      <c r="FI59">
        <f t="shared" si="122"/>
        <v>0</v>
      </c>
      <c r="FJ59" t="str">
        <f t="shared" si="123"/>
        <v>P18</v>
      </c>
      <c r="FK59">
        <f t="shared" si="124"/>
        <v>0</v>
      </c>
      <c r="FL59" t="str">
        <f t="shared" si="125"/>
        <v>P17</v>
      </c>
      <c r="FM59">
        <f t="shared" si="126"/>
        <v>0</v>
      </c>
      <c r="FN59" t="str">
        <f t="shared" si="127"/>
        <v>P9</v>
      </c>
      <c r="FO59">
        <f t="shared" si="128"/>
        <v>0</v>
      </c>
      <c r="FP59" t="str">
        <f t="shared" si="129"/>
        <v>P10</v>
      </c>
      <c r="FQ59">
        <f t="shared" si="130"/>
        <v>0</v>
      </c>
      <c r="FR59" t="str">
        <f t="shared" si="131"/>
        <v>T1</v>
      </c>
      <c r="FS59">
        <f t="shared" si="132"/>
        <v>0</v>
      </c>
      <c r="FT59" t="str">
        <f t="shared" si="133"/>
        <v>T2</v>
      </c>
      <c r="FU59">
        <f t="shared" si="134"/>
        <v>0</v>
      </c>
      <c r="FV59" t="str">
        <f t="shared" si="135"/>
        <v>T3</v>
      </c>
      <c r="FW59">
        <f t="shared" si="136"/>
        <v>10</v>
      </c>
      <c r="FX59" t="str">
        <f t="shared" si="137"/>
        <v>T4</v>
      </c>
      <c r="FY59">
        <f t="shared" si="138"/>
        <v>10</v>
      </c>
      <c r="FZ59" t="str">
        <f t="shared" si="139"/>
        <v>P13</v>
      </c>
      <c r="GA59">
        <f t="shared" si="185"/>
        <v>0</v>
      </c>
      <c r="GB59" t="str">
        <f t="shared" si="140"/>
        <v>P14</v>
      </c>
      <c r="GC59">
        <f t="shared" si="186"/>
        <v>0</v>
      </c>
      <c r="GD59" t="str">
        <f t="shared" si="141"/>
        <v>P11</v>
      </c>
      <c r="GE59">
        <f t="shared" si="141"/>
        <v>-15</v>
      </c>
      <c r="GF59" t="str">
        <f t="shared" si="141"/>
        <v>P12</v>
      </c>
      <c r="GG59">
        <f t="shared" si="141"/>
        <v>-15</v>
      </c>
      <c r="GH59" t="str">
        <f t="shared" si="149"/>
        <v/>
      </c>
      <c r="GI59" t="str">
        <f t="shared" si="142"/>
        <v/>
      </c>
      <c r="GJ59" t="str">
        <f t="shared" si="143"/>
        <v/>
      </c>
      <c r="GK59" t="str">
        <f t="shared" si="144"/>
        <v/>
      </c>
      <c r="GL59" t="str">
        <f t="shared" si="145"/>
        <v>X</v>
      </c>
      <c r="GM59">
        <f t="shared" si="146"/>
        <v>-1</v>
      </c>
      <c r="GQ59">
        <f t="shared" si="147"/>
        <v>500</v>
      </c>
      <c r="GR59">
        <f t="shared" si="148"/>
        <v>100</v>
      </c>
    </row>
    <row r="60" spans="1:200" ht="18" thickTop="1" x14ac:dyDescent="0.4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7.399999999999999" x14ac:dyDescent="0.4"/>
  <sheetData/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10" workbookViewId="0">
      <selection activeCell="B19" sqref="B19:D22"/>
    </sheetView>
  </sheetViews>
  <sheetFormatPr defaultRowHeight="17.399999999999999" x14ac:dyDescent="0.4"/>
  <cols>
    <col min="1" max="1" width="12.796875" customWidth="1"/>
  </cols>
  <sheetData>
    <row r="1" spans="1:21" x14ac:dyDescent="0.4">
      <c r="A1" t="s">
        <v>206</v>
      </c>
      <c r="M1" t="s">
        <v>207</v>
      </c>
    </row>
    <row r="2" spans="1:21" ht="18" thickBot="1" x14ac:dyDescent="0.45"/>
    <row r="3" spans="1:21" ht="18" thickTop="1" x14ac:dyDescent="0.4">
      <c r="A3" t="s">
        <v>80</v>
      </c>
      <c r="B3" s="42">
        <v>0</v>
      </c>
      <c r="M3" t="s">
        <v>80</v>
      </c>
      <c r="N3" s="42">
        <v>0</v>
      </c>
    </row>
    <row r="4" spans="1:21" x14ac:dyDescent="0.4">
      <c r="A4" s="3" t="s">
        <v>3</v>
      </c>
      <c r="B4" s="43">
        <v>12</v>
      </c>
      <c r="M4" s="3" t="s">
        <v>3</v>
      </c>
      <c r="N4" s="43">
        <v>12</v>
      </c>
    </row>
    <row r="5" spans="1:21" x14ac:dyDescent="0.4">
      <c r="A5" s="3" t="s">
        <v>4</v>
      </c>
      <c r="B5" s="43">
        <v>6</v>
      </c>
      <c r="M5" s="3" t="s">
        <v>4</v>
      </c>
      <c r="N5" s="43">
        <v>6</v>
      </c>
    </row>
    <row r="6" spans="1:21" x14ac:dyDescent="0.4">
      <c r="A6" s="6" t="s">
        <v>2</v>
      </c>
      <c r="B6" s="43">
        <v>14</v>
      </c>
      <c r="M6" s="6" t="s">
        <v>2</v>
      </c>
      <c r="N6" s="43">
        <v>14</v>
      </c>
    </row>
    <row r="7" spans="1:21" x14ac:dyDescent="0.4">
      <c r="A7" s="3" t="s">
        <v>33</v>
      </c>
      <c r="B7" s="43">
        <v>30</v>
      </c>
      <c r="M7" s="3" t="s">
        <v>33</v>
      </c>
      <c r="N7" s="43">
        <v>30</v>
      </c>
    </row>
    <row r="8" spans="1:21" x14ac:dyDescent="0.4">
      <c r="A8" s="3" t="s">
        <v>35</v>
      </c>
      <c r="B8" s="43">
        <v>40</v>
      </c>
      <c r="D8" t="s">
        <v>136</v>
      </c>
      <c r="E8" t="s">
        <v>137</v>
      </c>
      <c r="F8" t="s">
        <v>138</v>
      </c>
      <c r="M8" s="3" t="s">
        <v>35</v>
      </c>
      <c r="N8" s="43">
        <v>30</v>
      </c>
      <c r="P8" t="s">
        <v>136</v>
      </c>
      <c r="Q8" t="s">
        <v>137</v>
      </c>
      <c r="R8" t="s">
        <v>138</v>
      </c>
    </row>
    <row r="9" spans="1:21" x14ac:dyDescent="0.4">
      <c r="A9" s="18" t="s">
        <v>134</v>
      </c>
      <c r="B9" s="44">
        <v>2</v>
      </c>
      <c r="C9" t="s">
        <v>9</v>
      </c>
      <c r="D9" s="7">
        <v>1</v>
      </c>
      <c r="E9" s="7">
        <v>1</v>
      </c>
      <c r="F9" s="7">
        <v>1</v>
      </c>
      <c r="G9" t="s">
        <v>142</v>
      </c>
      <c r="M9" s="18" t="s">
        <v>134</v>
      </c>
      <c r="N9" s="44">
        <v>2</v>
      </c>
      <c r="O9" t="s">
        <v>9</v>
      </c>
      <c r="P9" s="7">
        <v>1</v>
      </c>
      <c r="Q9" s="7">
        <v>1</v>
      </c>
      <c r="R9" s="7">
        <v>1</v>
      </c>
      <c r="S9" t="s">
        <v>142</v>
      </c>
    </row>
    <row r="10" spans="1:21" x14ac:dyDescent="0.4">
      <c r="A10" s="18" t="s">
        <v>135</v>
      </c>
      <c r="B10" s="44">
        <v>3</v>
      </c>
      <c r="C10" t="s">
        <v>9</v>
      </c>
      <c r="D10" s="7">
        <v>1</v>
      </c>
      <c r="E10" s="7">
        <v>1</v>
      </c>
      <c r="F10" s="7">
        <v>1</v>
      </c>
      <c r="G10" t="s">
        <v>143</v>
      </c>
      <c r="M10" s="18" t="s">
        <v>135</v>
      </c>
      <c r="N10" s="44">
        <v>3</v>
      </c>
      <c r="O10" t="s">
        <v>9</v>
      </c>
      <c r="P10" s="7">
        <v>1</v>
      </c>
      <c r="Q10" s="7">
        <v>1</v>
      </c>
      <c r="R10" s="7">
        <v>1</v>
      </c>
      <c r="S10" t="s">
        <v>143</v>
      </c>
    </row>
    <row r="11" spans="1:21" x14ac:dyDescent="0.4">
      <c r="A11" s="3" t="s">
        <v>41</v>
      </c>
      <c r="B11" s="43">
        <v>0</v>
      </c>
      <c r="M11" s="3" t="s">
        <v>41</v>
      </c>
      <c r="N11" s="43">
        <v>0</v>
      </c>
    </row>
    <row r="12" spans="1:21" x14ac:dyDescent="0.4">
      <c r="A12" s="3" t="s">
        <v>42</v>
      </c>
      <c r="B12" s="43">
        <v>0</v>
      </c>
      <c r="M12" s="3" t="s">
        <v>42</v>
      </c>
      <c r="N12" s="43">
        <v>0</v>
      </c>
    </row>
    <row r="13" spans="1:21" x14ac:dyDescent="0.4">
      <c r="A13" s="3" t="s">
        <v>107</v>
      </c>
      <c r="B13" s="43">
        <v>0</v>
      </c>
      <c r="D13" s="34" t="s">
        <v>47</v>
      </c>
      <c r="E13" s="14">
        <f>-B13</f>
        <v>0</v>
      </c>
      <c r="F13" s="14" t="s">
        <v>48</v>
      </c>
      <c r="M13" s="3" t="s">
        <v>107</v>
      </c>
      <c r="N13" s="43">
        <v>0</v>
      </c>
      <c r="P13" s="34" t="s">
        <v>47</v>
      </c>
      <c r="Q13" s="14">
        <f>-N13</f>
        <v>0</v>
      </c>
      <c r="R13" s="14" t="s">
        <v>48</v>
      </c>
    </row>
    <row r="14" spans="1:21" x14ac:dyDescent="0.4">
      <c r="A14" s="3"/>
      <c r="B14" s="43"/>
      <c r="D14" s="34" t="s">
        <v>49</v>
      </c>
      <c r="E14" s="14">
        <f>B13</f>
        <v>0</v>
      </c>
      <c r="F14" s="14"/>
      <c r="M14" s="3"/>
      <c r="N14" s="43"/>
      <c r="P14" s="34" t="s">
        <v>49</v>
      </c>
      <c r="Q14" s="14">
        <f>N13</f>
        <v>0</v>
      </c>
      <c r="R14" s="14"/>
    </row>
    <row r="15" spans="1:21" x14ac:dyDescent="0.4">
      <c r="A15" s="15" t="s">
        <v>55</v>
      </c>
      <c r="B15" s="43">
        <v>5</v>
      </c>
      <c r="D15" s="34" t="s">
        <v>76</v>
      </c>
      <c r="E15" s="7">
        <v>72</v>
      </c>
      <c r="F15">
        <f>B17+E15</f>
        <v>72</v>
      </c>
      <c r="H15" s="7" t="s">
        <v>77</v>
      </c>
      <c r="I15">
        <f>F15/2*TAN((B13)/180*PI())</f>
        <v>0</v>
      </c>
      <c r="M15" s="15" t="s">
        <v>55</v>
      </c>
      <c r="N15" s="43">
        <v>5</v>
      </c>
      <c r="P15" s="34" t="s">
        <v>76</v>
      </c>
      <c r="Q15" s="7">
        <v>72</v>
      </c>
      <c r="R15">
        <f>N17+Q15</f>
        <v>72</v>
      </c>
      <c r="T15" s="7" t="s">
        <v>77</v>
      </c>
      <c r="U15">
        <f>R15/2*TAN((N13)/180*PI())</f>
        <v>0</v>
      </c>
    </row>
    <row r="16" spans="1:21" x14ac:dyDescent="0.4">
      <c r="A16" s="15" t="s">
        <v>58</v>
      </c>
      <c r="B16" s="43">
        <v>20</v>
      </c>
      <c r="H16" s="7" t="s">
        <v>78</v>
      </c>
      <c r="I16">
        <f>-I15</f>
        <v>0</v>
      </c>
      <c r="M16" s="15" t="s">
        <v>58</v>
      </c>
      <c r="N16" s="43">
        <v>20</v>
      </c>
      <c r="T16" s="7" t="s">
        <v>78</v>
      </c>
      <c r="U16">
        <f>-U15</f>
        <v>0</v>
      </c>
    </row>
    <row r="17" spans="1:20" x14ac:dyDescent="0.4">
      <c r="A17" s="15" t="s">
        <v>70</v>
      </c>
      <c r="B17" s="43">
        <v>0</v>
      </c>
      <c r="H17" s="7"/>
      <c r="M17" s="15" t="s">
        <v>70</v>
      </c>
      <c r="N17" s="43">
        <v>0</v>
      </c>
      <c r="T17" s="7"/>
    </row>
    <row r="18" spans="1:20" x14ac:dyDescent="0.4">
      <c r="A18" s="15" t="s">
        <v>72</v>
      </c>
      <c r="B18" s="43">
        <v>0</v>
      </c>
      <c r="M18" s="15" t="s">
        <v>72</v>
      </c>
      <c r="N18" s="43">
        <v>0</v>
      </c>
    </row>
    <row r="19" spans="1:20" x14ac:dyDescent="0.4">
      <c r="A19" s="22" t="s">
        <v>101</v>
      </c>
      <c r="B19" s="44">
        <v>9</v>
      </c>
      <c r="D19" s="7">
        <v>1</v>
      </c>
      <c r="E19" s="4" t="s">
        <v>61</v>
      </c>
      <c r="M19" s="22" t="s">
        <v>101</v>
      </c>
      <c r="N19" s="44">
        <v>9</v>
      </c>
      <c r="P19" s="7">
        <v>1</v>
      </c>
      <c r="Q19" s="4" t="s">
        <v>61</v>
      </c>
    </row>
    <row r="20" spans="1:20" x14ac:dyDescent="0.4">
      <c r="A20" s="22" t="s">
        <v>102</v>
      </c>
      <c r="B20" s="44">
        <v>10</v>
      </c>
      <c r="D20" s="7">
        <v>1</v>
      </c>
      <c r="E20" s="4" t="s">
        <v>61</v>
      </c>
      <c r="M20" s="22" t="s">
        <v>102</v>
      </c>
      <c r="N20" s="44">
        <v>10</v>
      </c>
      <c r="P20" s="7">
        <v>1</v>
      </c>
      <c r="Q20" s="4" t="s">
        <v>61</v>
      </c>
    </row>
    <row r="21" spans="1:20" x14ac:dyDescent="0.4">
      <c r="A21" s="22" t="s">
        <v>103</v>
      </c>
      <c r="B21" s="44">
        <v>17</v>
      </c>
      <c r="C21" t="s">
        <v>60</v>
      </c>
      <c r="D21" s="7">
        <v>-1</v>
      </c>
      <c r="E21" s="4" t="s">
        <v>61</v>
      </c>
      <c r="F21" s="7">
        <v>1</v>
      </c>
      <c r="G21" t="s">
        <v>67</v>
      </c>
      <c r="M21" s="22" t="s">
        <v>103</v>
      </c>
      <c r="N21" s="44">
        <v>15</v>
      </c>
      <c r="O21" t="s">
        <v>60</v>
      </c>
      <c r="P21" s="7">
        <v>-1</v>
      </c>
      <c r="Q21" s="4" t="s">
        <v>61</v>
      </c>
      <c r="R21" s="7">
        <v>1</v>
      </c>
      <c r="S21" t="s">
        <v>67</v>
      </c>
    </row>
    <row r="22" spans="1:20" x14ac:dyDescent="0.4">
      <c r="A22" s="22" t="s">
        <v>104</v>
      </c>
      <c r="B22" s="44">
        <v>18</v>
      </c>
      <c r="C22" t="s">
        <v>60</v>
      </c>
      <c r="D22" s="7">
        <v>-1</v>
      </c>
      <c r="E22" s="4" t="s">
        <v>61</v>
      </c>
      <c r="F22" s="7">
        <v>1</v>
      </c>
      <c r="G22" t="s">
        <v>67</v>
      </c>
      <c r="M22" s="22" t="s">
        <v>104</v>
      </c>
      <c r="N22" s="44">
        <v>16</v>
      </c>
      <c r="O22" t="s">
        <v>60</v>
      </c>
      <c r="P22" s="7">
        <v>-1</v>
      </c>
      <c r="Q22" s="4" t="s">
        <v>61</v>
      </c>
      <c r="R22" s="7">
        <v>1</v>
      </c>
      <c r="S22" t="s">
        <v>67</v>
      </c>
    </row>
    <row r="23" spans="1:20" x14ac:dyDescent="0.4">
      <c r="A23" s="23" t="s">
        <v>66</v>
      </c>
      <c r="B23" s="43">
        <v>12</v>
      </c>
      <c r="M23" s="23" t="s">
        <v>66</v>
      </c>
      <c r="N23" s="43">
        <v>12</v>
      </c>
    </row>
    <row r="24" spans="1:20" x14ac:dyDescent="0.4">
      <c r="A24" s="15" t="s">
        <v>74</v>
      </c>
      <c r="B24" s="43">
        <v>50</v>
      </c>
      <c r="C24" s="6" t="s">
        <v>131</v>
      </c>
      <c r="M24" s="15" t="s">
        <v>74</v>
      </c>
      <c r="N24" s="43">
        <v>50</v>
      </c>
      <c r="O24" s="6" t="s">
        <v>131</v>
      </c>
    </row>
    <row r="25" spans="1:20" x14ac:dyDescent="0.4">
      <c r="A25" s="15" t="s">
        <v>75</v>
      </c>
      <c r="B25" s="43">
        <v>0</v>
      </c>
      <c r="C25" s="6" t="s">
        <v>132</v>
      </c>
      <c r="M25" s="15" t="s">
        <v>75</v>
      </c>
      <c r="N25" s="43">
        <v>0</v>
      </c>
      <c r="O25" s="6" t="s">
        <v>132</v>
      </c>
    </row>
    <row r="26" spans="1:20" x14ac:dyDescent="0.4">
      <c r="A26" s="15" t="s">
        <v>79</v>
      </c>
      <c r="B26" s="43">
        <v>0</v>
      </c>
      <c r="C26" s="6" t="s">
        <v>133</v>
      </c>
      <c r="M26" s="15" t="s">
        <v>79</v>
      </c>
      <c r="N26" s="43">
        <v>0</v>
      </c>
      <c r="O26" s="6" t="s">
        <v>133</v>
      </c>
    </row>
    <row r="27" spans="1:20" x14ac:dyDescent="0.4">
      <c r="A27" s="22" t="s">
        <v>84</v>
      </c>
      <c r="B27" s="44"/>
      <c r="M27" s="22" t="s">
        <v>84</v>
      </c>
      <c r="N27" s="44">
        <v>1</v>
      </c>
    </row>
    <row r="28" spans="1:20" x14ac:dyDescent="0.4">
      <c r="A28" s="22" t="s">
        <v>85</v>
      </c>
      <c r="B28" s="44"/>
      <c r="M28" s="22" t="s">
        <v>85</v>
      </c>
      <c r="N28" s="44">
        <v>2</v>
      </c>
    </row>
    <row r="29" spans="1:20" x14ac:dyDescent="0.4">
      <c r="A29" s="15" t="s">
        <v>86</v>
      </c>
      <c r="B29" s="43">
        <v>0</v>
      </c>
      <c r="M29" s="15" t="s">
        <v>86</v>
      </c>
      <c r="N29" s="43">
        <v>0</v>
      </c>
    </row>
    <row r="30" spans="1:20" x14ac:dyDescent="0.4">
      <c r="A30" s="15" t="s">
        <v>94</v>
      </c>
      <c r="B30" s="43">
        <v>-50</v>
      </c>
      <c r="M30" s="15" t="s">
        <v>94</v>
      </c>
      <c r="N30" s="43">
        <v>-50</v>
      </c>
    </row>
    <row r="31" spans="1:20" x14ac:dyDescent="0.4">
      <c r="A31" s="22" t="s">
        <v>96</v>
      </c>
      <c r="B31" s="44"/>
      <c r="M31" s="22" t="s">
        <v>96</v>
      </c>
      <c r="N31" s="44">
        <v>3</v>
      </c>
    </row>
    <row r="32" spans="1:20" x14ac:dyDescent="0.4">
      <c r="A32" s="22" t="s">
        <v>97</v>
      </c>
      <c r="B32" s="44"/>
      <c r="M32" s="22" t="s">
        <v>97</v>
      </c>
      <c r="N32" s="44">
        <v>4</v>
      </c>
    </row>
    <row r="33" spans="1:21" x14ac:dyDescent="0.4">
      <c r="A33" s="15" t="s">
        <v>98</v>
      </c>
      <c r="B33" s="43">
        <v>5</v>
      </c>
      <c r="M33" s="15" t="s">
        <v>98</v>
      </c>
      <c r="N33" s="43">
        <v>35</v>
      </c>
    </row>
    <row r="34" spans="1:21" x14ac:dyDescent="0.4">
      <c r="A34" s="15" t="s">
        <v>99</v>
      </c>
      <c r="B34" s="43">
        <v>-10</v>
      </c>
      <c r="M34" s="15" t="s">
        <v>99</v>
      </c>
      <c r="N34" s="43">
        <v>10</v>
      </c>
    </row>
    <row r="35" spans="1:21" x14ac:dyDescent="0.4">
      <c r="A35" s="15" t="s">
        <v>106</v>
      </c>
      <c r="B35" s="43">
        <v>0</v>
      </c>
      <c r="M35" s="15" t="s">
        <v>106</v>
      </c>
      <c r="N35" s="43">
        <v>0</v>
      </c>
    </row>
    <row r="36" spans="1:21" x14ac:dyDescent="0.4">
      <c r="A36" s="15" t="s">
        <v>119</v>
      </c>
      <c r="B36" s="43">
        <v>0</v>
      </c>
      <c r="C36" s="4" t="s">
        <v>166</v>
      </c>
      <c r="M36" s="15" t="s">
        <v>119</v>
      </c>
      <c r="N36" s="43">
        <v>0</v>
      </c>
      <c r="O36" s="4" t="s">
        <v>166</v>
      </c>
    </row>
    <row r="37" spans="1:21" x14ac:dyDescent="0.4">
      <c r="A37" s="15" t="s">
        <v>126</v>
      </c>
      <c r="B37" s="43">
        <v>0</v>
      </c>
      <c r="C37" s="6" t="str">
        <f>IF(B4&lt;ABS(B37),CONCATENATE("경고-",B4,"보다 큰 숫자를 쓰면 안된다."),CONCATENATE("값 정상[Max",B4,"]"))</f>
        <v>값 정상[Max12]</v>
      </c>
      <c r="H37" s="7">
        <v>0.5</v>
      </c>
      <c r="I37" t="s">
        <v>129</v>
      </c>
      <c r="M37" s="15" t="s">
        <v>126</v>
      </c>
      <c r="N37" s="43">
        <v>0</v>
      </c>
      <c r="O37" s="6" t="str">
        <f>IF(N4&lt;ABS(N37),CONCATENATE("경고-",N4,"보다 큰 숫자를 쓰면 안된다."),CONCATENATE("값 정상[Max",N4,"]"))</f>
        <v>값 정상[Max12]</v>
      </c>
      <c r="T37" s="7">
        <v>0.5</v>
      </c>
      <c r="U37" t="s">
        <v>129</v>
      </c>
    </row>
    <row r="38" spans="1:21" ht="18" thickBot="1" x14ac:dyDescent="0.45">
      <c r="A38" s="15"/>
      <c r="B38" s="45"/>
      <c r="C38" s="6" t="str">
        <f>IF(B37=0,"회전없음",IF(B37&gt;0,"우회전","좌회전"))</f>
        <v>회전없음</v>
      </c>
      <c r="E38" t="s">
        <v>130</v>
      </c>
      <c r="M38" s="15"/>
      <c r="N38" s="45"/>
      <c r="O38" s="6" t="str">
        <f>IF(N37=0,"회전없음",IF(N37&gt;0,"우회전","좌회전"))</f>
        <v>회전없음</v>
      </c>
      <c r="Q38" t="s">
        <v>130</v>
      </c>
    </row>
    <row r="39" spans="1:21" ht="18" thickTop="1" x14ac:dyDescent="0.4">
      <c r="A39" s="22" t="s">
        <v>176</v>
      </c>
      <c r="B39" s="48">
        <v>11</v>
      </c>
      <c r="C39" s="48">
        <v>11</v>
      </c>
      <c r="M39" s="22" t="s">
        <v>176</v>
      </c>
      <c r="N39" s="48">
        <v>11</v>
      </c>
      <c r="O39" s="48">
        <v>11</v>
      </c>
    </row>
    <row r="40" spans="1:21" x14ac:dyDescent="0.4">
      <c r="A40" s="22" t="s">
        <v>177</v>
      </c>
      <c r="B40" s="48">
        <v>12</v>
      </c>
      <c r="C40" s="48">
        <v>12</v>
      </c>
      <c r="M40" s="22" t="s">
        <v>177</v>
      </c>
      <c r="N40" s="48">
        <v>12</v>
      </c>
      <c r="O40" s="48">
        <v>12</v>
      </c>
    </row>
    <row r="41" spans="1:21" x14ac:dyDescent="0.4">
      <c r="A41" s="15" t="s">
        <v>178</v>
      </c>
      <c r="B41" s="48">
        <v>-5</v>
      </c>
      <c r="M41" s="15" t="s">
        <v>178</v>
      </c>
      <c r="N41" s="48">
        <v>10</v>
      </c>
    </row>
    <row r="42" spans="1:21" x14ac:dyDescent="0.4">
      <c r="A42" s="22" t="s">
        <v>174</v>
      </c>
      <c r="B42" s="48">
        <v>15</v>
      </c>
      <c r="C42" s="48">
        <v>15</v>
      </c>
      <c r="M42" s="22" t="s">
        <v>174</v>
      </c>
      <c r="N42" s="48">
        <v>13</v>
      </c>
      <c r="O42" s="48">
        <v>13</v>
      </c>
    </row>
    <row r="43" spans="1:21" x14ac:dyDescent="0.4">
      <c r="A43" s="22" t="s">
        <v>175</v>
      </c>
      <c r="B43" s="48">
        <v>16</v>
      </c>
      <c r="C43" s="48">
        <v>16</v>
      </c>
      <c r="M43" s="22" t="s">
        <v>175</v>
      </c>
      <c r="N43" s="48">
        <v>14</v>
      </c>
      <c r="O43" s="48">
        <v>14</v>
      </c>
    </row>
    <row r="44" spans="1:21" x14ac:dyDescent="0.4">
      <c r="A44" s="15" t="s">
        <v>169</v>
      </c>
      <c r="B44" s="48">
        <v>-10</v>
      </c>
      <c r="M44" s="15" t="s">
        <v>169</v>
      </c>
      <c r="N44" s="48">
        <v>-10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Walking</vt:lpstr>
      <vt:lpstr>Ojw_Frame</vt:lpstr>
      <vt:lpstr>Making</vt:lpstr>
      <vt:lpstr>Making-시작_종료용</vt:lpstr>
      <vt:lpstr>기록</vt:lpstr>
      <vt:lpstr>타 모델 기록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Ojw5014</dc:creator>
  <cp:lastModifiedBy>ojw</cp:lastModifiedBy>
  <dcterms:created xsi:type="dcterms:W3CDTF">2017-06-30T00:33:31Z</dcterms:created>
  <dcterms:modified xsi:type="dcterms:W3CDTF">2018-05-28T20:51:07Z</dcterms:modified>
</cp:coreProperties>
</file>