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IO\Downloads\"/>
    </mc:Choice>
  </mc:AlternateContent>
  <bookViews>
    <workbookView xWindow="-120" yWindow="-120" windowWidth="29040" windowHeight="15720"/>
  </bookViews>
  <sheets>
    <sheet name="Checklist PN" sheetId="1" r:id="rId1"/>
    <sheet name="Sheet3" sheetId="6" state="hidden" r:id="rId2"/>
    <sheet name="Sheet1" sheetId="8" state="hidden" r:id="rId3"/>
    <sheet name="Sheet2" sheetId="9" state="hidden" r:id="rId4"/>
  </sheets>
  <definedNames>
    <definedName name="_xlnm._FilterDatabase" localSheetId="0" hidden="1">'Checklist PN'!$A$1:$F$65</definedName>
    <definedName name="_xlnm.Print_Area" localSheetId="0">'Checklist PN'!$A$55:$F$55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1" i="9" l="1"/>
  <c r="L101" i="9"/>
  <c r="J101" i="9"/>
  <c r="I99" i="9" s="1"/>
  <c r="N97" i="9"/>
  <c r="L97" i="9"/>
  <c r="J97" i="9"/>
  <c r="I94" i="9" s="1"/>
  <c r="F97" i="9"/>
  <c r="E97" i="9"/>
  <c r="D97" i="9"/>
  <c r="B94" i="9"/>
  <c r="N87" i="9"/>
  <c r="L87" i="9"/>
  <c r="J87" i="9"/>
  <c r="I85" i="9" s="1"/>
  <c r="N83" i="9"/>
  <c r="L83" i="9"/>
  <c r="J83" i="9"/>
  <c r="I80" i="9" s="1"/>
  <c r="F83" i="9"/>
  <c r="E83" i="9"/>
  <c r="D83" i="9"/>
  <c r="B80" i="9"/>
  <c r="N73" i="9"/>
  <c r="L73" i="9"/>
  <c r="J73" i="9"/>
  <c r="I71" i="9" s="1"/>
  <c r="N69" i="9"/>
  <c r="L69" i="9"/>
  <c r="J69" i="9"/>
  <c r="I66" i="9" s="1"/>
  <c r="F69" i="9"/>
  <c r="E69" i="9"/>
  <c r="D69" i="9"/>
  <c r="B66" i="9"/>
  <c r="N60" i="9"/>
  <c r="L60" i="9"/>
  <c r="J60" i="9"/>
  <c r="I58" i="9" s="1"/>
  <c r="N56" i="9"/>
  <c r="L56" i="9"/>
  <c r="J56" i="9"/>
  <c r="I53" i="9" s="1"/>
  <c r="F56" i="9"/>
  <c r="E56" i="9"/>
  <c r="D56" i="9"/>
  <c r="B53" i="9"/>
  <c r="N47" i="9"/>
  <c r="L47" i="9"/>
  <c r="J47" i="9"/>
  <c r="I45" i="9" s="1"/>
  <c r="N43" i="9"/>
  <c r="L43" i="9"/>
  <c r="J43" i="9"/>
  <c r="I40" i="9" s="1"/>
  <c r="F43" i="9"/>
  <c r="E43" i="9"/>
  <c r="B40" i="9" s="1"/>
  <c r="D43" i="9"/>
  <c r="N34" i="9"/>
  <c r="L34" i="9"/>
  <c r="J34" i="9"/>
  <c r="I32" i="9" s="1"/>
  <c r="N30" i="9"/>
  <c r="L30" i="9"/>
  <c r="J30" i="9"/>
  <c r="I27" i="9" s="1"/>
  <c r="F30" i="9"/>
  <c r="E30" i="9"/>
  <c r="D30" i="9"/>
  <c r="B27" i="9"/>
  <c r="N23" i="9"/>
  <c r="L23" i="9"/>
  <c r="J23" i="9"/>
  <c r="I21" i="9" s="1"/>
  <c r="N19" i="9"/>
  <c r="L19" i="9"/>
  <c r="J19" i="9"/>
  <c r="I16" i="9" s="1"/>
  <c r="F19" i="9"/>
  <c r="E19" i="9"/>
  <c r="D19" i="9"/>
  <c r="B16" i="9"/>
  <c r="N9" i="9"/>
  <c r="L9" i="9"/>
  <c r="J9" i="9"/>
  <c r="I7" i="9" s="1"/>
  <c r="N5" i="9"/>
  <c r="L5" i="9"/>
  <c r="J5" i="9"/>
  <c r="I2" i="9" s="1"/>
  <c r="F5" i="9"/>
  <c r="E5" i="9"/>
  <c r="D5" i="9"/>
  <c r="B2" i="9"/>
  <c r="N1" i="8"/>
  <c r="N87" i="6"/>
  <c r="L87" i="6"/>
  <c r="J87" i="6"/>
  <c r="I85" i="6"/>
  <c r="O84" i="6"/>
  <c r="M84" i="6"/>
  <c r="K84" i="6"/>
  <c r="P84" i="6" s="1"/>
  <c r="P85" i="6" s="1"/>
  <c r="N83" i="6"/>
  <c r="L83" i="6"/>
  <c r="J83" i="6"/>
  <c r="I80" i="6" s="1"/>
  <c r="F83" i="6"/>
  <c r="E83" i="6"/>
  <c r="D83" i="6"/>
  <c r="B80" i="6"/>
  <c r="N77" i="6"/>
  <c r="L77" i="6"/>
  <c r="J77" i="6"/>
  <c r="I75" i="6"/>
  <c r="P74" i="6"/>
  <c r="P75" i="6" s="1"/>
  <c r="O74" i="6"/>
  <c r="M74" i="6"/>
  <c r="K74" i="6"/>
  <c r="N73" i="6"/>
  <c r="L73" i="6"/>
  <c r="J73" i="6"/>
  <c r="I70" i="6" s="1"/>
  <c r="F73" i="6"/>
  <c r="E73" i="6"/>
  <c r="D73" i="6"/>
  <c r="B70" i="6"/>
  <c r="N66" i="6"/>
  <c r="L66" i="6"/>
  <c r="I64" i="6" s="1"/>
  <c r="J66" i="6"/>
  <c r="O63" i="6"/>
  <c r="M63" i="6"/>
  <c r="K63" i="6"/>
  <c r="P63" i="6" s="1"/>
  <c r="P64" i="6" s="1"/>
  <c r="N62" i="6"/>
  <c r="L62" i="6"/>
  <c r="J62" i="6"/>
  <c r="I59" i="6" s="1"/>
  <c r="F62" i="6"/>
  <c r="E62" i="6"/>
  <c r="B59" i="6" s="1"/>
  <c r="D62" i="6"/>
  <c r="N55" i="6"/>
  <c r="L55" i="6"/>
  <c r="J55" i="6"/>
  <c r="I53" i="6"/>
  <c r="O52" i="6"/>
  <c r="M52" i="6"/>
  <c r="K52" i="6"/>
  <c r="P52" i="6" s="1"/>
  <c r="P53" i="6" s="1"/>
  <c r="N51" i="6"/>
  <c r="I48" i="6" s="1"/>
  <c r="L51" i="6"/>
  <c r="J51" i="6"/>
  <c r="F51" i="6"/>
  <c r="E51" i="6"/>
  <c r="D51" i="6"/>
  <c r="B48" i="6"/>
  <c r="N43" i="6"/>
  <c r="L43" i="6"/>
  <c r="J43" i="6"/>
  <c r="I41" i="6"/>
  <c r="P40" i="6"/>
  <c r="P41" i="6" s="1"/>
  <c r="O40" i="6"/>
  <c r="M40" i="6"/>
  <c r="K40" i="6"/>
  <c r="N39" i="6"/>
  <c r="L39" i="6"/>
  <c r="J39" i="6"/>
  <c r="F39" i="6"/>
  <c r="E39" i="6"/>
  <c r="D39" i="6"/>
  <c r="I36" i="6"/>
  <c r="B36" i="6"/>
  <c r="N32" i="6"/>
  <c r="I30" i="6" s="1"/>
  <c r="L32" i="6"/>
  <c r="J32" i="6"/>
  <c r="O29" i="6"/>
  <c r="M29" i="6"/>
  <c r="K29" i="6"/>
  <c r="P29" i="6" s="1"/>
  <c r="P30" i="6" s="1"/>
  <c r="N28" i="6"/>
  <c r="L28" i="6"/>
  <c r="J28" i="6"/>
  <c r="I25" i="6" s="1"/>
  <c r="F28" i="6"/>
  <c r="E28" i="6"/>
  <c r="B25" i="6" s="1"/>
  <c r="D28" i="6"/>
  <c r="N21" i="6"/>
  <c r="L21" i="6"/>
  <c r="J21" i="6"/>
  <c r="I19" i="6" s="1"/>
  <c r="O18" i="6"/>
  <c r="M18" i="6"/>
  <c r="K18" i="6"/>
  <c r="P18" i="6" s="1"/>
  <c r="P19" i="6" s="1"/>
  <c r="N17" i="6"/>
  <c r="L17" i="6"/>
  <c r="J17" i="6"/>
  <c r="F17" i="6"/>
  <c r="E17" i="6"/>
  <c r="D17" i="6"/>
  <c r="B14" i="6" s="1"/>
  <c r="I14" i="6"/>
  <c r="N10" i="6"/>
  <c r="L10" i="6"/>
  <c r="J10" i="6"/>
  <c r="I8" i="6" s="1"/>
  <c r="O7" i="6"/>
  <c r="M7" i="6"/>
  <c r="K7" i="6"/>
  <c r="P7" i="6" s="1"/>
  <c r="P8" i="6" s="1"/>
  <c r="N6" i="6"/>
  <c r="L6" i="6"/>
  <c r="I3" i="6" s="1"/>
  <c r="J6" i="6"/>
  <c r="F6" i="6"/>
  <c r="E6" i="6"/>
  <c r="D6" i="6"/>
  <c r="B3" i="6" s="1"/>
</calcChain>
</file>

<file path=xl/comments1.xml><?xml version="1.0" encoding="utf-8"?>
<comments xmlns="http://schemas.openxmlformats.org/spreadsheetml/2006/main">
  <authors>
    <author>badilum</author>
    <author/>
    <author>Badilum Badilum</author>
  </authors>
  <commentList>
    <comment ref="C5" authorId="0" shapeId="0">
      <text>
        <r>
          <rPr>
            <b/>
            <sz val="9"/>
            <color indexed="81"/>
            <rFont val="Tahoma"/>
            <family val="2"/>
          </rPr>
          <t>badilum:</t>
        </r>
        <r>
          <rPr>
            <sz val="9"/>
            <color indexed="81"/>
            <rFont val="Tahoma"/>
            <family val="2"/>
          </rPr>
          <t xml:space="preserve">
PENILAIAN PT UNTUK PN?</t>
        </r>
      </text>
    </comment>
    <comment ref="C7" authorId="0" shapeId="0">
      <text>
        <r>
          <rPr>
            <b/>
            <sz val="9"/>
            <color indexed="81"/>
            <rFont val="Tahoma"/>
            <family val="2"/>
          </rPr>
          <t>badilum:</t>
        </r>
        <r>
          <rPr>
            <sz val="9"/>
            <color indexed="81"/>
            <rFont val="Tahoma"/>
            <family val="2"/>
          </rPr>
          <t xml:space="preserve">
PENILAIAN PT UNTUK PN?</t>
        </r>
      </text>
    </comment>
    <comment ref="B16" authorId="1" shapeId="0">
      <text>
        <r>
          <rPr>
            <sz val="11"/>
            <color rgb="FF000000"/>
            <rFont val="Calibri"/>
            <family val="2"/>
            <scheme val="minor"/>
          </rPr>
          <t>======
ID#AAAAZZr-YDs
tripp_rexx    (2022-05-18 02:10:19)
Nilai Sebelumnya 3,20 diubah menjadi 4,35</t>
        </r>
      </text>
    </comment>
    <comment ref="C28" authorId="0" shapeId="0">
      <text>
        <r>
          <rPr>
            <b/>
            <sz val="9"/>
            <color indexed="81"/>
            <rFont val="Tahoma"/>
            <family val="2"/>
          </rPr>
          <t>badilum:</t>
        </r>
        <r>
          <rPr>
            <sz val="9"/>
            <color indexed="81"/>
            <rFont val="Tahoma"/>
            <family val="2"/>
          </rPr>
          <t xml:space="preserve">
di SOP tanggal putusan yang input hakim</t>
        </r>
      </text>
    </comment>
    <comment ref="B51" authorId="2" shapeId="0">
      <text>
        <r>
          <rPr>
            <b/>
            <sz val="9"/>
            <color indexed="81"/>
            <rFont val="Tahoma"/>
            <family val="2"/>
          </rPr>
          <t>Badilum Badilum:</t>
        </r>
        <r>
          <rPr>
            <sz val="9"/>
            <color indexed="81"/>
            <rFont val="Tahoma"/>
            <family val="2"/>
          </rPr>
          <t xml:space="preserve">
MASUK CEKLIS PN</t>
        </r>
      </text>
    </comment>
    <comment ref="B52" authorId="2" shapeId="0">
      <text>
        <r>
          <rPr>
            <b/>
            <sz val="9"/>
            <color indexed="81"/>
            <rFont val="Tahoma"/>
            <family val="2"/>
          </rPr>
          <t>Badilum Badilum:</t>
        </r>
        <r>
          <rPr>
            <sz val="9"/>
            <color indexed="81"/>
            <rFont val="Tahoma"/>
            <family val="2"/>
          </rPr>
          <t xml:space="preserve">
MASUK CEKLIS PN</t>
        </r>
      </text>
    </comment>
    <comment ref="B67" authorId="2" shapeId="0">
      <text>
        <r>
          <rPr>
            <b/>
            <sz val="9"/>
            <color indexed="81"/>
            <rFont val="Tahoma"/>
            <family val="2"/>
          </rPr>
          <t>Badilum Badilum:</t>
        </r>
        <r>
          <rPr>
            <sz val="9"/>
            <color indexed="81"/>
            <rFont val="Tahoma"/>
            <family val="2"/>
          </rPr>
          <t xml:space="preserve">
ceklis pn</t>
        </r>
      </text>
    </comment>
  </commentList>
</comments>
</file>

<file path=xl/sharedStrings.xml><?xml version="1.0" encoding="utf-8"?>
<sst xmlns="http://schemas.openxmlformats.org/spreadsheetml/2006/main" count="636" uniqueCount="235">
  <si>
    <t>NO</t>
  </si>
  <si>
    <t>PENILAIAN</t>
  </si>
  <si>
    <t>A
(100%)</t>
  </si>
  <si>
    <t>KRITERIA</t>
  </si>
  <si>
    <t>BOBOT</t>
  </si>
  <si>
    <t>1 item pada opsi "A" tidak terpenuhi</t>
  </si>
  <si>
    <t>LEADERSHIP</t>
  </si>
  <si>
    <t>Sedang</t>
  </si>
  <si>
    <t>Telah dilaksanakan pembagian tugas antara KPN dengan WKPN serta telah bekerja sama dengan baik</t>
  </si>
  <si>
    <t xml:space="preserve">Sudah ada SK pembagian tugas, sudah dilaksanakan dan koordinasi berjalan dengan baik sesuai SEMA Nomor 2 Tahun 1988 </t>
  </si>
  <si>
    <t>Belum Terpenuhi Seluruhnya</t>
  </si>
  <si>
    <t>Berat</t>
  </si>
  <si>
    <t>PROCESS MANAGEMENT</t>
  </si>
  <si>
    <t>STRATEGIC PLANNING</t>
  </si>
  <si>
    <t>Penetapan Majelis Hakim dan PP</t>
  </si>
  <si>
    <t xml:space="preserve">Pengawasan Eksekusi </t>
  </si>
  <si>
    <t>PERFORMANCE RESULT</t>
  </si>
  <si>
    <t xml:space="preserve">Pelaporan Pelaksanaan Eksekusi kepada KPT dalam rangka melaksanakan Surat  WKMA Bidang Yudisial Nomor 59/WK.MA.Y/X/2019 tanggal 30 Oktober 2019 Perihal Eksekusi </t>
  </si>
  <si>
    <t xml:space="preserve">Penerapan Restorative Justice </t>
  </si>
  <si>
    <t>Monitoring Administrasi Biaya Perkara</t>
  </si>
  <si>
    <t>DOCUMENT SYSTEM</t>
  </si>
  <si>
    <t>Panjar Biaya Perkara 
(Surat Dirjen Badilum Nomor 613/DJU/PS.01/6/2020 tentang Pedoman kepatuhan pemberitahuan pengembalian sisa panjar biaya perkara)</t>
  </si>
  <si>
    <t>Layanan Disabilitas di Pengadilan 
sesuai SK Dirjen No 1692/DJU/SK/PS.00/12/2020</t>
  </si>
  <si>
    <t>CUSTOMER FOCUS</t>
  </si>
  <si>
    <t>Pelaksanaan Pembangunan Zona Integritas</t>
  </si>
  <si>
    <t xml:space="preserve"> 1. Keterlibatan Pimpinan pada setiap kegiatan 
    pembangunan Zona Integritas yang sudah berjalan 
    minimal 1 Tahun
2. Internalisasi dan Public Campaign pembangunan 
    Zona Integritas 
3. TLHP Internal dan Eksternal 100 %
4. Nilai IPAK dan IKM minimal 3,60 
5. Persentase penyampaian LHKPN dan LHKASN 
    100%
6. Predikat SAKIP  minimal “B” untuk satker yang 
    diusulkan WBK dan Predikat SAKIP  minimal “BB” 
    untuk satker yang akan diusulkan WBBM
7. Penilaian akreditasi terakhir predikat ''A"</t>
  </si>
  <si>
    <t xml:space="preserve">Pengimplementasian core values ASN  BerAKHLAK (Surat Edaran Menpan RB Nomor 20 Tahun 2021)
a.Berorientasi Pelayanan
b. Akuntabel
c. Kompeten
d.Harmonis
e. Loyal
f. Adaptif
g. Kolaboratif
</t>
  </si>
  <si>
    <t>RESOURCES MANAGEMENT</t>
  </si>
  <si>
    <t>Penandatanganan Pakta Integritas</t>
  </si>
  <si>
    <t>1. Sudah dilaksanakan sesuai PERMENPAN No.
     52 Tahun 2014 dan Surat Sekma NO.
     131/1/SEK/KU.01/6/2016
2. Sudah diperbarui setiap tahun
3. Pelaksanaannya dilakukan secara resmi
4. Terdokumentasi dengan baik</t>
  </si>
  <si>
    <t>Ringan</t>
  </si>
  <si>
    <t>Manajemen Risiko</t>
  </si>
  <si>
    <t>Publikasi E-LHKPN dan E-LHKASN</t>
  </si>
  <si>
    <t>1. Sudah dilaksanakan tepat waktu 
2. Tanda terima dari KPK sudah di upload
    seluruhnya ke aplikasi SIKEP
3. Bukti pelaporan dari SIHARKA sudah diunggah   
    seluruhnya ke aplikasi SIKEP
4. Bukti pelaporan LHKPN dari KPK dan LHKASN 
    dari SIHARKA sudah terpublikasikan seluruhnya 
    pada website pengadilan</t>
  </si>
  <si>
    <t>Maklumat Pelayanan sesuai Permenpan No. 15 Tahun 2014 Tentang Pedoman Standar Pelayanan.</t>
  </si>
  <si>
    <t>1. Standar pelayanan yang memuat unsur-
    unsur: dasar hukum, persyaratan,
    prosedur, jangka waktu penyelesaian  
    layanan, biaya, produk dan pengelolaan 
    pengaduan sudah tepat dan sudah ditetapkan
2. Standar pelayanan telah dimaklumatkan 
3. Standar pelayanan telah disosialisasikan/ 
    dipublikasikan kepada petugas dan pengguna
4. Sudah dimonitoring, evaluasi dan
    ditindaklanjuti/diperbaiki.</t>
  </si>
  <si>
    <t>Monitoring  SEMA Nomor 1 tahun 2011 tentang Perubahan Surat Edaran Mahkamah Agung No 2 Tahun 2010 tentang Penyampaian Salinan dan Petikan Putusan</t>
  </si>
  <si>
    <t>1. Melakukan sosialisasi SPPT TI
2. Melakukan Monitoring berjenjang mulai dari 
    Panmud Pidana
3. Melakukan Evaluasi penerapan SPPT-TI 
4. Sudah terdokumentasi</t>
  </si>
  <si>
    <t>Pemanfaatan Ruang Tamu Terbuka sesuai  SEMA No. 3 Tahun 2010 dan Surat Edaran Dirjen Badilum No. 1 Tahun 2012</t>
  </si>
  <si>
    <t>1. Sudah mempunyai Pedoman Pelaksanaan 
    Pengawasan Bidang 
2. Melakukan pengawasan bidang setiap minggu  
    sesuai SK KPN
3. Mengisi buku pengawasan bidang pada
    bidang / bagian yang diawasi 
4. Membuat Laporan Hasil Pengawasan bidang
    setiap bulan
5. Monev TLHP setiap bulan (data dukung)
6. Terdokumentasi dengan baik (dibuktikan
    dengan data dukung)</t>
  </si>
  <si>
    <t>1. Untuk perkara perdata court calender sudah 
    ditandatangani oleh para pihak
2. Untuk perkara perdata sudah dibuat setelah 
    mediasi gagal 
3. Untuk perkara pidana court calender sudah 
    ditandantangani Hakim, Jaksa, Penasihat Hukum/
    Terdakwa
4. Untuk perkara Pidana dibuat sejak sidang 
    pertama.
5. Court Calender yang sudah ditandatangani sudah  
   diupload di SIPP untuk selanjutnya diarsipkan di 
   berkas</t>
  </si>
  <si>
    <t>Implementasi SOP</t>
  </si>
  <si>
    <t>Pemberkasan Arsip Perkara yang telah diminutasi sudah sesuai dengan SK Direktur Jenderal Badan Peradilan Umum No. 1939/DJU/SK/HM.02.3/10/2018</t>
  </si>
  <si>
    <t>1. Susunan Berkas Perkara sudah tepat
2. Penjilidan Sudah sesuai ketentuan (warna
    sampul, checklist, dijahit sesuai ketentuan,
    dan menggunakan laks)
3. Format Checklist sudah tepat
4. Format Court Calender sudah tepat
5. Sudah dilakukan monitoring dan evaluasi</t>
  </si>
  <si>
    <t>Kelengkapan Berkas Banding</t>
  </si>
  <si>
    <t>Kelengkapan Berkas PK (Manual)</t>
  </si>
  <si>
    <t>1. Berkas yang diterima Mahkamah Agung
     sudah lengkap sesuai dengan ketentuan
     Buku II 
2. Kepatuhan waktu dalam pengiriman berkas
    peninjuan kembali ke Mahkamah Agung
    dalam waktu maksimal 30 hari setelah :
    a. Pemeriksaan Persidangan (PIDANA) 
    b. Jawaban/tanggapan atas alasan
    PK (PERDATA)
3. Penginputan ke dalam aplikasi SIPP
    dilakukan 1x24 jam
4. Ceklis kelengkapan berkas PK</t>
  </si>
  <si>
    <t>Berkas sudah dikirim tepat waktu dan lengkap ke Mahkamah Agung</t>
  </si>
  <si>
    <t>Kepatuhan PN dalam pelaksanaan :
1. SEMA 1 Tahun 1987 tentang pengiriman berkas perkara pidana yang terdakwanya berada dalam tahanan
2. SEMA 3 Tahun 1987 tentang permohonan penetapan penahanan oleh MA bagi terdakwa yang berada dalam tahanan
3. SEMA 2 Tahun 1998 tentang permohonan kasasi perkara pidana yang terdakwanya berada dalam status tahanan
4. Surat Panitera MA Nomor 2304/PAN/HK.01/12/2020 tentang Prosedur penyampaian laporan kasasi dan berkas perkara pidana yang Terdakwanya berada dalam status tahanan</t>
  </si>
  <si>
    <t>Pencatatan surat masuk/keluar</t>
  </si>
  <si>
    <t>1. Sudah tercatat
2. Sudah terkendali 
3. Sudah menggunakan aplikasi
4. Sudah didistribusikan tepat waktu</t>
  </si>
  <si>
    <t>Adanya uraian Tugas masing-masing unit</t>
  </si>
  <si>
    <t>1. Sudah ada keseluruhan
2. Sudah dilaksanakan
3. Sudah dilakukan monitoring
4. Sudah dievaluasi</t>
  </si>
  <si>
    <t>Pelaporan Keuangan Perkara dan Komdanas</t>
  </si>
  <si>
    <t xml:space="preserve">1. Sudah menggunakan aplikasi pelaporan Keuangan Perkara serta Penginputan data  pada aplikasi komdanas secara tepat dan tertib setiap bulan
2. Pelaporan dilakukan mulai dari tanggal 1 sd  5 setiap bulannya (SEMA Nomor 4 Tahun 2018)
3. Pengiriman dokumen lengkap sesuai aturan
4. Pimpinan melakukan monitoring dan evaluasi per bulan
5. Penutupan register sudah dilakukan secara tertib dan ditandatangani 
</t>
  </si>
  <si>
    <t>Surat Kuasa Untuk Membayar (SKUM)</t>
  </si>
  <si>
    <t>1. Perhitungan panjar sudah dilakukan secara
     otomatis
2. SKUM sudah diberi Nomor (bukan nomor
    perkara)
3. Pembayaran melalui Bank / multi chanel
4. Terdokumentasi dengan baik</t>
  </si>
  <si>
    <t>PANMUD HUKUM</t>
  </si>
  <si>
    <t>Prosedur tata kelola arsip (lakukan uji petik, minimal 10 berkas)</t>
  </si>
  <si>
    <t>Prosedur Peminjaman Berkas</t>
  </si>
  <si>
    <t>1. Sudah mempublikasikan prosedur peminjaman 
    berkas
2. Panmud Hukum meneliti permohonan peminjaman 
    berkas perkara
3. Peminjaman berkas disetujui oleh panitera
    dan diketahui oleh Ketua Pengadilan
4. Sudah ditetapkan batas waktu peminjaman berkas 
    maksimal 3 (tiga) hari
5. Peminjaman berkas tercatat dengan baik</t>
  </si>
  <si>
    <t>Pelaporan perkara secara elektronik</t>
  </si>
  <si>
    <t xml:space="preserve">Survey kepuasan masyarakat, Survey Persepsi Anti Korupsi dan Survey Harian berdasarkan PERMENPAN No. 14 Tahun 2017 dan SK Dirjen Badilum No.1230/DJU/SK/HM.02.3/4/2021
</t>
  </si>
  <si>
    <t>Monitoring Pelaksanaan Tugas Posbakum</t>
  </si>
  <si>
    <t>Posbakum</t>
  </si>
  <si>
    <t xml:space="preserve">
1. Adanya MoU antara Ketua Pengadilan
    dengan Lembaga Layanan Bantuan
    Hukum dan diperbarui setiap tahun
2. Absensi Petugas POSBAKUM
3. Jadwal Piket petugas POSBAKUM
4. Buku tamu
5. Daftar pengacara yang dapat
    dihubungi untuk perkara prodeo
6. Ada informasi layanan tanpa dipungut
    biaya yang terpublikasi
7. Tidak boleh ada identitas OBH pada
    ruang Posbakum (Spanduk, Banner,
    Logo)
8. Kops Surat OBH tidak menggunakan
    alamat pengadilan</t>
  </si>
  <si>
    <t>Penundaan sidang pada SIPP oleh PP</t>
  </si>
  <si>
    <t xml:space="preserve">1.Penundaan sidang sudah diinput secara
   lengkap kedalam SIPP
2. Penginputan kedalam SIPP sudah 1x24 jam
</t>
  </si>
  <si>
    <t>Kesesuaian SIPP dengan proses yang berlangsung</t>
  </si>
  <si>
    <t>Sarana dan Prasarana untuk layanan Disabilitas di Pengadilan 
sesuai SK Dirjen No 1692/DJU/SK/PS.00/12/2020</t>
  </si>
  <si>
    <t>Layanan Hukum bagi masyarakat kurang mampu berdasarkan PERMA No 1 Tahun 2014</t>
  </si>
  <si>
    <t>1. Sudah melakukan inovasi untuk mengoptimalkan pelaksanaan layanan hukum pembebasan biaya perkara (prodeo) pada masyarakat kurang mampu berdasarkan PERMA No 1 Tahun 2014
2. Sudah melakukan Sosialisasi sesuai SE Dirjen Badilum Nomor 3 Tahun 2020 dan Nomor 1 Tahun 2022 baik secara Internal maupun Eksternal 
3. Pelaporan secara tertib menggunakan aplikasi dari Badilum
4. Sudah dilaksanakan monev</t>
  </si>
  <si>
    <t>Persidangan Elektronik / E-LITIGASI sesuai PERMA 7 TAHUN 2022 dan SK KMA 363/SK/KMA/XII/2022 tentang petunjuk teknis administrasi dan persidangan perkara perdata, perdata agama dan tata usaha negara di pengadilan secara elektronik</t>
  </si>
  <si>
    <t>Persidangan Elektronik Pidana sesuai PERMA 8 TAHUN 2022 dan SK KMA 365/SK/KMA/XII/2022 tentang petunjuk teknis administrasi dan persidangan perkara pidana di pengadilan secara elektronik</t>
  </si>
  <si>
    <t>PENGADILAN NEGERI 1AK</t>
  </si>
  <si>
    <t>OK</t>
  </si>
  <si>
    <t>nilai max kriteria -&gt;</t>
  </si>
  <si>
    <t>jenis bobot -&gt;</t>
  </si>
  <si>
    <t>ringan</t>
  </si>
  <si>
    <t>sedang</t>
  </si>
  <si>
    <t>berat</t>
  </si>
  <si>
    <t>RINGAN</t>
  </si>
  <si>
    <t>NILAI RINGAN SEBELUMNYA</t>
  </si>
  <si>
    <t>SEDANG</t>
  </si>
  <si>
    <t>NILAI SEDANG SEBELUMNYA</t>
  </si>
  <si>
    <t>BERAT</t>
  </si>
  <si>
    <t>NILAI BERAT SEBELUMNYA</t>
  </si>
  <si>
    <t>jml pertanyaan</t>
  </si>
  <si>
    <t>perhitungan perkiraan bobot per poin</t>
  </si>
  <si>
    <t>total</t>
  </si>
  <si>
    <t>ok</t>
  </si>
  <si>
    <t>RESOURCE MGT</t>
  </si>
  <si>
    <t>PROCESS MGT</t>
  </si>
  <si>
    <t>Hakim Pengawas bidang Hukum</t>
  </si>
  <si>
    <r>
      <rPr>
        <b/>
        <sz val="11"/>
        <color theme="1"/>
        <rFont val="Arial"/>
        <family val="2"/>
      </rPr>
      <t xml:space="preserve">1. Minimal dilakukan </t>
    </r>
    <r>
      <rPr>
        <b/>
        <u/>
        <sz val="11"/>
        <color theme="1"/>
        <rFont val="Arial"/>
        <family val="2"/>
      </rPr>
      <t>1x setiap minggu</t>
    </r>
    <r>
      <rPr>
        <b/>
        <sz val="11"/>
        <color theme="1"/>
        <rFont val="Arial"/>
        <family val="2"/>
      </rPr>
      <t xml:space="preserve">
2. Sudah ada Buku/lembar pengawasan bidang 
3. Laporan hasil pengawasan dibuat oleh Hakim
    Pengawas Bidang setiap bulan
4. Format sudah seragam 
5. Diisi dan ditandatangani oleh hakim
    pengawas bidang 
6. Sudah dilaksanakan monitoring evaluasi dan
    sudah ditindak lanjuti</t>
    </r>
  </si>
  <si>
    <t>2 - 3 item pada opsi "A" tidak terpenuhi</t>
  </si>
  <si>
    <t>4 - 5 item pada opsi "A" tidak terpenuhi</t>
  </si>
  <si>
    <t>Customer Focus</t>
  </si>
  <si>
    <t>1. Monitoring sudah dilaksanakan 
2. Berita Acara
3. Dilaksanakan setiap bulan
4. Sisa uang di brankas sesuai dengan
    buku keuangan</t>
  </si>
  <si>
    <t>1. SK ditanda tangani KPB
2. Tidak ada pemegang ganda Perangkat IT                                                             3. Bukti Biaya Pemeliharaan                                             
4. Terdokumentasi dengan baik</t>
  </si>
  <si>
    <t>Perawatan dan Pengelolaan Server</t>
  </si>
  <si>
    <t>Perjalanan Dinas</t>
  </si>
  <si>
    <t>1. Pembebanan biaya perjalanan dinas
     sudah sesuai dengan akun yang
     tersedia
2. Perjalanan dinas tersebut
    menghasilkan output kinerja yang jelas
3. Waktu dan tempat tujuan sudah sesuai
    dengan surat tugas
4. Terdokumentasi dengan baik.</t>
  </si>
  <si>
    <t>Pelaksanaan Pengawasan dan Pembinaan sesuai dengan PERMA No. 7 Tahun 2016 dan SK KMA 071/KMA/SK/2008 tentang ketentuan penegakan disiplin kerja dalam pelaksanaan pemberian tunjangan khusus</t>
  </si>
  <si>
    <t>1. Sudah disosialisasikan secara berkala (dibuktikan
     dengan data dukung berupa notulen rapat)
2. Absensi sudah diterapkan sesuai dengan
    SK KMA No 368/KMA/SK/XII/2022 tentang pedoman 
    presensi online untuk hakim dan ASN pada 
    Mahkamah Agung dan badan peradilan yang ada 
    dibawahnya melalui aplikasi SIKEP
3. Surat izin keluar kantor, surat cuti, izin
    keluar negeri, surat tugas, surat cuti
    sakit sudah diterapkan sesuai dengan
    format Perma No. 7 tahun 2016
4. Sudah dimonitoring &amp; dievaluasi dan
    ditindaklanjuti</t>
  </si>
  <si>
    <t>Pelaksanaan Pengawasan dan Pembinaan sesuai dengan PERMA No. 9 Tahun 2016 tentang pedoman penanganan pengaduan (whistleblowing system) di Mahkamah Agung dan Badan Peradilan yang berada dibawahnya</t>
  </si>
  <si>
    <t>Pelaksanaan Pengawasan Melekat dan Pembinaan sesuai dengan PERMA No. 8 Tahun 2016 tentang Pengawasan dan Pembinaan Atasan Langsung di Lingkungan Mahkamah Agung dan Badan Peradilan di Bawahnya</t>
  </si>
  <si>
    <t>1. Sudah mensosialisasikan SK Dirjen No 
    1692/DJU/SK/PS.00/12/2020 dan buku saku 
    pedoman etika berinteraksi dengan penyandang 
    disabilitas kepada seluruh jajaran pengadilan                                            
2. Sudah menerapkan Form penilaian personal
3. Mengadakan MoU dengan Dinas Sosial, Dinas 
    Pendidikan, SLB, organisasi penyandang 
    disabilitas dll
4. Sudah menerapkan Antrian Prioritas pada setiap 
    layanan pengadilan
5. Sudah melakukan Bimtek Internal untuk layanan 
    disabilitas
6. Tersedia daftar pendamping/pembimbing, penerjemah 
    dan petugas lain yang terkait 
7. Sudah ada petugas yang mengikuti pelatihan disabilitas</t>
  </si>
  <si>
    <t>LOKASI ASESMEN</t>
  </si>
  <si>
    <t xml:space="preserve">1. Sudah disosialisasikan secara berkala (dibuktikan
     dengan data dukung berupa notulen rapat)
2. Masing-masing pejabat sudah melakukan 
    pembinaan dan pengawasan melekat
3. Sudah ditindaklanjuti dalam bentuk
    pemberian sanksi atau penghargaan
4. Sudah dimonitoring dan dievaluasi </t>
  </si>
  <si>
    <t xml:space="preserve">1. Sudah disosialisasikan secara berkala (dibuktikan
     dengan data dukung berupa notulen rapat)
2. Sudah melengkapi sarana pengaduan, antara lain:
    a. aplikasi SIWAS MA-RI pada situs
        Mahkamah Agung;
    b. layanan pesan singkat/SMS;
    c. surat elektronik (e-mail);
    d. faksimile;
    e. telepon;
    f.  meja Pengaduan;
    g. form Pengaduan; dan/atau
    h. kotak Pengaduan.
3. Sudah dimonitoring dan dievaluasi setiap bulan
4. Sudah ditindaklanjuti sesuai ketentuan 
    Pasal 6 dan Pasal 7 Perma Nomor 9 Tahun 2016  </t>
  </si>
  <si>
    <t xml:space="preserve">Pelaksanaan :
1. PERMA Nomor 1 Tahun 2022 tentang tata 
    cara penyelesaian permohonan dan 
    pemberian restitusi dan kompensasi  
    kepada korban tindak pidana
2.PERMA Nomor 2 Tahun 2022 tentang tata 
   cara penyelesaian keberatan pihak ketiga 
   yang beritikad baik terhadap putusan 
   perampasan barang bukan kepunyaan 
   terdakwa dalam perkara tindak pidana
3.PERMA Nomor 3 Tahun 2022 tentang 
   mediasi di Pengadilan secara elektronik </t>
  </si>
  <si>
    <t>Pelaksanaan PERMA Nomor 6 Tahun 2022 tentang  administrasi pengajuan upaya hukum dan persidangan kasasi dan peninjauan kembali di Mahkamah Agung secara elektronik</t>
  </si>
  <si>
    <t xml:space="preserve">Pelaksanaan Rapat Evaluasi Kinerja dan Anggaran
</t>
  </si>
  <si>
    <t>1. Rapat rutin secara berkala dimulai secara 
    berjenjang dari satuan terkecil (Panmud) 
    dibuktikan dengan notulen rapat
2. Melakukan evaluasi kinerja dan Evaluasi
    penyerapan Anggaran per Triwulan
3. Sekretaris menyampaikan laporan secara tertulis 
    realisasi anggaran setiap bulan kepada KPN 
4. Terdokumentasi dengan baik</t>
  </si>
  <si>
    <t>1. Penetapan majelis sudah sepenuhnya
    menggunakan SIPP
2. Penetapan PP sudah sepenuhnya
    menggunakan SIPP 
3. Penginputan dalam SIPP  diinput  1 X 24 jam
4. Diinput oleh masing-masing pemilik user (Ketua 
    dan Panitera)</t>
  </si>
  <si>
    <t>1.Sudah melaksanakan monitoring dan evaluasi 
   terhadap penyelesaian permohonan eksekusi 
    terutama menyangkut permohonan eksekusi yang 
    belum dilaksanakan (data dukung)
2. KPN meminta arahan KPT untuk Eksekusi yang 
    bermasalah/tidak dapat dilaksanakan sesuai Surat  
    WKMA Bidang Yudisial Nomor 59/WK.MA.Y/X/2019 
    tanggal 30 Oktober 2019
3. Sudah melaporkan seluruh permohonan eksekusi 
   (baik yang sudah maupun yang belum dilaksanakan) 
   kepada KPT setiap 6 bulan. 
4. Sudah terdokumentasi dengan baik</t>
  </si>
  <si>
    <t>1. Sudah mensosialisasikan kebijakan RJ terbaru 
   secara berkala
2. Melakukan diskusi reguler tentang penerapan RJ di 
    pengadilan yang diikuti oleh seluruh hakim (data 
    dukung)
3. Sudah melakukan monev secara berkala tentang 
     penerapan RJ 
4. Melaporkan hasil evaluasi penerapan RJ kepada
     KPT setiap sebulan sekali</t>
  </si>
  <si>
    <t>1.  Tersedia Parkir khusus Disabilitas                                                 
2.  Jalur Guiding Block dan warning Block menuju 
     gedung dan ruangan di pengadilan
3.  Ramp/Jalur Landai
4.  Alat bantu mobilitas (kursi roda dan tongkat), alat 
     bantu dengar
5.  Kursi tunggu Disabilitas
6.  Tempat yang disediakan khusus untuk pengguna 
      kursi roda pada pelayanan PTSP dan layanan 
     publik lainnya 
7.  Ruang sidang ramah disabilitas
8.  Ruang kesehatan yang dapat digunakan sebagai 
     ruang bagi penyandang disabilitas Intelektual
9.  Sudah ada papan informasi visual
10.Toilet khusus Disabilitas (tinggi toilet, pegangan 
     rambat, tombol darurat)
11. Sudah ada media informasi braile
12. Website pengadilan sudah dilengkapi 
    screen reader</t>
  </si>
  <si>
    <t>1. Telah ditetapkan Tim Manajemen Risiko dalam 
     bentuk SK
2. Manajemen Risiko disusun sesuai dengan 
    Keputusan Sekma Nomor  475/SEK/SK/VII/2019                         
3.Telah menentukan risiko
4.Telah dibuat langkah-langkah antisipasi 
    penanganan risiko (status risiko dan risiko sisa)
5. Melakukan analisa dan Pimpinan menentukan 
    level risiko
6. Sudah dimonitoring, evaluasi dan ditindaklanjuti. 
    (minimal satu tahun sekali atau setiap ada 
    perubahan)</t>
  </si>
  <si>
    <t>1. Maklumat pelayanan sudah dideklarasikan sesuai dengan 
     isi PERMENPAN No.15 Tahun 2014 Tentang
    Pedoman Standar Pelayanan 
2. Sudah disosialisasikan melalui berbagai media 
3. Penempatan Maklumat Pelayanan di PTSP dan 
    tempat lainnya yang mudah dilihat pengguna 
    layanan
4. Sudah dimonitoring, dievaluasi,
    ditindaklanjuti</t>
  </si>
  <si>
    <t>Pengelolaan BMN
Laporan Pengawasan dan Pengendalian (WASDAL) BMN</t>
  </si>
  <si>
    <t>1. Sekretaris selaku Kuasa Pengguna Barang (KPB) 
    membuat laporan persemester dan tahunan 
    terhadap Barang Milik Negara (BMN) ke Badan 
    Urusan Administrasi MA (DIPA 01) dan Badilum (DIPA 
    03)
2. Sekretaris selaku Kuasa Pengguna Barang (KPB) 
    membuat laporan pengawasan dan pengendalian 
    BMN sudah ditandatangani oleh KPB 
    setiap tahun ke Kantor Pelayanan Kekayaan Negara 
    Lelang (KPKNL) 
3. Sekretaris selaku Kuasa Pengguna Barang (KPB) 
    mengusulkan penetapan status penggunaan BMN ke 
    Sekretaris MA cq Kepala Biro Perlengkapan
 4. Sudah mengisi aplikasi Sistem Informasi
     Manajemen Aset Negara (SIMAN)</t>
  </si>
  <si>
    <t xml:space="preserve">Pengelolaan Kendaraan Dinas dan Rumah Dinas </t>
  </si>
  <si>
    <t xml:space="preserve">1. SK Kendaraan Dinas dan Rumah Dinas ditanda 
     tangani KPB
2.Tidak ada pemegang ganda Kendaraan Dinas dan 
   Rumah dinas 
3. SK ditanda tangani KPB
4. Tidak ada pemegang ganda Kendaraan dinas   
5. Bukti Biaya Pemeliharaan dan Operasional
6. Penunjukan/SK kendaraan dinas sudah sesuai PMK 
    Nomor 76/PMK.06/2015
7. Penggunaan anggaran kendaraan dinas tidak 
    melebihi standar biaya masukan
8. Kartu kendali penggunaan kendaraan dinas telah 
    dibuat
9.  Pembayaran pajak STNK telah dibayar dengan tertib
10. Perhitungan sewa rumah dinas telah sesuai
     dengan keputusan menteri KIMPRASWIL Nomor 
     373/UPTS/M/2001 dan Nilai HSBGN 
     (Harga Satuan Bangunan Gedung Negara) per 
      wilayah telah diupdate secara periodik dalam 
     menghitung tarif sewa).
11. Pembayaran PBB rumah dinas telah dibayar 
     dengan tertib 
12. Sudah dilakukan monitoring dan evaluasi 
</t>
  </si>
  <si>
    <t>Pengelolaan Perangkat IT</t>
  </si>
  <si>
    <t>Pengelolaan Website</t>
  </si>
  <si>
    <t>1. Kepatuhan Backup data sesuai Instruksi Dirjen 
    Badilum Nomor 3102/DJU/SK/HM02.3/9/2019
    Dirawat secara rutin dan Terpelihara dengan baik 
2. Melakukan keamanan data dan kelancaran proses 
    sinkronisasi database SIPP dari PN ke PT sesuai 
   dengan lampiran Instruksi Dirjen Badilum Nomor  
    3102/DJU/SK/HM02.3/9/2019
3. Tersedia Rak Server pada ruang tersendirI dan 
    terdapat kartu kontrol yang terisi dengan baik
4. Tersedia 2 (dua) unit AC yang dinyalakan bergantian
5. Melakukan pengecekan terhadap sinkronisasi
6. Melakukan monitoring dan evaluasi terhadap
    backup data</t>
  </si>
  <si>
    <t xml:space="preserve">Penatausahaan Barang Persediaan Dipa 01 dan Dipa 03, Daftar barang ruangan dan Labelisasi barang milik negara
</t>
  </si>
  <si>
    <t xml:space="preserve">1. Seluruh barang BMN sudah Labelisasi 
2. DBR ditandatangani oleh KPB dan Penanggung 
   Jawab ruangan dan diperbaharui setiap tahun
3. Kesesuaian data  jumlah dan harga barang yang
     diinput pada aplikasi persediaan saat pembelian
4.Penyimpanan terpisah antara Dipa 01 dan Dipa 03 
   serta tertata rapi 
5. Kartu Kendali Pengawasan Barang Persediaan / ATK
6. Dokumen serah terima barang sudah di 
    tandatangani oleh masing - masing pihak dan 
    terdokumentasi dengan baik
7.Telah dilakukan Monev pada aplikasi SAKTI   
</t>
  </si>
  <si>
    <t>Monitoring Uang Persediaan di Brankas Bendahara oleh KPA setiap bulan</t>
  </si>
  <si>
    <t>Monitoring Dan Evaluasi SPPT TI sesuai dengan Surat Dirjen Badilum Nomor 2/DJU/HM.02.3/1/2023 tentang perluasan satuan kerja implementasi SPPT-TI</t>
  </si>
  <si>
    <t>Pengawasan Bidang</t>
  </si>
  <si>
    <t>Hakim Pengawas dan Pengamat telah melakukan Pengawasan berkala sesuai aturan ( KUHAP dan SEMA No. 7 Tahun 1985) dan telah membuat laporan hasil pengawasan dan setiap laporan pengawasan sudah dievaluasi serta ditindaklanjuti, telah dilaporkan kepada Pengadilan Tingkat Banding</t>
  </si>
  <si>
    <t>Court Calender</t>
  </si>
  <si>
    <t>Kewajiban Hakim untuk memonitor Berita Acara Sidang</t>
  </si>
  <si>
    <t>1. Seluruh Berita Acara Sidang Berita Acara Sidang 
    sudah selesai 1 hari sebelum hari sidang 
    berikutnya dan sudah diparaf dan ditandatangani
2. Seluruh Berita Acara Sidang sudah diunggah
    ke SIPP
3. Seluruh Berita Acara Sidang sudah
    digabungkan dan diarsipkan pada berkas perkara
4. Sudah dimonitoring, evaluasi dan ditindaklanjuti 
   (dibuktikan dengan data dukung)</t>
  </si>
  <si>
    <t>1. Penataan berkas sudah sesuai dengan
    penataan aplikasi SIPP
2. Setiap pencarian berkas dapat ditemukan kurang 
    dari 5 menit
3. Ada jadwal perawatan arsip
4. Ruang arsip dilengkapi komputer
5. Tersedia APAR di ruang arsip</t>
  </si>
  <si>
    <t>SAKIP</t>
  </si>
  <si>
    <t xml:space="preserve">1. IKU telah menggambarkan fungsi utama 
    (core business)  dan telah di reviu Dibuktikan
   dengan data dukung berupa:
    a. Dokumen IKU
    b. Dokumen rapat (undangan, daftar hadir)
2. RENSTRA telah menyajikan Indikator Kinerja 
    Utama (IKU), tujuan dan sasaran organisasi serta 
    telah berorientasi pada hasil.  (dibuktikan dengan 
    data dukung)
3. RKT telah sesuai dengan Indikator Kinerja Utama 
    (IKU) dan telah digunakan sebagai acuan dalam 
    penyusunan anggaran / RKA dan Perjanjian Kinerja. 
   (dibuktikan dengan data dukung)
4. Telah melihatkan pimpinan dan unit lain dalam 
     penyusunan RKAKL dan di input melalui aplikasi 
    SAKTI
5. Terdapat instrumen TOR dan RAB 
6. Penyusunan dan evaluasi LKjIP melibatkan seluruh 
    unsur pimpinan serta telah menyajikan evaluasi dan 
    analisis atas capaian kinerja.(data dukung)
7. Evaluasi LKJIP dilaksanakan pada tahun nilai  
    dikeluarkan dan dikirimkan ke Bawas serta 
   disosialisasikan ke seluruh jajaran
8. Terdokumentasi dengan baik </t>
  </si>
  <si>
    <t>1. Sudah disosialisasikan secara berkala (dibuktikan
    dengan data dukung berupa notulen rapat)
2. PN sudah melakukan ketentuan tersebut
3. Sudah dimonitoring dan dievaluasi setiap bulan
4. Sudah ditindaklanjuti sesuai ketentuan tersebut</t>
  </si>
  <si>
    <t>1. Sudah melakukan sosialisasi ke pihak Internal dan 
    Eksternal (Kejaksaan, Advokat dan Kepolisian)
2. Panmud memastikan setiap berkas yang dikirimkan 
    lengkap dan tepat waktu
3. Pimpinan selalu melakukan Monev setiap bulan 
    untuk memastikan pengiriman dokumen elektronik 
    perkara dari pengadilan pengaju lengkap dan tepat 
    waktu 
4. Hasil monev terdokumentasi dengan baik</t>
  </si>
  <si>
    <t xml:space="preserve">1. Sudah sosialisasi E-litigasi secara berkala baik ke 
    pihak Eksternal maupun Internal Pengadilan
2. E-litigasi sudah dilaksanakan minimal 50% dari 
    perkara yang sudah didaftarkan secara ecourt
3. Monev pelaksanaan persidangan elektronik 
    dengan melakukan diskusi reguler (data dukung)
4. Pimpinan selalu memberikan arahan (minimal satu 
    tahun sekali) dan memastikan pelaksanaan 
    persidangan secara elektronik berjalan baik dan 
    sesuai ketentuan (notulen)
</t>
  </si>
  <si>
    <t>Bimbingan Teknis/Diklat di tempat kerja (DDTK)</t>
  </si>
  <si>
    <t>1. Melaksanakan Bimbingan teknis minimal
    setiap 6 bulan
2. Membuat program dan jadwal
    pelaksanaan bimtek
3. Melakukan monev dan evaluasi 
4. Terdokumentasi dengan baik</t>
  </si>
  <si>
    <t xml:space="preserve">1.Seluruh permohonan eksekusi sudah terdata pada 
   SIPP dan Register Eksekusi
2. KPN melakukan monev terhadap pelaksanaan 
    permohonan eksekusi secara manual dan melalui 
    aplikasi PERKUSI setiap bulan dan terdokumentasi 
   dengan baik       
3. KPN menyurati Pemohon untuk menanyakan 
    kelanjutan proses, jika dalam waktu 30 hari setelah 
    aanmaning tidak ada tindaklanjut dari Pemohon 
    Eksekusi, selanjutnya jika berdasarkan jawaban 
    Pemohon sudah ditindak lanjuti secara sukarela 
    maka diproses sesuai buku pedoman eksekusi 
    Ditjen badilum dan didata ke dalam SIPP, apabila 
    dalam waktu 30 hari pihak tidak menjawab maka atas 
    perintah  KPN, dilakukan penutupan jurnal keuangan 
    eksekusi dan dicatatkan dalam SIPP                           
4. Seluruh data disetiap tahapan eksekusi yang harus 
    diisi pada SIPP telah terisi 100 % </t>
  </si>
  <si>
    <r>
      <t>KPN sesuai buku II memerintahkan Panitera secara mendadak untuk  meneliti kebenaran setiap penerimaan dan pengeluaran uang perkara kesesuaian antara pencatatan dibuku jurnal dengan uang yang dibrankas maupun di bank setiap 3 bulan sekali (</t>
    </r>
    <r>
      <rPr>
        <b/>
        <u/>
        <sz val="11"/>
        <color theme="1"/>
        <rFont val="Arial"/>
        <family val="2"/>
      </rPr>
      <t>4x dalam setahun</t>
    </r>
    <r>
      <rPr>
        <b/>
        <sz val="11"/>
        <color theme="1"/>
        <rFont val="Arial"/>
        <family val="2"/>
      </rPr>
      <t>) dan dibuatkan BAP</t>
    </r>
  </si>
  <si>
    <t xml:space="preserve">1. Sudah disosialisasikan (data dukung)
2. Setiap unit kerja sudah mengenal core values ASN 
    BerAKHLAK (uji petik)
3. Sudah melakukan inovasi untuk membudayakan 
    BerAKHLAK
4. Sudah di Monev (data dukung)
</t>
  </si>
  <si>
    <t>1. Sudah ada SK penunjukkan Hakim
     Pengawas dan Pengamat
2. Sudah ada jadwal pengawasan
3. Ada bukti laporan pengawasan
4. Sudah dimonitoring dan evaluasi oleh pimpinan</t>
  </si>
  <si>
    <r>
      <t xml:space="preserve">Penyerahan berkas perkara </t>
    </r>
    <r>
      <rPr>
        <b/>
        <i/>
        <sz val="11"/>
        <color theme="1"/>
        <rFont val="Arial"/>
        <family val="2"/>
      </rPr>
      <t>inactive</t>
    </r>
    <r>
      <rPr>
        <b/>
        <sz val="11"/>
        <color theme="1"/>
        <rFont val="Arial"/>
        <family val="2"/>
      </rPr>
      <t xml:space="preserve"> dari Panmud Pidana dan Panmud Perdata kepada Panmud Hukum 
</t>
    </r>
  </si>
  <si>
    <t>1. Selalu menggunakan Berita Acara Serah Terima
2. Selalu dilaksanakan tepat waktu  
    (dalam jangka waktu 3 hari setelah BHT )
3. Checklist kelengkapan berkas
4. Sudah diarsipkan dan diinput dalam SIPP</t>
  </si>
  <si>
    <t>Kelengkapan Berkas Kasasi Pidana (Manual)</t>
  </si>
  <si>
    <t>Kelengkapan Berkas Kasasi Perdata (Manual)</t>
  </si>
  <si>
    <t>1. Permohonan kasasi yang telah memenuhi
     syarat formal selambat lambatnya dalam
     waktu 14 hari setelah tenggang waktu
     mengajukan memori kasasi berakhir, berkas
     kasasi harus sudah dikirim ke Mahkamah Agung
2. Berkas yang diterima Mahkamah Agung
     sudah lengkap sesuai dengan ketentuan
     Buku II dan SEMA 1 Tahun 2014 (termasuk 
     dokumen elektronik)
3. Ceklis kelengkapan berkas kasasi 
4. Penginputan kedalam aplikasi SIPP dilakukan
   1x24 jam</t>
  </si>
  <si>
    <r>
      <t xml:space="preserve">1. Telah melaksanakan pelaporan
     perkara </t>
    </r>
    <r>
      <rPr>
        <b/>
        <u/>
        <sz val="11"/>
        <color theme="1"/>
        <rFont val="Arial"/>
        <family val="2"/>
      </rPr>
      <t>secara lengkap</t>
    </r>
    <r>
      <rPr>
        <b/>
        <sz val="11"/>
        <color theme="1"/>
        <rFont val="Arial"/>
        <family val="2"/>
      </rPr>
      <t xml:space="preserve"> sesuai
     dengan SK Dirjen Badilum Nomor
     2992/DJU/SK/HM.02.3/9/2019
2.Telah melaksanakan pelaporan perkara </t>
    </r>
    <r>
      <rPr>
        <b/>
        <u/>
        <sz val="11"/>
        <color theme="1"/>
        <rFont val="Arial"/>
        <family val="2"/>
      </rPr>
      <t xml:space="preserve">tepat waktu
</t>
    </r>
    <r>
      <rPr>
        <b/>
        <sz val="11"/>
        <color theme="1"/>
        <rFont val="Arial"/>
        <family val="2"/>
      </rPr>
      <t xml:space="preserve">    sesuai dengan SK Dirjen Badilum
    Nomor 2992/DJU/SK/HM.02.3/9/2019 
3. Data yang dikirimkan akurat dan dapat 
    dipertanggungjawabkan
4. Telah dimonev</t>
    </r>
  </si>
  <si>
    <t>1. Ada Tim survey
2. Survey menggunakan aplikasi SISUPER dari Ditjen 
    Badilum
3. Survey dilakukan 4 kali setahun untuk Survey 
    kepuasan masyarakat dan Survey Persepsi Anti 
    Korupsi, untuk survey harian dilaksanakan setiap 
    hari kerja
4. Laporan Hasil Survey kepuasan masyarakat dan 
    Survey Persepsi Anti Korupsi sudah di monev (3 
    unsur terendah) dan laporan hasil Survei Harian di 
    evaluasi setiap bulan
5. Hasil evaluasi sudah ditindaklanjuti
6. Hasil survey dan tindak lanjut sudah terpublikasi 
    (website dan di ruang PTSP)</t>
  </si>
  <si>
    <t>1. Melakukan pelaporan setiap bulan
     kepada Ditjen Badilum terdiri dari
     Laporan Jumlah, Jenis konsultasi,
    waktu layanan dan jenis kelamin
    yang dibantu melalui POSBAKUM
2. Pelaporan sudah menggunakan aplikasi
3. Panmud Hukum melakukan monitoring secara 
    berkala terhadap Posbakum untuk memastikan bahwa 
    posbakum melaksanakan tugasnya dan tidak 
    melakukan larangan sebagaimana dalam peraturan 
    Perma No 1 Tahun 2014
4. Panmud Hukum melakukan evaluasi terhadap kinerja 
     Posbakum setiap tahun</t>
  </si>
  <si>
    <t>Penanggung jawab Koordinator Delegasi Pengiriman Bukti Delegasi Pemanggilan/Pemberitahuan yang telah dilaksanakan (PN Pelaksana)</t>
  </si>
  <si>
    <t>1. Jurusita/Jurusita Pengganti mengajukan
    pencairan anggaran kepada kepada koordinator   
    delegasi setelah ada Surat Tugas
2. Jurusita/Jurusita Pengganti menyampaikan
     relaas kepada Pihak maksimal dua hari sejak surat  
    tugas diterima
3. Asli Relaas pemanggilan/pemberitahuan
    dikirimkan paling lama satu hari setelah
    koordinator menerima relaas dari Jurusita/
    Jurusita Pengganti
4. Jurusita/Jurusita Pengganti selalu memberikan
    bukti pemanggilan/pemberitahuan kepada
    Koordinator delegasi sebagai pertanggungjawaban</t>
  </si>
  <si>
    <r>
      <t>1. Minutasi Tepat Waktu Sesuai SOP (14 hari untuk 
    Perdata dan 7 hari untuk pidana)
2. E-doc putusan sudah diunggah ke SIPP
3. PP menginput Jadwal Sidan</t>
    </r>
    <r>
      <rPr>
        <b/>
        <sz val="11"/>
        <rFont val="Arial"/>
        <family val="2"/>
      </rPr>
      <t xml:space="preserve">g, tanggal putusan </t>
    </r>
    <r>
      <rPr>
        <b/>
        <sz val="11"/>
        <color theme="1"/>
        <rFont val="Arial"/>
        <family val="2"/>
      </rPr>
      <t>dan 
   amar putusan pada SIPP  mengunggah e-doc putusan 
   ke SIPP 1 x 24 jam sejak tanggal putusan
4. Sudah dimonitoring, evaluasi dan ditindaklanjuti (LHP, 
    Buku Pengawasan Bidang, dan Notulen Rapat)</t>
    </r>
  </si>
  <si>
    <r>
      <rPr>
        <b/>
        <sz val="11"/>
        <rFont val="Arial"/>
        <family val="2"/>
      </rPr>
      <t>Permohonan kasasi yang telah memenuhi syarat formal selambat lambatnya dalam waktu 14 hari setelah tenggang waktu mengajukan memori kasasi</t>
    </r>
    <r>
      <rPr>
        <b/>
        <sz val="11"/>
        <color theme="1"/>
        <rFont val="Arial"/>
        <family val="2"/>
      </rPr>
      <t xml:space="preserve"> berakhir, berkas kasasi harus sudah dikirim ke Mahkamah Agung (Buku II)</t>
    </r>
  </si>
  <si>
    <r>
      <t xml:space="preserve">1. Berkas yang dikirim ke PT sudah lengkap
     sesuai dengan ketentuan Buku II 
2. a. PIDANA     : Maksimal 14 hari berkas sudah diterima 
            </t>
    </r>
    <r>
      <rPr>
        <b/>
        <sz val="11"/>
        <rFont val="Arial"/>
        <family val="2"/>
      </rPr>
      <t xml:space="preserve">                 Pengadilan Tinggi (236 KUHAP)
    b. PERDATA : Maksimal 30 hari berkas sudah diterima 
                             Pengadilan Tinggi (Buku II)
</t>
    </r>
    <r>
      <rPr>
        <b/>
        <sz val="11"/>
        <color theme="1"/>
        <rFont val="Arial"/>
        <family val="2"/>
      </rPr>
      <t xml:space="preserve">3. Terdata dalam SIPP 
4. Sudah dimonev                                                                                               </t>
    </r>
  </si>
  <si>
    <t>1. Berkas yang diterima Mahkamah Agung
     sudah lengkap sesuai dengan ketentuan
     Buku II dan SEMA 1 Tahun 2014 (termasuk 
     dokumen elektronik)
2. Untuk laporan kasasi, penahanan maksimum 3 hari 
    sejak adanya permohonan kasasi, harus sudah 
    dilaporkan ke Mahkamah Agung
3. Berkas perkara permohonan kasasi (ditahan) paling 
    lambat 3 hari setelah memori kasasi diterima, 
    dikirimkan ke Mahkamah Agung
4. Berkas perkara permohonan kasasi (tidak ditahan ) 
    paling lambat 30 hari setelah memori kasasi diterima, 
    dikirimkan ke Mahkamah Agung
5. Ceklis kelengkapan berkas kasasi 
6. Penginputan kedalam aplikasi SIPP dilakukan
   1x24 jam</t>
  </si>
  <si>
    <r>
      <t xml:space="preserve">1. </t>
    </r>
    <r>
      <rPr>
        <b/>
        <u/>
        <sz val="11"/>
        <color theme="1"/>
        <rFont val="Arial"/>
        <family val="2"/>
      </rPr>
      <t>Membuat laporan kasasi</t>
    </r>
    <r>
      <rPr>
        <b/>
        <sz val="11"/>
        <color theme="1"/>
        <rFont val="Arial"/>
        <family val="2"/>
      </rPr>
      <t xml:space="preserve"> perkara pidana yang 
    </t>
    </r>
    <r>
      <rPr>
        <b/>
        <u/>
        <sz val="11"/>
        <color theme="1"/>
        <rFont val="Arial"/>
        <family val="2"/>
      </rPr>
      <t>terdakwanya berada dalam tahanan</t>
    </r>
    <r>
      <rPr>
        <b/>
        <sz val="11"/>
        <color theme="1"/>
        <rFont val="Arial"/>
        <family val="2"/>
      </rPr>
      <t xml:space="preserve"> dengan tepat
    waktu yakni 3 (hari) kerja terhitung sejak diterimanya 
    permohonan kasasi dari Terdakwa/Jaksa Penuntut 
    Umum
2. Laporan tersebut disampaikan melalui aplikasi 
    </t>
    </r>
    <r>
      <rPr>
        <b/>
        <u/>
        <sz val="11"/>
        <color theme="1"/>
        <rFont val="Arial"/>
        <family val="2"/>
      </rPr>
      <t>Direktori Putusan MA</t>
    </r>
    <r>
      <rPr>
        <b/>
        <sz val="11"/>
        <color theme="1"/>
        <rFont val="Arial"/>
        <family val="2"/>
      </rPr>
      <t xml:space="preserve"> jika Direktori Putusan MA 
    sedang bermasalah maka dapat melalui email ke   
   kepaniteraan@mahkamahagung.go.id dan 
   kepaniteraan.mari@gmail.com
3. Berkas kasasi (Bundel A dan B) perkara pidana yang 
  </t>
    </r>
    <r>
      <rPr>
        <b/>
        <u/>
        <sz val="11"/>
        <color theme="1"/>
        <rFont val="Arial"/>
        <family val="2"/>
      </rPr>
      <t xml:space="preserve"> terdakwanya berada dalam tahanan</t>
    </r>
    <r>
      <rPr>
        <b/>
        <sz val="11"/>
        <color theme="1"/>
        <rFont val="Arial"/>
        <family val="2"/>
      </rPr>
      <t xml:space="preserve"> telah diterima oleh  
   Mahkamah Agung paling lama 30 (tiga puluh) hari 
   kalender terhitung sejak diajukannya permohonan 
   kasasi
4. Penyampaian laporan kasasi menggunakan format 
   yang ditentukan dalam SEMA Nomor 2 Tahun 1998
5. Memberikan 'tanda' tahanan pada sampul berkas 
    kasasi yang menunjukan bahwa terdakwanya ditahan
</t>
    </r>
  </si>
  <si>
    <t>1.  Sudah mengadakan sosialisasi 
     PERMA 8 TAHUN 2022 dan SK KMA 
     365/SK/KMA/XII/2022 secara berkala baik ke pihak 
     Eksternal maupun Internal Pengadilan
2. Sudah menerapkan Izin Penggeledahan, izin 
    penyitaan, perpanjangan penahanan, pelimpahan 
    berkas (minimal 25%), izin besuk tahanan melalui 
    E-Berpadu 
3. Petugas meja E-Court dan meja Pidana pada PTSP 
    memahami informasi tentang tata cara penggunaan 
    E-Berpadu
4. Pimpinan selalu melakukan Monev setiap bulan 
    untuk memastikan pelaksanaan persidangan 
    secara elektronik berjalan baik dan 
    sesuai ketentuan (notulen)</t>
  </si>
  <si>
    <t>Pelaksanaan monitoring/pengawasan, evaluasi terhadap keakuratan dan ketepatan waktu pengisian data pada SIPP dan Tindak lanjut hasil pengawasan sesuai Surat Dirjen Badilum No.352/DJU/HM.02.3/3/2021 tentang Akurasi dan Pengendalian Mutu Data SIPP</t>
  </si>
  <si>
    <t>1. Dilakukan 1x setiap minggu
2.  Panmud Melaporkan setiap bulan kepada KPN 
     setelah divalidasi oleh panitera
3. Menindaklanjuti hasil monev yang dilakukan panmud 
4. Melaporkan hasil pelaksanaan monev akurasi data 
    SIPP setiap 6 (enam) bulan sekali kepada KPT</t>
  </si>
  <si>
    <t xml:space="preserve">Publikasi putusan </t>
  </si>
  <si>
    <t>1. Seluruh putusan sudah dipublikasikan pada Direktori 
    Putusan
2. Majelis memastikan putusan perkara yang ditangani 
    sudah terpublikasikan pada Direktori Putusan 
3. Seluruh publikasi putusan yang wajib dianonimisasi 
    sudah dilaksanakan dengan tepat
4. Ketua, Wakil Ketua dan Panitera melakukan monev 
    terhadap ketepatan publikasi putusan (Jumlah putusan 
    yang dipublikasikan, Anonimisasi putusan dll)</t>
  </si>
  <si>
    <t>1. Sudah Sosialisasi internal dan eksternal secara 
    berkala (Jenis informasi yang dapat diberikan, waktu 
    penyelesaian layanan, tata cara pengaduan dll)
2. Sudah ada SK PPID dan Struktur PPID 
    sesuai dengan SK KMA 2-144/KMA/SK/VIII/2022
3. Daftar Informasi Publik sudah ditetapkan dan 
    dimutakhirkan secara berkala setiap 6 bulan 
    di unit/satuan kerja
4. Ketua sudah melakukan monev dan pembinaan 
5. Wajib melaporkan layanan informasi (memuat jumlah 
    permohonan informasi yang diterima, waktu 
    pemenuhan, jumlah informasi yangdikabulkan/
    sebagian/ditolak dan alasan penolakan) 
    kepada Sekretaris MA dan Direktorat Jenderal 
    Badilum setahun sekali (paling lambat 3 bulan 
    setelah tahun anggaran berakhir)</t>
  </si>
  <si>
    <t xml:space="preserve">Prosedur pelaksanaan permintaan informasi </t>
  </si>
  <si>
    <t>1. Seluruh permohonan informasi dicatat pada register oleh 
    petugas layanan informasi
2. Pemeriksaan kelengkapan permohonan oleh PPID 
    pelaksana 3 hari sejak permohonan dicatat
3. Penyampaian pemberitahuan ditolak/diterima secara 
    tertulis oleh petugas layanan informasi maksimal 10 hari 
    sejak permohonan diterima 
4. Petugas layanan informasi memahami penjelasan atas 
    penghitaman/pengaburan informasi yang diminta bila ada</t>
  </si>
  <si>
    <t>Pengunggahan dokumen persidangan pada SIPP</t>
  </si>
  <si>
    <r>
      <t xml:space="preserve">1. Ada SK Tim Pengelola Website yang mengatur
    Tata Cara pengelolaan website dan ditetapkan
    oleh Ketua Pengadilan Tinggi
2. Memastikan isi website selalu diperbaharui dan 
   sesuai Standarisasi website pengadilan (SK Dirjen 
   Badilum No.1364/DJU/SK/HM.02.3/5/2021 Tentang 
   Standarisasi Website Pengadilan di Lingkungan 
   Peradilan Umum
3. Tim pengelola melakukan monev secara berkala 
    (data dukung)
</t>
    </r>
    <r>
      <rPr>
        <b/>
        <sz val="11"/>
        <rFont val="Arial"/>
        <family val="2"/>
      </rPr>
      <t>4. Web dapat diakses kaum disabilitas
5. Keterbukaan informasi :
    - Biaya Panggilan/Pemberitahuan (radius) selalu 
      terbarui
    -  Profil (struktur organisasi,LHKPN,dll)
    - Pelayanan dasar/standar pelayanan
      (prosedur beracara,biaya penyelesaian
      perkara, agenda sidang)
    - Hak masyarakat (hak bantuan hukum dan
      biaya perkara cuma-cuma,dll)
    - Prosedur pengaduan
    - Ringkasan LKjIP
    - LRA dan RKAKL
    - Publikasi IKM dan IPAK serta tindak lanjut 
      3 (tiga) unsur terendah</t>
    </r>
  </si>
  <si>
    <r>
      <t>1.Pengisian pada SIPP sudah sesuai dengan
    pemberkasan hardcopynya pada setiap
    tahapannya (</t>
    </r>
    <r>
      <rPr>
        <b/>
        <u/>
        <sz val="11"/>
        <color theme="1"/>
        <rFont val="Arial"/>
        <family val="2"/>
      </rPr>
      <t>uji petik minimal 10 berkas</t>
    </r>
    <r>
      <rPr>
        <b/>
        <sz val="11"/>
        <color theme="1"/>
        <rFont val="Arial"/>
        <family val="2"/>
      </rPr>
      <t>)
2. Panmud Pidana telah melakukan monev
3. Panmud Perdata telah melakukan monev
4. Hasil Monev sudah ditindaklanjuti</t>
    </r>
  </si>
  <si>
    <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family val="2"/>
      </rPr>
      <t>Pada Pengadilan Negeri Pengaju</t>
    </r>
  </si>
  <si>
    <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family val="2"/>
      </rPr>
      <t>Pada Pengadilan Negeri Pelaksana</t>
    </r>
  </si>
  <si>
    <r>
      <t xml:space="preserve">1. Penataan ruang tamu terbuka terlihat
    oleh umum 
2. Penerimaan tamu </t>
    </r>
    <r>
      <rPr>
        <b/>
        <u/>
        <sz val="11"/>
        <color theme="1"/>
        <rFont val="Arial"/>
        <family val="2"/>
      </rPr>
      <t>terkait penanganan</t>
    </r>
    <r>
      <rPr>
        <b/>
        <sz val="11"/>
        <color theme="1"/>
        <rFont val="Arial"/>
        <family val="2"/>
      </rPr>
      <t xml:space="preserve">
    </t>
    </r>
    <r>
      <rPr>
        <b/>
        <u/>
        <sz val="11"/>
        <color theme="1"/>
        <rFont val="Arial"/>
        <family val="2"/>
      </rPr>
      <t>perkara</t>
    </r>
    <r>
      <rPr>
        <b/>
        <sz val="11"/>
        <color theme="1"/>
        <rFont val="Arial"/>
        <family val="2"/>
      </rPr>
      <t xml:space="preserve"> harus dihadiri kedua belah pihak
3. Penerimaan tamu </t>
    </r>
    <r>
      <rPr>
        <b/>
        <u/>
        <sz val="11"/>
        <color theme="1"/>
        <rFont val="Arial"/>
        <family val="2"/>
      </rPr>
      <t>terkait penanganan</t>
    </r>
    <r>
      <rPr>
        <b/>
        <sz val="11"/>
        <color theme="1"/>
        <rFont val="Arial"/>
        <family val="2"/>
      </rPr>
      <t xml:space="preserve">
    </t>
    </r>
    <r>
      <rPr>
        <b/>
        <u/>
        <sz val="11"/>
        <color theme="1"/>
        <rFont val="Arial"/>
        <family val="2"/>
      </rPr>
      <t>perkara</t>
    </r>
    <r>
      <rPr>
        <b/>
        <sz val="11"/>
        <color theme="1"/>
        <rFont val="Arial"/>
        <family val="2"/>
      </rPr>
      <t xml:space="preserve"> harus mengajukan permohonan
    kepada Pimpinan Pengadilan
4.Tamu bagi pejabat dan karyawan
    Pengadilan </t>
    </r>
    <r>
      <rPr>
        <b/>
        <u/>
        <sz val="11"/>
        <color theme="1"/>
        <rFont val="Arial"/>
        <family val="2"/>
      </rPr>
      <t>yang tidak terkait perkara</t>
    </r>
    <r>
      <rPr>
        <b/>
        <sz val="11"/>
        <color theme="1"/>
        <rFont val="Arial"/>
        <family val="2"/>
      </rPr>
      <t xml:space="preserve">
    wajib diterima di ruang tamu terbuka</t>
    </r>
  </si>
  <si>
    <t xml:space="preserve"> - KETUA 
</t>
  </si>
  <si>
    <t xml:space="preserve">
  - KETUA
  - WAKIL KETUA
  - HAKIM
  - PANITERA 
  - SEKRETARIS
  - PEGAWAI 
    KEPANITERAAN
  - PEGAWAI 
    KESEKRETARIATAN
</t>
  </si>
  <si>
    <t xml:space="preserve">
  - KETUA
  - PANITERA 
  - PANMUD PERDATA
</t>
  </si>
  <si>
    <t xml:space="preserve">
  - KETUA
  - PANITERA 
  - PANMUD PIDANA
  - PANMUD PERDATA
</t>
  </si>
  <si>
    <t xml:space="preserve">
  - KETUA
  - PANITERA 
  - PANMUD PIDANA
</t>
  </si>
  <si>
    <t xml:space="preserve">
  - KETUA
  - WAKIL KETUA
</t>
  </si>
  <si>
    <t xml:space="preserve">
  - WAKIL KETUA
  - HAKIM
</t>
  </si>
  <si>
    <t xml:space="preserve">  - KETUA
  - WAKIL KETUA
  - HAKIM
  - PANITERA 
  - PARA PANMUD</t>
  </si>
  <si>
    <t xml:space="preserve">  - KETUA
  - WAKIL KETUA
  - HAKIM</t>
  </si>
  <si>
    <t xml:space="preserve">  - KETUA
  - PANITERA 
  - PANMUD PERDATA</t>
  </si>
  <si>
    <t xml:space="preserve">  - PANMUD PERDATA</t>
  </si>
  <si>
    <t xml:space="preserve">  - KETUA
  - PANITERA </t>
  </si>
  <si>
    <t xml:space="preserve">  - KETUA
  - HAKIM</t>
  </si>
  <si>
    <t xml:space="preserve">    - HAKIM</t>
  </si>
  <si>
    <t xml:space="preserve">  - PANITERA 
    PENGGANTI</t>
  </si>
  <si>
    <t xml:space="preserve">  - KETUA
  - WAKIL KETUA
  - HAKIM
  - PANITERA 
  - PARA PANMUD
  - PP</t>
  </si>
  <si>
    <t xml:space="preserve">  - PANITERA 
  - PANMUD PERDATA
  - KOORDINATOR 
    DELEGASI</t>
  </si>
  <si>
    <t xml:space="preserve">  -  JURUSITA / 
  - JURUSITA 
    PENGGANTI</t>
  </si>
  <si>
    <t xml:space="preserve">  - PANMUD PIDANA   
  - PANMUD PERDATA</t>
  </si>
  <si>
    <t xml:space="preserve">  - PARA PANMUD</t>
  </si>
  <si>
    <t xml:space="preserve">  - PANMUD PIDANA   </t>
  </si>
  <si>
    <t xml:space="preserve">  - PANMUD PERDATA   </t>
  </si>
  <si>
    <t xml:space="preserve">  - PANMUD HUKUM</t>
  </si>
  <si>
    <t xml:space="preserve">
  - PEGAWAI 
    KEPANITERAAN
  - PEGAWAI 
    KESEKRETARIATAN
</t>
  </si>
  <si>
    <t xml:space="preserve">
  - KETUA
  - WAKIL KETUA
  - PANITERA 
  - SEKRETARIS
</t>
  </si>
  <si>
    <t xml:space="preserve"> - KETUA </t>
  </si>
  <si>
    <t xml:space="preserve">  - PANMUD PIDANA</t>
  </si>
  <si>
    <t xml:space="preserve">
  - KETUA
  - PANITERA 
  - PARA PANMUD
  - PETUGAS PTSP
</t>
  </si>
  <si>
    <t>Implementasi SK KMA 
2-144/KMA/SK/VIII/2022  tentang Standar Pelayanan Informasi Publik di Pengadilan</t>
  </si>
  <si>
    <t xml:space="preserve">  - KETUA
  - HAKIM
  - PANITERA 
  - PARA PANMUD
  - PP
  - JS/JSP</t>
  </si>
  <si>
    <t>KEPEMIMPINAN</t>
  </si>
  <si>
    <t>KUALITAS PELAYANAN</t>
  </si>
  <si>
    <t>MANAJEMEN PROSES</t>
  </si>
  <si>
    <t>PERENCANAAN STRATEGIS</t>
  </si>
  <si>
    <t>PENGELOLAAN SUMBER DAYA</t>
  </si>
  <si>
    <t>DOKUMENTASI DAN PENGARSIPAN</t>
  </si>
  <si>
    <t>HASIL KINERJA</t>
  </si>
  <si>
    <r>
      <t xml:space="preserve">1. Seluruh tahapan pada kolom delegasi SIPP
     terinput secara tertib
2. Seluruh pelaksanaan delegasi Panggilan atau
    pemberitahuan tidak melampaui </t>
    </r>
    <r>
      <rPr>
        <b/>
        <u/>
        <sz val="11"/>
        <rFont val="Arial"/>
        <family val="2"/>
      </rPr>
      <t>5 hari</t>
    </r>
    <r>
      <rPr>
        <b/>
        <sz val="11"/>
        <rFont val="Arial"/>
        <family val="2"/>
      </rPr>
      <t xml:space="preserve">
3. Dokumen relaas diupload ke SIPP maksimal </t>
    </r>
    <r>
      <rPr>
        <b/>
        <u/>
        <sz val="11"/>
        <rFont val="Arial"/>
        <family val="2"/>
      </rPr>
      <t xml:space="preserve">1 hari </t>
    </r>
    <r>
      <rPr>
        <b/>
        <sz val="11"/>
        <rFont val="Arial"/>
        <family val="2"/>
      </rPr>
      <t xml:space="preserve">
    setelah pelaksanaan relaas
4. Dokumen fisik dikirimkan ke PN Pengaju
    paling lambat pada hari berikutnya setelah
    pengiriman dokumen secara elektronik
5. Monev dilakukan secara berkala setiap bulan
6. Hasil Monev sudah ditindaklanjuti
7. Pelaksanaan sudah didokumentasikan
    dengan baik</t>
    </r>
  </si>
  <si>
    <r>
      <t xml:space="preserve">1. Seluruh permintaan delegasi melalui SIPP
2. Seluruh tahapan pada kolom delegasi SIPP
    terinput secara tertib
3. Bukti pembayaran dikirimkan bersamaan
    surat permintaan Delegasi 
4. Seluruh surat permintaan delegasi sudah diupload
    ke SIPP
5. Terhadap setiap permintaan bantuan yang belum 
    dilaksanakan oleh PN Pelaksana lebih dari </t>
    </r>
    <r>
      <rPr>
        <b/>
        <u/>
        <sz val="11"/>
        <color theme="1"/>
        <rFont val="Arial"/>
        <family val="2"/>
      </rPr>
      <t>5 hari</t>
    </r>
    <r>
      <rPr>
        <b/>
        <sz val="11"/>
        <color theme="1"/>
        <rFont val="Arial"/>
        <family val="2"/>
      </rPr>
      <t xml:space="preserve"> 
    maka PN wajib menyurati dengan tembusan kepada 
    KPT jika sudah menyurati dua kali belum juga ada 
    tindaklanjut dari PN Pelaksana maka disurati kembali 
    untuk yang ke tiga kali dengan tembusan kepada 
    Badan Pengawasan
6. Monev dilakukan secara berkala setiap bulan
7. Hasil Monev sudah ditindaklanjuti
</t>
    </r>
  </si>
  <si>
    <r>
      <t xml:space="preserve">Sudah dilakukan monitoring evaluasi terhadap :
1. </t>
    </r>
    <r>
      <rPr>
        <b/>
        <u/>
        <sz val="11"/>
        <color theme="1"/>
        <rFont val="Arial"/>
        <family val="2"/>
      </rPr>
      <t>Penyampaian</t>
    </r>
    <r>
      <rPr>
        <b/>
        <sz val="11"/>
        <color theme="1"/>
        <rFont val="Arial"/>
        <family val="2"/>
      </rPr>
      <t xml:space="preserve"> salinan putusan pidana maksimal </t>
    </r>
    <r>
      <rPr>
        <b/>
        <u/>
        <sz val="11"/>
        <color theme="1"/>
        <rFont val="Arial"/>
        <family val="2"/>
      </rPr>
      <t>7 hari</t>
    </r>
    <r>
      <rPr>
        <b/>
        <sz val="11"/>
        <color theme="1"/>
        <rFont val="Arial"/>
        <family val="2"/>
      </rPr>
      <t xml:space="preserve"> 
    setelah putusan dibacakan
2.untuk perkara perdata, salinan sudah siap </t>
    </r>
    <r>
      <rPr>
        <b/>
        <u/>
        <sz val="11"/>
        <color theme="1"/>
        <rFont val="Arial"/>
        <family val="2"/>
      </rPr>
      <t xml:space="preserve">14 hari </t>
    </r>
    <r>
      <rPr>
        <b/>
        <sz val="11"/>
        <color theme="1"/>
        <rFont val="Arial"/>
        <family val="2"/>
      </rPr>
      <t xml:space="preserve">
   setelah putusan dibacakan  
3. Penyampaian petikan  putusan pidana kepada
    terdakwa, JPU, Rutan/LP </t>
    </r>
    <r>
      <rPr>
        <b/>
        <u/>
        <sz val="11"/>
        <color theme="1"/>
        <rFont val="Arial"/>
        <family val="2"/>
      </rPr>
      <t>1 x 24 Jam</t>
    </r>
    <r>
      <rPr>
        <b/>
        <sz val="11"/>
        <color theme="1"/>
        <rFont val="Arial"/>
        <family val="2"/>
      </rPr>
      <t xml:space="preserve">
4. Sudah dilakukan secara berkala setiap bulan
5. Hasil Monev sudah ditindaklanjuti
6. Pelaksanaan sudah didokumentasikan
    dengan baik</t>
    </r>
  </si>
  <si>
    <t>Panitera PT melakukan monitoring dan memastikan bahwa:
1. Seluruh PN sudah mengirimkan surat
    pengembalian sisa panjar kepada pihak sudah
    dikirimkan maksimal 5 (lima) hari kerja setelah 
    tanggal minutasi
2. Seluruh PN sudah mengembalikan sisa panjar
    biaya perkara yang sudah diberitahukan
    kepada pihak dalam jangka waktu 6 (enam)
    bulan terhitung sejak tanggal surat pemberitahuan 
    kepada pihak dan atau setelah dipublikasikan di web
3. Seluruh sisa panjar sebagaimana nomor 2 yang tidak 
    diambil oleh pihak dicatat tersendiri sebagai uang tidak 
    bertuan dan disetor ke Kas Negara
4. Sudah melakukan monev dan tindaklanjut
    terhadap panitera PN terkait pengembalian
    sisa panjar biaya perkara serta terdokumentasi 
    dengan baik</t>
  </si>
  <si>
    <r>
      <t>1. Seluruh Relaas sudah diunggah pada SIPP</t>
    </r>
    <r>
      <rPr>
        <b/>
        <u/>
        <sz val="11"/>
        <color theme="1"/>
        <rFont val="Arial"/>
        <family val="2"/>
      </rPr>
      <t xml:space="preserve"> 1 x 24 Jam</t>
    </r>
    <r>
      <rPr>
        <b/>
        <sz val="11"/>
        <color theme="1"/>
        <rFont val="Arial"/>
        <family val="2"/>
      </rPr>
      <t xml:space="preserve">
2. Seluruh BAS yang sudah ditandatangani diunggah 
    pada SIPP 1 hari sebelum sidang berikutnya
3. Court Calendar yang sudah disepakati dan 
    sudah ditandatangani diunggah pada SIPP
4.Sudah dimonev oleh para Panmud (eviden)</t>
    </r>
  </si>
  <si>
    <t>Format putusan sudah sesuai dengan SK KMA No. 359/KMA/SK/XII/2022 tentang Template pedoman penulisan putusan/ penetapan pengadilan tingkat pertama dan tingkat banding dan 4 lingkungan peradilan dibawah Mahkamah Agung</t>
  </si>
  <si>
    <t>1. Sudah melakukan sosialisasi SK KMA No. 
    359/KMA/SK/XII/2022
2. Penomoran sudah sesuai dengan SK Dirjen Nomor 
    2478/DJU/SK/HK.00.1/12/2022 tentang standar 
    penomoran perkara Pengadilan Negeri dan Pengadilan 
    Tinggi
3. Format putusan sudah sesuai dengan SK KMA 
    No. 359/KMA/SK/XII/2022
4. Sudah dimonev (misal : objek pemeriksaan 
    pengawasan bidang)</t>
  </si>
  <si>
    <t>Pelaksanaan minutasi perkara sesuai SOP sesuai SK Dirjen Nomor 21/DJU/SK/OT.01.3/
3/2022 tentang Pembaruan standar operasional prosedur (SOP) kepaniteraan pada Pengadilan Tinggi dan Pengadilan Negeri</t>
  </si>
  <si>
    <t>1. KPN sudah menetapkan SK tentang pemberlakuan 
    SOP yang dikeluarkan oleh Dirjen Badilum (SK Dirjen 
    Nomor 21/DJU/SK/OT.01.3/3/2022 tentang Pembaruan
    standar operasional prosedur (SOP) kepaniteraan pada 
    Pengadilan Tinggi dan Pengadilan Negeri)
2. Sudah dilaksanakan (uji petik minimal 5 kegiatan) 
3. Sudah dilakukan monitoring dan evaluasi
4. Sudah melaporkan hasil monev kepada KPT 
    minimal satu tahun sekali</t>
  </si>
  <si>
    <t>Standar Pelayanan Pengadilan sesuai SK. KMA No. 026/KMA/SK/II/2012 dan Format sesuai Permenpan Nomor 15 Tahun 2014</t>
  </si>
  <si>
    <t xml:space="preserve">
  - KETUA
  - WAKIL KETUA
  - HAKIM
  - PANITERA 
  - SEKRETARIS
</t>
  </si>
  <si>
    <t xml:space="preserve">  - PERENCANAAN, TI 
    DAN PELAPORAN</t>
  </si>
  <si>
    <t xml:space="preserve">  - SEKRETARIS
  - PERENCANAAN, TI
    DAN PELAPORAN</t>
  </si>
  <si>
    <t>Pengelolaan SIKEP</t>
  </si>
  <si>
    <t>1. Data Lengkap (100%)
2. Data akurat
3. Data terbarui
4. Seluruh E doc SK Kepegawaian seluruh
    pegawai teknis/ non teknis sudah di upload
    (100%)
5. Data untuk tanda tangan elektronik lengkap
    (No HP, NIK, Email domain MA, uploud e_doc
   KTP dengan format jpg atau jpeg dan berwarna)</t>
  </si>
  <si>
    <t>RKP, RKGB dan usul pensiun</t>
  </si>
  <si>
    <t xml:space="preserve">1. RKP seluruhnya sudah dibuat 
     (untuk periode 1 tahun)
2. RKGB seluruhnya sudah dibuat 
     (untuk periode 1 tahun) 
3. Usul pensiun sudah dibuat dan dikirim ke
    Kanreg setempat                                      
4. RKP, RKGB, dan usul pensiun sudah
    terinformsikan (melalui papan atau monitor) </t>
  </si>
  <si>
    <t xml:space="preserve"> - KETUA
 - KEPEGAWAIAN, 
   ORGANISASI DAN TATA 
   LAKSANA
</t>
  </si>
  <si>
    <t xml:space="preserve">  - SEKRETARIS
  - KEPEGAWAIAN, 
    ORGANISASI DAN TATA 
    LAKSANA
</t>
  </si>
  <si>
    <t xml:space="preserve">  - SEKRETARIS
  - UMUM DAN
    KEUANGAN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</si>
</sst>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quot;Rp&quot;* #,##0_-;\-&quot;Rp&quot;* #,##0_-;_-&quot;Rp&quot;* &quot;-&quot;_-;_-@"/>
  </numFmts>
  <fonts count="15">
    <font>
      <sz val="11"/>
      <color theme="1"/>
      <name val="Calibri"/>
      <charset val="134"/>
      <scheme val="minor"/>
    </font>
    <font>
      <b/>
      <sz val="11"/>
      <color theme="1"/>
      <name val="Arial"/>
      <family val="2"/>
    </font>
    <font>
      <b/>
      <sz val="12"/>
      <color theme="1"/>
      <name val="Arial"/>
      <family val="2"/>
    </font>
    <font>
      <sz val="12"/>
      <color theme="1"/>
      <name val="Arial"/>
      <family val="2"/>
    </font>
    <font>
      <sz val="11"/>
      <color theme="1"/>
      <name val="Calibri"/>
      <family val="2"/>
    </font>
    <font>
      <b/>
      <sz val="16"/>
      <color theme="1"/>
      <name val="Arial"/>
      <family val="2"/>
    </font>
    <font>
      <b/>
      <sz val="11"/>
      <name val="Arial"/>
      <family val="2"/>
    </font>
    <font>
      <b/>
      <i/>
      <sz val="11"/>
      <color theme="1"/>
      <name val="Arial"/>
      <family val="2"/>
    </font>
    <font>
      <b/>
      <u/>
      <sz val="11"/>
      <color theme="1"/>
      <name val="Arial"/>
      <family val="2"/>
    </font>
    <font>
      <sz val="11"/>
      <color rgb="FF000000"/>
      <name val="Calibri"/>
      <family val="2"/>
      <scheme val="minor"/>
    </font>
    <font>
      <sz val="9"/>
      <color indexed="81"/>
      <name val="Tahoma"/>
      <family val="2"/>
    </font>
    <font>
      <b/>
      <sz val="9"/>
      <color indexed="81"/>
      <name val="Tahoma"/>
      <family val="2"/>
    </font>
    <font>
      <b/>
      <sz val="11"/>
      <color theme="1"/>
      <name val="Calibri"/>
      <family val="2"/>
      <scheme val="minor"/>
    </font>
    <font>
      <b/>
      <u/>
      <sz val="11"/>
      <name val="Arial"/>
      <family val="2"/>
    </font>
    <font>
      <b/>
      <sz val="18"/>
      <color theme="1"/>
      <name val="Arial"/>
      <family val="2"/>
    </font>
  </fonts>
  <fills count="6">
    <fill>
      <patternFill patternType="none"/>
    </fill>
    <fill>
      <patternFill patternType="gray125"/>
    </fill>
    <fill>
      <patternFill patternType="solid">
        <fgColor rgb="FFFF0000"/>
        <bgColor rgb="FFFF0000"/>
      </patternFill>
    </fill>
    <fill>
      <patternFill patternType="solid">
        <fgColor rgb="FF00B050"/>
        <bgColor rgb="FF00B05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4" fillId="2" borderId="0" xfId="0" applyFont="1" applyFill="1"/>
    <xf numFmtId="0" fontId="4" fillId="0" borderId="0" xfId="0" applyFont="1"/>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top" wrapText="1"/>
    </xf>
    <xf numFmtId="0" fontId="4" fillId="3" borderId="0" xfId="0" applyFont="1" applyFill="1"/>
    <xf numFmtId="0" fontId="1" fillId="0" borderId="1" xfId="0" applyFont="1" applyBorder="1" applyAlignment="1">
      <alignment horizontal="center" vertical="center" wrapText="1"/>
    </xf>
    <xf numFmtId="0" fontId="3" fillId="0" borderId="0" xfId="0" applyFont="1" applyAlignment="1">
      <alignment vertical="top"/>
    </xf>
    <xf numFmtId="0" fontId="0" fillId="4" borderId="0" xfId="0" applyFill="1"/>
    <xf numFmtId="0" fontId="0" fillId="4" borderId="0" xfId="0" applyFill="1" applyAlignment="1">
      <alignment vertical="center" wrapText="1"/>
    </xf>
    <xf numFmtId="0" fontId="2" fillId="0" borderId="0" xfId="0" applyFont="1" applyAlignment="1">
      <alignment vertical="center" wrapText="1"/>
    </xf>
    <xf numFmtId="0" fontId="1" fillId="0" borderId="2" xfId="0" applyFont="1" applyBorder="1" applyAlignment="1">
      <alignment vertical="center" wrapText="1"/>
    </xf>
    <xf numFmtId="0" fontId="1" fillId="5" borderId="2" xfId="0" applyFont="1" applyFill="1" applyBorder="1" applyAlignment="1">
      <alignment vertical="center" wrapText="1"/>
    </xf>
    <xf numFmtId="165" fontId="1" fillId="0" borderId="1" xfId="0" applyNumberFormat="1" applyFont="1" applyBorder="1" applyAlignment="1">
      <alignment vertical="center" wrapText="1"/>
    </xf>
    <xf numFmtId="0" fontId="1" fillId="5" borderId="2" xfId="0" applyFont="1" applyFill="1" applyBorder="1" applyAlignment="1">
      <alignment horizontal="left" vertical="center" wrapText="1"/>
    </xf>
    <xf numFmtId="0" fontId="1" fillId="0" borderId="2" xfId="0" applyFont="1" applyBorder="1" applyAlignment="1">
      <alignment horizontal="left" vertical="center" wrapText="1"/>
    </xf>
    <xf numFmtId="2" fontId="2" fillId="0" borderId="0" xfId="0" applyNumberFormat="1" applyFont="1" applyAlignment="1">
      <alignment horizontal="center" vertical="center" wrapText="1"/>
    </xf>
    <xf numFmtId="0" fontId="2" fillId="0" borderId="0" xfId="0" applyFont="1" applyAlignment="1">
      <alignment vertical="top"/>
    </xf>
    <xf numFmtId="0" fontId="2" fillId="0" borderId="0" xfId="0" applyFont="1"/>
    <xf numFmtId="0" fontId="1" fillId="0" borderId="2" xfId="0" applyFont="1" applyBorder="1" applyAlignment="1">
      <alignment horizontal="center" vertical="center" wrapText="1"/>
    </xf>
    <xf numFmtId="0" fontId="3" fillId="0" borderId="0" xfId="0" applyFont="1"/>
    <xf numFmtId="0" fontId="1" fillId="0" borderId="1" xfId="0" quotePrefix="1" applyFont="1" applyBorder="1" applyAlignment="1">
      <alignment vertical="center" wrapText="1"/>
    </xf>
    <xf numFmtId="0" fontId="1" fillId="0" borderId="2" xfId="0" quotePrefix="1" applyFont="1" applyBorder="1" applyAlignment="1">
      <alignment vertical="center" wrapText="1"/>
    </xf>
    <xf numFmtId="0" fontId="1" fillId="5" borderId="2" xfId="0" quotePrefix="1" applyFont="1" applyFill="1" applyBorder="1" applyAlignment="1">
      <alignment vertical="center" wrapText="1"/>
    </xf>
    <xf numFmtId="0" fontId="0" fillId="0" borderId="0" xfId="0" applyAlignment="1">
      <alignment vertical="center" wrapText="1"/>
    </xf>
    <xf numFmtId="0" fontId="1" fillId="0" borderId="2" xfId="0" applyFont="1" applyBorder="1" applyAlignment="1">
      <alignment vertical="top" wrapText="1"/>
    </xf>
    <xf numFmtId="0" fontId="6" fillId="0" borderId="1" xfId="0" quotePrefix="1" applyFont="1" applyBorder="1" applyAlignment="1">
      <alignment vertical="top" wrapText="1"/>
    </xf>
    <xf numFmtId="0" fontId="1" fillId="5" borderId="2" xfId="0" applyFont="1" applyFill="1" applyBorder="1" applyAlignment="1">
      <alignment horizontal="center" vertical="center" wrapText="1"/>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3" xfId="0" quotePrefix="1"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2" fillId="0" borderId="0" xfId="0" applyFont="1" applyAlignment="1">
      <alignment horizontal="center" vertical="center" wrapText="1"/>
    </xf>
    <xf numFmtId="0" fontId="1" fillId="0" borderId="2" xfId="0" applyFont="1" applyBorder="1" applyAlignment="1">
      <alignment horizontal="center" vertical="center"/>
    </xf>
    <xf numFmtId="0" fontId="1" fillId="0" borderId="2" xfId="0" quotePrefix="1" applyFont="1" applyBorder="1" applyAlignment="1">
      <alignment horizontal="left" vertical="center" wrapText="1"/>
    </xf>
    <xf numFmtId="0" fontId="2" fillId="0" borderId="2" xfId="0" applyFont="1" applyBorder="1" applyAlignment="1">
      <alignment vertical="center" wrapText="1"/>
    </xf>
    <xf numFmtId="0" fontId="14" fillId="0" borderId="1" xfId="0" quotePrefix="1" applyFont="1" applyBorder="1" applyAlignment="1">
      <alignment vertical="center" wrapText="1"/>
    </xf>
    <xf numFmtId="0" fontId="5"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U76"/>
  <sheetViews>
    <sheetView tabSelected="1" view="pageBreakPreview" zoomScaleNormal="100" zoomScaleSheetLayoutView="100" workbookViewId="0">
      <pane ySplit="1" topLeftCell="A2" activePane="bottomLeft" state="frozen"/>
      <selection pane="bottomLeft" activeCell="C2" sqref="C2"/>
    </sheetView>
  </sheetViews>
  <sheetFormatPr defaultColWidth="14.42578125" defaultRowHeight="15" customHeight="1"/>
  <cols>
    <col min="1" max="1" width="10" customWidth="1"/>
    <col min="2" max="2" width="56.5703125" customWidth="1"/>
    <col min="3" max="3" width="97.5703125" customWidth="1"/>
    <col min="4" max="4" width="22.42578125" customWidth="1"/>
    <col min="5" max="5" width="28.5703125" customWidth="1"/>
    <col min="6" max="6" width="14.140625" customWidth="1"/>
    <col min="7" max="7" width="10.28515625" customWidth="1"/>
    <col min="8" max="16" width="9.28515625" customWidth="1"/>
  </cols>
  <sheetData>
    <row r="1" spans="1:21" ht="31.5">
      <c r="A1" s="8" t="s">
        <v>0</v>
      </c>
      <c r="B1" s="8" t="s">
        <v>1</v>
      </c>
      <c r="C1" s="8" t="s">
        <v>2</v>
      </c>
      <c r="D1" s="8" t="s">
        <v>3</v>
      </c>
      <c r="E1" s="8" t="s">
        <v>108</v>
      </c>
      <c r="F1" s="8" t="s">
        <v>4</v>
      </c>
      <c r="G1" s="28"/>
      <c r="H1" s="28"/>
      <c r="I1" s="22"/>
      <c r="J1" s="22"/>
      <c r="K1" s="22"/>
      <c r="L1" s="22"/>
      <c r="M1" s="22"/>
      <c r="N1" s="22"/>
      <c r="O1" s="22"/>
      <c r="P1" s="22"/>
    </row>
    <row r="2" spans="1:21" ht="195">
      <c r="A2" s="1">
        <v>1</v>
      </c>
      <c r="B2" s="3" t="s">
        <v>103</v>
      </c>
      <c r="C2" s="23" t="s">
        <v>104</v>
      </c>
      <c r="D2" s="3" t="s">
        <v>208</v>
      </c>
      <c r="E2" s="47" t="s">
        <v>232</v>
      </c>
      <c r="F2" s="1" t="s">
        <v>11</v>
      </c>
      <c r="G2" s="29"/>
      <c r="H2" s="29"/>
      <c r="I2" s="29"/>
      <c r="J2" s="29"/>
      <c r="K2" s="29"/>
      <c r="L2" s="29"/>
      <c r="M2" s="29"/>
      <c r="N2" s="29"/>
      <c r="O2" s="29"/>
      <c r="P2" s="29"/>
    </row>
    <row r="3" spans="1:21" ht="138.75" customHeight="1">
      <c r="A3" s="1">
        <v>2</v>
      </c>
      <c r="B3" s="3" t="s">
        <v>106</v>
      </c>
      <c r="C3" s="23" t="s">
        <v>109</v>
      </c>
      <c r="D3" s="3" t="s">
        <v>208</v>
      </c>
      <c r="E3" s="47" t="s">
        <v>178</v>
      </c>
      <c r="F3" s="1" t="s">
        <v>11</v>
      </c>
      <c r="G3" s="29"/>
      <c r="H3" s="29"/>
      <c r="I3" s="29"/>
      <c r="J3" s="29"/>
      <c r="K3" s="29"/>
      <c r="L3" s="29"/>
      <c r="M3" s="29"/>
      <c r="N3" s="29"/>
      <c r="O3" s="29"/>
      <c r="P3" s="29"/>
    </row>
    <row r="4" spans="1:21" ht="225">
      <c r="A4" s="1">
        <v>3</v>
      </c>
      <c r="B4" s="3" t="s">
        <v>105</v>
      </c>
      <c r="C4" s="23" t="s">
        <v>110</v>
      </c>
      <c r="D4" s="3" t="s">
        <v>208</v>
      </c>
      <c r="E4" s="47" t="s">
        <v>178</v>
      </c>
      <c r="F4" s="1" t="s">
        <v>11</v>
      </c>
      <c r="G4" s="29"/>
      <c r="H4" s="29"/>
      <c r="I4" s="29"/>
      <c r="J4" s="29"/>
      <c r="K4" s="29"/>
      <c r="L4" s="29"/>
      <c r="M4" s="29"/>
      <c r="N4" s="29"/>
      <c r="O4" s="29"/>
      <c r="P4" s="29"/>
    </row>
    <row r="5" spans="1:21" ht="201.75" customHeight="1">
      <c r="A5" s="1">
        <v>4</v>
      </c>
      <c r="B5" s="23" t="s">
        <v>111</v>
      </c>
      <c r="C5" s="23" t="s">
        <v>140</v>
      </c>
      <c r="D5" s="23" t="s">
        <v>208</v>
      </c>
      <c r="E5" s="47" t="s">
        <v>178</v>
      </c>
      <c r="F5" s="31" t="s">
        <v>7</v>
      </c>
      <c r="G5" s="29"/>
      <c r="H5" s="29"/>
      <c r="I5" s="29"/>
      <c r="J5" s="29"/>
      <c r="K5" s="29"/>
      <c r="L5" s="29"/>
      <c r="M5" s="29"/>
      <c r="N5" s="29"/>
      <c r="O5" s="29"/>
      <c r="P5" s="29"/>
    </row>
    <row r="6" spans="1:21" ht="176.25" customHeight="1">
      <c r="A6" s="1">
        <v>5</v>
      </c>
      <c r="B6" s="23" t="s">
        <v>112</v>
      </c>
      <c r="C6" s="23" t="s">
        <v>141</v>
      </c>
      <c r="D6" s="23" t="s">
        <v>210</v>
      </c>
      <c r="E6" s="23" t="s">
        <v>181</v>
      </c>
      <c r="F6" s="31" t="s">
        <v>7</v>
      </c>
      <c r="G6" s="29"/>
      <c r="H6" s="29"/>
      <c r="I6" s="29"/>
      <c r="J6" s="29"/>
      <c r="K6" s="29"/>
      <c r="L6" s="29"/>
      <c r="M6" s="29"/>
      <c r="N6" s="29"/>
      <c r="O6" s="29"/>
      <c r="P6" s="29"/>
    </row>
    <row r="7" spans="1:21" s="21" customFormat="1" ht="165">
      <c r="A7" s="1">
        <v>6</v>
      </c>
      <c r="B7" s="23" t="s">
        <v>72</v>
      </c>
      <c r="C7" s="23" t="s">
        <v>142</v>
      </c>
      <c r="D7" s="23" t="s">
        <v>210</v>
      </c>
      <c r="E7" s="23" t="s">
        <v>180</v>
      </c>
      <c r="F7" s="45" t="s">
        <v>7</v>
      </c>
      <c r="G7" s="36"/>
      <c r="H7" s="36"/>
      <c r="I7" s="36"/>
      <c r="J7" s="36"/>
      <c r="K7" s="36"/>
      <c r="L7" s="36"/>
      <c r="M7" s="36"/>
      <c r="N7" s="36"/>
      <c r="O7" s="36"/>
      <c r="P7" s="36"/>
      <c r="Q7" s="36"/>
      <c r="R7" s="36"/>
      <c r="S7" s="36"/>
      <c r="T7" s="36"/>
      <c r="U7" s="36"/>
    </row>
    <row r="8" spans="1:21" s="21" customFormat="1" ht="225">
      <c r="A8" s="1">
        <v>7</v>
      </c>
      <c r="B8" s="23" t="s">
        <v>73</v>
      </c>
      <c r="C8" s="23" t="s">
        <v>164</v>
      </c>
      <c r="D8" s="23" t="s">
        <v>210</v>
      </c>
      <c r="E8" s="23" t="s">
        <v>182</v>
      </c>
      <c r="F8" s="45" t="s">
        <v>7</v>
      </c>
      <c r="G8" s="36"/>
      <c r="H8" s="36"/>
      <c r="I8" s="36"/>
      <c r="J8" s="36"/>
      <c r="K8" s="36"/>
      <c r="L8" s="36"/>
      <c r="M8" s="36"/>
      <c r="N8" s="36"/>
      <c r="O8" s="36"/>
      <c r="P8" s="36"/>
      <c r="Q8" s="36"/>
      <c r="R8" s="36"/>
      <c r="S8" s="36"/>
      <c r="T8" s="36"/>
      <c r="U8" s="36"/>
    </row>
    <row r="9" spans="1:21" ht="60">
      <c r="A9" s="1">
        <v>8</v>
      </c>
      <c r="B9" s="3" t="s">
        <v>8</v>
      </c>
      <c r="C9" s="3" t="s">
        <v>9</v>
      </c>
      <c r="D9" s="2" t="s">
        <v>208</v>
      </c>
      <c r="E9" s="23" t="s">
        <v>183</v>
      </c>
      <c r="F9" s="1" t="s">
        <v>11</v>
      </c>
      <c r="G9" s="29"/>
      <c r="H9" s="29"/>
      <c r="I9" s="29"/>
      <c r="J9" s="29"/>
      <c r="K9" s="29"/>
      <c r="L9" s="29"/>
      <c r="M9" s="29"/>
      <c r="N9" s="29"/>
      <c r="O9" s="29"/>
      <c r="P9" s="29"/>
    </row>
    <row r="10" spans="1:21" ht="165">
      <c r="A10" s="1">
        <v>9</v>
      </c>
      <c r="B10" s="3" t="s">
        <v>132</v>
      </c>
      <c r="C10" s="3" t="s">
        <v>39</v>
      </c>
      <c r="D10" s="2" t="s">
        <v>208</v>
      </c>
      <c r="E10" s="23" t="s">
        <v>184</v>
      </c>
      <c r="F10" s="1" t="s">
        <v>11</v>
      </c>
      <c r="G10" s="29"/>
      <c r="H10" s="19"/>
      <c r="I10" s="19"/>
      <c r="J10" s="19"/>
      <c r="K10" s="19"/>
      <c r="L10" s="19"/>
      <c r="M10" s="19"/>
      <c r="N10" s="19"/>
      <c r="O10" s="19"/>
      <c r="P10" s="19"/>
    </row>
    <row r="11" spans="1:21" ht="270">
      <c r="A11" s="1">
        <v>10</v>
      </c>
      <c r="B11" s="3" t="s">
        <v>15</v>
      </c>
      <c r="C11" s="33" t="s">
        <v>145</v>
      </c>
      <c r="D11" s="3" t="s">
        <v>210</v>
      </c>
      <c r="E11" s="47" t="s">
        <v>178</v>
      </c>
      <c r="F11" s="1" t="s">
        <v>11</v>
      </c>
      <c r="G11" s="30"/>
      <c r="H11" s="30"/>
      <c r="I11" s="30"/>
      <c r="J11" s="30"/>
      <c r="K11" s="30"/>
      <c r="L11" s="30"/>
      <c r="M11" s="30"/>
      <c r="N11" s="30"/>
      <c r="O11" s="30"/>
      <c r="P11" s="30"/>
    </row>
    <row r="12" spans="1:21" ht="194.25" customHeight="1">
      <c r="A12" s="1">
        <v>11</v>
      </c>
      <c r="B12" s="3" t="s">
        <v>17</v>
      </c>
      <c r="C12" s="33" t="s">
        <v>116</v>
      </c>
      <c r="D12" s="2" t="s">
        <v>214</v>
      </c>
      <c r="E12" s="47" t="s">
        <v>178</v>
      </c>
      <c r="F12" s="1" t="s">
        <v>11</v>
      </c>
      <c r="G12" s="30"/>
      <c r="H12" s="30"/>
      <c r="I12" s="30"/>
      <c r="J12" s="30"/>
      <c r="K12" s="30"/>
      <c r="L12" s="30"/>
      <c r="M12" s="30"/>
      <c r="N12" s="30"/>
      <c r="O12" s="30"/>
      <c r="P12" s="30"/>
    </row>
    <row r="13" spans="1:21" ht="168.6" customHeight="1">
      <c r="A13" s="1">
        <v>12</v>
      </c>
      <c r="B13" s="3" t="s">
        <v>36</v>
      </c>
      <c r="C13" s="3" t="s">
        <v>217</v>
      </c>
      <c r="D13" s="2" t="s">
        <v>209</v>
      </c>
      <c r="E13" s="23" t="s">
        <v>181</v>
      </c>
      <c r="F13" s="1" t="s">
        <v>7</v>
      </c>
      <c r="G13" s="30"/>
      <c r="H13" s="30"/>
      <c r="I13" s="30"/>
      <c r="J13" s="30"/>
      <c r="K13" s="30"/>
      <c r="L13" s="30"/>
      <c r="M13" s="30"/>
      <c r="N13" s="30"/>
      <c r="O13" s="30"/>
      <c r="P13" s="30"/>
    </row>
    <row r="14" spans="1:21" ht="75">
      <c r="A14" s="1">
        <v>13</v>
      </c>
      <c r="B14" s="3" t="s">
        <v>131</v>
      </c>
      <c r="C14" s="33" t="s">
        <v>37</v>
      </c>
      <c r="D14" s="2" t="s">
        <v>210</v>
      </c>
      <c r="E14" s="23" t="s">
        <v>182</v>
      </c>
      <c r="F14" s="1" t="s">
        <v>11</v>
      </c>
      <c r="G14" s="30"/>
      <c r="H14" s="30"/>
      <c r="I14" s="30"/>
      <c r="J14" s="30"/>
      <c r="K14" s="30"/>
      <c r="L14" s="30"/>
      <c r="M14" s="30"/>
      <c r="N14" s="30"/>
      <c r="O14" s="30"/>
      <c r="P14" s="30"/>
    </row>
    <row r="15" spans="1:21" ht="137.25" customHeight="1">
      <c r="A15" s="1">
        <v>14</v>
      </c>
      <c r="B15" s="3" t="s">
        <v>18</v>
      </c>
      <c r="C15" s="7" t="s">
        <v>117</v>
      </c>
      <c r="D15" s="2" t="s">
        <v>210</v>
      </c>
      <c r="E15" s="47" t="s">
        <v>178</v>
      </c>
      <c r="F15" s="1" t="s">
        <v>7</v>
      </c>
      <c r="G15" s="30"/>
      <c r="H15" s="30"/>
      <c r="I15" s="30"/>
      <c r="J15" s="30"/>
      <c r="K15" s="30"/>
      <c r="L15" s="30"/>
      <c r="M15" s="30"/>
      <c r="N15" s="30"/>
      <c r="O15" s="30"/>
      <c r="P15" s="30"/>
    </row>
    <row r="16" spans="1:21" s="20" customFormat="1" ht="135">
      <c r="A16" s="1">
        <v>15</v>
      </c>
      <c r="B16" s="3" t="s">
        <v>167</v>
      </c>
      <c r="C16" s="3" t="s">
        <v>168</v>
      </c>
      <c r="D16" s="23" t="s">
        <v>209</v>
      </c>
      <c r="E16" s="23" t="s">
        <v>185</v>
      </c>
      <c r="F16" s="31" t="s">
        <v>11</v>
      </c>
      <c r="G16" s="30"/>
      <c r="H16" s="30"/>
      <c r="I16" s="30"/>
      <c r="J16" s="30"/>
      <c r="K16" s="30"/>
      <c r="L16" s="30"/>
      <c r="M16" s="30"/>
      <c r="N16" s="30"/>
      <c r="O16" s="30"/>
      <c r="P16" s="30"/>
      <c r="Q16"/>
      <c r="R16"/>
      <c r="S16"/>
      <c r="T16"/>
      <c r="U16"/>
    </row>
    <row r="17" spans="1:21" s="20" customFormat="1" ht="90">
      <c r="A17" s="1">
        <v>16</v>
      </c>
      <c r="B17" s="3" t="s">
        <v>165</v>
      </c>
      <c r="C17" s="33" t="s">
        <v>166</v>
      </c>
      <c r="D17" s="3" t="s">
        <v>210</v>
      </c>
      <c r="E17" s="23" t="s">
        <v>185</v>
      </c>
      <c r="F17" s="1" t="s">
        <v>11</v>
      </c>
      <c r="G17" s="29"/>
      <c r="H17" s="29"/>
      <c r="I17" s="29"/>
      <c r="J17" s="29"/>
      <c r="K17" s="29"/>
      <c r="L17" s="29"/>
      <c r="M17" s="29"/>
      <c r="N17" s="29"/>
      <c r="O17" s="29"/>
      <c r="P17" s="29"/>
      <c r="Q17"/>
      <c r="R17"/>
      <c r="S17"/>
      <c r="T17"/>
      <c r="U17"/>
    </row>
    <row r="18" spans="1:21" ht="131.44999999999999" customHeight="1">
      <c r="A18" s="1">
        <v>17</v>
      </c>
      <c r="B18" s="3" t="s">
        <v>133</v>
      </c>
      <c r="C18" s="33" t="s">
        <v>148</v>
      </c>
      <c r="D18" s="2" t="s">
        <v>210</v>
      </c>
      <c r="E18" s="23" t="s">
        <v>186</v>
      </c>
      <c r="F18" s="1" t="s">
        <v>30</v>
      </c>
      <c r="G18" s="29"/>
      <c r="H18" s="19"/>
      <c r="I18" s="19"/>
      <c r="J18" s="19"/>
      <c r="K18" s="19"/>
      <c r="L18" s="19"/>
      <c r="M18" s="19"/>
      <c r="N18" s="19"/>
      <c r="O18" s="19"/>
      <c r="P18" s="19"/>
    </row>
    <row r="19" spans="1:21" ht="102.75" customHeight="1">
      <c r="A19" s="1">
        <v>18</v>
      </c>
      <c r="B19" s="3" t="s">
        <v>19</v>
      </c>
      <c r="C19" s="3" t="s">
        <v>146</v>
      </c>
      <c r="D19" s="2" t="s">
        <v>213</v>
      </c>
      <c r="E19" s="47" t="s">
        <v>178</v>
      </c>
      <c r="F19" s="1" t="s">
        <v>11</v>
      </c>
      <c r="G19" s="29"/>
      <c r="H19" s="29"/>
      <c r="I19" s="29"/>
      <c r="J19" s="29"/>
      <c r="K19" s="29"/>
      <c r="L19" s="29"/>
      <c r="M19" s="29"/>
      <c r="N19" s="29"/>
      <c r="O19" s="29"/>
      <c r="P19" s="29"/>
    </row>
    <row r="20" spans="1:21" ht="286.5" customHeight="1">
      <c r="A20" s="1">
        <v>19</v>
      </c>
      <c r="B20" s="3" t="s">
        <v>21</v>
      </c>
      <c r="C20" s="23" t="s">
        <v>218</v>
      </c>
      <c r="D20" s="2" t="s">
        <v>210</v>
      </c>
      <c r="E20" s="23" t="s">
        <v>187</v>
      </c>
      <c r="F20" s="1" t="s">
        <v>11</v>
      </c>
      <c r="G20" s="29"/>
      <c r="H20" s="29"/>
      <c r="I20" s="29"/>
      <c r="J20" s="29"/>
      <c r="K20" s="29"/>
      <c r="L20" s="29"/>
      <c r="M20" s="29"/>
      <c r="N20" s="29"/>
      <c r="O20" s="29"/>
      <c r="P20" s="29"/>
    </row>
    <row r="21" spans="1:21" ht="120">
      <c r="A21" s="1">
        <v>20</v>
      </c>
      <c r="B21" s="3" t="s">
        <v>53</v>
      </c>
      <c r="C21" s="33" t="s">
        <v>54</v>
      </c>
      <c r="D21" s="2" t="s">
        <v>210</v>
      </c>
      <c r="E21" s="3" t="s">
        <v>188</v>
      </c>
      <c r="F21" s="1" t="s">
        <v>7</v>
      </c>
      <c r="G21" s="29"/>
      <c r="H21" s="29"/>
      <c r="I21" s="29"/>
      <c r="J21" s="29"/>
      <c r="K21" s="29"/>
      <c r="L21" s="29"/>
      <c r="M21" s="29"/>
      <c r="N21" s="29"/>
      <c r="O21" s="29"/>
      <c r="P21" s="29"/>
    </row>
    <row r="22" spans="1:21" ht="105">
      <c r="A22" s="1">
        <v>21</v>
      </c>
      <c r="B22" s="23" t="s">
        <v>14</v>
      </c>
      <c r="C22" s="23" t="s">
        <v>115</v>
      </c>
      <c r="D22" s="23" t="s">
        <v>208</v>
      </c>
      <c r="E22" s="23" t="s">
        <v>189</v>
      </c>
      <c r="F22" s="31" t="s">
        <v>11</v>
      </c>
      <c r="G22" s="30"/>
      <c r="H22" s="30"/>
      <c r="I22" s="30"/>
      <c r="J22" s="30"/>
      <c r="K22" s="30"/>
      <c r="L22" s="30"/>
      <c r="M22" s="30"/>
      <c r="N22" s="30"/>
      <c r="O22" s="30"/>
      <c r="P22" s="30"/>
    </row>
    <row r="23" spans="1:21" ht="135">
      <c r="A23" s="1">
        <v>22</v>
      </c>
      <c r="B23" s="23" t="s">
        <v>135</v>
      </c>
      <c r="C23" s="23" t="s">
        <v>136</v>
      </c>
      <c r="D23" s="23" t="s">
        <v>210</v>
      </c>
      <c r="E23" s="23" t="s">
        <v>190</v>
      </c>
      <c r="F23" s="31" t="s">
        <v>11</v>
      </c>
      <c r="G23" s="30"/>
      <c r="H23" s="30"/>
      <c r="I23" s="30"/>
      <c r="J23" s="30"/>
      <c r="K23" s="30"/>
      <c r="L23" s="30"/>
      <c r="M23" s="30"/>
      <c r="N23" s="30"/>
      <c r="O23" s="30"/>
      <c r="P23" s="30"/>
    </row>
    <row r="24" spans="1:21" ht="180">
      <c r="A24" s="1">
        <v>23</v>
      </c>
      <c r="B24" s="3" t="s">
        <v>134</v>
      </c>
      <c r="C24" s="33" t="s">
        <v>40</v>
      </c>
      <c r="D24" s="2" t="s">
        <v>210</v>
      </c>
      <c r="E24" s="23" t="s">
        <v>191</v>
      </c>
      <c r="F24" s="1" t="s">
        <v>7</v>
      </c>
      <c r="G24" s="19"/>
      <c r="H24" s="29"/>
      <c r="I24" s="29"/>
      <c r="J24" s="29"/>
      <c r="K24" s="29"/>
      <c r="L24" s="29"/>
      <c r="M24" s="29"/>
      <c r="N24" s="29"/>
      <c r="O24" s="29"/>
      <c r="P24" s="29"/>
    </row>
    <row r="25" spans="1:21" ht="100.5" customHeight="1">
      <c r="A25" s="1">
        <v>24</v>
      </c>
      <c r="B25" s="23" t="s">
        <v>172</v>
      </c>
      <c r="C25" s="23" t="s">
        <v>219</v>
      </c>
      <c r="D25" s="23" t="s">
        <v>210</v>
      </c>
      <c r="E25" s="23" t="s">
        <v>207</v>
      </c>
      <c r="F25" s="46" t="s">
        <v>11</v>
      </c>
      <c r="G25" s="32"/>
      <c r="H25" s="32"/>
      <c r="I25" s="32"/>
      <c r="J25" s="32"/>
      <c r="K25" s="32"/>
      <c r="L25" s="32"/>
      <c r="M25" s="32"/>
      <c r="N25" s="32"/>
      <c r="O25" s="32"/>
      <c r="P25" s="32"/>
    </row>
    <row r="26" spans="1:21" ht="60">
      <c r="A26" s="1">
        <v>25</v>
      </c>
      <c r="B26" s="3" t="s">
        <v>66</v>
      </c>
      <c r="C26" s="33" t="s">
        <v>67</v>
      </c>
      <c r="D26" s="2" t="s">
        <v>210</v>
      </c>
      <c r="E26" s="3" t="s">
        <v>192</v>
      </c>
      <c r="F26" s="1" t="s">
        <v>11</v>
      </c>
      <c r="G26" s="30"/>
      <c r="H26" s="30"/>
      <c r="I26" s="30"/>
      <c r="J26" s="30"/>
      <c r="K26" s="30"/>
      <c r="L26" s="30"/>
      <c r="M26" s="30"/>
      <c r="N26" s="30"/>
      <c r="O26" s="30"/>
      <c r="P26" s="30"/>
    </row>
    <row r="27" spans="1:21" ht="90">
      <c r="A27" s="1">
        <v>26</v>
      </c>
      <c r="B27" s="3" t="s">
        <v>68</v>
      </c>
      <c r="C27" s="3" t="s">
        <v>174</v>
      </c>
      <c r="D27" s="2" t="s">
        <v>210</v>
      </c>
      <c r="E27" s="3" t="s">
        <v>192</v>
      </c>
      <c r="F27" s="1" t="s">
        <v>11</v>
      </c>
      <c r="G27" s="19"/>
      <c r="H27" s="19"/>
      <c r="I27" s="19"/>
      <c r="J27" s="19"/>
      <c r="K27" s="19"/>
      <c r="L27" s="19"/>
      <c r="M27" s="19"/>
      <c r="N27" s="19"/>
      <c r="O27" s="19"/>
      <c r="P27" s="19"/>
    </row>
    <row r="28" spans="1:21" ht="120">
      <c r="A28" s="1">
        <v>27</v>
      </c>
      <c r="B28" s="23" t="s">
        <v>222</v>
      </c>
      <c r="C28" s="23" t="s">
        <v>159</v>
      </c>
      <c r="D28" s="23" t="s">
        <v>210</v>
      </c>
      <c r="E28" s="23" t="s">
        <v>193</v>
      </c>
      <c r="F28" s="31" t="s">
        <v>11</v>
      </c>
      <c r="G28" s="29"/>
      <c r="H28" s="19"/>
      <c r="I28" s="19"/>
      <c r="J28" s="19"/>
      <c r="K28" s="19"/>
      <c r="L28" s="19"/>
      <c r="M28" s="19"/>
      <c r="N28" s="19"/>
      <c r="O28" s="19"/>
      <c r="P28" s="19"/>
    </row>
    <row r="29" spans="1:21" ht="255">
      <c r="A29" s="1">
        <v>28</v>
      </c>
      <c r="B29" s="3" t="s">
        <v>175</v>
      </c>
      <c r="C29" s="33" t="s">
        <v>216</v>
      </c>
      <c r="D29" s="2" t="s">
        <v>210</v>
      </c>
      <c r="E29" s="23" t="s">
        <v>194</v>
      </c>
      <c r="F29" s="1" t="s">
        <v>11</v>
      </c>
      <c r="G29" s="29"/>
      <c r="H29" s="29"/>
      <c r="I29" s="29"/>
      <c r="J29" s="29"/>
      <c r="K29" s="29"/>
      <c r="L29" s="29"/>
      <c r="M29" s="29"/>
      <c r="N29" s="29"/>
      <c r="O29" s="29"/>
      <c r="P29" s="29"/>
    </row>
    <row r="30" spans="1:21" ht="195">
      <c r="A30" s="1">
        <v>29</v>
      </c>
      <c r="B30" s="3" t="s">
        <v>176</v>
      </c>
      <c r="C30" s="38" t="s">
        <v>215</v>
      </c>
      <c r="D30" s="2" t="s">
        <v>210</v>
      </c>
      <c r="E30" s="23" t="s">
        <v>194</v>
      </c>
      <c r="F30" s="1" t="s">
        <v>11</v>
      </c>
      <c r="G30" s="29"/>
      <c r="H30" s="29"/>
      <c r="I30" s="29"/>
      <c r="J30" s="29"/>
      <c r="K30" s="29"/>
      <c r="L30" s="29"/>
      <c r="M30" s="29"/>
      <c r="N30" s="29"/>
      <c r="O30" s="29"/>
      <c r="P30" s="29"/>
    </row>
    <row r="31" spans="1:21" ht="195">
      <c r="A31" s="1">
        <v>30</v>
      </c>
      <c r="B31" s="3" t="s">
        <v>157</v>
      </c>
      <c r="C31" s="33" t="s">
        <v>158</v>
      </c>
      <c r="D31" s="2" t="s">
        <v>210</v>
      </c>
      <c r="E31" s="3" t="s">
        <v>195</v>
      </c>
      <c r="F31" s="1" t="s">
        <v>7</v>
      </c>
      <c r="G31" s="30"/>
      <c r="H31" s="30"/>
      <c r="I31" s="30"/>
      <c r="J31" s="30"/>
      <c r="K31" s="30"/>
      <c r="L31" s="30"/>
      <c r="M31" s="30"/>
      <c r="N31" s="30"/>
      <c r="O31" s="30"/>
      <c r="P31" s="30"/>
    </row>
    <row r="32" spans="1:21" ht="165">
      <c r="A32" s="1">
        <v>31</v>
      </c>
      <c r="B32" s="3" t="s">
        <v>41</v>
      </c>
      <c r="C32" s="33" t="s">
        <v>223</v>
      </c>
      <c r="D32" s="2" t="s">
        <v>210</v>
      </c>
      <c r="E32" s="23" t="s">
        <v>179</v>
      </c>
      <c r="F32" s="1" t="s">
        <v>11</v>
      </c>
      <c r="G32" s="29"/>
      <c r="H32" s="29"/>
      <c r="I32" s="29"/>
      <c r="J32" s="29"/>
      <c r="K32" s="29"/>
      <c r="L32" s="29"/>
      <c r="M32" s="29"/>
      <c r="N32" s="29"/>
      <c r="O32" s="29"/>
      <c r="P32" s="29"/>
    </row>
    <row r="33" spans="1:16" ht="120.6" customHeight="1">
      <c r="A33" s="1">
        <v>32</v>
      </c>
      <c r="B33" s="3" t="s">
        <v>149</v>
      </c>
      <c r="C33" s="33" t="s">
        <v>150</v>
      </c>
      <c r="D33" s="2" t="s">
        <v>213</v>
      </c>
      <c r="E33" s="3" t="s">
        <v>196</v>
      </c>
      <c r="F33" s="1" t="s">
        <v>7</v>
      </c>
      <c r="G33" s="29"/>
      <c r="H33" s="29"/>
      <c r="I33" s="29"/>
      <c r="J33" s="29"/>
      <c r="K33" s="29"/>
      <c r="L33" s="29"/>
      <c r="M33" s="29"/>
      <c r="N33" s="29"/>
      <c r="O33" s="29"/>
      <c r="P33" s="29"/>
    </row>
    <row r="34" spans="1:16" ht="105">
      <c r="A34" s="1">
        <v>33</v>
      </c>
      <c r="B34" s="3" t="s">
        <v>42</v>
      </c>
      <c r="C34" s="33" t="s">
        <v>43</v>
      </c>
      <c r="D34" s="2" t="s">
        <v>213</v>
      </c>
      <c r="E34" s="3" t="s">
        <v>197</v>
      </c>
      <c r="F34" s="1" t="s">
        <v>7</v>
      </c>
      <c r="G34" s="29"/>
      <c r="H34" s="29"/>
      <c r="I34" s="29"/>
      <c r="J34" s="29"/>
      <c r="K34" s="29"/>
      <c r="L34" s="29"/>
      <c r="M34" s="29"/>
      <c r="N34" s="29"/>
      <c r="O34" s="29"/>
      <c r="P34" s="29"/>
    </row>
    <row r="35" spans="1:16" ht="120">
      <c r="A35" s="1">
        <v>34</v>
      </c>
      <c r="B35" s="3" t="s">
        <v>44</v>
      </c>
      <c r="C35" s="33" t="s">
        <v>161</v>
      </c>
      <c r="D35" s="2" t="s">
        <v>210</v>
      </c>
      <c r="E35" s="3" t="s">
        <v>196</v>
      </c>
      <c r="F35" s="1" t="s">
        <v>11</v>
      </c>
      <c r="G35" s="19"/>
      <c r="H35" s="19"/>
      <c r="I35" s="19"/>
      <c r="J35" s="19"/>
      <c r="K35" s="19"/>
      <c r="L35" s="19"/>
      <c r="M35" s="19"/>
      <c r="N35" s="19"/>
      <c r="O35" s="19"/>
      <c r="P35" s="19"/>
    </row>
    <row r="36" spans="1:16" ht="319.5" customHeight="1">
      <c r="A36" s="1">
        <v>35</v>
      </c>
      <c r="B36" s="3" t="s">
        <v>151</v>
      </c>
      <c r="C36" s="33" t="s">
        <v>162</v>
      </c>
      <c r="D36" s="2" t="s">
        <v>210</v>
      </c>
      <c r="E36" s="3" t="s">
        <v>198</v>
      </c>
      <c r="F36" s="1" t="s">
        <v>11</v>
      </c>
      <c r="G36" s="19"/>
      <c r="H36" s="19"/>
      <c r="I36" s="19"/>
      <c r="J36" s="19"/>
      <c r="K36" s="19"/>
      <c r="L36" s="19"/>
      <c r="M36" s="19"/>
      <c r="N36" s="19"/>
      <c r="O36" s="19"/>
      <c r="P36" s="19"/>
    </row>
    <row r="37" spans="1:16" ht="203.25" customHeight="1">
      <c r="A37" s="1">
        <v>36</v>
      </c>
      <c r="B37" s="3" t="s">
        <v>152</v>
      </c>
      <c r="C37" s="33" t="s">
        <v>153</v>
      </c>
      <c r="D37" s="2" t="s">
        <v>210</v>
      </c>
      <c r="E37" s="3" t="s">
        <v>199</v>
      </c>
      <c r="F37" s="1" t="s">
        <v>11</v>
      </c>
      <c r="G37" s="19"/>
      <c r="H37" s="19"/>
      <c r="I37" s="19"/>
      <c r="J37" s="19"/>
      <c r="K37" s="19"/>
      <c r="L37" s="19"/>
      <c r="M37" s="19"/>
      <c r="N37" s="19"/>
      <c r="O37" s="19"/>
      <c r="P37" s="19"/>
    </row>
    <row r="38" spans="1:16" ht="201.75" customHeight="1">
      <c r="A38" s="1">
        <v>37</v>
      </c>
      <c r="B38" s="3" t="s">
        <v>45</v>
      </c>
      <c r="C38" s="33" t="s">
        <v>46</v>
      </c>
      <c r="D38" s="2" t="s">
        <v>210</v>
      </c>
      <c r="E38" s="3" t="s">
        <v>196</v>
      </c>
      <c r="F38" s="1" t="s">
        <v>11</v>
      </c>
      <c r="G38" s="19"/>
      <c r="H38" s="19"/>
      <c r="I38" s="19"/>
      <c r="J38" s="19"/>
      <c r="K38" s="19"/>
      <c r="L38" s="19"/>
      <c r="M38" s="19"/>
      <c r="N38" s="19"/>
      <c r="O38" s="19"/>
      <c r="P38" s="19"/>
    </row>
    <row r="39" spans="1:16" ht="125.45" customHeight="1">
      <c r="A39" s="1">
        <v>38</v>
      </c>
      <c r="B39" s="3" t="s">
        <v>160</v>
      </c>
      <c r="C39" s="33" t="s">
        <v>47</v>
      </c>
      <c r="D39" s="2" t="s">
        <v>210</v>
      </c>
      <c r="E39" s="3" t="s">
        <v>198</v>
      </c>
      <c r="F39" s="1" t="s">
        <v>11</v>
      </c>
      <c r="G39" s="19"/>
      <c r="H39" s="19"/>
      <c r="I39" s="19"/>
      <c r="J39" s="19"/>
      <c r="K39" s="19"/>
      <c r="L39" s="19"/>
      <c r="M39" s="19"/>
      <c r="N39" s="19"/>
      <c r="O39" s="19"/>
      <c r="P39" s="19"/>
    </row>
    <row r="40" spans="1:16" ht="300">
      <c r="A40" s="1">
        <v>39</v>
      </c>
      <c r="B40" s="3" t="s">
        <v>48</v>
      </c>
      <c r="C40" s="3" t="s">
        <v>163</v>
      </c>
      <c r="D40" s="2" t="s">
        <v>210</v>
      </c>
      <c r="E40" s="3" t="s">
        <v>198</v>
      </c>
      <c r="F40" s="1" t="s">
        <v>11</v>
      </c>
      <c r="G40" s="19"/>
      <c r="H40" s="19"/>
      <c r="I40" s="19"/>
      <c r="J40" s="19"/>
      <c r="K40" s="19"/>
      <c r="L40" s="19"/>
      <c r="M40" s="19"/>
      <c r="N40" s="19"/>
      <c r="O40" s="19"/>
      <c r="P40" s="19"/>
    </row>
    <row r="41" spans="1:16" ht="90">
      <c r="A41" s="1">
        <v>40</v>
      </c>
      <c r="B41" s="3" t="s">
        <v>55</v>
      </c>
      <c r="C41" s="33" t="s">
        <v>56</v>
      </c>
      <c r="D41" s="2" t="s">
        <v>210</v>
      </c>
      <c r="E41" s="3" t="s">
        <v>199</v>
      </c>
      <c r="F41" s="1" t="s">
        <v>7</v>
      </c>
      <c r="G41" s="29"/>
      <c r="H41" s="29"/>
      <c r="I41" s="29"/>
      <c r="J41" s="29"/>
      <c r="K41" s="29"/>
      <c r="L41" s="29"/>
      <c r="M41" s="29"/>
      <c r="N41" s="29"/>
      <c r="O41" s="29"/>
      <c r="P41" s="29"/>
    </row>
    <row r="42" spans="1:16" ht="115.5" customHeight="1">
      <c r="A42" s="1">
        <v>41</v>
      </c>
      <c r="B42" s="23" t="s">
        <v>58</v>
      </c>
      <c r="C42" s="23" t="s">
        <v>137</v>
      </c>
      <c r="D42" s="23" t="s">
        <v>213</v>
      </c>
      <c r="E42" s="23" t="s">
        <v>200</v>
      </c>
      <c r="F42" s="31" t="s">
        <v>7</v>
      </c>
      <c r="G42" s="19"/>
      <c r="H42" s="19"/>
      <c r="I42" s="19"/>
      <c r="J42" s="19"/>
      <c r="K42" s="19"/>
      <c r="L42" s="19"/>
      <c r="M42" s="19"/>
      <c r="N42" s="19"/>
      <c r="O42" s="19"/>
      <c r="P42" s="19"/>
    </row>
    <row r="43" spans="1:16" ht="135">
      <c r="A43" s="1">
        <v>42</v>
      </c>
      <c r="B43" s="3" t="s">
        <v>59</v>
      </c>
      <c r="C43" s="3" t="s">
        <v>60</v>
      </c>
      <c r="D43" s="2" t="s">
        <v>210</v>
      </c>
      <c r="E43" s="3" t="s">
        <v>200</v>
      </c>
      <c r="F43" s="1" t="s">
        <v>7</v>
      </c>
      <c r="G43" s="19"/>
      <c r="H43" s="19"/>
      <c r="I43" s="19"/>
      <c r="J43" s="19"/>
      <c r="K43" s="19"/>
      <c r="L43" s="19"/>
      <c r="M43" s="19"/>
      <c r="N43" s="19"/>
      <c r="O43" s="19"/>
      <c r="P43" s="19"/>
    </row>
    <row r="44" spans="1:16" ht="150">
      <c r="A44" s="1">
        <v>43</v>
      </c>
      <c r="B44" s="25" t="s">
        <v>61</v>
      </c>
      <c r="C44" s="3" t="s">
        <v>154</v>
      </c>
      <c r="D44" s="2" t="s">
        <v>214</v>
      </c>
      <c r="E44" s="3" t="s">
        <v>200</v>
      </c>
      <c r="F44" s="1" t="s">
        <v>7</v>
      </c>
      <c r="G44" s="29"/>
      <c r="H44" s="29"/>
      <c r="I44" s="29"/>
      <c r="J44" s="29"/>
      <c r="K44" s="29"/>
      <c r="L44" s="29"/>
      <c r="M44" s="29"/>
      <c r="N44" s="29"/>
      <c r="O44" s="29"/>
      <c r="P44" s="29"/>
    </row>
    <row r="45" spans="1:16" ht="150" customHeight="1">
      <c r="A45" s="1">
        <v>44</v>
      </c>
      <c r="B45" s="43" t="s">
        <v>220</v>
      </c>
      <c r="C45" s="42" t="s">
        <v>221</v>
      </c>
      <c r="D45" s="44" t="s">
        <v>213</v>
      </c>
      <c r="E45" s="43" t="s">
        <v>204</v>
      </c>
      <c r="F45" s="41" t="s">
        <v>11</v>
      </c>
      <c r="G45" s="29"/>
      <c r="H45" s="29"/>
      <c r="I45" s="29"/>
      <c r="J45" s="29"/>
      <c r="K45" s="29"/>
      <c r="L45" s="29"/>
      <c r="M45" s="29"/>
      <c r="N45" s="29"/>
      <c r="O45" s="29"/>
      <c r="P45" s="29"/>
    </row>
    <row r="46" spans="1:16" ht="235.5" customHeight="1">
      <c r="A46" s="1">
        <v>45</v>
      </c>
      <c r="B46" s="48" t="s">
        <v>206</v>
      </c>
      <c r="C46" s="23" t="s">
        <v>169</v>
      </c>
      <c r="D46" s="23" t="s">
        <v>209</v>
      </c>
      <c r="E46" s="23" t="s">
        <v>205</v>
      </c>
      <c r="F46" s="46" t="s">
        <v>7</v>
      </c>
      <c r="G46" s="32"/>
      <c r="H46" s="32"/>
      <c r="I46" s="32"/>
      <c r="J46" s="32"/>
      <c r="K46" s="32"/>
      <c r="L46" s="32"/>
      <c r="M46" s="32"/>
      <c r="N46" s="32"/>
      <c r="O46" s="32"/>
      <c r="P46" s="32"/>
    </row>
    <row r="47" spans="1:16" ht="155.44999999999999" customHeight="1">
      <c r="A47" s="1">
        <v>46</v>
      </c>
      <c r="B47" s="23" t="s">
        <v>170</v>
      </c>
      <c r="C47" s="23" t="s">
        <v>171</v>
      </c>
      <c r="D47" s="23" t="s">
        <v>209</v>
      </c>
      <c r="E47" s="23" t="s">
        <v>205</v>
      </c>
      <c r="F47" s="46" t="s">
        <v>7</v>
      </c>
      <c r="G47" s="32"/>
      <c r="H47" s="32"/>
      <c r="I47" s="32"/>
      <c r="J47" s="32"/>
      <c r="K47" s="32"/>
      <c r="L47" s="32"/>
      <c r="M47" s="32"/>
      <c r="N47" s="32"/>
      <c r="O47" s="32"/>
      <c r="P47" s="32"/>
    </row>
    <row r="48" spans="1:16" ht="120">
      <c r="A48" s="1">
        <v>47</v>
      </c>
      <c r="B48" s="23" t="s">
        <v>113</v>
      </c>
      <c r="C48" s="23" t="s">
        <v>114</v>
      </c>
      <c r="D48" s="23" t="s">
        <v>210</v>
      </c>
      <c r="E48" s="23" t="s">
        <v>225</v>
      </c>
      <c r="F48" s="31" t="s">
        <v>11</v>
      </c>
      <c r="G48" s="29"/>
      <c r="H48" s="29"/>
      <c r="I48" s="29"/>
      <c r="J48" s="29"/>
      <c r="K48" s="29"/>
      <c r="L48" s="29"/>
      <c r="M48" s="29"/>
      <c r="N48" s="29"/>
      <c r="O48" s="29"/>
      <c r="P48" s="29"/>
    </row>
    <row r="49" spans="1:16" ht="90">
      <c r="A49" s="1">
        <v>48</v>
      </c>
      <c r="B49" s="3" t="s">
        <v>49</v>
      </c>
      <c r="C49" s="33" t="s">
        <v>50</v>
      </c>
      <c r="D49" s="2" t="s">
        <v>213</v>
      </c>
      <c r="E49" s="23" t="s">
        <v>201</v>
      </c>
      <c r="F49" s="1" t="s">
        <v>30</v>
      </c>
      <c r="G49" s="29"/>
      <c r="H49" s="29"/>
      <c r="I49" s="29"/>
      <c r="J49" s="29"/>
      <c r="K49" s="29"/>
      <c r="L49" s="29"/>
      <c r="M49" s="29"/>
      <c r="N49" s="29"/>
      <c r="O49" s="29"/>
      <c r="P49" s="29"/>
    </row>
    <row r="50" spans="1:16" ht="165">
      <c r="A50" s="1">
        <v>49</v>
      </c>
      <c r="B50" s="3" t="s">
        <v>51</v>
      </c>
      <c r="C50" s="33" t="s">
        <v>52</v>
      </c>
      <c r="D50" s="2" t="s">
        <v>213</v>
      </c>
      <c r="E50" s="23" t="s">
        <v>179</v>
      </c>
      <c r="F50" s="1" t="s">
        <v>7</v>
      </c>
      <c r="G50" s="29"/>
      <c r="H50" s="29"/>
      <c r="I50" s="29"/>
      <c r="J50" s="29"/>
      <c r="K50" s="29"/>
      <c r="L50" s="29"/>
      <c r="M50" s="29"/>
      <c r="N50" s="29"/>
      <c r="O50" s="29"/>
      <c r="P50" s="29"/>
    </row>
    <row r="51" spans="1:16" s="36" customFormat="1" ht="117" customHeight="1">
      <c r="A51" s="1">
        <v>50</v>
      </c>
      <c r="B51" s="23" t="s">
        <v>143</v>
      </c>
      <c r="C51" s="23" t="s">
        <v>144</v>
      </c>
      <c r="D51" s="23" t="s">
        <v>212</v>
      </c>
      <c r="E51" s="47" t="s">
        <v>178</v>
      </c>
      <c r="F51" s="31" t="s">
        <v>30</v>
      </c>
    </row>
    <row r="52" spans="1:16" ht="237.6" customHeight="1">
      <c r="A52" s="1">
        <v>51</v>
      </c>
      <c r="B52" s="23" t="s">
        <v>22</v>
      </c>
      <c r="C52" s="37" t="s">
        <v>107</v>
      </c>
      <c r="D52" s="27" t="s">
        <v>209</v>
      </c>
      <c r="E52" s="47" t="s">
        <v>178</v>
      </c>
      <c r="F52" s="31" t="s">
        <v>7</v>
      </c>
      <c r="G52" s="29"/>
      <c r="H52" s="29"/>
      <c r="I52" s="29"/>
      <c r="J52" s="29"/>
      <c r="K52" s="29"/>
      <c r="L52" s="29"/>
      <c r="M52" s="29"/>
      <c r="N52" s="29"/>
      <c r="O52" s="29"/>
      <c r="P52" s="29"/>
    </row>
    <row r="53" spans="1:16" ht="285">
      <c r="A53" s="1">
        <v>52</v>
      </c>
      <c r="B53" s="23" t="s">
        <v>69</v>
      </c>
      <c r="C53" s="37" t="s">
        <v>118</v>
      </c>
      <c r="D53" s="27" t="s">
        <v>209</v>
      </c>
      <c r="E53" s="23" t="s">
        <v>234</v>
      </c>
      <c r="F53" s="31" t="s">
        <v>7</v>
      </c>
      <c r="G53" s="29"/>
      <c r="H53" s="29"/>
      <c r="I53" s="29"/>
      <c r="J53" s="29"/>
      <c r="K53" s="29"/>
      <c r="L53" s="29"/>
      <c r="M53" s="29"/>
      <c r="N53" s="29"/>
      <c r="O53" s="29"/>
      <c r="P53" s="29"/>
    </row>
    <row r="54" spans="1:16" ht="213.75" customHeight="1">
      <c r="A54" s="1">
        <v>53</v>
      </c>
      <c r="B54" s="2" t="s">
        <v>24</v>
      </c>
      <c r="C54" s="7" t="s">
        <v>25</v>
      </c>
      <c r="D54" s="3" t="s">
        <v>208</v>
      </c>
      <c r="E54" s="47" t="s">
        <v>178</v>
      </c>
      <c r="F54" s="1" t="s">
        <v>7</v>
      </c>
      <c r="G54" s="30"/>
      <c r="H54" s="30"/>
      <c r="I54" s="30"/>
      <c r="J54" s="30"/>
      <c r="K54" s="30"/>
      <c r="L54" s="30"/>
      <c r="M54" s="30"/>
      <c r="N54" s="30"/>
      <c r="O54" s="30"/>
      <c r="P54" s="30"/>
    </row>
    <row r="55" spans="1:16" ht="222.75">
      <c r="A55" s="1">
        <v>54</v>
      </c>
      <c r="B55" s="50" t="s">
        <v>26</v>
      </c>
      <c r="C55" s="49" t="s">
        <v>147</v>
      </c>
      <c r="D55" s="2" t="s">
        <v>212</v>
      </c>
      <c r="E55" s="47" t="s">
        <v>178</v>
      </c>
      <c r="F55" s="1" t="s">
        <v>7</v>
      </c>
      <c r="G55" s="30"/>
      <c r="H55" s="30"/>
      <c r="I55" s="30"/>
      <c r="J55" s="30"/>
      <c r="K55" s="30"/>
      <c r="L55" s="30"/>
      <c r="M55" s="30"/>
      <c r="N55" s="30"/>
      <c r="O55" s="30"/>
      <c r="P55" s="30"/>
    </row>
    <row r="56" spans="1:16" ht="90">
      <c r="A56" s="1">
        <v>55</v>
      </c>
      <c r="B56" s="3" t="s">
        <v>28</v>
      </c>
      <c r="C56" s="33" t="s">
        <v>29</v>
      </c>
      <c r="D56" s="2" t="s">
        <v>211</v>
      </c>
      <c r="E56" s="47" t="s">
        <v>203</v>
      </c>
      <c r="F56" s="1" t="s">
        <v>30</v>
      </c>
      <c r="G56" s="29"/>
      <c r="H56" s="29"/>
      <c r="I56" s="29"/>
      <c r="J56" s="29"/>
      <c r="K56" s="29"/>
      <c r="L56" s="29"/>
      <c r="M56" s="29"/>
      <c r="N56" s="29"/>
      <c r="O56" s="29"/>
      <c r="P56" s="29"/>
    </row>
    <row r="57" spans="1:16" ht="180">
      <c r="A57" s="1">
        <v>56</v>
      </c>
      <c r="B57" s="23" t="s">
        <v>31</v>
      </c>
      <c r="C57" s="34" t="s">
        <v>119</v>
      </c>
      <c r="D57" s="23" t="s">
        <v>211</v>
      </c>
      <c r="E57" s="23" t="s">
        <v>202</v>
      </c>
      <c r="F57" s="31" t="s">
        <v>11</v>
      </c>
      <c r="G57" s="29"/>
      <c r="H57" s="29"/>
      <c r="I57" s="29"/>
      <c r="J57" s="29"/>
      <c r="K57" s="29"/>
      <c r="L57" s="29"/>
      <c r="M57" s="29"/>
      <c r="N57" s="29"/>
      <c r="O57" s="29"/>
      <c r="P57" s="29"/>
    </row>
    <row r="58" spans="1:16" ht="165">
      <c r="A58" s="1">
        <v>57</v>
      </c>
      <c r="B58" s="24" t="s">
        <v>32</v>
      </c>
      <c r="C58" s="35" t="s">
        <v>33</v>
      </c>
      <c r="D58" s="26" t="s">
        <v>213</v>
      </c>
      <c r="E58" s="23" t="s">
        <v>179</v>
      </c>
      <c r="F58" s="39" t="s">
        <v>11</v>
      </c>
    </row>
    <row r="59" spans="1:16" ht="135">
      <c r="A59" s="1">
        <v>58</v>
      </c>
      <c r="B59" s="23" t="s">
        <v>34</v>
      </c>
      <c r="C59" s="34" t="s">
        <v>120</v>
      </c>
      <c r="D59" s="27" t="s">
        <v>209</v>
      </c>
      <c r="E59" s="47" t="s">
        <v>203</v>
      </c>
      <c r="F59" s="31" t="s">
        <v>11</v>
      </c>
    </row>
    <row r="60" spans="1:16" ht="156" customHeight="1">
      <c r="A60" s="1">
        <v>59</v>
      </c>
      <c r="B60" s="23" t="s">
        <v>224</v>
      </c>
      <c r="C60" s="34" t="s">
        <v>35</v>
      </c>
      <c r="D60" s="23" t="s">
        <v>209</v>
      </c>
      <c r="E60" s="47" t="s">
        <v>203</v>
      </c>
      <c r="F60" s="31" t="s">
        <v>11</v>
      </c>
      <c r="G60" s="30"/>
      <c r="H60" s="30"/>
      <c r="I60" s="30"/>
      <c r="J60" s="30"/>
      <c r="K60" s="30"/>
      <c r="L60" s="30"/>
      <c r="M60" s="30"/>
      <c r="N60" s="30"/>
      <c r="O60" s="30"/>
      <c r="P60" s="30"/>
    </row>
    <row r="61" spans="1:16" ht="150">
      <c r="A61" s="1">
        <v>60</v>
      </c>
      <c r="B61" s="3" t="s">
        <v>38</v>
      </c>
      <c r="C61" s="3" t="s">
        <v>177</v>
      </c>
      <c r="D61" s="3" t="s">
        <v>210</v>
      </c>
      <c r="E61" s="47" t="s">
        <v>203</v>
      </c>
      <c r="F61" s="1" t="s">
        <v>7</v>
      </c>
      <c r="G61" s="19"/>
      <c r="H61" s="19"/>
      <c r="I61" s="19"/>
      <c r="J61" s="19"/>
      <c r="K61" s="19"/>
      <c r="L61" s="19"/>
      <c r="M61" s="19"/>
      <c r="N61" s="19"/>
      <c r="O61" s="19"/>
      <c r="P61" s="19"/>
    </row>
    <row r="62" spans="1:16" ht="210">
      <c r="A62" s="1">
        <v>61</v>
      </c>
      <c r="B62" s="3" t="s">
        <v>62</v>
      </c>
      <c r="C62" s="3" t="s">
        <v>155</v>
      </c>
      <c r="D62" s="2" t="s">
        <v>214</v>
      </c>
      <c r="E62" s="23" t="s">
        <v>200</v>
      </c>
      <c r="F62" s="1" t="s">
        <v>11</v>
      </c>
      <c r="G62" s="19"/>
      <c r="H62" s="19"/>
      <c r="I62" s="19"/>
      <c r="J62" s="19"/>
      <c r="K62" s="19"/>
      <c r="L62" s="19"/>
      <c r="M62" s="19"/>
      <c r="N62" s="19"/>
      <c r="O62" s="19"/>
      <c r="P62" s="19"/>
    </row>
    <row r="63" spans="1:16" ht="195">
      <c r="A63" s="1">
        <v>62</v>
      </c>
      <c r="B63" s="3" t="s">
        <v>63</v>
      </c>
      <c r="C63" s="33" t="s">
        <v>156</v>
      </c>
      <c r="D63" s="2" t="s">
        <v>214</v>
      </c>
      <c r="E63" s="23" t="s">
        <v>200</v>
      </c>
      <c r="F63" s="1" t="s">
        <v>7</v>
      </c>
      <c r="G63" s="29"/>
      <c r="H63" s="29"/>
      <c r="I63" s="29"/>
      <c r="J63" s="29"/>
      <c r="K63" s="29"/>
      <c r="L63" s="29"/>
      <c r="M63" s="29"/>
      <c r="N63" s="29"/>
      <c r="O63" s="29"/>
      <c r="P63" s="29"/>
    </row>
    <row r="64" spans="1:16" ht="240">
      <c r="A64" s="1">
        <v>63</v>
      </c>
      <c r="B64" s="3" t="s">
        <v>64</v>
      </c>
      <c r="C64" s="33" t="s">
        <v>65</v>
      </c>
      <c r="D64" s="2" t="s">
        <v>209</v>
      </c>
      <c r="E64" s="23" t="s">
        <v>200</v>
      </c>
      <c r="F64" s="1" t="s">
        <v>7</v>
      </c>
      <c r="G64" s="29"/>
      <c r="H64" s="29"/>
      <c r="I64" s="29"/>
      <c r="J64" s="29"/>
      <c r="K64" s="29"/>
      <c r="L64" s="29"/>
      <c r="M64" s="29"/>
      <c r="N64" s="29"/>
      <c r="O64" s="29"/>
      <c r="P64" s="29"/>
    </row>
    <row r="65" spans="1:16" ht="105">
      <c r="A65" s="1">
        <v>64</v>
      </c>
      <c r="B65" s="3" t="s">
        <v>70</v>
      </c>
      <c r="C65" s="33" t="s">
        <v>71</v>
      </c>
      <c r="D65" s="3" t="s">
        <v>211</v>
      </c>
      <c r="E65" s="3" t="s">
        <v>226</v>
      </c>
      <c r="F65" s="40" t="s">
        <v>11</v>
      </c>
      <c r="G65" s="19"/>
      <c r="H65" s="19"/>
      <c r="I65" s="19"/>
      <c r="J65" s="19"/>
      <c r="K65" s="19"/>
      <c r="L65" s="19"/>
      <c r="M65" s="19"/>
      <c r="N65" s="19"/>
      <c r="O65" s="19"/>
      <c r="P65" s="19"/>
    </row>
    <row r="66" spans="1:16" s="36" customFormat="1" ht="375.75" customHeight="1">
      <c r="A66" s="1">
        <v>65</v>
      </c>
      <c r="B66" s="23" t="s">
        <v>138</v>
      </c>
      <c r="C66" s="34" t="s">
        <v>139</v>
      </c>
      <c r="D66" s="23" t="s">
        <v>211</v>
      </c>
      <c r="E66" s="23" t="s">
        <v>225</v>
      </c>
      <c r="F66" s="31" t="s">
        <v>11</v>
      </c>
    </row>
    <row r="67" spans="1:16" s="36" customFormat="1" ht="232.5" customHeight="1">
      <c r="A67" s="1">
        <v>66</v>
      </c>
      <c r="B67" s="23" t="s">
        <v>121</v>
      </c>
      <c r="C67" s="23" t="s">
        <v>122</v>
      </c>
      <c r="D67" s="23" t="s">
        <v>210</v>
      </c>
      <c r="E67" s="23" t="s">
        <v>234</v>
      </c>
      <c r="F67" s="31" t="s">
        <v>7</v>
      </c>
    </row>
    <row r="68" spans="1:16" s="36" customFormat="1" ht="352.5" customHeight="1">
      <c r="A68" s="1">
        <v>67</v>
      </c>
      <c r="B68" s="23" t="s">
        <v>123</v>
      </c>
      <c r="C68" s="23" t="s">
        <v>124</v>
      </c>
      <c r="D68" s="23" t="s">
        <v>212</v>
      </c>
      <c r="E68" s="23" t="s">
        <v>234</v>
      </c>
      <c r="F68" s="31" t="s">
        <v>7</v>
      </c>
    </row>
    <row r="69" spans="1:16" s="36" customFormat="1" ht="84.95" customHeight="1">
      <c r="A69" s="1">
        <v>68</v>
      </c>
      <c r="B69" s="23" t="s">
        <v>125</v>
      </c>
      <c r="C69" s="23" t="s">
        <v>99</v>
      </c>
      <c r="D69" s="23" t="s">
        <v>210</v>
      </c>
      <c r="E69" s="23" t="s">
        <v>234</v>
      </c>
      <c r="F69" s="31" t="s">
        <v>7</v>
      </c>
    </row>
    <row r="70" spans="1:16" s="36" customFormat="1" ht="384" customHeight="1">
      <c r="A70" s="1">
        <v>69</v>
      </c>
      <c r="B70" s="23" t="s">
        <v>126</v>
      </c>
      <c r="C70" s="23" t="s">
        <v>173</v>
      </c>
      <c r="D70" s="23" t="s">
        <v>209</v>
      </c>
      <c r="E70" s="23" t="s">
        <v>227</v>
      </c>
      <c r="F70" s="31" t="s">
        <v>7</v>
      </c>
    </row>
    <row r="71" spans="1:16" s="36" customFormat="1" ht="132" customHeight="1">
      <c r="A71" s="1">
        <v>70</v>
      </c>
      <c r="B71" s="23" t="s">
        <v>101</v>
      </c>
      <c r="C71" s="23" t="s">
        <v>102</v>
      </c>
      <c r="D71" s="23" t="s">
        <v>212</v>
      </c>
      <c r="E71" s="23" t="s">
        <v>234</v>
      </c>
      <c r="F71" s="31" t="s">
        <v>7</v>
      </c>
    </row>
    <row r="72" spans="1:16" s="36" customFormat="1" ht="206.1" customHeight="1">
      <c r="A72" s="1">
        <v>71</v>
      </c>
      <c r="B72" s="23" t="s">
        <v>100</v>
      </c>
      <c r="C72" s="23" t="s">
        <v>127</v>
      </c>
      <c r="D72" s="27" t="s">
        <v>212</v>
      </c>
      <c r="E72" s="23" t="s">
        <v>227</v>
      </c>
      <c r="F72" s="31" t="s">
        <v>11</v>
      </c>
    </row>
    <row r="73" spans="1:16" s="36" customFormat="1" ht="190.5" customHeight="1">
      <c r="A73" s="1">
        <v>72</v>
      </c>
      <c r="B73" s="23" t="s">
        <v>128</v>
      </c>
      <c r="C73" s="23" t="s">
        <v>129</v>
      </c>
      <c r="D73" s="27" t="s">
        <v>213</v>
      </c>
      <c r="E73" s="23" t="s">
        <v>234</v>
      </c>
      <c r="F73" s="31" t="s">
        <v>7</v>
      </c>
    </row>
    <row r="74" spans="1:16" s="36" customFormat="1" ht="87" customHeight="1">
      <c r="A74" s="1">
        <v>73</v>
      </c>
      <c r="B74" s="23" t="s">
        <v>130</v>
      </c>
      <c r="C74" s="23" t="s">
        <v>98</v>
      </c>
      <c r="D74" s="27" t="s">
        <v>210</v>
      </c>
      <c r="E74" s="23" t="s">
        <v>234</v>
      </c>
      <c r="F74" s="31" t="s">
        <v>7</v>
      </c>
    </row>
    <row r="75" spans="1:16" ht="135">
      <c r="A75" s="1">
        <v>74</v>
      </c>
      <c r="B75" s="3" t="s">
        <v>228</v>
      </c>
      <c r="C75" s="33" t="s">
        <v>229</v>
      </c>
      <c r="D75" s="27" t="s">
        <v>212</v>
      </c>
      <c r="E75" s="23" t="s">
        <v>233</v>
      </c>
      <c r="F75" s="9" t="s">
        <v>7</v>
      </c>
      <c r="G75" s="29"/>
      <c r="H75" s="29"/>
      <c r="I75" s="29"/>
      <c r="J75" s="29"/>
      <c r="K75" s="29"/>
      <c r="L75" s="29"/>
      <c r="M75" s="29"/>
      <c r="N75" s="29"/>
      <c r="O75" s="29"/>
    </row>
    <row r="76" spans="1:16" ht="120">
      <c r="A76" s="1">
        <v>75</v>
      </c>
      <c r="B76" s="3" t="s">
        <v>230</v>
      </c>
      <c r="C76" s="33" t="s">
        <v>231</v>
      </c>
      <c r="D76" s="27" t="s">
        <v>212</v>
      </c>
      <c r="E76" s="23" t="s">
        <v>233</v>
      </c>
      <c r="F76" s="9" t="s">
        <v>7</v>
      </c>
      <c r="G76" s="29"/>
      <c r="H76" s="29"/>
      <c r="I76" s="29"/>
      <c r="J76" s="29"/>
      <c r="K76" s="29"/>
      <c r="L76" s="29"/>
      <c r="M76" s="29"/>
      <c r="N76" s="29"/>
      <c r="O76" s="29"/>
    </row>
  </sheetData>
  <autoFilter ref="A1:F65"/>
  <printOptions horizontalCentered="1"/>
  <pageMargins left="3.9370078740157501E-2" right="3.9370078740157501E-2" top="0.35433070866141703" bottom="0.59055118110236204" header="0" footer="0"/>
  <pageSetup paperSize="14" scale="63" fitToHeight="0" orientation="landscape" r:id="rId1"/>
  <headerFooter>
    <oddFooter>&amp;CDRAFT CHECKLIST AKREDITASI BADILUM</oddFooter>
  </headerFooter>
  <rowBreaks count="7" manualBreakCount="7">
    <brk id="7" max="13" man="1"/>
    <brk id="15" max="13" man="1"/>
    <brk id="23" max="13" man="1"/>
    <brk id="32" max="13" man="1"/>
    <brk id="58" max="13" man="1"/>
    <brk id="65" max="13" man="1"/>
    <brk id="69" max="1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defaultColWidth="14.42578125" defaultRowHeight="15" customHeight="1"/>
  <cols>
    <col min="1" max="1" width="8.7109375" customWidth="1"/>
    <col min="2" max="2" width="13.85546875" customWidth="1"/>
    <col min="3" max="26" width="8.7109375" customWidth="1"/>
  </cols>
  <sheetData>
    <row r="1" spans="1:16">
      <c r="A1" s="11" t="s">
        <v>74</v>
      </c>
    </row>
    <row r="2" spans="1:16">
      <c r="A2" s="17" t="s">
        <v>6</v>
      </c>
      <c r="C2" s="11" t="s">
        <v>75</v>
      </c>
    </row>
    <row r="3" spans="1:16" ht="90">
      <c r="A3" s="11" t="s">
        <v>76</v>
      </c>
      <c r="B3" s="12">
        <f>150-SUM(D6:F6)</f>
        <v>-1</v>
      </c>
      <c r="C3" s="12" t="s">
        <v>77</v>
      </c>
      <c r="D3" s="12" t="s">
        <v>78</v>
      </c>
      <c r="E3" s="12" t="s">
        <v>79</v>
      </c>
      <c r="F3" s="12" t="s">
        <v>80</v>
      </c>
      <c r="G3" s="12"/>
      <c r="H3" s="12"/>
      <c r="I3" s="11">
        <f>140-SUM(J6:N6)</f>
        <v>0</v>
      </c>
      <c r="J3" s="12" t="s">
        <v>81</v>
      </c>
      <c r="K3" s="16" t="s">
        <v>82</v>
      </c>
      <c r="L3" s="12" t="s">
        <v>83</v>
      </c>
      <c r="M3" s="16" t="s">
        <v>84</v>
      </c>
      <c r="N3" s="12" t="s">
        <v>85</v>
      </c>
      <c r="O3" s="16" t="s">
        <v>86</v>
      </c>
    </row>
    <row r="4" spans="1:16" ht="30">
      <c r="B4" s="13" t="s">
        <v>87</v>
      </c>
      <c r="C4" s="13"/>
      <c r="D4" s="12">
        <v>0</v>
      </c>
      <c r="E4" s="12">
        <v>7</v>
      </c>
      <c r="F4" s="12">
        <v>8</v>
      </c>
      <c r="G4" s="12"/>
      <c r="H4" s="12">
        <v>175</v>
      </c>
      <c r="I4" s="12">
        <v>175</v>
      </c>
      <c r="J4" s="12"/>
      <c r="K4" s="12"/>
      <c r="L4" s="12">
        <v>13</v>
      </c>
      <c r="M4" s="12"/>
      <c r="N4" s="12">
        <v>8</v>
      </c>
      <c r="O4" s="12"/>
    </row>
    <row r="5" spans="1:16" ht="60">
      <c r="B5" s="13" t="s">
        <v>88</v>
      </c>
      <c r="C5" s="13"/>
      <c r="D5" s="12">
        <v>0</v>
      </c>
      <c r="E5" s="12">
        <v>9</v>
      </c>
      <c r="F5" s="12">
        <v>11</v>
      </c>
      <c r="G5" s="12"/>
      <c r="H5" s="12"/>
      <c r="J5" s="12"/>
      <c r="K5" s="12"/>
      <c r="L5" s="12">
        <v>6</v>
      </c>
      <c r="M5" s="12"/>
      <c r="N5" s="12">
        <v>7.75</v>
      </c>
      <c r="O5" s="12"/>
    </row>
    <row r="6" spans="1:16">
      <c r="B6" s="14" t="s">
        <v>89</v>
      </c>
      <c r="C6" s="14"/>
      <c r="D6" s="15">
        <f t="shared" ref="D6:F6" si="0">D5*D4</f>
        <v>0</v>
      </c>
      <c r="E6" s="15">
        <f t="shared" si="0"/>
        <v>63</v>
      </c>
      <c r="F6" s="15">
        <f t="shared" si="0"/>
        <v>88</v>
      </c>
      <c r="G6" s="15"/>
      <c r="H6" s="15"/>
      <c r="J6" s="15">
        <f>J5*J4</f>
        <v>0</v>
      </c>
      <c r="K6" s="15"/>
      <c r="L6" s="15">
        <f>L5*L4</f>
        <v>78</v>
      </c>
      <c r="M6" s="15"/>
      <c r="N6" s="15">
        <f>N5*N4</f>
        <v>62</v>
      </c>
    </row>
    <row r="7" spans="1:16">
      <c r="K7" s="11">
        <f>K4*K5</f>
        <v>0</v>
      </c>
      <c r="M7" s="11">
        <f>M4*M5</f>
        <v>0</v>
      </c>
      <c r="O7" s="11">
        <f>O4*O5</f>
        <v>0</v>
      </c>
      <c r="P7" s="11">
        <f>SUM(K7:O7)</f>
        <v>0</v>
      </c>
    </row>
    <row r="8" spans="1:16">
      <c r="H8" s="11">
        <v>175</v>
      </c>
      <c r="I8" s="11">
        <f>175-SUM(J10:N10)</f>
        <v>0</v>
      </c>
      <c r="J8" s="11">
        <v>2</v>
      </c>
      <c r="L8" s="11">
        <v>32</v>
      </c>
      <c r="N8" s="11">
        <v>35</v>
      </c>
      <c r="P8" s="11">
        <f>100-(P7)</f>
        <v>100</v>
      </c>
    </row>
    <row r="9" spans="1:16">
      <c r="J9" s="17">
        <v>1.1000000000000001</v>
      </c>
      <c r="K9" s="17"/>
      <c r="L9" s="17">
        <v>1.9</v>
      </c>
      <c r="M9" s="17"/>
      <c r="N9" s="17">
        <v>3.2</v>
      </c>
    </row>
    <row r="10" spans="1:16">
      <c r="J10" s="11">
        <f>J9*J8</f>
        <v>2.2000000000000002</v>
      </c>
      <c r="L10" s="11">
        <f>L9*L8</f>
        <v>60.8</v>
      </c>
      <c r="N10" s="11">
        <f>N9*N8</f>
        <v>112</v>
      </c>
    </row>
    <row r="13" spans="1:16">
      <c r="A13" s="17" t="s">
        <v>16</v>
      </c>
    </row>
    <row r="14" spans="1:16" ht="90">
      <c r="A14" s="11" t="s">
        <v>76</v>
      </c>
      <c r="B14" s="12">
        <f>100-SUM(D17:F17)</f>
        <v>0</v>
      </c>
      <c r="C14" s="12" t="s">
        <v>77</v>
      </c>
      <c r="D14" s="12" t="s">
        <v>78</v>
      </c>
      <c r="E14" s="12" t="s">
        <v>79</v>
      </c>
      <c r="F14" s="12" t="s">
        <v>80</v>
      </c>
      <c r="G14" s="12"/>
      <c r="H14" s="12"/>
      <c r="I14" s="11">
        <f>90-SUM(J17:N17)</f>
        <v>9.9999999999909051E-3</v>
      </c>
      <c r="J14" s="12" t="s">
        <v>81</v>
      </c>
      <c r="K14" s="16" t="s">
        <v>82</v>
      </c>
      <c r="L14" s="12" t="s">
        <v>83</v>
      </c>
      <c r="M14" s="16" t="s">
        <v>84</v>
      </c>
      <c r="N14" s="12" t="s">
        <v>85</v>
      </c>
      <c r="O14" s="16" t="s">
        <v>86</v>
      </c>
    </row>
    <row r="15" spans="1:16" ht="30">
      <c r="B15" s="13" t="s">
        <v>87</v>
      </c>
      <c r="C15" s="13"/>
      <c r="D15" s="12">
        <v>5</v>
      </c>
      <c r="E15" s="12">
        <v>2</v>
      </c>
      <c r="F15" s="12">
        <v>6</v>
      </c>
      <c r="G15" s="12"/>
      <c r="H15" s="12">
        <v>175</v>
      </c>
      <c r="I15" s="12">
        <v>175</v>
      </c>
      <c r="J15" s="12">
        <v>6</v>
      </c>
      <c r="K15" s="12"/>
      <c r="L15" s="12">
        <v>38</v>
      </c>
      <c r="M15" s="12"/>
      <c r="N15" s="12">
        <v>3</v>
      </c>
      <c r="O15" s="12"/>
    </row>
    <row r="16" spans="1:16" ht="60">
      <c r="B16" s="13" t="s">
        <v>88</v>
      </c>
      <c r="C16" s="13"/>
      <c r="D16" s="12">
        <v>6.2</v>
      </c>
      <c r="E16" s="12">
        <v>7.5</v>
      </c>
      <c r="F16" s="12">
        <v>9</v>
      </c>
      <c r="G16" s="12"/>
      <c r="H16" s="12"/>
      <c r="J16" s="12">
        <v>1.21</v>
      </c>
      <c r="K16" s="12"/>
      <c r="L16" s="12">
        <v>1.9</v>
      </c>
      <c r="M16" s="12"/>
      <c r="N16" s="12">
        <v>3.51</v>
      </c>
      <c r="O16" s="12"/>
    </row>
    <row r="17" spans="1:16">
      <c r="B17" s="14" t="s">
        <v>89</v>
      </c>
      <c r="C17" s="14"/>
      <c r="D17" s="15">
        <f t="shared" ref="D17:F17" si="1">D16*D15</f>
        <v>31</v>
      </c>
      <c r="E17" s="15">
        <f t="shared" si="1"/>
        <v>15</v>
      </c>
      <c r="F17" s="15">
        <f t="shared" si="1"/>
        <v>54</v>
      </c>
      <c r="G17" s="15"/>
      <c r="H17" s="15"/>
      <c r="J17" s="15">
        <f>J16*J15</f>
        <v>7.26</v>
      </c>
      <c r="K17" s="15"/>
      <c r="L17" s="15">
        <f>L16*L15</f>
        <v>72.2</v>
      </c>
      <c r="M17" s="15"/>
      <c r="N17" s="15">
        <f>N16*N15</f>
        <v>10.53</v>
      </c>
    </row>
    <row r="18" spans="1:16">
      <c r="K18" s="11">
        <f>K15*K16</f>
        <v>0</v>
      </c>
      <c r="M18" s="11">
        <f>M15*M16</f>
        <v>0</v>
      </c>
      <c r="O18" s="11">
        <f>O15*O16</f>
        <v>0</v>
      </c>
      <c r="P18" s="11">
        <f>SUM(K18:O18)</f>
        <v>0</v>
      </c>
    </row>
    <row r="19" spans="1:16">
      <c r="H19" s="11">
        <v>175</v>
      </c>
      <c r="I19" s="11">
        <f>175-SUM(J21:N21)</f>
        <v>0</v>
      </c>
      <c r="J19" s="11">
        <v>2</v>
      </c>
      <c r="L19" s="11">
        <v>32</v>
      </c>
      <c r="N19" s="11">
        <v>35</v>
      </c>
      <c r="P19" s="11">
        <f>100-(P18)</f>
        <v>100</v>
      </c>
    </row>
    <row r="20" spans="1:16">
      <c r="J20" s="17">
        <v>1.1000000000000001</v>
      </c>
      <c r="K20" s="17"/>
      <c r="L20" s="17">
        <v>1.9</v>
      </c>
      <c r="M20" s="17"/>
      <c r="N20" s="17">
        <v>3.2</v>
      </c>
    </row>
    <row r="21" spans="1:16" ht="15.75" customHeight="1">
      <c r="J21" s="11">
        <f>J20*J19</f>
        <v>2.2000000000000002</v>
      </c>
      <c r="L21" s="11">
        <f>L20*L19</f>
        <v>60.8</v>
      </c>
      <c r="N21" s="11">
        <f>N20*N19</f>
        <v>112</v>
      </c>
    </row>
    <row r="22" spans="1:16" ht="15.75" customHeight="1"/>
    <row r="23" spans="1:16" ht="15.75" customHeight="1"/>
    <row r="24" spans="1:16" ht="15.75" customHeight="1">
      <c r="A24" s="17" t="s">
        <v>23</v>
      </c>
      <c r="C24" s="11" t="s">
        <v>75</v>
      </c>
    </row>
    <row r="25" spans="1:16" ht="15.75" customHeight="1">
      <c r="A25" s="11" t="s">
        <v>76</v>
      </c>
      <c r="B25" s="12">
        <f>175-SUM(D28:F28)</f>
        <v>1</v>
      </c>
      <c r="C25" s="12" t="s">
        <v>77</v>
      </c>
      <c r="D25" s="12" t="s">
        <v>78</v>
      </c>
      <c r="E25" s="12" t="s">
        <v>79</v>
      </c>
      <c r="F25" s="12" t="s">
        <v>80</v>
      </c>
      <c r="G25" s="12"/>
      <c r="H25" s="12"/>
      <c r="I25" s="11">
        <f>150-SUM(J28:N28)</f>
        <v>0</v>
      </c>
      <c r="J25" s="12" t="s">
        <v>81</v>
      </c>
      <c r="K25" s="16" t="s">
        <v>82</v>
      </c>
      <c r="L25" s="12" t="s">
        <v>83</v>
      </c>
      <c r="M25" s="16" t="s">
        <v>84</v>
      </c>
      <c r="N25" s="12" t="s">
        <v>85</v>
      </c>
      <c r="O25" s="16" t="s">
        <v>86</v>
      </c>
    </row>
    <row r="26" spans="1:16" ht="15.75" customHeight="1">
      <c r="B26" s="13" t="s">
        <v>87</v>
      </c>
      <c r="C26" s="13"/>
      <c r="D26" s="12">
        <v>5</v>
      </c>
      <c r="E26" s="12">
        <v>11</v>
      </c>
      <c r="F26" s="12">
        <v>9</v>
      </c>
      <c r="G26" s="12"/>
      <c r="H26" s="12">
        <v>175</v>
      </c>
      <c r="I26" s="12">
        <v>175</v>
      </c>
      <c r="J26" s="12">
        <v>5</v>
      </c>
      <c r="K26" s="12"/>
      <c r="L26" s="12">
        <v>16</v>
      </c>
      <c r="M26" s="12"/>
      <c r="N26" s="12">
        <v>12</v>
      </c>
      <c r="O26" s="12"/>
    </row>
    <row r="27" spans="1:16" ht="15.75" customHeight="1">
      <c r="B27" s="13" t="s">
        <v>88</v>
      </c>
      <c r="C27" s="13"/>
      <c r="D27" s="12">
        <v>5</v>
      </c>
      <c r="E27" s="12">
        <v>7</v>
      </c>
      <c r="F27" s="12">
        <v>8</v>
      </c>
      <c r="G27" s="12"/>
      <c r="H27" s="12"/>
      <c r="J27" s="12">
        <v>2</v>
      </c>
      <c r="K27" s="12"/>
      <c r="L27" s="12">
        <v>4.0999999999999996</v>
      </c>
      <c r="M27" s="12"/>
      <c r="N27" s="12">
        <v>6.2</v>
      </c>
      <c r="O27" s="12"/>
    </row>
    <row r="28" spans="1:16" ht="15.75" customHeight="1">
      <c r="B28" s="14" t="s">
        <v>89</v>
      </c>
      <c r="C28" s="14"/>
      <c r="D28" s="15">
        <f t="shared" ref="D28:F28" si="2">D27*D26</f>
        <v>25</v>
      </c>
      <c r="E28" s="15">
        <f t="shared" si="2"/>
        <v>77</v>
      </c>
      <c r="F28" s="15">
        <f t="shared" si="2"/>
        <v>72</v>
      </c>
      <c r="G28" s="15"/>
      <c r="H28" s="15"/>
      <c r="J28" s="15">
        <f>J27*J26</f>
        <v>10</v>
      </c>
      <c r="K28" s="15"/>
      <c r="L28" s="15">
        <f>L27*L26</f>
        <v>65.599999999999994</v>
      </c>
      <c r="M28" s="15"/>
      <c r="N28" s="15">
        <f>N27*N26</f>
        <v>74.400000000000006</v>
      </c>
    </row>
    <row r="29" spans="1:16" ht="15.75" customHeight="1">
      <c r="K29" s="11">
        <f>K26*K27</f>
        <v>0</v>
      </c>
      <c r="M29" s="11">
        <f>M26*M27</f>
        <v>0</v>
      </c>
      <c r="O29" s="11">
        <f>O26*O27</f>
        <v>0</v>
      </c>
      <c r="P29" s="11">
        <f>SUM(K29:O29)</f>
        <v>0</v>
      </c>
    </row>
    <row r="30" spans="1:16" ht="15.75" customHeight="1">
      <c r="H30" s="11">
        <v>175</v>
      </c>
      <c r="I30" s="11">
        <f>175-SUM(J32:N32)</f>
        <v>0</v>
      </c>
      <c r="J30" s="11">
        <v>2</v>
      </c>
      <c r="L30" s="11">
        <v>32</v>
      </c>
      <c r="N30" s="11">
        <v>35</v>
      </c>
      <c r="P30" s="11">
        <f>100-(P29)</f>
        <v>100</v>
      </c>
    </row>
    <row r="31" spans="1:16" ht="15.75" customHeight="1">
      <c r="J31" s="17">
        <v>1.1000000000000001</v>
      </c>
      <c r="K31" s="17"/>
      <c r="L31" s="17">
        <v>1.9</v>
      </c>
      <c r="M31" s="17"/>
      <c r="N31" s="17">
        <v>3.2</v>
      </c>
    </row>
    <row r="32" spans="1:16" ht="15.75" customHeight="1">
      <c r="J32" s="11">
        <f>J31*J30</f>
        <v>2.2000000000000002</v>
      </c>
      <c r="L32" s="11">
        <f>L31*L30</f>
        <v>60.8</v>
      </c>
      <c r="N32" s="11">
        <f>N31*N30</f>
        <v>112</v>
      </c>
    </row>
    <row r="33" spans="1:16" ht="15.75" customHeight="1"/>
    <row r="34" spans="1:16" ht="15.75" customHeight="1"/>
    <row r="35" spans="1:16" ht="15.75" customHeight="1">
      <c r="A35" s="17" t="s">
        <v>20</v>
      </c>
      <c r="C35" s="11" t="s">
        <v>90</v>
      </c>
    </row>
    <row r="36" spans="1:16" ht="15.75" customHeight="1">
      <c r="A36" s="11" t="s">
        <v>76</v>
      </c>
      <c r="B36" s="12">
        <f>100-SUM(D39:F39)</f>
        <v>-1</v>
      </c>
      <c r="C36" s="12" t="s">
        <v>77</v>
      </c>
      <c r="D36" s="12" t="s">
        <v>78</v>
      </c>
      <c r="E36" s="12" t="s">
        <v>79</v>
      </c>
      <c r="F36" s="12" t="s">
        <v>80</v>
      </c>
      <c r="G36" s="12"/>
      <c r="H36" s="12"/>
      <c r="I36" s="11">
        <f>90-SUM(J39:N39)</f>
        <v>0</v>
      </c>
      <c r="J36" s="12" t="s">
        <v>81</v>
      </c>
      <c r="K36" s="16" t="s">
        <v>82</v>
      </c>
      <c r="L36" s="12" t="s">
        <v>83</v>
      </c>
      <c r="M36" s="16" t="s">
        <v>84</v>
      </c>
      <c r="N36" s="12" t="s">
        <v>85</v>
      </c>
      <c r="O36" s="16" t="s">
        <v>86</v>
      </c>
    </row>
    <row r="37" spans="1:16" ht="15.75" customHeight="1">
      <c r="B37" s="13" t="s">
        <v>87</v>
      </c>
      <c r="C37" s="13"/>
      <c r="D37" s="12">
        <v>7</v>
      </c>
      <c r="E37" s="12">
        <v>17</v>
      </c>
      <c r="F37" s="12">
        <v>8</v>
      </c>
      <c r="G37" s="12"/>
      <c r="H37" s="12">
        <v>175</v>
      </c>
      <c r="I37" s="12">
        <v>175</v>
      </c>
      <c r="J37" s="12">
        <v>14</v>
      </c>
      <c r="K37" s="12"/>
      <c r="L37" s="12">
        <v>14</v>
      </c>
      <c r="M37" s="12"/>
      <c r="N37" s="12">
        <v>6</v>
      </c>
      <c r="O37" s="12"/>
    </row>
    <row r="38" spans="1:16" ht="15.75" customHeight="1">
      <c r="B38" s="13" t="s">
        <v>88</v>
      </c>
      <c r="C38" s="13"/>
      <c r="D38" s="12">
        <v>2</v>
      </c>
      <c r="E38" s="12">
        <v>3</v>
      </c>
      <c r="F38" s="12">
        <v>4.5</v>
      </c>
      <c r="G38" s="12"/>
      <c r="H38" s="12"/>
      <c r="J38" s="12">
        <v>1.7</v>
      </c>
      <c r="K38" s="12"/>
      <c r="L38" s="12">
        <v>2.8</v>
      </c>
      <c r="M38" s="12"/>
      <c r="N38" s="12">
        <v>4.5</v>
      </c>
      <c r="O38" s="12"/>
    </row>
    <row r="39" spans="1:16" ht="15.75" customHeight="1">
      <c r="B39" s="14" t="s">
        <v>89</v>
      </c>
      <c r="C39" s="14"/>
      <c r="D39" s="15">
        <f t="shared" ref="D39:F39" si="3">D38*D37</f>
        <v>14</v>
      </c>
      <c r="E39" s="15">
        <f t="shared" si="3"/>
        <v>51</v>
      </c>
      <c r="F39" s="15">
        <f t="shared" si="3"/>
        <v>36</v>
      </c>
      <c r="G39" s="15"/>
      <c r="H39" s="15"/>
      <c r="J39" s="15">
        <f>J38*J37</f>
        <v>23.8</v>
      </c>
      <c r="K39" s="15"/>
      <c r="L39" s="15">
        <f>L38*L37</f>
        <v>39.199999999999996</v>
      </c>
      <c r="M39" s="15"/>
      <c r="N39" s="15">
        <f>N38*N37</f>
        <v>27</v>
      </c>
    </row>
    <row r="40" spans="1:16" ht="15.75" customHeight="1">
      <c r="K40" s="11">
        <f>K37*K38</f>
        <v>0</v>
      </c>
      <c r="M40" s="11">
        <f>M37*M38</f>
        <v>0</v>
      </c>
      <c r="O40" s="11">
        <f>O37*O38</f>
        <v>0</v>
      </c>
      <c r="P40" s="11">
        <f>SUM(K40:O40)</f>
        <v>0</v>
      </c>
    </row>
    <row r="41" spans="1:16" ht="15.75" customHeight="1">
      <c r="H41" s="11">
        <v>175</v>
      </c>
      <c r="I41" s="11">
        <f>175-SUM(J43:N43)</f>
        <v>0</v>
      </c>
      <c r="J41" s="11">
        <v>2</v>
      </c>
      <c r="L41" s="11">
        <v>32</v>
      </c>
      <c r="N41" s="11">
        <v>35</v>
      </c>
      <c r="P41" s="11">
        <f>100-(P40)</f>
        <v>100</v>
      </c>
    </row>
    <row r="42" spans="1:16" ht="15.75" customHeight="1">
      <c r="J42" s="17">
        <v>1.1000000000000001</v>
      </c>
      <c r="K42" s="17"/>
      <c r="L42" s="17">
        <v>1.9</v>
      </c>
      <c r="M42" s="17"/>
      <c r="N42" s="17">
        <v>3.2</v>
      </c>
    </row>
    <row r="43" spans="1:16" ht="15.75" customHeight="1">
      <c r="J43" s="11">
        <f>J42*J41</f>
        <v>2.2000000000000002</v>
      </c>
      <c r="L43" s="11">
        <f>L42*L41</f>
        <v>60.8</v>
      </c>
      <c r="N43" s="11">
        <f>N42*N41</f>
        <v>112</v>
      </c>
    </row>
    <row r="44" spans="1:16" ht="15.75" customHeight="1"/>
    <row r="45" spans="1:16" ht="15.75" customHeight="1"/>
    <row r="46" spans="1:16" ht="15.75" customHeight="1"/>
    <row r="47" spans="1:16" ht="15.75" customHeight="1">
      <c r="A47" s="17" t="s">
        <v>13</v>
      </c>
      <c r="C47" s="11" t="s">
        <v>90</v>
      </c>
    </row>
    <row r="48" spans="1:16" ht="15.75" customHeight="1">
      <c r="A48" s="11" t="s">
        <v>76</v>
      </c>
      <c r="B48" s="12">
        <f>100-SUM(D51:F51)</f>
        <v>0</v>
      </c>
      <c r="C48" s="12" t="s">
        <v>77</v>
      </c>
      <c r="D48" s="12" t="s">
        <v>78</v>
      </c>
      <c r="E48" s="12" t="s">
        <v>79</v>
      </c>
      <c r="F48" s="12" t="s">
        <v>80</v>
      </c>
      <c r="G48" s="12"/>
      <c r="H48" s="12"/>
      <c r="I48" s="11">
        <f>90-SUM(J51:N51)</f>
        <v>0</v>
      </c>
      <c r="J48" s="12" t="s">
        <v>81</v>
      </c>
      <c r="K48" s="16" t="s">
        <v>82</v>
      </c>
      <c r="L48" s="12" t="s">
        <v>83</v>
      </c>
      <c r="M48" s="16" t="s">
        <v>84</v>
      </c>
      <c r="N48" s="12" t="s">
        <v>85</v>
      </c>
      <c r="O48" s="16" t="s">
        <v>86</v>
      </c>
    </row>
    <row r="49" spans="1:16" ht="15.75" customHeight="1">
      <c r="B49" s="13" t="s">
        <v>87</v>
      </c>
      <c r="C49" s="13"/>
      <c r="D49" s="12">
        <v>2</v>
      </c>
      <c r="E49" s="12">
        <v>13</v>
      </c>
      <c r="F49" s="12">
        <v>8</v>
      </c>
      <c r="G49" s="12"/>
      <c r="H49" s="12">
        <v>175</v>
      </c>
      <c r="I49" s="12">
        <v>175</v>
      </c>
      <c r="J49" s="12">
        <v>1</v>
      </c>
      <c r="K49" s="12"/>
      <c r="L49" s="12">
        <v>9</v>
      </c>
      <c r="M49" s="12"/>
      <c r="N49" s="12">
        <v>2</v>
      </c>
      <c r="O49" s="12"/>
    </row>
    <row r="50" spans="1:16" ht="15.75" customHeight="1">
      <c r="B50" s="13" t="s">
        <v>88</v>
      </c>
      <c r="C50" s="13"/>
      <c r="D50" s="12">
        <v>1.75</v>
      </c>
      <c r="E50" s="12">
        <v>4.0999999999999996</v>
      </c>
      <c r="F50" s="12">
        <v>5.4</v>
      </c>
      <c r="G50" s="12"/>
      <c r="H50" s="12"/>
      <c r="J50" s="12">
        <v>6.5</v>
      </c>
      <c r="K50" s="12"/>
      <c r="L50" s="12">
        <v>7.5</v>
      </c>
      <c r="M50" s="12"/>
      <c r="N50" s="12">
        <v>8</v>
      </c>
      <c r="O50" s="12"/>
    </row>
    <row r="51" spans="1:16" ht="15.75" customHeight="1">
      <c r="B51" s="14" t="s">
        <v>89</v>
      </c>
      <c r="C51" s="14"/>
      <c r="D51" s="15">
        <f t="shared" ref="D51:F51" si="4">D50*D49</f>
        <v>3.5</v>
      </c>
      <c r="E51" s="15">
        <f t="shared" si="4"/>
        <v>53.3</v>
      </c>
      <c r="F51" s="15">
        <f t="shared" si="4"/>
        <v>43.2</v>
      </c>
      <c r="G51" s="15"/>
      <c r="H51" s="15"/>
      <c r="J51" s="15">
        <f>J50*J49</f>
        <v>6.5</v>
      </c>
      <c r="K51" s="15"/>
      <c r="L51" s="15">
        <f>L50*L49</f>
        <v>67.5</v>
      </c>
      <c r="M51" s="15"/>
      <c r="N51" s="15">
        <f>N50*N49</f>
        <v>16</v>
      </c>
    </row>
    <row r="52" spans="1:16" ht="15.75" customHeight="1">
      <c r="K52" s="11">
        <f>K49*K50</f>
        <v>0</v>
      </c>
      <c r="M52" s="11">
        <f>M49*M50</f>
        <v>0</v>
      </c>
      <c r="O52" s="11">
        <f>O49*O50</f>
        <v>0</v>
      </c>
      <c r="P52" s="11">
        <f>SUM(K52:O52)</f>
        <v>0</v>
      </c>
    </row>
    <row r="53" spans="1:16" ht="15.75" customHeight="1">
      <c r="H53" s="11">
        <v>175</v>
      </c>
      <c r="I53" s="11">
        <f>175-SUM(J55:N55)</f>
        <v>0</v>
      </c>
      <c r="J53" s="11">
        <v>2</v>
      </c>
      <c r="L53" s="11">
        <v>32</v>
      </c>
      <c r="N53" s="11">
        <v>35</v>
      </c>
      <c r="P53" s="11">
        <f>100-(P52)</f>
        <v>100</v>
      </c>
    </row>
    <row r="54" spans="1:16" ht="15.75" customHeight="1">
      <c r="J54" s="17">
        <v>1.1000000000000001</v>
      </c>
      <c r="K54" s="17"/>
      <c r="L54" s="17">
        <v>1.9</v>
      </c>
      <c r="M54" s="17"/>
      <c r="N54" s="17">
        <v>3.2</v>
      </c>
    </row>
    <row r="55" spans="1:16" ht="15.75" customHeight="1">
      <c r="J55" s="11">
        <f>J54*J53</f>
        <v>2.2000000000000002</v>
      </c>
      <c r="L55" s="11">
        <f>L54*L53</f>
        <v>60.8</v>
      </c>
      <c r="N55" s="11">
        <f>N54*N53</f>
        <v>112</v>
      </c>
    </row>
    <row r="56" spans="1:16" ht="15.75" customHeight="1"/>
    <row r="57" spans="1:16" ht="15.75" customHeight="1"/>
    <row r="58" spans="1:16" ht="15.75" customHeight="1">
      <c r="A58" s="17" t="s">
        <v>91</v>
      </c>
      <c r="C58" s="11" t="s">
        <v>90</v>
      </c>
    </row>
    <row r="59" spans="1:16" ht="15.75" customHeight="1">
      <c r="A59" s="11" t="s">
        <v>76</v>
      </c>
      <c r="B59" s="12">
        <f>100-SUM(D62:F62)</f>
        <v>0</v>
      </c>
      <c r="C59" s="12" t="s">
        <v>77</v>
      </c>
      <c r="D59" s="12" t="s">
        <v>78</v>
      </c>
      <c r="E59" s="12" t="s">
        <v>79</v>
      </c>
      <c r="F59" s="12" t="s">
        <v>80</v>
      </c>
      <c r="G59" s="12"/>
      <c r="H59" s="12"/>
      <c r="I59" s="11">
        <f>90-SUM(J62:N62)</f>
        <v>0</v>
      </c>
      <c r="J59" s="12" t="s">
        <v>81</v>
      </c>
      <c r="K59" s="16" t="s">
        <v>82</v>
      </c>
      <c r="L59" s="12" t="s">
        <v>83</v>
      </c>
      <c r="M59" s="16" t="s">
        <v>84</v>
      </c>
      <c r="N59" s="12" t="s">
        <v>85</v>
      </c>
      <c r="O59" s="16" t="s">
        <v>86</v>
      </c>
    </row>
    <row r="60" spans="1:16" ht="15.75" customHeight="1">
      <c r="B60" s="13" t="s">
        <v>87</v>
      </c>
      <c r="C60" s="13"/>
      <c r="D60" s="12">
        <v>2</v>
      </c>
      <c r="E60" s="12">
        <v>20</v>
      </c>
      <c r="F60" s="12">
        <v>8</v>
      </c>
      <c r="G60" s="12"/>
      <c r="H60" s="12">
        <v>175</v>
      </c>
      <c r="I60" s="12">
        <v>175</v>
      </c>
      <c r="J60" s="12">
        <v>2</v>
      </c>
      <c r="K60" s="12"/>
      <c r="L60" s="12">
        <v>11</v>
      </c>
      <c r="M60" s="12"/>
      <c r="N60" s="12">
        <v>1</v>
      </c>
      <c r="O60" s="12"/>
    </row>
    <row r="61" spans="1:16" ht="15.75" customHeight="1">
      <c r="B61" s="13" t="s">
        <v>88</v>
      </c>
      <c r="C61" s="13"/>
      <c r="D61" s="12">
        <v>2</v>
      </c>
      <c r="E61" s="12">
        <v>3</v>
      </c>
      <c r="F61" s="12">
        <v>4.5</v>
      </c>
      <c r="G61" s="12"/>
      <c r="H61" s="12"/>
      <c r="J61" s="12">
        <v>5</v>
      </c>
      <c r="K61" s="12"/>
      <c r="L61" s="12">
        <v>6.5</v>
      </c>
      <c r="M61" s="12"/>
      <c r="N61" s="12">
        <v>8.5</v>
      </c>
      <c r="O61" s="12"/>
    </row>
    <row r="62" spans="1:16" ht="15.75" customHeight="1">
      <c r="B62" s="14" t="s">
        <v>89</v>
      </c>
      <c r="C62" s="14"/>
      <c r="D62" s="15">
        <f t="shared" ref="D62:F62" si="5">D61*D60</f>
        <v>4</v>
      </c>
      <c r="E62" s="15">
        <f t="shared" si="5"/>
        <v>60</v>
      </c>
      <c r="F62" s="15">
        <f t="shared" si="5"/>
        <v>36</v>
      </c>
      <c r="G62" s="15"/>
      <c r="H62" s="15"/>
      <c r="J62" s="15">
        <f>J61*J60</f>
        <v>10</v>
      </c>
      <c r="K62" s="15"/>
      <c r="L62" s="15">
        <f>L61*L60</f>
        <v>71.5</v>
      </c>
      <c r="M62" s="15"/>
      <c r="N62" s="15">
        <f>N61*N60</f>
        <v>8.5</v>
      </c>
    </row>
    <row r="63" spans="1:16" ht="15.75" customHeight="1">
      <c r="K63" s="11">
        <f>K60*K61</f>
        <v>0</v>
      </c>
      <c r="M63" s="11">
        <f>M60*M61</f>
        <v>0</v>
      </c>
      <c r="O63" s="11">
        <f>O60*O61</f>
        <v>0</v>
      </c>
      <c r="P63" s="11">
        <f>SUM(K63:O63)</f>
        <v>0</v>
      </c>
    </row>
    <row r="64" spans="1:16" ht="15.75" customHeight="1">
      <c r="H64" s="11">
        <v>175</v>
      </c>
      <c r="I64" s="11">
        <f>175-SUM(J66:N66)</f>
        <v>0</v>
      </c>
      <c r="J64" s="11">
        <v>2</v>
      </c>
      <c r="L64" s="11">
        <v>32</v>
      </c>
      <c r="N64" s="11">
        <v>35</v>
      </c>
      <c r="P64" s="11">
        <f>100-(P63)</f>
        <v>100</v>
      </c>
    </row>
    <row r="65" spans="1:16" ht="15.75" customHeight="1">
      <c r="J65" s="17">
        <v>1.1000000000000001</v>
      </c>
      <c r="K65" s="17"/>
      <c r="L65" s="17">
        <v>1.9</v>
      </c>
      <c r="M65" s="17"/>
      <c r="N65" s="17">
        <v>3.2</v>
      </c>
    </row>
    <row r="66" spans="1:16" ht="15.75" customHeight="1">
      <c r="J66" s="11">
        <f>J65*J64</f>
        <v>2.2000000000000002</v>
      </c>
      <c r="L66" s="11">
        <f>L65*L64</f>
        <v>60.8</v>
      </c>
      <c r="N66" s="11">
        <f>N65*N64</f>
        <v>112</v>
      </c>
    </row>
    <row r="67" spans="1:16" ht="15.75" customHeight="1"/>
    <row r="68" spans="1:16" ht="15.75" customHeight="1"/>
    <row r="69" spans="1:16" ht="15.75" customHeight="1">
      <c r="A69" s="17" t="s">
        <v>92</v>
      </c>
    </row>
    <row r="70" spans="1:16" ht="15.75" customHeight="1">
      <c r="A70" s="11" t="s">
        <v>76</v>
      </c>
      <c r="B70" s="12">
        <f>175-SUM(D73:F73)</f>
        <v>0</v>
      </c>
      <c r="C70" s="12" t="s">
        <v>77</v>
      </c>
      <c r="D70" s="12" t="s">
        <v>78</v>
      </c>
      <c r="E70" s="12" t="s">
        <v>79</v>
      </c>
      <c r="F70" s="12" t="s">
        <v>80</v>
      </c>
      <c r="G70" s="12"/>
      <c r="H70" s="12"/>
      <c r="I70" s="11">
        <f>150-SUM(J73:N73)</f>
        <v>0</v>
      </c>
      <c r="J70" s="12" t="s">
        <v>81</v>
      </c>
      <c r="K70" s="16" t="s">
        <v>82</v>
      </c>
      <c r="L70" s="12" t="s">
        <v>83</v>
      </c>
      <c r="M70" s="16" t="s">
        <v>84</v>
      </c>
      <c r="N70" s="12" t="s">
        <v>85</v>
      </c>
      <c r="O70" s="16" t="s">
        <v>86</v>
      </c>
    </row>
    <row r="71" spans="1:16" ht="15.75" customHeight="1">
      <c r="B71" s="13" t="s">
        <v>87</v>
      </c>
      <c r="C71" s="13"/>
      <c r="D71" s="12">
        <v>2</v>
      </c>
      <c r="E71" s="12">
        <v>16</v>
      </c>
      <c r="F71" s="12">
        <v>39</v>
      </c>
      <c r="G71" s="12"/>
      <c r="H71" s="12">
        <v>175</v>
      </c>
      <c r="I71" s="12">
        <v>175</v>
      </c>
      <c r="J71" s="12">
        <v>2</v>
      </c>
      <c r="K71" s="12"/>
      <c r="L71" s="12">
        <v>32</v>
      </c>
      <c r="M71" s="12"/>
      <c r="N71" s="12">
        <v>35</v>
      </c>
      <c r="O71" s="12"/>
    </row>
    <row r="72" spans="1:16" ht="15.75" customHeight="1">
      <c r="B72" s="13" t="s">
        <v>88</v>
      </c>
      <c r="C72" s="13"/>
      <c r="D72" s="12">
        <v>0.85</v>
      </c>
      <c r="E72" s="12">
        <v>2.2999999999999998</v>
      </c>
      <c r="F72" s="12">
        <v>3.5</v>
      </c>
      <c r="G72" s="12"/>
      <c r="H72" s="12"/>
      <c r="J72" s="12">
        <v>0.7</v>
      </c>
      <c r="K72" s="12"/>
      <c r="L72" s="12">
        <v>1.8</v>
      </c>
      <c r="M72" s="12"/>
      <c r="N72" s="12">
        <v>2.6</v>
      </c>
      <c r="O72" s="12"/>
    </row>
    <row r="73" spans="1:16" ht="15.75" customHeight="1">
      <c r="B73" s="14" t="s">
        <v>89</v>
      </c>
      <c r="C73" s="14"/>
      <c r="D73" s="15">
        <f t="shared" ref="D73:F73" si="6">D72*D71</f>
        <v>1.7</v>
      </c>
      <c r="E73" s="15">
        <f t="shared" si="6"/>
        <v>36.799999999999997</v>
      </c>
      <c r="F73" s="15">
        <f t="shared" si="6"/>
        <v>136.5</v>
      </c>
      <c r="G73" s="15"/>
      <c r="H73" s="15"/>
      <c r="J73" s="15">
        <f>J72*J71</f>
        <v>1.4</v>
      </c>
      <c r="K73" s="15"/>
      <c r="L73" s="15">
        <f>L72*L71</f>
        <v>57.6</v>
      </c>
      <c r="M73" s="15"/>
      <c r="N73" s="15">
        <f>N72*N71</f>
        <v>91</v>
      </c>
    </row>
    <row r="74" spans="1:16" ht="15.75" customHeight="1">
      <c r="K74" s="11">
        <f>K71*K72</f>
        <v>0</v>
      </c>
      <c r="M74" s="11">
        <f>M71*M72</f>
        <v>0</v>
      </c>
      <c r="O74" s="11">
        <f>O71*O72</f>
        <v>0</v>
      </c>
      <c r="P74" s="11">
        <f>SUM(K74:O74)</f>
        <v>0</v>
      </c>
    </row>
    <row r="75" spans="1:16" ht="15.75" customHeight="1">
      <c r="H75" s="11">
        <v>175</v>
      </c>
      <c r="I75" s="11">
        <f>175-SUM(J77:N77)</f>
        <v>0</v>
      </c>
      <c r="J75" s="11">
        <v>2</v>
      </c>
      <c r="L75" s="11">
        <v>32</v>
      </c>
      <c r="N75" s="11">
        <v>35</v>
      </c>
      <c r="P75" s="11">
        <f>100-(P74)</f>
        <v>100</v>
      </c>
    </row>
    <row r="76" spans="1:16" ht="15.75" customHeight="1">
      <c r="J76" s="17">
        <v>1.1000000000000001</v>
      </c>
      <c r="K76" s="17"/>
      <c r="L76" s="17">
        <v>1.9</v>
      </c>
      <c r="M76" s="17"/>
      <c r="N76" s="17">
        <v>3.2</v>
      </c>
    </row>
    <row r="77" spans="1:16" ht="15.75" customHeight="1">
      <c r="J77" s="11">
        <f>J76*J75</f>
        <v>2.2000000000000002</v>
      </c>
      <c r="L77" s="11">
        <f>L76*L75</f>
        <v>60.8</v>
      </c>
      <c r="N77" s="11">
        <f>N76*N75</f>
        <v>112</v>
      </c>
    </row>
    <row r="78" spans="1:16" ht="15.75" customHeight="1"/>
    <row r="79" spans="1:16" ht="15.75" customHeight="1">
      <c r="A79" s="11" t="s">
        <v>16</v>
      </c>
    </row>
    <row r="80" spans="1:16" ht="15.75" customHeight="1">
      <c r="A80" s="11" t="s">
        <v>76</v>
      </c>
      <c r="B80" s="12">
        <f>100-SUM(D83:F83)</f>
        <v>100</v>
      </c>
      <c r="C80" s="12" t="s">
        <v>77</v>
      </c>
      <c r="D80" s="12" t="s">
        <v>78</v>
      </c>
      <c r="E80" s="12" t="s">
        <v>79</v>
      </c>
      <c r="F80" s="12" t="s">
        <v>80</v>
      </c>
      <c r="G80" s="12"/>
      <c r="H80" s="12"/>
      <c r="I80" s="11">
        <f>90-SUM(J83:N83)</f>
        <v>0</v>
      </c>
      <c r="J80" s="12" t="s">
        <v>81</v>
      </c>
      <c r="K80" s="16" t="s">
        <v>82</v>
      </c>
      <c r="L80" s="12" t="s">
        <v>83</v>
      </c>
      <c r="M80" s="16" t="s">
        <v>84</v>
      </c>
      <c r="N80" s="12" t="s">
        <v>85</v>
      </c>
      <c r="O80" s="16" t="s">
        <v>86</v>
      </c>
    </row>
    <row r="81" spans="2:16" ht="15.75" customHeight="1">
      <c r="B81" s="13" t="s">
        <v>87</v>
      </c>
      <c r="C81" s="13"/>
      <c r="D81" s="12">
        <v>5</v>
      </c>
      <c r="E81" s="12">
        <v>2</v>
      </c>
      <c r="F81" s="12">
        <v>6</v>
      </c>
      <c r="G81" s="12"/>
      <c r="H81" s="12">
        <v>175</v>
      </c>
      <c r="I81" s="12">
        <v>175</v>
      </c>
      <c r="J81" s="12">
        <v>6</v>
      </c>
      <c r="K81" s="12"/>
      <c r="L81" s="12">
        <v>39</v>
      </c>
      <c r="M81" s="12"/>
      <c r="N81" s="12">
        <v>3</v>
      </c>
      <c r="O81" s="12"/>
    </row>
    <row r="82" spans="2:16" ht="15.75" customHeight="1">
      <c r="B82" s="13" t="s">
        <v>88</v>
      </c>
      <c r="C82" s="13"/>
      <c r="D82" s="12"/>
      <c r="E82" s="12"/>
      <c r="F82" s="12"/>
      <c r="G82" s="12"/>
      <c r="H82" s="12"/>
      <c r="J82" s="12">
        <v>0.5</v>
      </c>
      <c r="K82" s="12"/>
      <c r="L82" s="12">
        <v>2</v>
      </c>
      <c r="M82" s="12"/>
      <c r="N82" s="12">
        <v>3</v>
      </c>
      <c r="O82" s="12"/>
    </row>
    <row r="83" spans="2:16" ht="15.75" customHeight="1">
      <c r="B83" s="14" t="s">
        <v>89</v>
      </c>
      <c r="C83" s="14"/>
      <c r="D83" s="15">
        <f t="shared" ref="D83:F83" si="7">D82*D81</f>
        <v>0</v>
      </c>
      <c r="E83" s="15">
        <f t="shared" si="7"/>
        <v>0</v>
      </c>
      <c r="F83" s="15">
        <f t="shared" si="7"/>
        <v>0</v>
      </c>
      <c r="G83" s="15"/>
      <c r="H83" s="15"/>
      <c r="J83" s="15">
        <f>J82*J81</f>
        <v>3</v>
      </c>
      <c r="K83" s="15"/>
      <c r="L83" s="15">
        <f>L82*L81</f>
        <v>78</v>
      </c>
      <c r="M83" s="15"/>
      <c r="N83" s="15">
        <f>N82*N81</f>
        <v>9</v>
      </c>
    </row>
    <row r="84" spans="2:16" ht="15.75" customHeight="1">
      <c r="K84" s="11">
        <f>K81*K82</f>
        <v>0</v>
      </c>
      <c r="M84" s="11">
        <f>M81*M82</f>
        <v>0</v>
      </c>
      <c r="O84" s="11">
        <f>O81*O82</f>
        <v>0</v>
      </c>
      <c r="P84" s="11">
        <f>SUM(K84:O84)</f>
        <v>0</v>
      </c>
    </row>
    <row r="85" spans="2:16" ht="15.75" customHeight="1">
      <c r="H85" s="11">
        <v>175</v>
      </c>
      <c r="I85" s="11">
        <f>175-SUM(J87:N87)</f>
        <v>0</v>
      </c>
      <c r="J85" s="11">
        <v>2</v>
      </c>
      <c r="L85" s="11">
        <v>32</v>
      </c>
      <c r="N85" s="11">
        <v>35</v>
      </c>
      <c r="P85" s="11">
        <f>100-(P84)</f>
        <v>100</v>
      </c>
    </row>
    <row r="86" spans="2:16" ht="15.75" customHeight="1">
      <c r="J86" s="17">
        <v>1.1000000000000001</v>
      </c>
      <c r="K86" s="17"/>
      <c r="L86" s="17">
        <v>1.9</v>
      </c>
      <c r="M86" s="17"/>
      <c r="N86" s="17">
        <v>3.2</v>
      </c>
    </row>
    <row r="87" spans="2:16" ht="15.75" customHeight="1">
      <c r="J87" s="11">
        <f>J86*J85</f>
        <v>2.2000000000000002</v>
      </c>
      <c r="L87" s="11">
        <f>L86*L85</f>
        <v>60.8</v>
      </c>
      <c r="N87" s="11">
        <f>N86*N85</f>
        <v>112</v>
      </c>
    </row>
    <row r="88" spans="2:16" ht="15.75" customHeight="1"/>
    <row r="89" spans="2:16" ht="15.75" customHeight="1"/>
    <row r="90" spans="2:16" ht="15.75" customHeight="1"/>
    <row r="91" spans="2:16" ht="15.75" customHeight="1"/>
    <row r="92" spans="2:16" ht="15.75" customHeight="1"/>
    <row r="93" spans="2:16" ht="15.75" customHeight="1"/>
    <row r="94" spans="2:16" ht="15.75" customHeight="1"/>
    <row r="95" spans="2:16" ht="15.75" customHeight="1"/>
    <row r="96" spans="2: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26" width="8.7109375" customWidth="1"/>
  </cols>
  <sheetData>
    <row r="1" spans="1:26" ht="150.75" customHeight="1">
      <c r="A1" s="1">
        <v>81</v>
      </c>
      <c r="B1" s="3" t="s">
        <v>57</v>
      </c>
      <c r="C1" s="18"/>
      <c r="D1" s="3" t="s">
        <v>93</v>
      </c>
      <c r="E1" s="3" t="s">
        <v>94</v>
      </c>
      <c r="F1" s="3" t="s">
        <v>5</v>
      </c>
      <c r="G1" s="3" t="s">
        <v>95</v>
      </c>
      <c r="H1" s="3" t="s">
        <v>96</v>
      </c>
      <c r="I1" s="3" t="s">
        <v>10</v>
      </c>
      <c r="J1" s="1"/>
      <c r="K1" s="2" t="s">
        <v>12</v>
      </c>
      <c r="L1" s="6"/>
      <c r="M1" s="4">
        <v>3.2</v>
      </c>
      <c r="N1" s="5">
        <f>IF(J1="A",M1,IF(J1="B",75%*M1,IF(J1="c",50%*M1,IF(J1="D",25%*M1,IF(J1="C",0,0)))))</f>
        <v>0</v>
      </c>
      <c r="O1" s="9" t="s">
        <v>11</v>
      </c>
      <c r="P1" s="19"/>
      <c r="Q1" s="19"/>
      <c r="R1" s="19"/>
      <c r="S1" s="19"/>
      <c r="T1" s="19"/>
      <c r="U1" s="19"/>
      <c r="V1" s="19"/>
      <c r="W1" s="19"/>
      <c r="X1" s="19"/>
      <c r="Y1" s="19"/>
      <c r="Z1" s="1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4.42578125" defaultRowHeight="15" customHeight="1"/>
  <cols>
    <col min="1" max="2" width="8.7109375" customWidth="1"/>
    <col min="3" max="3" width="14.85546875" customWidth="1"/>
    <col min="4" max="26" width="8.7109375" customWidth="1"/>
  </cols>
  <sheetData>
    <row r="1" spans="1:15">
      <c r="A1" s="10" t="s">
        <v>6</v>
      </c>
    </row>
    <row r="2" spans="1:15" ht="90">
      <c r="A2" s="11" t="s">
        <v>76</v>
      </c>
      <c r="B2" s="12">
        <f>150-SUM(D5:F5)</f>
        <v>0</v>
      </c>
      <c r="C2" s="12" t="s">
        <v>77</v>
      </c>
      <c r="D2" s="12" t="s">
        <v>78</v>
      </c>
      <c r="E2" s="12" t="s">
        <v>79</v>
      </c>
      <c r="F2" s="12" t="s">
        <v>80</v>
      </c>
      <c r="G2" s="12"/>
      <c r="H2" s="12"/>
      <c r="I2" s="11">
        <f>200-SUM(J5:N5)</f>
        <v>0</v>
      </c>
      <c r="J2" s="12" t="s">
        <v>81</v>
      </c>
      <c r="K2" s="16" t="s">
        <v>82</v>
      </c>
      <c r="L2" s="12" t="s">
        <v>83</v>
      </c>
      <c r="M2" s="16" t="s">
        <v>84</v>
      </c>
      <c r="N2" s="12" t="s">
        <v>85</v>
      </c>
      <c r="O2" s="16" t="s">
        <v>86</v>
      </c>
    </row>
    <row r="3" spans="1:15" ht="45">
      <c r="A3" s="11">
        <v>21</v>
      </c>
      <c r="B3" s="13" t="s">
        <v>87</v>
      </c>
      <c r="C3" s="13"/>
      <c r="D3" s="12">
        <v>0</v>
      </c>
      <c r="E3" s="12">
        <v>13</v>
      </c>
      <c r="F3" s="12">
        <v>9</v>
      </c>
      <c r="G3" s="12"/>
      <c r="H3" s="12">
        <v>200</v>
      </c>
      <c r="I3" s="12">
        <v>200</v>
      </c>
      <c r="J3" s="12">
        <v>5</v>
      </c>
      <c r="K3" s="12">
        <v>6.8</v>
      </c>
      <c r="L3" s="12">
        <v>4</v>
      </c>
      <c r="M3" s="12">
        <v>9.8000000000000007</v>
      </c>
      <c r="N3" s="12">
        <v>9</v>
      </c>
      <c r="O3" s="12">
        <v>13</v>
      </c>
    </row>
    <row r="4" spans="1:15" ht="105">
      <c r="B4" s="13" t="s">
        <v>88</v>
      </c>
      <c r="C4" s="13"/>
      <c r="D4" s="12">
        <v>0</v>
      </c>
      <c r="E4" s="12">
        <v>6</v>
      </c>
      <c r="F4" s="12">
        <v>8</v>
      </c>
      <c r="G4" s="12"/>
      <c r="H4" s="12"/>
      <c r="I4" s="12">
        <v>21</v>
      </c>
      <c r="J4" s="12">
        <v>8.1999999999999993</v>
      </c>
      <c r="K4" s="12">
        <v>1.1499999999999999</v>
      </c>
      <c r="L4" s="12">
        <v>10.5</v>
      </c>
      <c r="M4" s="12">
        <v>2.14</v>
      </c>
      <c r="N4" s="12">
        <v>13</v>
      </c>
      <c r="O4" s="12">
        <v>9.11</v>
      </c>
    </row>
    <row r="5" spans="1:15">
      <c r="B5" s="14" t="s">
        <v>89</v>
      </c>
      <c r="C5" s="14"/>
      <c r="D5" s="15">
        <f t="shared" ref="D5:F5" si="0">D4*D3</f>
        <v>0</v>
      </c>
      <c r="E5" s="15">
        <f t="shared" si="0"/>
        <v>78</v>
      </c>
      <c r="F5" s="15">
        <f t="shared" si="0"/>
        <v>72</v>
      </c>
      <c r="G5" s="15"/>
      <c r="H5" s="15"/>
      <c r="J5" s="15">
        <f>J4*J3</f>
        <v>41</v>
      </c>
      <c r="K5" s="15"/>
      <c r="L5" s="15">
        <f>L4*L3</f>
        <v>42</v>
      </c>
      <c r="M5" s="15"/>
      <c r="N5" s="15">
        <f>N4*N3</f>
        <v>117</v>
      </c>
    </row>
    <row r="7" spans="1:15">
      <c r="H7" s="11">
        <v>175</v>
      </c>
      <c r="I7" s="11">
        <f>175-SUM(J9:N9)</f>
        <v>0</v>
      </c>
      <c r="J7" s="11">
        <v>2</v>
      </c>
      <c r="L7" s="11">
        <v>32</v>
      </c>
      <c r="N7" s="11">
        <v>35</v>
      </c>
    </row>
    <row r="8" spans="1:15">
      <c r="J8" s="17">
        <v>1.1000000000000001</v>
      </c>
      <c r="K8" s="17"/>
      <c r="L8" s="17">
        <v>1.9</v>
      </c>
      <c r="M8" s="17"/>
      <c r="N8" s="17">
        <v>3.2</v>
      </c>
    </row>
    <row r="9" spans="1:15">
      <c r="J9" s="11">
        <f>J8*J7</f>
        <v>2.2000000000000002</v>
      </c>
      <c r="L9" s="11">
        <f>L8*L7</f>
        <v>60.8</v>
      </c>
      <c r="N9" s="11">
        <f>N8*N7</f>
        <v>112</v>
      </c>
    </row>
    <row r="15" spans="1:15">
      <c r="A15" s="11" t="s">
        <v>97</v>
      </c>
    </row>
    <row r="16" spans="1:15" ht="90">
      <c r="A16" s="11" t="s">
        <v>76</v>
      </c>
      <c r="B16" s="12">
        <f>175-SUM(D19:F19)</f>
        <v>0</v>
      </c>
      <c r="C16" s="12" t="s">
        <v>77</v>
      </c>
      <c r="D16" s="12" t="s">
        <v>78</v>
      </c>
      <c r="E16" s="12" t="s">
        <v>79</v>
      </c>
      <c r="F16" s="12" t="s">
        <v>80</v>
      </c>
      <c r="G16" s="12"/>
      <c r="H16" s="12"/>
      <c r="I16" s="11">
        <f>200-SUM(J19:N19)</f>
        <v>4.9999999999982947E-2</v>
      </c>
      <c r="J16" s="12" t="s">
        <v>81</v>
      </c>
      <c r="K16" s="16" t="s">
        <v>82</v>
      </c>
      <c r="L16" s="12" t="s">
        <v>83</v>
      </c>
      <c r="M16" s="16" t="s">
        <v>84</v>
      </c>
      <c r="N16" s="12" t="s">
        <v>85</v>
      </c>
      <c r="O16" s="16" t="s">
        <v>86</v>
      </c>
    </row>
    <row r="17" spans="1:15" ht="45">
      <c r="B17" s="13" t="s">
        <v>87</v>
      </c>
      <c r="C17" s="13"/>
      <c r="D17" s="12">
        <v>5</v>
      </c>
      <c r="E17" s="12">
        <v>16</v>
      </c>
      <c r="F17" s="12">
        <v>14</v>
      </c>
      <c r="G17" s="12"/>
      <c r="H17" s="12">
        <v>200</v>
      </c>
      <c r="I17" s="12">
        <v>200</v>
      </c>
      <c r="J17" s="12"/>
      <c r="K17" s="12"/>
      <c r="L17" s="12">
        <v>6</v>
      </c>
      <c r="M17" s="12">
        <v>7.51</v>
      </c>
      <c r="N17" s="12">
        <v>17</v>
      </c>
      <c r="O17" s="12">
        <v>9.11</v>
      </c>
    </row>
    <row r="18" spans="1:15" ht="105">
      <c r="B18" s="13" t="s">
        <v>88</v>
      </c>
      <c r="C18" s="13"/>
      <c r="D18" s="12">
        <v>3.8</v>
      </c>
      <c r="E18" s="12">
        <v>4.5</v>
      </c>
      <c r="F18" s="12">
        <v>6</v>
      </c>
      <c r="G18" s="12"/>
      <c r="H18" s="12"/>
      <c r="J18" s="12"/>
      <c r="K18" s="12"/>
      <c r="L18" s="12">
        <v>7.4</v>
      </c>
      <c r="M18" s="12">
        <v>2.14</v>
      </c>
      <c r="N18" s="12">
        <v>9.15</v>
      </c>
      <c r="O18" s="12">
        <v>3.1</v>
      </c>
    </row>
    <row r="19" spans="1:15">
      <c r="B19" s="14" t="s">
        <v>89</v>
      </c>
      <c r="C19" s="14"/>
      <c r="D19" s="15">
        <f t="shared" ref="D19:F19" si="1">D18*D17</f>
        <v>19</v>
      </c>
      <c r="E19" s="15">
        <f t="shared" si="1"/>
        <v>72</v>
      </c>
      <c r="F19" s="15">
        <f t="shared" si="1"/>
        <v>84</v>
      </c>
      <c r="G19" s="15"/>
      <c r="H19" s="15"/>
      <c r="J19" s="15">
        <f>J18*J17</f>
        <v>0</v>
      </c>
      <c r="K19" s="15"/>
      <c r="L19" s="15">
        <f>L18*L17</f>
        <v>44.400000000000006</v>
      </c>
      <c r="M19" s="15"/>
      <c r="N19" s="15">
        <f>N18*N17</f>
        <v>155.55000000000001</v>
      </c>
    </row>
    <row r="21" spans="1:15" ht="15.75" customHeight="1">
      <c r="H21" s="11">
        <v>175</v>
      </c>
      <c r="I21" s="11">
        <f>175-SUM(J23:N23)</f>
        <v>0</v>
      </c>
      <c r="J21" s="11">
        <v>2</v>
      </c>
      <c r="L21" s="11">
        <v>32</v>
      </c>
      <c r="N21" s="11">
        <v>35</v>
      </c>
    </row>
    <row r="22" spans="1:15" ht="15.75" customHeight="1">
      <c r="J22" s="17">
        <v>1.1000000000000001</v>
      </c>
      <c r="K22" s="17"/>
      <c r="L22" s="17">
        <v>1.9</v>
      </c>
      <c r="M22" s="17"/>
      <c r="N22" s="17">
        <v>3.2</v>
      </c>
    </row>
    <row r="23" spans="1:15" ht="15.75" customHeight="1">
      <c r="J23" s="11">
        <f>J22*J21</f>
        <v>2.2000000000000002</v>
      </c>
      <c r="L23" s="11">
        <f>L22*L21</f>
        <v>60.8</v>
      </c>
      <c r="N23" s="11">
        <f>N22*N21</f>
        <v>112</v>
      </c>
    </row>
    <row r="24" spans="1:15" ht="15.75" customHeight="1"/>
    <row r="25" spans="1:15" ht="15.75" customHeight="1"/>
    <row r="26" spans="1:15" ht="15.75" customHeight="1">
      <c r="A26" s="11" t="s">
        <v>12</v>
      </c>
    </row>
    <row r="27" spans="1:15" ht="15.75" customHeight="1">
      <c r="A27" s="11" t="s">
        <v>76</v>
      </c>
      <c r="B27" s="12">
        <f>200-SUM(D30:F30)</f>
        <v>0</v>
      </c>
      <c r="C27" s="12" t="s">
        <v>77</v>
      </c>
      <c r="D27" s="12" t="s">
        <v>78</v>
      </c>
      <c r="E27" s="12" t="s">
        <v>79</v>
      </c>
      <c r="F27" s="12" t="s">
        <v>80</v>
      </c>
      <c r="G27" s="12"/>
      <c r="H27" s="12"/>
      <c r="I27" s="11">
        <f>200-SUM(J30:N30)</f>
        <v>0</v>
      </c>
      <c r="J27" s="12" t="s">
        <v>81</v>
      </c>
      <c r="K27" s="16" t="s">
        <v>82</v>
      </c>
      <c r="L27" s="12" t="s">
        <v>83</v>
      </c>
      <c r="M27" s="16" t="s">
        <v>84</v>
      </c>
      <c r="N27" s="12" t="s">
        <v>85</v>
      </c>
      <c r="O27" s="16" t="s">
        <v>86</v>
      </c>
    </row>
    <row r="28" spans="1:15" ht="15.75" customHeight="1">
      <c r="B28" s="13" t="s">
        <v>87</v>
      </c>
      <c r="C28" s="13"/>
      <c r="D28" s="12">
        <v>2</v>
      </c>
      <c r="E28" s="12">
        <v>31</v>
      </c>
      <c r="F28" s="12">
        <v>35</v>
      </c>
      <c r="G28" s="12"/>
      <c r="H28" s="12">
        <v>200</v>
      </c>
      <c r="I28" s="12">
        <v>200</v>
      </c>
      <c r="J28" s="12">
        <v>2</v>
      </c>
      <c r="K28" s="12">
        <v>2.2000000000000002</v>
      </c>
      <c r="L28" s="12">
        <v>21</v>
      </c>
      <c r="M28" s="12">
        <v>3.3</v>
      </c>
      <c r="N28" s="12">
        <v>30</v>
      </c>
      <c r="O28" s="12">
        <v>4.8</v>
      </c>
    </row>
    <row r="29" spans="1:15" ht="15.75" customHeight="1">
      <c r="B29" s="13" t="s">
        <v>88</v>
      </c>
      <c r="C29" s="13"/>
      <c r="D29" s="12">
        <v>2.0499999999999998</v>
      </c>
      <c r="E29" s="12">
        <v>2.65</v>
      </c>
      <c r="F29" s="12">
        <v>3.25</v>
      </c>
      <c r="G29" s="12"/>
      <c r="H29" s="12"/>
      <c r="J29" s="12">
        <v>1</v>
      </c>
      <c r="K29" s="12"/>
      <c r="L29" s="12">
        <v>3</v>
      </c>
      <c r="M29" s="12">
        <v>2.14</v>
      </c>
      <c r="N29" s="12">
        <v>4.5</v>
      </c>
      <c r="O29" s="12">
        <v>3.1</v>
      </c>
    </row>
    <row r="30" spans="1:15" ht="15.75" customHeight="1">
      <c r="B30" s="14" t="s">
        <v>89</v>
      </c>
      <c r="C30" s="14"/>
      <c r="D30" s="15">
        <f t="shared" ref="D30:F30" si="2">D29*D28</f>
        <v>4.0999999999999996</v>
      </c>
      <c r="E30" s="15">
        <f t="shared" si="2"/>
        <v>82.149999999999991</v>
      </c>
      <c r="F30" s="15">
        <f t="shared" si="2"/>
        <v>113.75</v>
      </c>
      <c r="G30" s="15"/>
      <c r="H30" s="15"/>
      <c r="J30" s="15">
        <f>J29*J28</f>
        <v>2</v>
      </c>
      <c r="K30" s="15"/>
      <c r="L30" s="15">
        <f>L29*L28</f>
        <v>63</v>
      </c>
      <c r="M30" s="15"/>
      <c r="N30" s="15">
        <f>N29*N28</f>
        <v>135</v>
      </c>
    </row>
    <row r="31" spans="1:15" ht="15.75" customHeight="1"/>
    <row r="32" spans="1:15" ht="15.75" customHeight="1">
      <c r="H32" s="11">
        <v>175</v>
      </c>
      <c r="I32" s="11">
        <f>175-SUM(J34:N34)</f>
        <v>0</v>
      </c>
      <c r="J32" s="11">
        <v>2</v>
      </c>
      <c r="L32" s="11">
        <v>32</v>
      </c>
      <c r="N32" s="11">
        <v>35</v>
      </c>
    </row>
    <row r="33" spans="1:15" ht="15.75" customHeight="1">
      <c r="J33" s="17">
        <v>1.1000000000000001</v>
      </c>
      <c r="K33" s="17"/>
      <c r="L33" s="17">
        <v>1.9</v>
      </c>
      <c r="M33" s="17"/>
      <c r="N33" s="17">
        <v>3.2</v>
      </c>
    </row>
    <row r="34" spans="1:15" ht="15.75" customHeight="1">
      <c r="J34" s="11">
        <f>J33*J32</f>
        <v>2.2000000000000002</v>
      </c>
      <c r="L34" s="11">
        <f>L33*L32</f>
        <v>60.8</v>
      </c>
      <c r="N34" s="11">
        <f>N33*N32</f>
        <v>112</v>
      </c>
    </row>
    <row r="35" spans="1:15" ht="15.75" customHeight="1"/>
    <row r="36" spans="1:15" ht="15.75" customHeight="1">
      <c r="J36" s="11">
        <v>2.2000000000000002</v>
      </c>
      <c r="L36" s="11">
        <v>3.1</v>
      </c>
      <c r="N36" s="11">
        <v>4.3499999999999996</v>
      </c>
    </row>
    <row r="37" spans="1:15" ht="15.75" customHeight="1"/>
    <row r="38" spans="1:15" ht="15.75" customHeight="1"/>
    <row r="39" spans="1:15" ht="15.75" customHeight="1">
      <c r="A39" s="11" t="s">
        <v>20</v>
      </c>
    </row>
    <row r="40" spans="1:15" ht="15.75" customHeight="1">
      <c r="A40" s="11" t="s">
        <v>76</v>
      </c>
      <c r="B40" s="12">
        <f>100-SUM(D43:F43)</f>
        <v>0</v>
      </c>
      <c r="C40" s="12" t="s">
        <v>77</v>
      </c>
      <c r="D40" s="12" t="s">
        <v>78</v>
      </c>
      <c r="E40" s="12" t="s">
        <v>79</v>
      </c>
      <c r="F40" s="12" t="s">
        <v>80</v>
      </c>
      <c r="G40" s="12"/>
      <c r="H40" s="12"/>
      <c r="I40" s="11">
        <f>100-SUM(J43:N43)</f>
        <v>9.9999999999994316E-2</v>
      </c>
      <c r="J40" s="12" t="s">
        <v>81</v>
      </c>
      <c r="K40" s="16" t="s">
        <v>82</v>
      </c>
      <c r="L40" s="12" t="s">
        <v>83</v>
      </c>
      <c r="M40" s="16" t="s">
        <v>84</v>
      </c>
      <c r="N40" s="12" t="s">
        <v>85</v>
      </c>
      <c r="O40" s="16" t="s">
        <v>86</v>
      </c>
    </row>
    <row r="41" spans="1:15" ht="15.75" customHeight="1">
      <c r="B41" s="13" t="s">
        <v>87</v>
      </c>
      <c r="C41" s="13"/>
      <c r="D41" s="12">
        <v>6</v>
      </c>
      <c r="E41" s="12">
        <v>9</v>
      </c>
      <c r="F41" s="12">
        <v>14</v>
      </c>
      <c r="G41" s="12"/>
      <c r="H41" s="12">
        <v>100</v>
      </c>
      <c r="I41" s="12">
        <v>100</v>
      </c>
      <c r="J41" s="12">
        <v>6</v>
      </c>
      <c r="K41" s="12">
        <v>0.7</v>
      </c>
      <c r="L41" s="12">
        <v>9</v>
      </c>
      <c r="M41" s="12">
        <v>2.6</v>
      </c>
      <c r="N41" s="12">
        <v>18</v>
      </c>
      <c r="O41" s="12">
        <v>4.3</v>
      </c>
    </row>
    <row r="42" spans="1:15" ht="15.75" customHeight="1">
      <c r="B42" s="13" t="s">
        <v>88</v>
      </c>
      <c r="C42" s="13"/>
      <c r="D42" s="12">
        <v>2.6</v>
      </c>
      <c r="E42" s="12">
        <v>3</v>
      </c>
      <c r="F42" s="12">
        <v>4.0999999999999996</v>
      </c>
      <c r="G42" s="12"/>
      <c r="H42" s="12"/>
      <c r="J42" s="12">
        <v>0.6</v>
      </c>
      <c r="K42" s="12"/>
      <c r="L42" s="12">
        <v>2.2999999999999998</v>
      </c>
      <c r="M42" s="12"/>
      <c r="N42" s="12">
        <v>4.2</v>
      </c>
      <c r="O42" s="12"/>
    </row>
    <row r="43" spans="1:15" ht="15.75" customHeight="1">
      <c r="B43" s="14" t="s">
        <v>89</v>
      </c>
      <c r="C43" s="14"/>
      <c r="D43" s="15">
        <f t="shared" ref="D43:F43" si="3">D42*D41</f>
        <v>15.600000000000001</v>
      </c>
      <c r="E43" s="15">
        <f t="shared" si="3"/>
        <v>27</v>
      </c>
      <c r="F43" s="15">
        <f t="shared" si="3"/>
        <v>57.399999999999991</v>
      </c>
      <c r="G43" s="15"/>
      <c r="H43" s="15"/>
      <c r="J43" s="15">
        <f>J42*J41</f>
        <v>3.5999999999999996</v>
      </c>
      <c r="K43" s="15"/>
      <c r="L43" s="15">
        <f>L42*L41</f>
        <v>20.7</v>
      </c>
      <c r="M43" s="15"/>
      <c r="N43" s="15">
        <f>N42*N41</f>
        <v>75.600000000000009</v>
      </c>
    </row>
    <row r="44" spans="1:15" ht="15.75" customHeight="1"/>
    <row r="45" spans="1:15" ht="15.75" customHeight="1">
      <c r="H45" s="11">
        <v>175</v>
      </c>
      <c r="I45" s="11">
        <f>175-SUM(J47:N47)</f>
        <v>0</v>
      </c>
      <c r="J45" s="11">
        <v>2</v>
      </c>
      <c r="L45" s="11">
        <v>32</v>
      </c>
      <c r="N45" s="11">
        <v>35</v>
      </c>
    </row>
    <row r="46" spans="1:15" ht="15.75" customHeight="1">
      <c r="J46" s="17">
        <v>1.1000000000000001</v>
      </c>
      <c r="K46" s="17"/>
      <c r="L46" s="17">
        <v>1.9</v>
      </c>
      <c r="M46" s="17"/>
      <c r="N46" s="17">
        <v>3.2</v>
      </c>
    </row>
    <row r="47" spans="1:15" ht="15.75" customHeight="1">
      <c r="J47" s="11">
        <f>J46*J45</f>
        <v>2.2000000000000002</v>
      </c>
      <c r="L47" s="11">
        <f>L46*L45</f>
        <v>60.8</v>
      </c>
      <c r="N47" s="11">
        <f>N46*N45</f>
        <v>112</v>
      </c>
    </row>
    <row r="48" spans="1:15" ht="15.75" customHeight="1"/>
    <row r="49" spans="1:15" ht="15.75" customHeight="1">
      <c r="J49" s="11">
        <v>2.2000000000000002</v>
      </c>
      <c r="L49" s="11">
        <v>3.1</v>
      </c>
      <c r="N49" s="11">
        <v>4.3499999999999996</v>
      </c>
    </row>
    <row r="50" spans="1:15" ht="15.75" customHeight="1"/>
    <row r="51" spans="1:15" ht="15.75" customHeight="1"/>
    <row r="52" spans="1:15" ht="15.75" customHeight="1">
      <c r="A52" s="11" t="s">
        <v>16</v>
      </c>
    </row>
    <row r="53" spans="1:15" ht="15.75" customHeight="1">
      <c r="A53" s="11" t="s">
        <v>76</v>
      </c>
      <c r="B53" s="12">
        <f>100-SUM(D56:F56)</f>
        <v>0</v>
      </c>
      <c r="C53" s="12" t="s">
        <v>77</v>
      </c>
      <c r="D53" s="12" t="s">
        <v>78</v>
      </c>
      <c r="E53" s="12" t="s">
        <v>79</v>
      </c>
      <c r="F53" s="12" t="s">
        <v>80</v>
      </c>
      <c r="G53" s="12"/>
      <c r="H53" s="12"/>
      <c r="I53" s="11">
        <f>100-SUM(J56:N56)</f>
        <v>0</v>
      </c>
      <c r="J53" s="12" t="s">
        <v>81</v>
      </c>
      <c r="K53" s="16" t="s">
        <v>82</v>
      </c>
      <c r="L53" s="12" t="s">
        <v>83</v>
      </c>
      <c r="M53" s="16" t="s">
        <v>84</v>
      </c>
      <c r="N53" s="12" t="s">
        <v>85</v>
      </c>
      <c r="O53" s="16" t="s">
        <v>86</v>
      </c>
    </row>
    <row r="54" spans="1:15" ht="15.75" customHeight="1">
      <c r="B54" s="13" t="s">
        <v>87</v>
      </c>
      <c r="C54" s="13"/>
      <c r="D54" s="12">
        <v>6</v>
      </c>
      <c r="E54" s="12">
        <v>5</v>
      </c>
      <c r="F54" s="12">
        <v>3</v>
      </c>
      <c r="G54" s="12"/>
      <c r="H54" s="12">
        <v>100</v>
      </c>
      <c r="I54" s="12">
        <v>100</v>
      </c>
      <c r="J54" s="12">
        <v>41</v>
      </c>
      <c r="K54" s="12">
        <v>2</v>
      </c>
      <c r="L54" s="12">
        <v>7</v>
      </c>
      <c r="M54" s="12">
        <v>2.1</v>
      </c>
      <c r="N54" s="12">
        <v>5</v>
      </c>
      <c r="O54" s="12">
        <v>3.6</v>
      </c>
    </row>
    <row r="55" spans="1:15" ht="15.75" customHeight="1">
      <c r="B55" s="13" t="s">
        <v>88</v>
      </c>
      <c r="C55" s="13"/>
      <c r="D55" s="12">
        <v>5</v>
      </c>
      <c r="E55" s="12">
        <v>8</v>
      </c>
      <c r="F55" s="12">
        <v>10</v>
      </c>
      <c r="G55" s="12"/>
      <c r="H55" s="12"/>
      <c r="J55" s="12">
        <v>1.6</v>
      </c>
      <c r="K55" s="12"/>
      <c r="L55" s="12">
        <v>2.2000000000000002</v>
      </c>
      <c r="M55" s="12">
        <v>2.14</v>
      </c>
      <c r="N55" s="12">
        <v>3.8</v>
      </c>
      <c r="O55" s="12">
        <v>3.1</v>
      </c>
    </row>
    <row r="56" spans="1:15" ht="15.75" customHeight="1">
      <c r="B56" s="14" t="s">
        <v>89</v>
      </c>
      <c r="C56" s="14"/>
      <c r="D56" s="15">
        <f t="shared" ref="D56:F56" si="4">D55*D54</f>
        <v>30</v>
      </c>
      <c r="E56" s="15">
        <f t="shared" si="4"/>
        <v>40</v>
      </c>
      <c r="F56" s="15">
        <f t="shared" si="4"/>
        <v>30</v>
      </c>
      <c r="G56" s="15"/>
      <c r="H56" s="15"/>
      <c r="J56" s="15">
        <f>J55*J54</f>
        <v>65.600000000000009</v>
      </c>
      <c r="K56" s="15"/>
      <c r="L56" s="15">
        <f>L55*L54</f>
        <v>15.400000000000002</v>
      </c>
      <c r="M56" s="15"/>
      <c r="N56" s="15">
        <f>N55*N54</f>
        <v>19</v>
      </c>
    </row>
    <row r="57" spans="1:15" ht="15.75" customHeight="1"/>
    <row r="58" spans="1:15" ht="15.75" customHeight="1">
      <c r="H58" s="11">
        <v>175</v>
      </c>
      <c r="I58" s="11">
        <f>175-SUM(J60:N60)</f>
        <v>0</v>
      </c>
      <c r="J58" s="11">
        <v>2</v>
      </c>
      <c r="L58" s="11">
        <v>32</v>
      </c>
      <c r="N58" s="11">
        <v>35</v>
      </c>
    </row>
    <row r="59" spans="1:15" ht="15.75" customHeight="1">
      <c r="J59" s="17">
        <v>1.1000000000000001</v>
      </c>
      <c r="K59" s="17"/>
      <c r="L59" s="17">
        <v>1.9</v>
      </c>
      <c r="M59" s="17"/>
      <c r="N59" s="17">
        <v>3.2</v>
      </c>
    </row>
    <row r="60" spans="1:15" ht="15.75" customHeight="1">
      <c r="J60" s="11">
        <f>J59*J58</f>
        <v>2.2000000000000002</v>
      </c>
      <c r="L60" s="11">
        <f>L59*L58</f>
        <v>60.8</v>
      </c>
      <c r="N60" s="11">
        <f>N59*N58</f>
        <v>112</v>
      </c>
    </row>
    <row r="61" spans="1:15" ht="15.75" customHeight="1"/>
    <row r="62" spans="1:15" ht="15.75" customHeight="1">
      <c r="J62" s="11">
        <v>2.2000000000000002</v>
      </c>
      <c r="L62" s="11">
        <v>3.1</v>
      </c>
      <c r="N62" s="11">
        <v>4.3499999999999996</v>
      </c>
    </row>
    <row r="63" spans="1:15" ht="15.75" customHeight="1"/>
    <row r="64" spans="1:15" ht="15.75" customHeight="1"/>
    <row r="65" spans="1:15" ht="15.75" customHeight="1">
      <c r="A65" s="11" t="s">
        <v>12</v>
      </c>
    </row>
    <row r="66" spans="1:15" ht="15.75" customHeight="1">
      <c r="A66" s="11" t="s">
        <v>76</v>
      </c>
      <c r="B66" s="12">
        <f>175-SUM(D69:F69)</f>
        <v>0</v>
      </c>
      <c r="C66" s="12" t="s">
        <v>77</v>
      </c>
      <c r="D66" s="12" t="s">
        <v>78</v>
      </c>
      <c r="E66" s="12" t="s">
        <v>79</v>
      </c>
      <c r="F66" s="12" t="s">
        <v>80</v>
      </c>
      <c r="G66" s="12"/>
      <c r="H66" s="12"/>
      <c r="I66" s="11">
        <f>100-SUM(J69:N69)</f>
        <v>0</v>
      </c>
      <c r="J66" s="12" t="s">
        <v>81</v>
      </c>
      <c r="K66" s="16" t="s">
        <v>82</v>
      </c>
      <c r="L66" s="12" t="s">
        <v>83</v>
      </c>
      <c r="M66" s="16" t="s">
        <v>84</v>
      </c>
      <c r="N66" s="12" t="s">
        <v>85</v>
      </c>
      <c r="O66" s="16" t="s">
        <v>86</v>
      </c>
    </row>
    <row r="67" spans="1:15" ht="15.75" customHeight="1">
      <c r="B67" s="13" t="s">
        <v>87</v>
      </c>
      <c r="C67" s="13"/>
      <c r="D67" s="12">
        <v>1</v>
      </c>
      <c r="E67" s="12">
        <v>32</v>
      </c>
      <c r="F67" s="12">
        <v>32</v>
      </c>
      <c r="G67" s="12"/>
      <c r="H67" s="12">
        <v>100</v>
      </c>
      <c r="I67" s="12">
        <v>100</v>
      </c>
      <c r="J67" s="12">
        <v>41</v>
      </c>
      <c r="K67" s="12">
        <v>2</v>
      </c>
      <c r="L67" s="12">
        <v>8</v>
      </c>
      <c r="M67" s="12">
        <v>2.1</v>
      </c>
      <c r="N67" s="12">
        <v>5</v>
      </c>
      <c r="O67" s="12">
        <v>3.6</v>
      </c>
    </row>
    <row r="68" spans="1:15" ht="15.75" customHeight="1">
      <c r="B68" s="13" t="s">
        <v>88</v>
      </c>
      <c r="C68" s="13"/>
      <c r="D68" s="12">
        <v>0.6</v>
      </c>
      <c r="E68" s="12">
        <v>1.85</v>
      </c>
      <c r="F68" s="12">
        <v>3.6</v>
      </c>
      <c r="G68" s="12"/>
      <c r="H68" s="12"/>
      <c r="J68" s="12">
        <v>1.6</v>
      </c>
      <c r="K68" s="12"/>
      <c r="L68" s="12">
        <v>2.2000000000000002</v>
      </c>
      <c r="M68" s="12">
        <v>2.14</v>
      </c>
      <c r="N68" s="12">
        <v>3.36</v>
      </c>
      <c r="O68" s="12">
        <v>3.1</v>
      </c>
    </row>
    <row r="69" spans="1:15" ht="15.75" customHeight="1">
      <c r="B69" s="14" t="s">
        <v>89</v>
      </c>
      <c r="C69" s="14"/>
      <c r="D69" s="15">
        <f t="shared" ref="D69:F69" si="5">D68*D67</f>
        <v>0.6</v>
      </c>
      <c r="E69" s="15">
        <f t="shared" si="5"/>
        <v>59.2</v>
      </c>
      <c r="F69" s="15">
        <f t="shared" si="5"/>
        <v>115.2</v>
      </c>
      <c r="G69" s="15"/>
      <c r="H69" s="15"/>
      <c r="J69" s="15">
        <f>J68*J67</f>
        <v>65.600000000000009</v>
      </c>
      <c r="K69" s="15"/>
      <c r="L69" s="15">
        <f>L68*L67</f>
        <v>17.600000000000001</v>
      </c>
      <c r="M69" s="15"/>
      <c r="N69" s="15">
        <f>N68*N67</f>
        <v>16.8</v>
      </c>
    </row>
    <row r="70" spans="1:15" ht="15.75" customHeight="1"/>
    <row r="71" spans="1:15" ht="15.75" customHeight="1">
      <c r="H71" s="11">
        <v>175</v>
      </c>
      <c r="I71" s="11">
        <f>175-SUM(J73:N73)</f>
        <v>0</v>
      </c>
      <c r="J71" s="11">
        <v>2</v>
      </c>
      <c r="L71" s="11">
        <v>32</v>
      </c>
      <c r="N71" s="11">
        <v>35</v>
      </c>
    </row>
    <row r="72" spans="1:15" ht="15.75" customHeight="1">
      <c r="J72" s="17">
        <v>1.1000000000000001</v>
      </c>
      <c r="K72" s="17"/>
      <c r="L72" s="17">
        <v>1.9</v>
      </c>
      <c r="M72" s="17"/>
      <c r="N72" s="17">
        <v>3.2</v>
      </c>
    </row>
    <row r="73" spans="1:15" ht="15.75" customHeight="1">
      <c r="J73" s="11">
        <f>J72*J71</f>
        <v>2.2000000000000002</v>
      </c>
      <c r="L73" s="11">
        <f>L72*L71</f>
        <v>60.8</v>
      </c>
      <c r="N73" s="11">
        <f>N72*N71</f>
        <v>112</v>
      </c>
    </row>
    <row r="74" spans="1:15" ht="15.75" customHeight="1"/>
    <row r="75" spans="1:15" ht="15.75" customHeight="1">
      <c r="J75" s="11">
        <v>2.2000000000000002</v>
      </c>
      <c r="L75" s="11">
        <v>3.1</v>
      </c>
      <c r="N75" s="11">
        <v>4.3499999999999996</v>
      </c>
    </row>
    <row r="76" spans="1:15" ht="15.75" customHeight="1"/>
    <row r="77" spans="1:15" ht="15.75" customHeight="1"/>
    <row r="78" spans="1:15" ht="15.75" customHeight="1"/>
    <row r="79" spans="1:15" ht="15.75" customHeight="1">
      <c r="A79" s="11" t="s">
        <v>27</v>
      </c>
    </row>
    <row r="80" spans="1:15" ht="15.75" customHeight="1">
      <c r="A80" s="11" t="s">
        <v>76</v>
      </c>
      <c r="B80" s="12">
        <f>100-SUM(D83:F83)</f>
        <v>0</v>
      </c>
      <c r="C80" s="12" t="s">
        <v>77</v>
      </c>
      <c r="D80" s="12" t="s">
        <v>78</v>
      </c>
      <c r="E80" s="12" t="s">
        <v>79</v>
      </c>
      <c r="F80" s="12" t="s">
        <v>80</v>
      </c>
      <c r="G80" s="12"/>
      <c r="H80" s="12"/>
      <c r="I80" s="11">
        <f>100-SUM(J83:N83)</f>
        <v>0</v>
      </c>
      <c r="J80" s="12" t="s">
        <v>81</v>
      </c>
      <c r="K80" s="16" t="s">
        <v>82</v>
      </c>
      <c r="L80" s="12" t="s">
        <v>83</v>
      </c>
      <c r="M80" s="16" t="s">
        <v>84</v>
      </c>
      <c r="N80" s="12" t="s">
        <v>85</v>
      </c>
      <c r="O80" s="16" t="s">
        <v>86</v>
      </c>
    </row>
    <row r="81" spans="1:15" ht="15.75" customHeight="1">
      <c r="B81" s="13" t="s">
        <v>87</v>
      </c>
      <c r="C81" s="13"/>
      <c r="D81" s="12">
        <v>2</v>
      </c>
      <c r="E81" s="12">
        <v>10</v>
      </c>
      <c r="F81" s="12">
        <v>1</v>
      </c>
      <c r="G81" s="12"/>
      <c r="H81" s="12">
        <v>100</v>
      </c>
      <c r="I81" s="12">
        <v>100</v>
      </c>
      <c r="J81" s="12">
        <v>41</v>
      </c>
      <c r="K81" s="12">
        <v>2</v>
      </c>
      <c r="L81" s="12">
        <v>8</v>
      </c>
      <c r="M81" s="12">
        <v>2.1</v>
      </c>
      <c r="N81" s="12">
        <v>5</v>
      </c>
      <c r="O81" s="12">
        <v>3.6</v>
      </c>
    </row>
    <row r="82" spans="1:15" ht="15.75" customHeight="1">
      <c r="B82" s="13" t="s">
        <v>88</v>
      </c>
      <c r="C82" s="13"/>
      <c r="D82" s="12">
        <v>5</v>
      </c>
      <c r="E82" s="12">
        <v>8</v>
      </c>
      <c r="F82" s="12">
        <v>10</v>
      </c>
      <c r="G82" s="12"/>
      <c r="H82" s="12"/>
      <c r="J82" s="12">
        <v>1.6</v>
      </c>
      <c r="K82" s="12"/>
      <c r="L82" s="12">
        <v>2.2000000000000002</v>
      </c>
      <c r="M82" s="12">
        <v>2.14</v>
      </c>
      <c r="N82" s="12">
        <v>3.36</v>
      </c>
      <c r="O82" s="12">
        <v>3.1</v>
      </c>
    </row>
    <row r="83" spans="1:15" ht="15.75" customHeight="1">
      <c r="B83" s="14" t="s">
        <v>89</v>
      </c>
      <c r="C83" s="14"/>
      <c r="D83" s="15">
        <f t="shared" ref="D83:F83" si="6">D82*D81</f>
        <v>10</v>
      </c>
      <c r="E83" s="15">
        <f t="shared" si="6"/>
        <v>80</v>
      </c>
      <c r="F83" s="15">
        <f t="shared" si="6"/>
        <v>10</v>
      </c>
      <c r="G83" s="15"/>
      <c r="H83" s="15"/>
      <c r="J83" s="15">
        <f>J82*J81</f>
        <v>65.600000000000009</v>
      </c>
      <c r="K83" s="15"/>
      <c r="L83" s="15">
        <f>L82*L81</f>
        <v>17.600000000000001</v>
      </c>
      <c r="M83" s="15"/>
      <c r="N83" s="15">
        <f>N82*N81</f>
        <v>16.8</v>
      </c>
    </row>
    <row r="84" spans="1:15" ht="15.75" customHeight="1"/>
    <row r="85" spans="1:15" ht="15.75" customHeight="1">
      <c r="H85" s="11">
        <v>175</v>
      </c>
      <c r="I85" s="11">
        <f>175-SUM(J87:N87)</f>
        <v>0</v>
      </c>
      <c r="J85" s="11">
        <v>2</v>
      </c>
      <c r="L85" s="11">
        <v>32</v>
      </c>
      <c r="N85" s="11">
        <v>35</v>
      </c>
    </row>
    <row r="86" spans="1:15" ht="15.75" customHeight="1">
      <c r="J86" s="17">
        <v>1.1000000000000001</v>
      </c>
      <c r="K86" s="17"/>
      <c r="L86" s="17">
        <v>1.9</v>
      </c>
      <c r="M86" s="17"/>
      <c r="N86" s="17">
        <v>3.2</v>
      </c>
    </row>
    <row r="87" spans="1:15" ht="15.75" customHeight="1">
      <c r="J87" s="11">
        <f>J86*J85</f>
        <v>2.2000000000000002</v>
      </c>
      <c r="L87" s="11">
        <f>L86*L85</f>
        <v>60.8</v>
      </c>
      <c r="N87" s="11">
        <f>N86*N85</f>
        <v>112</v>
      </c>
    </row>
    <row r="88" spans="1:15" ht="15.75" customHeight="1"/>
    <row r="89" spans="1:15" ht="15.75" customHeight="1">
      <c r="J89" s="11">
        <v>2.2000000000000002</v>
      </c>
      <c r="L89" s="11">
        <v>3.1</v>
      </c>
      <c r="N89" s="11">
        <v>4.3499999999999996</v>
      </c>
    </row>
    <row r="90" spans="1:15" ht="15.75" customHeight="1"/>
    <row r="91" spans="1:15" ht="15.75" customHeight="1"/>
    <row r="92" spans="1:15" ht="15.75" customHeight="1"/>
    <row r="93" spans="1:15" ht="15.75" customHeight="1">
      <c r="A93" s="11" t="s">
        <v>13</v>
      </c>
    </row>
    <row r="94" spans="1:15" ht="15.75" customHeight="1">
      <c r="A94" s="11" t="s">
        <v>76</v>
      </c>
      <c r="B94" s="12">
        <f>100-SUM(D97:F97)</f>
        <v>0</v>
      </c>
      <c r="C94" s="12" t="s">
        <v>77</v>
      </c>
      <c r="D94" s="12" t="s">
        <v>78</v>
      </c>
      <c r="E94" s="12" t="s">
        <v>79</v>
      </c>
      <c r="F94" s="12" t="s">
        <v>80</v>
      </c>
      <c r="G94" s="12"/>
      <c r="H94" s="12"/>
      <c r="I94" s="11">
        <f>100-SUM(J97:N97)</f>
        <v>0</v>
      </c>
      <c r="J94" s="12" t="s">
        <v>81</v>
      </c>
      <c r="K94" s="16" t="s">
        <v>82</v>
      </c>
      <c r="L94" s="12" t="s">
        <v>83</v>
      </c>
      <c r="M94" s="16" t="s">
        <v>84</v>
      </c>
      <c r="N94" s="12" t="s">
        <v>85</v>
      </c>
      <c r="O94" s="16" t="s">
        <v>86</v>
      </c>
    </row>
    <row r="95" spans="1:15" ht="15.75" customHeight="1">
      <c r="B95" s="13" t="s">
        <v>87</v>
      </c>
      <c r="C95" s="13"/>
      <c r="D95" s="12">
        <v>1</v>
      </c>
      <c r="E95" s="12">
        <v>9</v>
      </c>
      <c r="F95" s="12">
        <v>2</v>
      </c>
      <c r="G95" s="12"/>
      <c r="H95" s="12">
        <v>100</v>
      </c>
      <c r="I95" s="12">
        <v>100</v>
      </c>
      <c r="J95" s="12">
        <v>41</v>
      </c>
      <c r="K95" s="12">
        <v>2</v>
      </c>
      <c r="L95" s="12">
        <v>8</v>
      </c>
      <c r="M95" s="12">
        <v>2.1</v>
      </c>
      <c r="N95" s="12">
        <v>5</v>
      </c>
      <c r="O95" s="12">
        <v>3.6</v>
      </c>
    </row>
    <row r="96" spans="1:15" ht="15.75" customHeight="1">
      <c r="B96" s="13" t="s">
        <v>88</v>
      </c>
      <c r="C96" s="13"/>
      <c r="D96" s="12">
        <v>7</v>
      </c>
      <c r="E96" s="12">
        <v>8</v>
      </c>
      <c r="F96" s="12">
        <v>10.5</v>
      </c>
      <c r="G96" s="12"/>
      <c r="H96" s="12"/>
      <c r="J96" s="12">
        <v>1.6</v>
      </c>
      <c r="K96" s="12"/>
      <c r="L96" s="12">
        <v>2.2000000000000002</v>
      </c>
      <c r="M96" s="12">
        <v>2.14</v>
      </c>
      <c r="N96" s="12">
        <v>3.36</v>
      </c>
      <c r="O96" s="12">
        <v>3.1</v>
      </c>
    </row>
    <row r="97" spans="2:14" ht="15.75" customHeight="1">
      <c r="B97" s="14" t="s">
        <v>89</v>
      </c>
      <c r="C97" s="14"/>
      <c r="D97" s="15">
        <f t="shared" ref="D97:F97" si="7">D96*D95</f>
        <v>7</v>
      </c>
      <c r="E97" s="15">
        <f t="shared" si="7"/>
        <v>72</v>
      </c>
      <c r="F97" s="15">
        <f t="shared" si="7"/>
        <v>21</v>
      </c>
      <c r="G97" s="15"/>
      <c r="H97" s="15"/>
      <c r="J97" s="15">
        <f>J96*J95</f>
        <v>65.600000000000009</v>
      </c>
      <c r="K97" s="15"/>
      <c r="L97" s="15">
        <f>L96*L95</f>
        <v>17.600000000000001</v>
      </c>
      <c r="M97" s="15"/>
      <c r="N97" s="15">
        <f>N96*N95</f>
        <v>16.8</v>
      </c>
    </row>
    <row r="98" spans="2:14" ht="15.75" customHeight="1"/>
    <row r="99" spans="2:14" ht="15.75" customHeight="1">
      <c r="H99" s="11">
        <v>175</v>
      </c>
      <c r="I99" s="11">
        <f>175-SUM(J101:N101)</f>
        <v>0</v>
      </c>
      <c r="J99" s="11">
        <v>2</v>
      </c>
      <c r="L99" s="11">
        <v>32</v>
      </c>
      <c r="N99" s="11">
        <v>35</v>
      </c>
    </row>
    <row r="100" spans="2:14" ht="15.75" customHeight="1">
      <c r="J100" s="17">
        <v>1.1000000000000001</v>
      </c>
      <c r="K100" s="17"/>
      <c r="L100" s="17">
        <v>1.9</v>
      </c>
      <c r="M100" s="17"/>
      <c r="N100" s="17">
        <v>3.2</v>
      </c>
    </row>
    <row r="101" spans="2:14" ht="15.75" customHeight="1">
      <c r="J101" s="11">
        <f>J100*J99</f>
        <v>2.2000000000000002</v>
      </c>
      <c r="L101" s="11">
        <f>L100*L99</f>
        <v>60.8</v>
      </c>
      <c r="N101" s="11">
        <f>N100*N99</f>
        <v>112</v>
      </c>
    </row>
    <row r="102" spans="2:14" ht="15.75" customHeight="1"/>
    <row r="103" spans="2:14" ht="15.75" customHeight="1">
      <c r="J103" s="11">
        <v>2.2000000000000002</v>
      </c>
      <c r="L103" s="11">
        <v>3.1</v>
      </c>
      <c r="N103" s="11">
        <v>4.3499999999999996</v>
      </c>
    </row>
    <row r="104" spans="2:14" ht="15.75" customHeight="1"/>
    <row r="105" spans="2:14" ht="15.75" customHeight="1"/>
    <row r="106" spans="2:14" ht="15.75" customHeight="1"/>
    <row r="107" spans="2:14" ht="15.75" customHeight="1"/>
    <row r="108" spans="2:14" ht="15.75" customHeight="1"/>
    <row r="109" spans="2:14" ht="15.75" customHeight="1"/>
    <row r="110" spans="2:14" ht="15.75" customHeight="1"/>
    <row r="111" spans="2:14" ht="15.75" customHeight="1"/>
    <row r="112" spans="2: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Checklist PN</vt:lpstr>
      <vt:lpstr>Sheet3</vt:lpstr>
      <vt:lpstr>Sheet1</vt:lpstr>
      <vt:lpstr>Sheet2</vt:lpstr>
      <vt:lpstr>'Checklist PN'!Print_Area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2023-02-16T03:07:47Z</cp:lastPrinted>
  <dcterms:created xsi:type="dcterms:W3CDTF">2017-02-14T07:23:00Z</dcterms:created>
  <dcterms:modified xsi:type="dcterms:W3CDTF">2023-04-06T22:14:28Z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3CA79F9492894E49B99BA9E8EEA774F4</vt:lpwstr>
  </property>
</Properties>
</file>