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n/Documents/ASCE_Bildiri/"/>
    </mc:Choice>
  </mc:AlternateContent>
  <xr:revisionPtr revIDLastSave="0" documentId="13_ncr:1_{59315B30-3EFA-234D-88A8-4E2E7FB0FDE8}" xr6:coauthVersionLast="47" xr6:coauthVersionMax="47" xr10:uidLastSave="{00000000-0000-0000-0000-000000000000}"/>
  <bookViews>
    <workbookView xWindow="780" yWindow="980" windowWidth="27640" windowHeight="15320" xr2:uid="{7169C6DE-9045-B748-AD6B-590CC3A187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88" i="1" l="1"/>
  <c r="K488" i="1"/>
  <c r="AZ488" i="1"/>
  <c r="AY488" i="1"/>
  <c r="I488" i="1" s="1"/>
  <c r="G488" i="1"/>
  <c r="L487" i="1"/>
  <c r="K487" i="1"/>
  <c r="AZ487" i="1"/>
  <c r="I487" i="1" s="1"/>
  <c r="AY487" i="1"/>
  <c r="G487" i="1"/>
  <c r="L486" i="1"/>
  <c r="K486" i="1"/>
  <c r="AZ486" i="1"/>
  <c r="AY486" i="1"/>
  <c r="G486" i="1"/>
  <c r="L485" i="1"/>
  <c r="K485" i="1"/>
  <c r="AZ485" i="1"/>
  <c r="AY485" i="1"/>
  <c r="I485" i="1" s="1"/>
  <c r="G485" i="1"/>
  <c r="L484" i="1"/>
  <c r="K484" i="1"/>
  <c r="AZ484" i="1"/>
  <c r="AY484" i="1"/>
  <c r="I484" i="1" s="1"/>
  <c r="G484" i="1"/>
  <c r="L483" i="1"/>
  <c r="K483" i="1"/>
  <c r="AZ483" i="1"/>
  <c r="AY483" i="1"/>
  <c r="G483" i="1"/>
  <c r="L482" i="1"/>
  <c r="K482" i="1"/>
  <c r="AZ482" i="1"/>
  <c r="AY482" i="1"/>
  <c r="G482" i="1"/>
  <c r="L481" i="1"/>
  <c r="K481" i="1"/>
  <c r="AZ481" i="1"/>
  <c r="AY481" i="1"/>
  <c r="G481" i="1"/>
  <c r="L480" i="1"/>
  <c r="K480" i="1"/>
  <c r="AZ480" i="1"/>
  <c r="AY480" i="1"/>
  <c r="G480" i="1"/>
  <c r="F480" i="1"/>
  <c r="L479" i="1"/>
  <c r="K479" i="1"/>
  <c r="AZ479" i="1"/>
  <c r="AY479" i="1"/>
  <c r="H479" i="1" s="1"/>
  <c r="F479" i="1"/>
  <c r="G479" i="1" s="1"/>
  <c r="L478" i="1"/>
  <c r="K478" i="1"/>
  <c r="I478" i="1"/>
  <c r="AZ478" i="1"/>
  <c r="AY478" i="1"/>
  <c r="F478" i="1"/>
  <c r="G478" i="1" s="1"/>
  <c r="L477" i="1"/>
  <c r="K477" i="1"/>
  <c r="AZ477" i="1"/>
  <c r="AY477" i="1"/>
  <c r="I477" i="1" s="1"/>
  <c r="F477" i="1"/>
  <c r="G477" i="1" s="1"/>
  <c r="L476" i="1"/>
  <c r="K476" i="1"/>
  <c r="AZ476" i="1"/>
  <c r="AY476" i="1"/>
  <c r="F476" i="1"/>
  <c r="G476" i="1" s="1"/>
  <c r="L475" i="1"/>
  <c r="K475" i="1"/>
  <c r="AZ475" i="1"/>
  <c r="AY475" i="1"/>
  <c r="F475" i="1"/>
  <c r="G475" i="1" s="1"/>
  <c r="L474" i="1"/>
  <c r="K474" i="1"/>
  <c r="I474" i="1"/>
  <c r="AZ474" i="1"/>
  <c r="AY474" i="1"/>
  <c r="F474" i="1"/>
  <c r="G474" i="1" s="1"/>
  <c r="L473" i="1"/>
  <c r="K473" i="1"/>
  <c r="AZ473" i="1"/>
  <c r="AY473" i="1"/>
  <c r="F473" i="1"/>
  <c r="G473" i="1" s="1"/>
  <c r="L472" i="1"/>
  <c r="K472" i="1"/>
  <c r="AZ472" i="1"/>
  <c r="AY472" i="1"/>
  <c r="F472" i="1"/>
  <c r="G472" i="1" s="1"/>
  <c r="L471" i="1"/>
  <c r="K471" i="1"/>
  <c r="AZ471" i="1"/>
  <c r="AY471" i="1"/>
  <c r="F471" i="1"/>
  <c r="G471" i="1" s="1"/>
  <c r="L470" i="1"/>
  <c r="K470" i="1"/>
  <c r="AZ470" i="1"/>
  <c r="AY470" i="1"/>
  <c r="I470" i="1" s="1"/>
  <c r="F470" i="1"/>
  <c r="G470" i="1" s="1"/>
  <c r="L469" i="1"/>
  <c r="K469" i="1"/>
  <c r="AZ469" i="1"/>
  <c r="AY469" i="1"/>
  <c r="F469" i="1"/>
  <c r="G469" i="1" s="1"/>
  <c r="L468" i="1"/>
  <c r="K468" i="1"/>
  <c r="AZ468" i="1"/>
  <c r="AY468" i="1"/>
  <c r="G468" i="1"/>
  <c r="F468" i="1"/>
  <c r="L467" i="1"/>
  <c r="K467" i="1"/>
  <c r="AZ467" i="1"/>
  <c r="AY467" i="1"/>
  <c r="H467" i="1" s="1"/>
  <c r="G467" i="1"/>
  <c r="F467" i="1"/>
  <c r="L466" i="1"/>
  <c r="K466" i="1"/>
  <c r="AZ466" i="1"/>
  <c r="AY466" i="1"/>
  <c r="I466" i="1" s="1"/>
  <c r="F466" i="1"/>
  <c r="G466" i="1" s="1"/>
  <c r="L465" i="1"/>
  <c r="K465" i="1"/>
  <c r="AZ465" i="1"/>
  <c r="AY465" i="1"/>
  <c r="F465" i="1"/>
  <c r="G465" i="1" s="1"/>
  <c r="L464" i="1"/>
  <c r="K464" i="1"/>
  <c r="AZ464" i="1"/>
  <c r="AY464" i="1"/>
  <c r="F464" i="1"/>
  <c r="G464" i="1" s="1"/>
  <c r="L463" i="1"/>
  <c r="K463" i="1"/>
  <c r="AZ463" i="1"/>
  <c r="AY463" i="1"/>
  <c r="G463" i="1"/>
  <c r="F463" i="1"/>
  <c r="L462" i="1"/>
  <c r="K462" i="1"/>
  <c r="AZ462" i="1"/>
  <c r="AY462" i="1"/>
  <c r="I462" i="1" s="1"/>
  <c r="F462" i="1"/>
  <c r="G462" i="1" s="1"/>
  <c r="L461" i="1"/>
  <c r="K461" i="1"/>
  <c r="AZ461" i="1"/>
  <c r="AY461" i="1"/>
  <c r="F461" i="1"/>
  <c r="G461" i="1" s="1"/>
  <c r="L460" i="1"/>
  <c r="K460" i="1"/>
  <c r="AZ460" i="1"/>
  <c r="AY460" i="1"/>
  <c r="F460" i="1"/>
  <c r="G460" i="1" s="1"/>
  <c r="L459" i="1"/>
  <c r="K459" i="1"/>
  <c r="AZ459" i="1"/>
  <c r="AY459" i="1"/>
  <c r="F459" i="1"/>
  <c r="G459" i="1" s="1"/>
  <c r="L458" i="1"/>
  <c r="K458" i="1"/>
  <c r="AZ458" i="1"/>
  <c r="AY458" i="1"/>
  <c r="F458" i="1"/>
  <c r="G458" i="1" s="1"/>
  <c r="L457" i="1"/>
  <c r="K457" i="1"/>
  <c r="AZ457" i="1"/>
  <c r="AY457" i="1"/>
  <c r="F457" i="1"/>
  <c r="G457" i="1" s="1"/>
  <c r="L456" i="1"/>
  <c r="K456" i="1"/>
  <c r="AZ456" i="1"/>
  <c r="AY456" i="1"/>
  <c r="F456" i="1"/>
  <c r="G456" i="1" s="1"/>
  <c r="L455" i="1"/>
  <c r="K455" i="1"/>
  <c r="I455" i="1"/>
  <c r="AZ455" i="1"/>
  <c r="AY455" i="1"/>
  <c r="F455" i="1"/>
  <c r="G455" i="1" s="1"/>
  <c r="L454" i="1"/>
  <c r="K454" i="1"/>
  <c r="AZ454" i="1"/>
  <c r="AY454" i="1"/>
  <c r="I454" i="1" s="1"/>
  <c r="F454" i="1"/>
  <c r="G454" i="1" s="1"/>
  <c r="L453" i="1"/>
  <c r="K453" i="1"/>
  <c r="AZ453" i="1"/>
  <c r="AY453" i="1"/>
  <c r="G453" i="1"/>
  <c r="L452" i="1"/>
  <c r="K452" i="1"/>
  <c r="AZ452" i="1"/>
  <c r="AY452" i="1"/>
  <c r="G452" i="1"/>
  <c r="L451" i="1"/>
  <c r="K451" i="1"/>
  <c r="AZ451" i="1"/>
  <c r="AY451" i="1"/>
  <c r="G451" i="1"/>
  <c r="L450" i="1"/>
  <c r="K450" i="1"/>
  <c r="AZ450" i="1"/>
  <c r="AY450" i="1"/>
  <c r="G450" i="1"/>
  <c r="L449" i="1"/>
  <c r="K449" i="1"/>
  <c r="AZ449" i="1"/>
  <c r="AY449" i="1"/>
  <c r="G449" i="1"/>
  <c r="L448" i="1"/>
  <c r="K448" i="1"/>
  <c r="AZ448" i="1"/>
  <c r="AY448" i="1"/>
  <c r="G448" i="1"/>
  <c r="L447" i="1"/>
  <c r="K447" i="1"/>
  <c r="AZ447" i="1"/>
  <c r="AY447" i="1"/>
  <c r="I447" i="1" s="1"/>
  <c r="G447" i="1"/>
  <c r="L446" i="1"/>
  <c r="K446" i="1"/>
  <c r="AZ446" i="1"/>
  <c r="AY446" i="1"/>
  <c r="G446" i="1"/>
  <c r="L445" i="1"/>
  <c r="K445" i="1"/>
  <c r="AZ445" i="1"/>
  <c r="AY445" i="1"/>
  <c r="G445" i="1"/>
  <c r="L444" i="1"/>
  <c r="K444" i="1"/>
  <c r="AZ444" i="1"/>
  <c r="AY444" i="1"/>
  <c r="G444" i="1"/>
  <c r="L443" i="1"/>
  <c r="K443" i="1"/>
  <c r="AZ443" i="1"/>
  <c r="AY443" i="1"/>
  <c r="G443" i="1"/>
  <c r="L442" i="1"/>
  <c r="K442" i="1"/>
  <c r="AZ442" i="1"/>
  <c r="AY442" i="1"/>
  <c r="G442" i="1"/>
  <c r="L441" i="1"/>
  <c r="K441" i="1"/>
  <c r="AZ441" i="1"/>
  <c r="AY441" i="1"/>
  <c r="G441" i="1"/>
  <c r="L440" i="1"/>
  <c r="K440" i="1"/>
  <c r="AZ440" i="1"/>
  <c r="AY440" i="1"/>
  <c r="G440" i="1"/>
  <c r="L439" i="1"/>
  <c r="K439" i="1"/>
  <c r="AZ439" i="1"/>
  <c r="AY439" i="1"/>
  <c r="G439" i="1"/>
  <c r="L438" i="1"/>
  <c r="K438" i="1"/>
  <c r="AZ438" i="1"/>
  <c r="AY438" i="1"/>
  <c r="I438" i="1" s="1"/>
  <c r="G438" i="1"/>
  <c r="L437" i="1"/>
  <c r="K437" i="1"/>
  <c r="AZ437" i="1"/>
  <c r="I437" i="1" s="1"/>
  <c r="AY437" i="1"/>
  <c r="G437" i="1"/>
  <c r="L436" i="1"/>
  <c r="K436" i="1"/>
  <c r="AZ436" i="1"/>
  <c r="AY436" i="1"/>
  <c r="G436" i="1"/>
  <c r="L435" i="1"/>
  <c r="K435" i="1"/>
  <c r="AZ435" i="1"/>
  <c r="AY435" i="1"/>
  <c r="G435" i="1"/>
  <c r="L434" i="1"/>
  <c r="K434" i="1"/>
  <c r="AZ434" i="1"/>
  <c r="AY434" i="1"/>
  <c r="G434" i="1"/>
  <c r="L433" i="1"/>
  <c r="K433" i="1"/>
  <c r="AZ433" i="1"/>
  <c r="AY433" i="1"/>
  <c r="G433" i="1"/>
  <c r="L432" i="1"/>
  <c r="K432" i="1"/>
  <c r="AZ432" i="1"/>
  <c r="AY432" i="1"/>
  <c r="G432" i="1"/>
  <c r="L431" i="1"/>
  <c r="K431" i="1"/>
  <c r="AZ431" i="1"/>
  <c r="I431" i="1" s="1"/>
  <c r="AY431" i="1"/>
  <c r="G431" i="1"/>
  <c r="L430" i="1"/>
  <c r="K430" i="1"/>
  <c r="AZ430" i="1"/>
  <c r="AY430" i="1"/>
  <c r="G430" i="1"/>
  <c r="L429" i="1"/>
  <c r="K429" i="1"/>
  <c r="AZ429" i="1"/>
  <c r="AY429" i="1"/>
  <c r="G429" i="1"/>
  <c r="L428" i="1"/>
  <c r="K428" i="1"/>
  <c r="AZ428" i="1"/>
  <c r="AY428" i="1"/>
  <c r="G428" i="1"/>
  <c r="L427" i="1"/>
  <c r="K427" i="1"/>
  <c r="AZ427" i="1"/>
  <c r="AY427" i="1"/>
  <c r="I427" i="1" s="1"/>
  <c r="G427" i="1"/>
  <c r="L426" i="1"/>
  <c r="K426" i="1"/>
  <c r="AZ426" i="1"/>
  <c r="AY426" i="1"/>
  <c r="G426" i="1"/>
  <c r="L425" i="1"/>
  <c r="K425" i="1"/>
  <c r="AZ425" i="1"/>
  <c r="I425" i="1" s="1"/>
  <c r="AY425" i="1"/>
  <c r="G425" i="1"/>
  <c r="L424" i="1"/>
  <c r="K424" i="1"/>
  <c r="AZ424" i="1"/>
  <c r="AY424" i="1"/>
  <c r="G424" i="1"/>
  <c r="L423" i="1"/>
  <c r="K423" i="1"/>
  <c r="I423" i="1"/>
  <c r="AZ423" i="1"/>
  <c r="AY423" i="1"/>
  <c r="G423" i="1"/>
  <c r="L422" i="1"/>
  <c r="K422" i="1"/>
  <c r="AZ422" i="1"/>
  <c r="AY422" i="1"/>
  <c r="G422" i="1"/>
  <c r="L421" i="1"/>
  <c r="K421" i="1"/>
  <c r="AZ421" i="1"/>
  <c r="AY421" i="1"/>
  <c r="G421" i="1"/>
  <c r="L420" i="1"/>
  <c r="K420" i="1"/>
  <c r="AZ420" i="1"/>
  <c r="AY420" i="1"/>
  <c r="G420" i="1"/>
  <c r="L419" i="1"/>
  <c r="K419" i="1"/>
  <c r="AZ419" i="1"/>
  <c r="AY419" i="1"/>
  <c r="G419" i="1"/>
  <c r="L418" i="1"/>
  <c r="K418" i="1"/>
  <c r="AZ418" i="1"/>
  <c r="AY418" i="1"/>
  <c r="G418" i="1"/>
  <c r="L417" i="1"/>
  <c r="K417" i="1"/>
  <c r="AZ417" i="1"/>
  <c r="AY417" i="1"/>
  <c r="I417" i="1" s="1"/>
  <c r="G417" i="1"/>
  <c r="L416" i="1"/>
  <c r="K416" i="1"/>
  <c r="AZ416" i="1"/>
  <c r="AY416" i="1"/>
  <c r="G416" i="1"/>
  <c r="L415" i="1"/>
  <c r="K415" i="1"/>
  <c r="AZ415" i="1"/>
  <c r="AY415" i="1"/>
  <c r="I415" i="1" s="1"/>
  <c r="G415" i="1"/>
  <c r="L414" i="1"/>
  <c r="K414" i="1"/>
  <c r="AZ414" i="1"/>
  <c r="AY414" i="1"/>
  <c r="I414" i="1" s="1"/>
  <c r="G414" i="1"/>
  <c r="L413" i="1"/>
  <c r="K413" i="1"/>
  <c r="AZ413" i="1"/>
  <c r="AY413" i="1"/>
  <c r="G413" i="1"/>
  <c r="L412" i="1"/>
  <c r="K412" i="1"/>
  <c r="AZ412" i="1"/>
  <c r="AY412" i="1"/>
  <c r="G412" i="1"/>
  <c r="L411" i="1"/>
  <c r="K411" i="1"/>
  <c r="AZ411" i="1"/>
  <c r="AY411" i="1"/>
  <c r="G411" i="1"/>
  <c r="L410" i="1"/>
  <c r="K410" i="1"/>
  <c r="AZ410" i="1"/>
  <c r="AY410" i="1"/>
  <c r="G410" i="1"/>
  <c r="L409" i="1"/>
  <c r="K409" i="1"/>
  <c r="I409" i="1"/>
  <c r="AZ409" i="1"/>
  <c r="AY409" i="1"/>
  <c r="G409" i="1"/>
  <c r="L408" i="1"/>
  <c r="K408" i="1"/>
  <c r="AZ408" i="1"/>
  <c r="AY408" i="1"/>
  <c r="G408" i="1"/>
  <c r="L407" i="1"/>
  <c r="K407" i="1"/>
  <c r="AZ407" i="1"/>
  <c r="AY407" i="1"/>
  <c r="G407" i="1"/>
  <c r="L406" i="1"/>
  <c r="K406" i="1"/>
  <c r="AZ406" i="1"/>
  <c r="AY406" i="1"/>
  <c r="G406" i="1"/>
  <c r="L405" i="1"/>
  <c r="K405" i="1"/>
  <c r="AZ405" i="1"/>
  <c r="I405" i="1" s="1"/>
  <c r="AY405" i="1"/>
  <c r="G405" i="1"/>
  <c r="L404" i="1"/>
  <c r="K404" i="1"/>
  <c r="AZ404" i="1"/>
  <c r="AY404" i="1"/>
  <c r="G404" i="1"/>
  <c r="L403" i="1"/>
  <c r="K403" i="1"/>
  <c r="AZ403" i="1"/>
  <c r="AY403" i="1"/>
  <c r="G403" i="1"/>
  <c r="L402" i="1"/>
  <c r="K402" i="1"/>
  <c r="AZ402" i="1"/>
  <c r="AY402" i="1"/>
  <c r="G402" i="1"/>
  <c r="L401" i="1"/>
  <c r="K401" i="1"/>
  <c r="AZ401" i="1"/>
  <c r="AY401" i="1"/>
  <c r="G401" i="1"/>
  <c r="L400" i="1"/>
  <c r="K400" i="1"/>
  <c r="AZ400" i="1"/>
  <c r="AY400" i="1"/>
  <c r="G400" i="1"/>
  <c r="L399" i="1"/>
  <c r="K399" i="1"/>
  <c r="AZ399" i="1"/>
  <c r="AY399" i="1"/>
  <c r="G399" i="1"/>
  <c r="L398" i="1"/>
  <c r="K398" i="1"/>
  <c r="AZ398" i="1"/>
  <c r="AY398" i="1"/>
  <c r="G398" i="1"/>
  <c r="L397" i="1"/>
  <c r="K397" i="1"/>
  <c r="AZ397" i="1"/>
  <c r="AY397" i="1"/>
  <c r="G397" i="1"/>
  <c r="L396" i="1"/>
  <c r="K396" i="1"/>
  <c r="AZ396" i="1"/>
  <c r="AY396" i="1"/>
  <c r="G396" i="1"/>
  <c r="L395" i="1"/>
  <c r="K395" i="1"/>
  <c r="AZ395" i="1"/>
  <c r="AY395" i="1"/>
  <c r="G395" i="1"/>
  <c r="L394" i="1"/>
  <c r="K394" i="1"/>
  <c r="AZ394" i="1"/>
  <c r="AY394" i="1"/>
  <c r="G394" i="1"/>
  <c r="L393" i="1"/>
  <c r="K393" i="1"/>
  <c r="AZ393" i="1"/>
  <c r="I393" i="1" s="1"/>
  <c r="AY393" i="1"/>
  <c r="G393" i="1"/>
  <c r="L392" i="1"/>
  <c r="K392" i="1"/>
  <c r="AZ392" i="1"/>
  <c r="AY392" i="1"/>
  <c r="G392" i="1"/>
  <c r="L391" i="1"/>
  <c r="K391" i="1"/>
  <c r="AZ391" i="1"/>
  <c r="AY391" i="1"/>
  <c r="I391" i="1" s="1"/>
  <c r="G391" i="1"/>
  <c r="L390" i="1"/>
  <c r="K390" i="1"/>
  <c r="AZ390" i="1"/>
  <c r="AY390" i="1"/>
  <c r="G390" i="1"/>
  <c r="L389" i="1"/>
  <c r="K389" i="1"/>
  <c r="AZ389" i="1"/>
  <c r="I389" i="1" s="1"/>
  <c r="AY389" i="1"/>
  <c r="G389" i="1"/>
  <c r="L388" i="1"/>
  <c r="K388" i="1"/>
  <c r="AZ388" i="1"/>
  <c r="AY388" i="1"/>
  <c r="G388" i="1"/>
  <c r="L387" i="1"/>
  <c r="K387" i="1"/>
  <c r="AZ387" i="1"/>
  <c r="AY387" i="1"/>
  <c r="G387" i="1"/>
  <c r="L386" i="1"/>
  <c r="K386" i="1"/>
  <c r="AZ386" i="1"/>
  <c r="AY386" i="1"/>
  <c r="G386" i="1"/>
  <c r="L385" i="1"/>
  <c r="K385" i="1"/>
  <c r="AZ385" i="1"/>
  <c r="AY385" i="1"/>
  <c r="I385" i="1" s="1"/>
  <c r="G385" i="1"/>
  <c r="L384" i="1"/>
  <c r="K384" i="1"/>
  <c r="AZ384" i="1"/>
  <c r="AY384" i="1"/>
  <c r="I384" i="1" s="1"/>
  <c r="G384" i="1"/>
  <c r="L383" i="1"/>
  <c r="K383" i="1"/>
  <c r="AZ383" i="1"/>
  <c r="AY383" i="1"/>
  <c r="I383" i="1" s="1"/>
  <c r="G383" i="1"/>
  <c r="L382" i="1"/>
  <c r="K382" i="1"/>
  <c r="AZ382" i="1"/>
  <c r="AY382" i="1"/>
  <c r="G382" i="1"/>
  <c r="L381" i="1"/>
  <c r="K381" i="1"/>
  <c r="AZ381" i="1"/>
  <c r="AY381" i="1"/>
  <c r="G381" i="1"/>
  <c r="L380" i="1"/>
  <c r="K380" i="1"/>
  <c r="AZ380" i="1"/>
  <c r="AY380" i="1"/>
  <c r="G380" i="1"/>
  <c r="L379" i="1"/>
  <c r="K379" i="1"/>
  <c r="AZ379" i="1"/>
  <c r="AY379" i="1"/>
  <c r="G379" i="1"/>
  <c r="L378" i="1"/>
  <c r="K378" i="1"/>
  <c r="AZ378" i="1"/>
  <c r="AY378" i="1"/>
  <c r="G378" i="1"/>
  <c r="L377" i="1"/>
  <c r="K377" i="1"/>
  <c r="AZ377" i="1"/>
  <c r="AY377" i="1"/>
  <c r="I377" i="1" s="1"/>
  <c r="G377" i="1"/>
  <c r="L376" i="1"/>
  <c r="K376" i="1"/>
  <c r="AZ376" i="1"/>
  <c r="AY376" i="1"/>
  <c r="G376" i="1"/>
  <c r="L375" i="1"/>
  <c r="K375" i="1"/>
  <c r="AZ375" i="1"/>
  <c r="AY375" i="1"/>
  <c r="G375" i="1"/>
  <c r="L374" i="1"/>
  <c r="K374" i="1"/>
  <c r="AZ374" i="1"/>
  <c r="AY374" i="1"/>
  <c r="I374" i="1" s="1"/>
  <c r="G374" i="1"/>
  <c r="L373" i="1"/>
  <c r="K373" i="1"/>
  <c r="AZ373" i="1"/>
  <c r="AY373" i="1"/>
  <c r="G373" i="1"/>
  <c r="L372" i="1"/>
  <c r="K372" i="1"/>
  <c r="AZ372" i="1"/>
  <c r="AY372" i="1"/>
  <c r="G372" i="1"/>
  <c r="L371" i="1"/>
  <c r="K371" i="1"/>
  <c r="AZ371" i="1"/>
  <c r="AY371" i="1"/>
  <c r="G371" i="1"/>
  <c r="L370" i="1"/>
  <c r="K370" i="1"/>
  <c r="AZ370" i="1"/>
  <c r="AY370" i="1"/>
  <c r="G370" i="1"/>
  <c r="L369" i="1"/>
  <c r="K369" i="1"/>
  <c r="AZ369" i="1"/>
  <c r="AY369" i="1"/>
  <c r="G369" i="1"/>
  <c r="L368" i="1"/>
  <c r="K368" i="1"/>
  <c r="AZ368" i="1"/>
  <c r="AY368" i="1"/>
  <c r="G368" i="1"/>
  <c r="L367" i="1"/>
  <c r="K367" i="1"/>
  <c r="AZ367" i="1"/>
  <c r="AY367" i="1"/>
  <c r="G367" i="1"/>
  <c r="L366" i="1"/>
  <c r="K366" i="1"/>
  <c r="AZ366" i="1"/>
  <c r="AY366" i="1"/>
  <c r="G366" i="1"/>
  <c r="L365" i="1"/>
  <c r="K365" i="1"/>
  <c r="AZ365" i="1"/>
  <c r="AY365" i="1"/>
  <c r="I365" i="1" s="1"/>
  <c r="G365" i="1"/>
  <c r="L364" i="1"/>
  <c r="K364" i="1"/>
  <c r="AZ364" i="1"/>
  <c r="AY364" i="1"/>
  <c r="G364" i="1"/>
  <c r="L363" i="1"/>
  <c r="K363" i="1"/>
  <c r="AZ363" i="1"/>
  <c r="AY363" i="1"/>
  <c r="G363" i="1"/>
  <c r="L362" i="1"/>
  <c r="K362" i="1"/>
  <c r="AZ362" i="1"/>
  <c r="AY362" i="1"/>
  <c r="G362" i="1"/>
  <c r="L361" i="1"/>
  <c r="K361" i="1"/>
  <c r="AZ361" i="1"/>
  <c r="AY361" i="1"/>
  <c r="I361" i="1" s="1"/>
  <c r="G361" i="1"/>
  <c r="L360" i="1"/>
  <c r="K360" i="1"/>
  <c r="AZ360" i="1"/>
  <c r="AY360" i="1"/>
  <c r="G360" i="1"/>
  <c r="L359" i="1"/>
  <c r="K359" i="1"/>
  <c r="AZ359" i="1"/>
  <c r="AY359" i="1"/>
  <c r="G359" i="1"/>
  <c r="L358" i="1"/>
  <c r="K358" i="1"/>
  <c r="AZ358" i="1"/>
  <c r="AY358" i="1"/>
  <c r="G358" i="1"/>
  <c r="L357" i="1"/>
  <c r="K357" i="1"/>
  <c r="AZ357" i="1"/>
  <c r="AY357" i="1"/>
  <c r="G357" i="1"/>
  <c r="L356" i="1"/>
  <c r="K356" i="1"/>
  <c r="AZ356" i="1"/>
  <c r="AY356" i="1"/>
  <c r="G356" i="1"/>
  <c r="L355" i="1"/>
  <c r="K355" i="1"/>
  <c r="AZ355" i="1"/>
  <c r="AY355" i="1"/>
  <c r="G355" i="1"/>
  <c r="L354" i="1"/>
  <c r="K354" i="1"/>
  <c r="AZ354" i="1"/>
  <c r="AY354" i="1"/>
  <c r="G354" i="1"/>
  <c r="L353" i="1"/>
  <c r="K353" i="1"/>
  <c r="AZ353" i="1"/>
  <c r="AY353" i="1"/>
  <c r="G353" i="1"/>
  <c r="L352" i="1"/>
  <c r="K352" i="1"/>
  <c r="AZ352" i="1"/>
  <c r="AY352" i="1"/>
  <c r="G352" i="1"/>
  <c r="L351" i="1"/>
  <c r="K351" i="1"/>
  <c r="AZ351" i="1"/>
  <c r="I351" i="1" s="1"/>
  <c r="AY351" i="1"/>
  <c r="G351" i="1"/>
  <c r="L350" i="1"/>
  <c r="K350" i="1"/>
  <c r="AZ350" i="1"/>
  <c r="AY350" i="1"/>
  <c r="G350" i="1"/>
  <c r="L349" i="1"/>
  <c r="K349" i="1"/>
  <c r="AZ349" i="1"/>
  <c r="AY349" i="1"/>
  <c r="G349" i="1"/>
  <c r="L348" i="1"/>
  <c r="K348" i="1"/>
  <c r="AZ348" i="1"/>
  <c r="AY348" i="1"/>
  <c r="G348" i="1"/>
  <c r="L347" i="1"/>
  <c r="K347" i="1"/>
  <c r="AZ347" i="1"/>
  <c r="AY347" i="1"/>
  <c r="I347" i="1" s="1"/>
  <c r="G347" i="1"/>
  <c r="L346" i="1"/>
  <c r="K346" i="1"/>
  <c r="AZ346" i="1"/>
  <c r="AY346" i="1"/>
  <c r="G346" i="1"/>
  <c r="L345" i="1"/>
  <c r="K345" i="1"/>
  <c r="AZ345" i="1"/>
  <c r="AY345" i="1"/>
  <c r="I345" i="1" s="1"/>
  <c r="G345" i="1"/>
  <c r="L344" i="1"/>
  <c r="K344" i="1"/>
  <c r="AZ344" i="1"/>
  <c r="AY344" i="1"/>
  <c r="G344" i="1"/>
  <c r="L343" i="1"/>
  <c r="K343" i="1"/>
  <c r="AZ343" i="1"/>
  <c r="AY343" i="1"/>
  <c r="G343" i="1"/>
  <c r="L342" i="1"/>
  <c r="K342" i="1"/>
  <c r="AZ342" i="1"/>
  <c r="AY342" i="1"/>
  <c r="G342" i="1"/>
  <c r="L341" i="1"/>
  <c r="K341" i="1"/>
  <c r="AZ341" i="1"/>
  <c r="AY341" i="1"/>
  <c r="G341" i="1"/>
  <c r="L340" i="1"/>
  <c r="K340" i="1"/>
  <c r="AZ340" i="1"/>
  <c r="AY340" i="1"/>
  <c r="G340" i="1"/>
  <c r="L339" i="1"/>
  <c r="K339" i="1"/>
  <c r="AZ339" i="1"/>
  <c r="AY339" i="1"/>
  <c r="G339" i="1"/>
  <c r="L338" i="1"/>
  <c r="K338" i="1"/>
  <c r="AZ338" i="1"/>
  <c r="AY338" i="1"/>
  <c r="G338" i="1"/>
  <c r="L337" i="1"/>
  <c r="K337" i="1"/>
  <c r="AZ337" i="1"/>
  <c r="AY337" i="1"/>
  <c r="G337" i="1"/>
  <c r="L336" i="1"/>
  <c r="K336" i="1"/>
  <c r="AZ336" i="1"/>
  <c r="AY336" i="1"/>
  <c r="G336" i="1"/>
  <c r="L335" i="1"/>
  <c r="K335" i="1"/>
  <c r="I335" i="1"/>
  <c r="AZ335" i="1"/>
  <c r="AY335" i="1"/>
  <c r="G335" i="1"/>
  <c r="L334" i="1"/>
  <c r="K334" i="1"/>
  <c r="AZ334" i="1"/>
  <c r="AY334" i="1"/>
  <c r="G334" i="1"/>
  <c r="L333" i="1"/>
  <c r="K333" i="1"/>
  <c r="AZ333" i="1"/>
  <c r="AY333" i="1"/>
  <c r="G333" i="1"/>
  <c r="L332" i="1"/>
  <c r="K332" i="1"/>
  <c r="AZ332" i="1"/>
  <c r="AY332" i="1"/>
  <c r="G332" i="1"/>
  <c r="L331" i="1"/>
  <c r="K331" i="1"/>
  <c r="AZ331" i="1"/>
  <c r="AY331" i="1"/>
  <c r="G331" i="1"/>
  <c r="L330" i="1"/>
  <c r="K330" i="1"/>
  <c r="AZ330" i="1"/>
  <c r="AY330" i="1"/>
  <c r="G330" i="1"/>
  <c r="L329" i="1"/>
  <c r="K329" i="1"/>
  <c r="AZ329" i="1"/>
  <c r="AY329" i="1"/>
  <c r="G329" i="1"/>
  <c r="L328" i="1"/>
  <c r="K328" i="1"/>
  <c r="AZ328" i="1"/>
  <c r="AY328" i="1"/>
  <c r="I328" i="1" s="1"/>
  <c r="G328" i="1"/>
  <c r="L327" i="1"/>
  <c r="K327" i="1"/>
  <c r="AZ327" i="1"/>
  <c r="AY327" i="1"/>
  <c r="I327" i="1" s="1"/>
  <c r="G327" i="1"/>
  <c r="L326" i="1"/>
  <c r="K326" i="1"/>
  <c r="AZ326" i="1"/>
  <c r="AY326" i="1"/>
  <c r="G326" i="1"/>
  <c r="L325" i="1"/>
  <c r="K325" i="1"/>
  <c r="AZ325" i="1"/>
  <c r="AY325" i="1"/>
  <c r="G325" i="1"/>
  <c r="L324" i="1"/>
  <c r="K324" i="1"/>
  <c r="AZ324" i="1"/>
  <c r="AY324" i="1"/>
  <c r="G324" i="1"/>
  <c r="L323" i="1"/>
  <c r="K323" i="1"/>
  <c r="AZ323" i="1"/>
  <c r="AY323" i="1"/>
  <c r="G323" i="1"/>
  <c r="L322" i="1"/>
  <c r="K322" i="1"/>
  <c r="AZ322" i="1"/>
  <c r="AY322" i="1"/>
  <c r="G322" i="1"/>
  <c r="L321" i="1"/>
  <c r="K321" i="1"/>
  <c r="AZ321" i="1"/>
  <c r="AY321" i="1"/>
  <c r="G321" i="1"/>
  <c r="L320" i="1"/>
  <c r="K320" i="1"/>
  <c r="AZ320" i="1"/>
  <c r="AY320" i="1"/>
  <c r="G320" i="1"/>
  <c r="L319" i="1"/>
  <c r="K319" i="1"/>
  <c r="AZ319" i="1"/>
  <c r="I319" i="1" s="1"/>
  <c r="AY319" i="1"/>
  <c r="G319" i="1"/>
  <c r="L318" i="1"/>
  <c r="K318" i="1"/>
  <c r="AZ318" i="1"/>
  <c r="AY318" i="1"/>
  <c r="G318" i="1"/>
  <c r="L317" i="1"/>
  <c r="K317" i="1"/>
  <c r="AZ317" i="1"/>
  <c r="AY317" i="1"/>
  <c r="G317" i="1"/>
  <c r="L316" i="1"/>
  <c r="K316" i="1"/>
  <c r="AZ316" i="1"/>
  <c r="AY316" i="1"/>
  <c r="G316" i="1"/>
  <c r="L315" i="1"/>
  <c r="K315" i="1"/>
  <c r="AZ315" i="1"/>
  <c r="AY315" i="1"/>
  <c r="G315" i="1"/>
  <c r="L314" i="1"/>
  <c r="K314" i="1"/>
  <c r="AZ314" i="1"/>
  <c r="AY314" i="1"/>
  <c r="G314" i="1"/>
  <c r="L313" i="1"/>
  <c r="K313" i="1"/>
  <c r="AZ313" i="1"/>
  <c r="AY313" i="1"/>
  <c r="G313" i="1"/>
  <c r="L312" i="1"/>
  <c r="K312" i="1"/>
  <c r="AZ312" i="1"/>
  <c r="AY312" i="1"/>
  <c r="G312" i="1"/>
  <c r="L311" i="1"/>
  <c r="K311" i="1"/>
  <c r="AZ311" i="1"/>
  <c r="I311" i="1" s="1"/>
  <c r="AY311" i="1"/>
  <c r="G311" i="1"/>
  <c r="L310" i="1"/>
  <c r="K310" i="1"/>
  <c r="AZ310" i="1"/>
  <c r="AY310" i="1"/>
  <c r="G310" i="1"/>
  <c r="L309" i="1"/>
  <c r="K309" i="1"/>
  <c r="AZ309" i="1"/>
  <c r="AY309" i="1"/>
  <c r="I309" i="1" s="1"/>
  <c r="G309" i="1"/>
  <c r="L308" i="1"/>
  <c r="K308" i="1"/>
  <c r="AZ308" i="1"/>
  <c r="AY308" i="1"/>
  <c r="G308" i="1"/>
  <c r="L307" i="1"/>
  <c r="K307" i="1"/>
  <c r="AZ307" i="1"/>
  <c r="AY307" i="1"/>
  <c r="G307" i="1"/>
  <c r="L306" i="1"/>
  <c r="K306" i="1"/>
  <c r="AZ306" i="1"/>
  <c r="AY306" i="1"/>
  <c r="G306" i="1"/>
  <c r="L305" i="1"/>
  <c r="K305" i="1"/>
  <c r="AZ305" i="1"/>
  <c r="AY305" i="1"/>
  <c r="I305" i="1" s="1"/>
  <c r="G305" i="1"/>
  <c r="L304" i="1"/>
  <c r="K304" i="1"/>
  <c r="AZ304" i="1"/>
  <c r="AY304" i="1"/>
  <c r="I304" i="1" s="1"/>
  <c r="G304" i="1"/>
  <c r="L303" i="1"/>
  <c r="K303" i="1"/>
  <c r="AZ303" i="1"/>
  <c r="AY303" i="1"/>
  <c r="G303" i="1"/>
  <c r="L302" i="1"/>
  <c r="K302" i="1"/>
  <c r="AZ302" i="1"/>
  <c r="AY302" i="1"/>
  <c r="G302" i="1"/>
  <c r="L301" i="1"/>
  <c r="K301" i="1"/>
  <c r="AZ301" i="1"/>
  <c r="AY301" i="1"/>
  <c r="G301" i="1"/>
  <c r="L300" i="1"/>
  <c r="K300" i="1"/>
  <c r="AZ300" i="1"/>
  <c r="AY300" i="1"/>
  <c r="G300" i="1"/>
  <c r="L299" i="1"/>
  <c r="K299" i="1"/>
  <c r="AZ299" i="1"/>
  <c r="AY299" i="1"/>
  <c r="G299" i="1"/>
  <c r="L298" i="1"/>
  <c r="K298" i="1"/>
  <c r="AZ298" i="1"/>
  <c r="AY298" i="1"/>
  <c r="G298" i="1"/>
  <c r="L297" i="1"/>
  <c r="K297" i="1"/>
  <c r="AZ297" i="1"/>
  <c r="I297" i="1" s="1"/>
  <c r="AY297" i="1"/>
  <c r="G297" i="1"/>
  <c r="L296" i="1"/>
  <c r="K296" i="1"/>
  <c r="AZ296" i="1"/>
  <c r="AY296" i="1"/>
  <c r="G296" i="1"/>
  <c r="L295" i="1"/>
  <c r="K295" i="1"/>
  <c r="AZ295" i="1"/>
  <c r="AY295" i="1"/>
  <c r="I295" i="1" s="1"/>
  <c r="G295" i="1"/>
  <c r="L294" i="1"/>
  <c r="K294" i="1"/>
  <c r="AZ294" i="1"/>
  <c r="AY294" i="1"/>
  <c r="I294" i="1" s="1"/>
  <c r="G294" i="1"/>
  <c r="L293" i="1"/>
  <c r="K293" i="1"/>
  <c r="AZ293" i="1"/>
  <c r="AY293" i="1"/>
  <c r="G293" i="1"/>
  <c r="L292" i="1"/>
  <c r="K292" i="1"/>
  <c r="AZ292" i="1"/>
  <c r="AY292" i="1"/>
  <c r="G292" i="1"/>
  <c r="L291" i="1"/>
  <c r="K291" i="1"/>
  <c r="AZ291" i="1"/>
  <c r="AY291" i="1"/>
  <c r="G291" i="1"/>
  <c r="L290" i="1"/>
  <c r="K290" i="1"/>
  <c r="AZ290" i="1"/>
  <c r="AY290" i="1"/>
  <c r="G290" i="1"/>
  <c r="L289" i="1"/>
  <c r="K289" i="1"/>
  <c r="AZ289" i="1"/>
  <c r="AY289" i="1"/>
  <c r="G289" i="1"/>
  <c r="L288" i="1"/>
  <c r="K288" i="1"/>
  <c r="AZ288" i="1"/>
  <c r="AY288" i="1"/>
  <c r="G288" i="1"/>
  <c r="L287" i="1"/>
  <c r="K287" i="1"/>
  <c r="AZ287" i="1"/>
  <c r="AY287" i="1"/>
  <c r="I287" i="1" s="1"/>
  <c r="G287" i="1"/>
  <c r="L286" i="1"/>
  <c r="K286" i="1"/>
  <c r="AZ286" i="1"/>
  <c r="AY286" i="1"/>
  <c r="G286" i="1"/>
  <c r="L285" i="1"/>
  <c r="K285" i="1"/>
  <c r="AZ285" i="1"/>
  <c r="AY285" i="1"/>
  <c r="I285" i="1" s="1"/>
  <c r="G285" i="1"/>
  <c r="L284" i="1"/>
  <c r="K284" i="1"/>
  <c r="AZ284" i="1"/>
  <c r="AY284" i="1"/>
  <c r="G284" i="1"/>
  <c r="L283" i="1"/>
  <c r="K283" i="1"/>
  <c r="AZ283" i="1"/>
  <c r="AY283" i="1"/>
  <c r="G283" i="1"/>
  <c r="L282" i="1"/>
  <c r="K282" i="1"/>
  <c r="AZ282" i="1"/>
  <c r="AY282" i="1"/>
  <c r="G282" i="1"/>
  <c r="L281" i="1"/>
  <c r="K281" i="1"/>
  <c r="AZ281" i="1"/>
  <c r="AY281" i="1"/>
  <c r="G281" i="1"/>
  <c r="L280" i="1"/>
  <c r="K280" i="1"/>
  <c r="AZ280" i="1"/>
  <c r="AY280" i="1"/>
  <c r="G280" i="1"/>
  <c r="L279" i="1"/>
  <c r="K279" i="1"/>
  <c r="AZ279" i="1"/>
  <c r="AY279" i="1"/>
  <c r="I279" i="1" s="1"/>
  <c r="G279" i="1"/>
  <c r="L278" i="1"/>
  <c r="K278" i="1"/>
  <c r="AZ278" i="1"/>
  <c r="AY278" i="1"/>
  <c r="I278" i="1" s="1"/>
  <c r="G278" i="1"/>
  <c r="L277" i="1"/>
  <c r="K277" i="1"/>
  <c r="AZ277" i="1"/>
  <c r="AY277" i="1"/>
  <c r="I277" i="1" s="1"/>
  <c r="G277" i="1"/>
  <c r="L276" i="1"/>
  <c r="K276" i="1"/>
  <c r="AZ276" i="1"/>
  <c r="AY276" i="1"/>
  <c r="G276" i="1"/>
  <c r="L275" i="1"/>
  <c r="K275" i="1"/>
  <c r="AZ275" i="1"/>
  <c r="AY275" i="1"/>
  <c r="G275" i="1"/>
  <c r="L274" i="1"/>
  <c r="K274" i="1"/>
  <c r="AZ274" i="1"/>
  <c r="AY274" i="1"/>
  <c r="G274" i="1"/>
  <c r="L273" i="1"/>
  <c r="K273" i="1"/>
  <c r="AZ273" i="1"/>
  <c r="AY273" i="1"/>
  <c r="G273" i="1"/>
  <c r="L272" i="1"/>
  <c r="K272" i="1"/>
  <c r="AZ272" i="1"/>
  <c r="AY272" i="1"/>
  <c r="G272" i="1"/>
  <c r="L271" i="1"/>
  <c r="K271" i="1"/>
  <c r="AZ271" i="1"/>
  <c r="AY271" i="1"/>
  <c r="I271" i="1" s="1"/>
  <c r="G271" i="1"/>
  <c r="L270" i="1"/>
  <c r="K270" i="1"/>
  <c r="AZ270" i="1"/>
  <c r="AY270" i="1"/>
  <c r="G270" i="1"/>
  <c r="L269" i="1"/>
  <c r="K269" i="1"/>
  <c r="AZ269" i="1"/>
  <c r="AY269" i="1"/>
  <c r="G269" i="1"/>
  <c r="L268" i="1"/>
  <c r="K268" i="1"/>
  <c r="AZ268" i="1"/>
  <c r="AY268" i="1"/>
  <c r="G268" i="1"/>
  <c r="L267" i="1"/>
  <c r="K267" i="1"/>
  <c r="AZ267" i="1"/>
  <c r="AY267" i="1"/>
  <c r="G267" i="1"/>
  <c r="L266" i="1"/>
  <c r="K266" i="1"/>
  <c r="AZ266" i="1"/>
  <c r="AY266" i="1"/>
  <c r="G266" i="1"/>
  <c r="L265" i="1"/>
  <c r="K265" i="1"/>
  <c r="AZ265" i="1"/>
  <c r="I265" i="1" s="1"/>
  <c r="AY265" i="1"/>
  <c r="G265" i="1"/>
  <c r="L264" i="1"/>
  <c r="K264" i="1"/>
  <c r="AZ264" i="1"/>
  <c r="AY264" i="1"/>
  <c r="G264" i="1"/>
  <c r="L263" i="1"/>
  <c r="K263" i="1"/>
  <c r="AZ263" i="1"/>
  <c r="AY263" i="1"/>
  <c r="I263" i="1" s="1"/>
  <c r="G263" i="1"/>
  <c r="L262" i="1"/>
  <c r="K262" i="1"/>
  <c r="AZ262" i="1"/>
  <c r="AY262" i="1"/>
  <c r="G262" i="1"/>
  <c r="L261" i="1"/>
  <c r="K261" i="1"/>
  <c r="AZ261" i="1"/>
  <c r="I261" i="1" s="1"/>
  <c r="AY261" i="1"/>
  <c r="G261" i="1"/>
  <c r="L260" i="1"/>
  <c r="K260" i="1"/>
  <c r="AZ260" i="1"/>
  <c r="AY260" i="1"/>
  <c r="G260" i="1"/>
  <c r="L259" i="1"/>
  <c r="K259" i="1"/>
  <c r="AZ259" i="1"/>
  <c r="AY259" i="1"/>
  <c r="G259" i="1"/>
  <c r="L258" i="1"/>
  <c r="K258" i="1"/>
  <c r="AZ258" i="1"/>
  <c r="AY258" i="1"/>
  <c r="G258" i="1"/>
  <c r="L257" i="1"/>
  <c r="K257" i="1"/>
  <c r="AZ257" i="1"/>
  <c r="AY257" i="1"/>
  <c r="I257" i="1" s="1"/>
  <c r="G257" i="1"/>
  <c r="L256" i="1"/>
  <c r="K256" i="1"/>
  <c r="AZ256" i="1"/>
  <c r="AY256" i="1"/>
  <c r="G256" i="1"/>
  <c r="L255" i="1"/>
  <c r="K255" i="1"/>
  <c r="AZ255" i="1"/>
  <c r="AY255" i="1"/>
  <c r="I255" i="1" s="1"/>
  <c r="G255" i="1"/>
  <c r="L254" i="1"/>
  <c r="K254" i="1"/>
  <c r="AZ254" i="1"/>
  <c r="AY254" i="1"/>
  <c r="G254" i="1"/>
  <c r="L253" i="1"/>
  <c r="K253" i="1"/>
  <c r="AZ253" i="1"/>
  <c r="AY253" i="1"/>
  <c r="G253" i="1"/>
  <c r="L252" i="1"/>
  <c r="K252" i="1"/>
  <c r="AZ252" i="1"/>
  <c r="AY252" i="1"/>
  <c r="G252" i="1"/>
  <c r="L251" i="1"/>
  <c r="K251" i="1"/>
  <c r="AZ251" i="1"/>
  <c r="AY251" i="1"/>
  <c r="G251" i="1"/>
  <c r="L250" i="1"/>
  <c r="K250" i="1"/>
  <c r="AZ250" i="1"/>
  <c r="AY250" i="1"/>
  <c r="G250" i="1"/>
  <c r="L249" i="1"/>
  <c r="K249" i="1"/>
  <c r="AZ249" i="1"/>
  <c r="AY249" i="1"/>
  <c r="I249" i="1" s="1"/>
  <c r="G249" i="1"/>
  <c r="L248" i="1"/>
  <c r="K248" i="1"/>
  <c r="AZ248" i="1"/>
  <c r="AY248" i="1"/>
  <c r="G248" i="1"/>
  <c r="L247" i="1"/>
  <c r="K247" i="1"/>
  <c r="I247" i="1"/>
  <c r="AZ247" i="1"/>
  <c r="AY247" i="1"/>
  <c r="G247" i="1"/>
  <c r="L246" i="1"/>
  <c r="K246" i="1"/>
  <c r="AZ246" i="1"/>
  <c r="AY246" i="1"/>
  <c r="G246" i="1"/>
  <c r="L245" i="1"/>
  <c r="K245" i="1"/>
  <c r="I245" i="1"/>
  <c r="AZ245" i="1"/>
  <c r="AY245" i="1"/>
  <c r="G245" i="1"/>
  <c r="L244" i="1"/>
  <c r="K244" i="1"/>
  <c r="AZ244" i="1"/>
  <c r="AY244" i="1"/>
  <c r="G244" i="1"/>
  <c r="L243" i="1"/>
  <c r="K243" i="1"/>
  <c r="AZ243" i="1"/>
  <c r="AY243" i="1"/>
  <c r="G243" i="1"/>
  <c r="L242" i="1"/>
  <c r="K242" i="1"/>
  <c r="AZ242" i="1"/>
  <c r="AY242" i="1"/>
  <c r="G242" i="1"/>
  <c r="L241" i="1"/>
  <c r="K241" i="1"/>
  <c r="AZ241" i="1"/>
  <c r="AY241" i="1"/>
  <c r="G241" i="1"/>
  <c r="L240" i="1"/>
  <c r="K240" i="1"/>
  <c r="AZ240" i="1"/>
  <c r="AY240" i="1"/>
  <c r="G240" i="1"/>
  <c r="L239" i="1"/>
  <c r="K239" i="1"/>
  <c r="AZ239" i="1"/>
  <c r="AY239" i="1"/>
  <c r="G239" i="1"/>
  <c r="L238" i="1"/>
  <c r="K238" i="1"/>
  <c r="AZ238" i="1"/>
  <c r="AY238" i="1"/>
  <c r="G238" i="1"/>
  <c r="L237" i="1"/>
  <c r="K237" i="1"/>
  <c r="AZ237" i="1"/>
  <c r="AY237" i="1"/>
  <c r="G237" i="1"/>
  <c r="L236" i="1"/>
  <c r="K236" i="1"/>
  <c r="AZ236" i="1"/>
  <c r="AY236" i="1"/>
  <c r="G236" i="1"/>
  <c r="L235" i="1"/>
  <c r="K235" i="1"/>
  <c r="AZ235" i="1"/>
  <c r="AY235" i="1"/>
  <c r="G235" i="1"/>
  <c r="L234" i="1"/>
  <c r="K234" i="1"/>
  <c r="AZ234" i="1"/>
  <c r="AY234" i="1"/>
  <c r="G234" i="1"/>
  <c r="L233" i="1"/>
  <c r="K233" i="1"/>
  <c r="AZ233" i="1"/>
  <c r="AY233" i="1"/>
  <c r="G233" i="1"/>
  <c r="L232" i="1"/>
  <c r="K232" i="1"/>
  <c r="AZ232" i="1"/>
  <c r="AY232" i="1"/>
  <c r="I232" i="1" s="1"/>
  <c r="G232" i="1"/>
  <c r="L231" i="1"/>
  <c r="K231" i="1"/>
  <c r="AZ231" i="1"/>
  <c r="AY231" i="1"/>
  <c r="I231" i="1" s="1"/>
  <c r="G231" i="1"/>
  <c r="L230" i="1"/>
  <c r="K230" i="1"/>
  <c r="AZ230" i="1"/>
  <c r="AY230" i="1"/>
  <c r="I230" i="1" s="1"/>
  <c r="G230" i="1"/>
  <c r="L229" i="1"/>
  <c r="K229" i="1"/>
  <c r="AZ229" i="1"/>
  <c r="AY229" i="1"/>
  <c r="G229" i="1"/>
  <c r="L228" i="1"/>
  <c r="K228" i="1"/>
  <c r="AZ228" i="1"/>
  <c r="AY228" i="1"/>
  <c r="G228" i="1"/>
  <c r="L227" i="1"/>
  <c r="K227" i="1"/>
  <c r="AZ227" i="1"/>
  <c r="AY227" i="1"/>
  <c r="G227" i="1"/>
  <c r="L226" i="1"/>
  <c r="K226" i="1"/>
  <c r="AZ226" i="1"/>
  <c r="AY226" i="1"/>
  <c r="G226" i="1"/>
  <c r="L225" i="1"/>
  <c r="K225" i="1"/>
  <c r="AZ225" i="1"/>
  <c r="AY225" i="1"/>
  <c r="G225" i="1"/>
  <c r="L224" i="1"/>
  <c r="K224" i="1"/>
  <c r="AZ224" i="1"/>
  <c r="AY224" i="1"/>
  <c r="F224" i="1"/>
  <c r="G224" i="1" s="1"/>
  <c r="L223" i="1"/>
  <c r="K223" i="1"/>
  <c r="AZ223" i="1"/>
  <c r="AY223" i="1"/>
  <c r="F223" i="1"/>
  <c r="G223" i="1" s="1"/>
  <c r="L222" i="1"/>
  <c r="K222" i="1"/>
  <c r="AZ222" i="1"/>
  <c r="AY222" i="1"/>
  <c r="G222" i="1"/>
  <c r="F222" i="1"/>
  <c r="L221" i="1"/>
  <c r="K221" i="1"/>
  <c r="AZ221" i="1"/>
  <c r="AY221" i="1"/>
  <c r="F221" i="1"/>
  <c r="G221" i="1" s="1"/>
  <c r="L220" i="1"/>
  <c r="K220" i="1"/>
  <c r="AZ220" i="1"/>
  <c r="AY220" i="1"/>
  <c r="F220" i="1"/>
  <c r="G220" i="1" s="1"/>
  <c r="L219" i="1"/>
  <c r="K219" i="1"/>
  <c r="AZ219" i="1"/>
  <c r="H219" i="1" s="1"/>
  <c r="AY219" i="1"/>
  <c r="F219" i="1"/>
  <c r="G219" i="1" s="1"/>
  <c r="L218" i="1"/>
  <c r="K218" i="1"/>
  <c r="AZ218" i="1"/>
  <c r="AY218" i="1"/>
  <c r="F218" i="1"/>
  <c r="G218" i="1" s="1"/>
  <c r="L217" i="1"/>
  <c r="K217" i="1"/>
  <c r="AZ217" i="1"/>
  <c r="H217" i="1" s="1"/>
  <c r="AY217" i="1"/>
  <c r="F217" i="1"/>
  <c r="G217" i="1" s="1"/>
  <c r="L216" i="1"/>
  <c r="K216" i="1"/>
  <c r="AZ216" i="1"/>
  <c r="AY216" i="1"/>
  <c r="F216" i="1"/>
  <c r="G216" i="1" s="1"/>
  <c r="L215" i="1"/>
  <c r="K215" i="1"/>
  <c r="I215" i="1"/>
  <c r="AZ215" i="1"/>
  <c r="AY215" i="1"/>
  <c r="G215" i="1"/>
  <c r="L214" i="1"/>
  <c r="K214" i="1"/>
  <c r="I214" i="1"/>
  <c r="AZ214" i="1"/>
  <c r="AY214" i="1"/>
  <c r="G214" i="1"/>
  <c r="L213" i="1"/>
  <c r="K213" i="1"/>
  <c r="I213" i="1"/>
  <c r="AZ213" i="1"/>
  <c r="AY213" i="1"/>
  <c r="G213" i="1"/>
  <c r="L212" i="1"/>
  <c r="K212" i="1"/>
  <c r="I212" i="1"/>
  <c r="AZ212" i="1"/>
  <c r="AY212" i="1"/>
  <c r="G212" i="1"/>
  <c r="L211" i="1"/>
  <c r="K211" i="1"/>
  <c r="I211" i="1"/>
  <c r="AZ211" i="1"/>
  <c r="AY211" i="1"/>
  <c r="G211" i="1"/>
  <c r="L210" i="1"/>
  <c r="K210" i="1"/>
  <c r="I210" i="1"/>
  <c r="AZ210" i="1"/>
  <c r="AY210" i="1"/>
  <c r="G210" i="1"/>
  <c r="L209" i="1"/>
  <c r="K209" i="1"/>
  <c r="I209" i="1"/>
  <c r="AZ209" i="1"/>
  <c r="AY209" i="1"/>
  <c r="G209" i="1"/>
  <c r="L208" i="1"/>
  <c r="K208" i="1"/>
  <c r="I208" i="1"/>
  <c r="AZ208" i="1"/>
  <c r="AY208" i="1"/>
  <c r="G208" i="1"/>
  <c r="L207" i="1"/>
  <c r="K207" i="1"/>
  <c r="I207" i="1"/>
  <c r="AZ207" i="1"/>
  <c r="AY207" i="1"/>
  <c r="G207" i="1"/>
  <c r="L206" i="1"/>
  <c r="K206" i="1"/>
  <c r="I206" i="1"/>
  <c r="AZ206" i="1"/>
  <c r="AY206" i="1"/>
  <c r="G206" i="1"/>
  <c r="L205" i="1"/>
  <c r="K205" i="1"/>
  <c r="AZ205" i="1"/>
  <c r="AY205" i="1"/>
  <c r="G205" i="1"/>
  <c r="L204" i="1"/>
  <c r="K204" i="1"/>
  <c r="AZ204" i="1"/>
  <c r="AY204" i="1"/>
  <c r="G204" i="1"/>
  <c r="L203" i="1"/>
  <c r="K203" i="1"/>
  <c r="AZ203" i="1"/>
  <c r="I203" i="1" s="1"/>
  <c r="AY203" i="1"/>
  <c r="G203" i="1"/>
  <c r="L202" i="1"/>
  <c r="K202" i="1"/>
  <c r="AZ202" i="1"/>
  <c r="AY202" i="1"/>
  <c r="G202" i="1"/>
  <c r="L201" i="1"/>
  <c r="K201" i="1"/>
  <c r="AZ201" i="1"/>
  <c r="AY201" i="1"/>
  <c r="F201" i="1"/>
  <c r="G201" i="1" s="1"/>
  <c r="L200" i="1"/>
  <c r="K200" i="1"/>
  <c r="AZ200" i="1"/>
  <c r="AY200" i="1"/>
  <c r="F200" i="1"/>
  <c r="G200" i="1" s="1"/>
  <c r="L199" i="1"/>
  <c r="K199" i="1"/>
  <c r="AZ199" i="1"/>
  <c r="AY199" i="1"/>
  <c r="F199" i="1"/>
  <c r="G199" i="1" s="1"/>
  <c r="L198" i="1"/>
  <c r="K198" i="1"/>
  <c r="AZ198" i="1"/>
  <c r="AY198" i="1"/>
  <c r="F198" i="1"/>
  <c r="G198" i="1" s="1"/>
  <c r="L197" i="1"/>
  <c r="K197" i="1"/>
  <c r="AZ197" i="1"/>
  <c r="AY197" i="1"/>
  <c r="F197" i="1"/>
  <c r="G197" i="1" s="1"/>
  <c r="L196" i="1"/>
  <c r="K196" i="1"/>
  <c r="AZ196" i="1"/>
  <c r="AY196" i="1"/>
  <c r="G196" i="1"/>
  <c r="F196" i="1"/>
  <c r="L195" i="1"/>
  <c r="K195" i="1"/>
  <c r="AZ195" i="1"/>
  <c r="AY195" i="1"/>
  <c r="I195" i="1" s="1"/>
  <c r="F195" i="1"/>
  <c r="G195" i="1" s="1"/>
  <c r="L194" i="1"/>
  <c r="K194" i="1"/>
  <c r="AZ194" i="1"/>
  <c r="AY194" i="1"/>
  <c r="G194" i="1"/>
  <c r="F194" i="1"/>
  <c r="L193" i="1"/>
  <c r="K193" i="1"/>
  <c r="AZ193" i="1"/>
  <c r="AY193" i="1"/>
  <c r="F193" i="1"/>
  <c r="G193" i="1" s="1"/>
  <c r="L192" i="1"/>
  <c r="K192" i="1"/>
  <c r="AZ192" i="1"/>
  <c r="AY192" i="1"/>
  <c r="F192" i="1"/>
  <c r="G192" i="1" s="1"/>
  <c r="L191" i="1"/>
  <c r="K191" i="1"/>
  <c r="AZ191" i="1"/>
  <c r="I191" i="1" s="1"/>
  <c r="AY191" i="1"/>
  <c r="F191" i="1"/>
  <c r="G191" i="1" s="1"/>
  <c r="L190" i="1"/>
  <c r="K190" i="1"/>
  <c r="AZ190" i="1"/>
  <c r="AY190" i="1"/>
  <c r="F190" i="1"/>
  <c r="G190" i="1" s="1"/>
  <c r="L189" i="1"/>
  <c r="K189" i="1"/>
  <c r="H189" i="1"/>
  <c r="AZ189" i="1"/>
  <c r="AY189" i="1"/>
  <c r="F189" i="1"/>
  <c r="G189" i="1" s="1"/>
  <c r="L188" i="1"/>
  <c r="K188" i="1"/>
  <c r="H188" i="1"/>
  <c r="AZ188" i="1"/>
  <c r="I188" i="1" s="1"/>
  <c r="AY188" i="1"/>
  <c r="F188" i="1"/>
  <c r="G188" i="1" s="1"/>
  <c r="L187" i="1"/>
  <c r="K187" i="1"/>
  <c r="H187" i="1"/>
  <c r="AZ187" i="1"/>
  <c r="AY187" i="1"/>
  <c r="G187" i="1"/>
  <c r="F187" i="1"/>
  <c r="L186" i="1"/>
  <c r="K186" i="1"/>
  <c r="H186" i="1"/>
  <c r="AZ186" i="1"/>
  <c r="AY186" i="1"/>
  <c r="F186" i="1"/>
  <c r="G186" i="1" s="1"/>
  <c r="L185" i="1"/>
  <c r="K185" i="1"/>
  <c r="H185" i="1"/>
  <c r="AZ185" i="1"/>
  <c r="AY185" i="1"/>
  <c r="G185" i="1"/>
  <c r="F185" i="1"/>
  <c r="L184" i="1"/>
  <c r="K184" i="1"/>
  <c r="H184" i="1"/>
  <c r="AZ184" i="1"/>
  <c r="I184" i="1" s="1"/>
  <c r="AY184" i="1"/>
  <c r="F184" i="1"/>
  <c r="G184" i="1" s="1"/>
  <c r="L183" i="1"/>
  <c r="K183" i="1"/>
  <c r="H183" i="1"/>
  <c r="AZ183" i="1"/>
  <c r="AY183" i="1"/>
  <c r="G183" i="1"/>
  <c r="F183" i="1"/>
  <c r="L182" i="1"/>
  <c r="K182" i="1"/>
  <c r="H182" i="1"/>
  <c r="AZ182" i="1"/>
  <c r="AY182" i="1"/>
  <c r="F182" i="1"/>
  <c r="G182" i="1" s="1"/>
  <c r="L181" i="1"/>
  <c r="K181" i="1"/>
  <c r="H181" i="1"/>
  <c r="AZ181" i="1"/>
  <c r="AY181" i="1"/>
  <c r="F181" i="1"/>
  <c r="G181" i="1" s="1"/>
  <c r="L180" i="1"/>
  <c r="K180" i="1"/>
  <c r="H180" i="1"/>
  <c r="AZ180" i="1"/>
  <c r="AY180" i="1"/>
  <c r="F180" i="1"/>
  <c r="G180" i="1" s="1"/>
  <c r="L179" i="1"/>
  <c r="K179" i="1"/>
  <c r="H179" i="1"/>
  <c r="AZ179" i="1"/>
  <c r="AY179" i="1"/>
  <c r="F179" i="1"/>
  <c r="G179" i="1" s="1"/>
  <c r="L178" i="1"/>
  <c r="K178" i="1"/>
  <c r="H178" i="1"/>
  <c r="AZ178" i="1"/>
  <c r="AY178" i="1"/>
  <c r="F178" i="1"/>
  <c r="G178" i="1" s="1"/>
  <c r="L177" i="1"/>
  <c r="K177" i="1"/>
  <c r="H177" i="1"/>
  <c r="AZ177" i="1"/>
  <c r="AY177" i="1"/>
  <c r="F177" i="1"/>
  <c r="G177" i="1" s="1"/>
  <c r="L176" i="1"/>
  <c r="K176" i="1"/>
  <c r="H176" i="1"/>
  <c r="AZ176" i="1"/>
  <c r="AY176" i="1"/>
  <c r="F176" i="1"/>
  <c r="G176" i="1" s="1"/>
  <c r="L175" i="1"/>
  <c r="K175" i="1"/>
  <c r="H175" i="1"/>
  <c r="AZ175" i="1"/>
  <c r="AY175" i="1"/>
  <c r="F175" i="1"/>
  <c r="G175" i="1" s="1"/>
  <c r="L174" i="1"/>
  <c r="K174" i="1"/>
  <c r="H174" i="1"/>
  <c r="AZ174" i="1"/>
  <c r="AY174" i="1"/>
  <c r="G174" i="1"/>
  <c r="F174" i="1"/>
  <c r="L173" i="1"/>
  <c r="K173" i="1"/>
  <c r="H173" i="1"/>
  <c r="AZ173" i="1"/>
  <c r="I173" i="1" s="1"/>
  <c r="AY173" i="1"/>
  <c r="F173" i="1"/>
  <c r="G173" i="1" s="1"/>
  <c r="L172" i="1"/>
  <c r="K172" i="1"/>
  <c r="H172" i="1"/>
  <c r="AZ172" i="1"/>
  <c r="I172" i="1" s="1"/>
  <c r="AY172" i="1"/>
  <c r="F172" i="1"/>
  <c r="G172" i="1" s="1"/>
  <c r="L171" i="1"/>
  <c r="K171" i="1"/>
  <c r="H171" i="1"/>
  <c r="AZ171" i="1"/>
  <c r="AY171" i="1"/>
  <c r="G171" i="1"/>
  <c r="F171" i="1"/>
  <c r="L170" i="1"/>
  <c r="K170" i="1"/>
  <c r="H170" i="1"/>
  <c r="AZ170" i="1"/>
  <c r="AY170" i="1"/>
  <c r="G170" i="1"/>
  <c r="F170" i="1"/>
  <c r="L169" i="1"/>
  <c r="K169" i="1"/>
  <c r="H169" i="1"/>
  <c r="AZ169" i="1"/>
  <c r="AY169" i="1"/>
  <c r="F169" i="1"/>
  <c r="G169" i="1" s="1"/>
  <c r="L168" i="1"/>
  <c r="K168" i="1"/>
  <c r="H168" i="1"/>
  <c r="AZ168" i="1"/>
  <c r="I168" i="1" s="1"/>
  <c r="AY168" i="1"/>
  <c r="F168" i="1"/>
  <c r="G168" i="1" s="1"/>
  <c r="L167" i="1"/>
  <c r="K167" i="1"/>
  <c r="H167" i="1"/>
  <c r="AZ167" i="1"/>
  <c r="AY167" i="1"/>
  <c r="G167" i="1"/>
  <c r="F167" i="1"/>
  <c r="L166" i="1"/>
  <c r="K166" i="1"/>
  <c r="H166" i="1"/>
  <c r="AZ166" i="1"/>
  <c r="AY166" i="1"/>
  <c r="F166" i="1"/>
  <c r="G166" i="1" s="1"/>
  <c r="L165" i="1"/>
  <c r="K165" i="1"/>
  <c r="H165" i="1"/>
  <c r="AZ165" i="1"/>
  <c r="AY165" i="1"/>
  <c r="F165" i="1"/>
  <c r="G165" i="1" s="1"/>
  <c r="L164" i="1"/>
  <c r="K164" i="1"/>
  <c r="AZ164" i="1"/>
  <c r="H164" i="1" s="1"/>
  <c r="AY164" i="1"/>
  <c r="G164" i="1"/>
  <c r="L163" i="1"/>
  <c r="K163" i="1"/>
  <c r="AZ163" i="1"/>
  <c r="AY163" i="1"/>
  <c r="G163" i="1"/>
  <c r="L162" i="1"/>
  <c r="K162" i="1"/>
  <c r="AZ162" i="1"/>
  <c r="AY162" i="1"/>
  <c r="H162" i="1" s="1"/>
  <c r="G162" i="1"/>
  <c r="L161" i="1"/>
  <c r="K161" i="1"/>
  <c r="AZ161" i="1"/>
  <c r="AY161" i="1"/>
  <c r="G161" i="1"/>
  <c r="L160" i="1"/>
  <c r="K160" i="1"/>
  <c r="AZ160" i="1"/>
  <c r="AY160" i="1"/>
  <c r="G160" i="1"/>
  <c r="L159" i="1"/>
  <c r="K159" i="1"/>
  <c r="AZ159" i="1"/>
  <c r="AY159" i="1"/>
  <c r="G159" i="1"/>
  <c r="L158" i="1"/>
  <c r="K158" i="1"/>
  <c r="AZ158" i="1"/>
  <c r="H158" i="1" s="1"/>
  <c r="AY158" i="1"/>
  <c r="G158" i="1"/>
  <c r="L157" i="1"/>
  <c r="K157" i="1"/>
  <c r="AZ157" i="1"/>
  <c r="AY157" i="1"/>
  <c r="G157" i="1"/>
  <c r="L156" i="1"/>
  <c r="K156" i="1"/>
  <c r="AZ156" i="1"/>
  <c r="H156" i="1" s="1"/>
  <c r="AY156" i="1"/>
  <c r="G156" i="1"/>
  <c r="L155" i="1"/>
  <c r="K155" i="1"/>
  <c r="AZ155" i="1"/>
  <c r="AY155" i="1"/>
  <c r="G155" i="1"/>
  <c r="L154" i="1"/>
  <c r="K154" i="1"/>
  <c r="AZ154" i="1"/>
  <c r="AY154" i="1"/>
  <c r="G154" i="1"/>
  <c r="L153" i="1"/>
  <c r="K153" i="1"/>
  <c r="AZ153" i="1"/>
  <c r="AY153" i="1"/>
  <c r="G153" i="1"/>
  <c r="L152" i="1"/>
  <c r="K152" i="1"/>
  <c r="AZ152" i="1"/>
  <c r="AY152" i="1"/>
  <c r="G152" i="1"/>
  <c r="L151" i="1"/>
  <c r="K151" i="1"/>
  <c r="AZ151" i="1"/>
  <c r="AY151" i="1"/>
  <c r="G151" i="1"/>
  <c r="L150" i="1"/>
  <c r="K150" i="1"/>
  <c r="AZ150" i="1"/>
  <c r="H150" i="1" s="1"/>
  <c r="AY150" i="1"/>
  <c r="G150" i="1"/>
  <c r="L149" i="1"/>
  <c r="K149" i="1"/>
  <c r="AZ149" i="1"/>
  <c r="AY149" i="1"/>
  <c r="G149" i="1"/>
  <c r="L148" i="1"/>
  <c r="K148" i="1"/>
  <c r="AZ148" i="1"/>
  <c r="AY148" i="1"/>
  <c r="G148" i="1"/>
  <c r="L147" i="1"/>
  <c r="K147" i="1"/>
  <c r="H147" i="1"/>
  <c r="AZ147" i="1"/>
  <c r="AY147" i="1"/>
  <c r="G147" i="1"/>
  <c r="L146" i="1"/>
  <c r="K146" i="1"/>
  <c r="AZ146" i="1"/>
  <c r="AY146" i="1"/>
  <c r="G146" i="1"/>
  <c r="L145" i="1"/>
  <c r="K145" i="1"/>
  <c r="AZ145" i="1"/>
  <c r="AY145" i="1"/>
  <c r="G145" i="1"/>
  <c r="L144" i="1"/>
  <c r="K144" i="1"/>
  <c r="AZ144" i="1"/>
  <c r="H144" i="1" s="1"/>
  <c r="AY144" i="1"/>
  <c r="G144" i="1"/>
  <c r="L143" i="1"/>
  <c r="K143" i="1"/>
  <c r="AZ143" i="1"/>
  <c r="AY143" i="1"/>
  <c r="F143" i="1"/>
  <c r="G143" i="1" s="1"/>
  <c r="L142" i="1"/>
  <c r="K142" i="1"/>
  <c r="AZ142" i="1"/>
  <c r="AY142" i="1"/>
  <c r="I142" i="1" s="1"/>
  <c r="F142" i="1"/>
  <c r="G142" i="1" s="1"/>
  <c r="L141" i="1"/>
  <c r="K141" i="1"/>
  <c r="AZ141" i="1"/>
  <c r="AY141" i="1"/>
  <c r="F141" i="1"/>
  <c r="G141" i="1" s="1"/>
  <c r="L140" i="1"/>
  <c r="K140" i="1"/>
  <c r="AZ140" i="1"/>
  <c r="AY140" i="1"/>
  <c r="F140" i="1"/>
  <c r="G140" i="1" s="1"/>
  <c r="L139" i="1"/>
  <c r="K139" i="1"/>
  <c r="AZ139" i="1"/>
  <c r="AY139" i="1"/>
  <c r="G139" i="1"/>
  <c r="F139" i="1"/>
  <c r="L138" i="1"/>
  <c r="K138" i="1"/>
  <c r="AZ138" i="1"/>
  <c r="AY138" i="1"/>
  <c r="F138" i="1"/>
  <c r="G138" i="1" s="1"/>
  <c r="L137" i="1"/>
  <c r="K137" i="1"/>
  <c r="AZ137" i="1"/>
  <c r="AY137" i="1"/>
  <c r="F137" i="1"/>
  <c r="G137" i="1" s="1"/>
  <c r="L136" i="1"/>
  <c r="K136" i="1"/>
  <c r="AZ136" i="1"/>
  <c r="AY136" i="1"/>
  <c r="F136" i="1"/>
  <c r="G136" i="1" s="1"/>
  <c r="L135" i="1"/>
  <c r="K135" i="1"/>
  <c r="AZ135" i="1"/>
  <c r="AY135" i="1"/>
  <c r="H135" i="1" s="1"/>
  <c r="G135" i="1"/>
  <c r="F135" i="1"/>
  <c r="L134" i="1"/>
  <c r="K134" i="1"/>
  <c r="AZ134" i="1"/>
  <c r="AY134" i="1"/>
  <c r="F134" i="1"/>
  <c r="G134" i="1" s="1"/>
  <c r="L133" i="1"/>
  <c r="K133" i="1"/>
  <c r="AZ133" i="1"/>
  <c r="AY133" i="1"/>
  <c r="H133" i="1" s="1"/>
  <c r="F133" i="1"/>
  <c r="G133" i="1" s="1"/>
  <c r="L132" i="1"/>
  <c r="K132" i="1"/>
  <c r="AZ132" i="1"/>
  <c r="AY132" i="1"/>
  <c r="F132" i="1"/>
  <c r="G132" i="1" s="1"/>
  <c r="L131" i="1"/>
  <c r="K131" i="1"/>
  <c r="AZ131" i="1"/>
  <c r="AY131" i="1"/>
  <c r="F131" i="1"/>
  <c r="G131" i="1" s="1"/>
  <c r="L130" i="1"/>
  <c r="K130" i="1"/>
  <c r="AZ130" i="1"/>
  <c r="AY130" i="1"/>
  <c r="G130" i="1"/>
  <c r="F130" i="1"/>
  <c r="L129" i="1"/>
  <c r="K129" i="1"/>
  <c r="AZ129" i="1"/>
  <c r="AY129" i="1"/>
  <c r="F129" i="1"/>
  <c r="G129" i="1" s="1"/>
  <c r="L128" i="1"/>
  <c r="K128" i="1"/>
  <c r="AZ128" i="1"/>
  <c r="AY128" i="1"/>
  <c r="G128" i="1"/>
  <c r="L127" i="1"/>
  <c r="K127" i="1"/>
  <c r="AZ127" i="1"/>
  <c r="AY127" i="1"/>
  <c r="G127" i="1"/>
  <c r="L126" i="1"/>
  <c r="K126" i="1"/>
  <c r="AZ126" i="1"/>
  <c r="AY126" i="1"/>
  <c r="I126" i="1" s="1"/>
  <c r="G126" i="1"/>
  <c r="L125" i="1"/>
  <c r="K125" i="1"/>
  <c r="AZ125" i="1"/>
  <c r="AY125" i="1"/>
  <c r="G125" i="1"/>
  <c r="L124" i="1"/>
  <c r="K124" i="1"/>
  <c r="AZ124" i="1"/>
  <c r="AY124" i="1"/>
  <c r="G124" i="1"/>
  <c r="L123" i="1"/>
  <c r="K123" i="1"/>
  <c r="AZ123" i="1"/>
  <c r="AY123" i="1"/>
  <c r="G123" i="1"/>
  <c r="L122" i="1"/>
  <c r="K122" i="1"/>
  <c r="AZ122" i="1"/>
  <c r="AY122" i="1"/>
  <c r="G122" i="1"/>
  <c r="L121" i="1"/>
  <c r="K121" i="1"/>
  <c r="AZ121" i="1"/>
  <c r="AY121" i="1"/>
  <c r="H121" i="1" s="1"/>
  <c r="G121" i="1"/>
  <c r="L120" i="1"/>
  <c r="K120" i="1"/>
  <c r="AZ120" i="1"/>
  <c r="AY120" i="1"/>
  <c r="G120" i="1"/>
  <c r="L119" i="1"/>
  <c r="K119" i="1"/>
  <c r="AZ119" i="1"/>
  <c r="AY119" i="1"/>
  <c r="G119" i="1"/>
  <c r="L118" i="1"/>
  <c r="K118" i="1"/>
  <c r="AZ118" i="1"/>
  <c r="AY118" i="1"/>
  <c r="G118" i="1"/>
  <c r="L117" i="1"/>
  <c r="K117" i="1"/>
  <c r="H117" i="1"/>
  <c r="AZ117" i="1"/>
  <c r="AY117" i="1"/>
  <c r="G117" i="1"/>
  <c r="L116" i="1"/>
  <c r="K116" i="1"/>
  <c r="AZ116" i="1"/>
  <c r="AY116" i="1"/>
  <c r="G116" i="1"/>
  <c r="L115" i="1"/>
  <c r="K115" i="1"/>
  <c r="AZ115" i="1"/>
  <c r="AY115" i="1"/>
  <c r="G115" i="1"/>
  <c r="L114" i="1"/>
  <c r="K114" i="1"/>
  <c r="AZ114" i="1"/>
  <c r="I114" i="1" s="1"/>
  <c r="AY114" i="1"/>
  <c r="G114" i="1"/>
  <c r="L113" i="1"/>
  <c r="K113" i="1"/>
  <c r="AZ113" i="1"/>
  <c r="AY113" i="1"/>
  <c r="G113" i="1"/>
  <c r="L112" i="1"/>
  <c r="K112" i="1"/>
  <c r="AZ112" i="1"/>
  <c r="AY112" i="1"/>
  <c r="G112" i="1"/>
  <c r="L111" i="1"/>
  <c r="K111" i="1"/>
  <c r="AZ111" i="1"/>
  <c r="AY111" i="1"/>
  <c r="G111" i="1"/>
  <c r="L110" i="1"/>
  <c r="K110" i="1"/>
  <c r="AZ110" i="1"/>
  <c r="AY110" i="1"/>
  <c r="G110" i="1"/>
  <c r="L109" i="1"/>
  <c r="K109" i="1"/>
  <c r="AZ109" i="1"/>
  <c r="AY109" i="1"/>
  <c r="G109" i="1"/>
  <c r="L108" i="1"/>
  <c r="K108" i="1"/>
  <c r="AZ108" i="1"/>
  <c r="AY108" i="1"/>
  <c r="G108" i="1"/>
  <c r="L107" i="1"/>
  <c r="K107" i="1"/>
  <c r="AZ107" i="1"/>
  <c r="AY107" i="1"/>
  <c r="H107" i="1" s="1"/>
  <c r="G107" i="1"/>
  <c r="L106" i="1"/>
  <c r="K106" i="1"/>
  <c r="AZ106" i="1"/>
  <c r="AY106" i="1"/>
  <c r="G106" i="1"/>
  <c r="L105" i="1"/>
  <c r="K105" i="1"/>
  <c r="AZ105" i="1"/>
  <c r="AY105" i="1"/>
  <c r="G105" i="1"/>
  <c r="L104" i="1"/>
  <c r="K104" i="1"/>
  <c r="AZ104" i="1"/>
  <c r="AY104" i="1"/>
  <c r="G104" i="1"/>
  <c r="L103" i="1"/>
  <c r="K103" i="1"/>
  <c r="AZ103" i="1"/>
  <c r="AY103" i="1"/>
  <c r="G103" i="1"/>
  <c r="L102" i="1"/>
  <c r="K102" i="1"/>
  <c r="AZ102" i="1"/>
  <c r="AY102" i="1"/>
  <c r="G102" i="1"/>
  <c r="L101" i="1"/>
  <c r="K101" i="1"/>
  <c r="AZ101" i="1"/>
  <c r="AY101" i="1"/>
  <c r="G101" i="1"/>
  <c r="L100" i="1"/>
  <c r="K100" i="1"/>
  <c r="AZ100" i="1"/>
  <c r="AY100" i="1"/>
  <c r="G100" i="1"/>
  <c r="L99" i="1"/>
  <c r="K99" i="1"/>
  <c r="AZ99" i="1"/>
  <c r="AY99" i="1"/>
  <c r="G99" i="1"/>
  <c r="L98" i="1"/>
  <c r="K98" i="1"/>
  <c r="AZ98" i="1"/>
  <c r="AY98" i="1"/>
  <c r="H98" i="1" s="1"/>
  <c r="G98" i="1"/>
  <c r="L97" i="1"/>
  <c r="K97" i="1"/>
  <c r="AZ97" i="1"/>
  <c r="AY97" i="1"/>
  <c r="G97" i="1"/>
  <c r="L96" i="1"/>
  <c r="K96" i="1"/>
  <c r="AZ96" i="1"/>
  <c r="AY96" i="1"/>
  <c r="G96" i="1"/>
  <c r="L95" i="1"/>
  <c r="K95" i="1"/>
  <c r="AZ95" i="1"/>
  <c r="AY95" i="1"/>
  <c r="G95" i="1"/>
  <c r="L94" i="1"/>
  <c r="K94" i="1"/>
  <c r="AZ94" i="1"/>
  <c r="AY94" i="1"/>
  <c r="G94" i="1"/>
  <c r="L93" i="1"/>
  <c r="K93" i="1"/>
  <c r="AZ93" i="1"/>
  <c r="AY93" i="1"/>
  <c r="G93" i="1"/>
  <c r="L92" i="1"/>
  <c r="K92" i="1"/>
  <c r="AZ92" i="1"/>
  <c r="H92" i="1" s="1"/>
  <c r="AY92" i="1"/>
  <c r="G92" i="1"/>
  <c r="L91" i="1"/>
  <c r="K91" i="1"/>
  <c r="AZ91" i="1"/>
  <c r="AY91" i="1"/>
  <c r="G91" i="1"/>
  <c r="L90" i="1"/>
  <c r="K90" i="1"/>
  <c r="AZ90" i="1"/>
  <c r="AY90" i="1"/>
  <c r="G90" i="1"/>
  <c r="L89" i="1"/>
  <c r="K89" i="1"/>
  <c r="AZ89" i="1"/>
  <c r="H89" i="1" s="1"/>
  <c r="AY89" i="1"/>
  <c r="G89" i="1"/>
  <c r="L88" i="1"/>
  <c r="K88" i="1"/>
  <c r="AZ88" i="1"/>
  <c r="AY88" i="1"/>
  <c r="G88" i="1"/>
  <c r="L87" i="1"/>
  <c r="K87" i="1"/>
  <c r="AZ87" i="1"/>
  <c r="AY87" i="1"/>
  <c r="G87" i="1"/>
  <c r="L86" i="1"/>
  <c r="K86" i="1"/>
  <c r="AZ86" i="1"/>
  <c r="AY86" i="1"/>
  <c r="G86" i="1"/>
  <c r="L85" i="1"/>
  <c r="K85" i="1"/>
  <c r="AZ85" i="1"/>
  <c r="AY85" i="1"/>
  <c r="I85" i="1" s="1"/>
  <c r="G85" i="1"/>
  <c r="L84" i="1"/>
  <c r="K84" i="1"/>
  <c r="AZ84" i="1"/>
  <c r="AY84" i="1"/>
  <c r="G84" i="1"/>
  <c r="L83" i="1"/>
  <c r="K83" i="1"/>
  <c r="AZ83" i="1"/>
  <c r="AY83" i="1"/>
  <c r="G83" i="1"/>
  <c r="L82" i="1"/>
  <c r="K82" i="1"/>
  <c r="AZ82" i="1"/>
  <c r="AY82" i="1"/>
  <c r="G82" i="1"/>
  <c r="L81" i="1"/>
  <c r="K81" i="1"/>
  <c r="AZ81" i="1"/>
  <c r="AY81" i="1"/>
  <c r="G81" i="1"/>
  <c r="L80" i="1"/>
  <c r="K80" i="1"/>
  <c r="AZ80" i="1"/>
  <c r="AY80" i="1"/>
  <c r="G80" i="1"/>
  <c r="L79" i="1"/>
  <c r="K79" i="1"/>
  <c r="AZ79" i="1"/>
  <c r="AY79" i="1"/>
  <c r="G79" i="1"/>
  <c r="L78" i="1"/>
  <c r="K78" i="1"/>
  <c r="AZ78" i="1"/>
  <c r="AY78" i="1"/>
  <c r="G78" i="1"/>
  <c r="L77" i="1"/>
  <c r="K77" i="1"/>
  <c r="AZ77" i="1"/>
  <c r="AY77" i="1"/>
  <c r="G77" i="1"/>
  <c r="L76" i="1"/>
  <c r="K76" i="1"/>
  <c r="AZ76" i="1"/>
  <c r="AY76" i="1"/>
  <c r="G76" i="1"/>
  <c r="L75" i="1"/>
  <c r="K75" i="1"/>
  <c r="AZ75" i="1"/>
  <c r="I75" i="1" s="1"/>
  <c r="AY75" i="1"/>
  <c r="G75" i="1"/>
  <c r="L74" i="1"/>
  <c r="K74" i="1"/>
  <c r="AZ74" i="1"/>
  <c r="AY74" i="1"/>
  <c r="G74" i="1"/>
  <c r="L73" i="1"/>
  <c r="K73" i="1"/>
  <c r="AZ73" i="1"/>
  <c r="AY73" i="1"/>
  <c r="G73" i="1"/>
  <c r="L72" i="1"/>
  <c r="K72" i="1"/>
  <c r="AZ72" i="1"/>
  <c r="AY72" i="1"/>
  <c r="G72" i="1"/>
  <c r="L71" i="1"/>
  <c r="K71" i="1"/>
  <c r="AZ71" i="1"/>
  <c r="AY71" i="1"/>
  <c r="I71" i="1" s="1"/>
  <c r="G71" i="1"/>
  <c r="L70" i="1"/>
  <c r="K70" i="1"/>
  <c r="AZ70" i="1"/>
  <c r="AY70" i="1"/>
  <c r="G70" i="1"/>
  <c r="L69" i="1"/>
  <c r="K69" i="1"/>
  <c r="AZ69" i="1"/>
  <c r="AY69" i="1"/>
  <c r="I69" i="1" s="1"/>
  <c r="G69" i="1"/>
  <c r="L68" i="1"/>
  <c r="K68" i="1"/>
  <c r="AZ68" i="1"/>
  <c r="H68" i="1" s="1"/>
  <c r="AY68" i="1"/>
  <c r="G68" i="1"/>
  <c r="L67" i="1"/>
  <c r="K67" i="1"/>
  <c r="AZ67" i="1"/>
  <c r="AY67" i="1"/>
  <c r="G67" i="1"/>
  <c r="L66" i="1"/>
  <c r="K66" i="1"/>
  <c r="AZ66" i="1"/>
  <c r="AY66" i="1"/>
  <c r="G66" i="1"/>
  <c r="L65" i="1"/>
  <c r="K65" i="1"/>
  <c r="AZ65" i="1"/>
  <c r="AY65" i="1"/>
  <c r="G65" i="1"/>
  <c r="L64" i="1"/>
  <c r="K64" i="1"/>
  <c r="AZ64" i="1"/>
  <c r="AY64" i="1"/>
  <c r="G64" i="1"/>
  <c r="L63" i="1"/>
  <c r="K63" i="1"/>
  <c r="AZ63" i="1"/>
  <c r="AY63" i="1"/>
  <c r="I63" i="1" s="1"/>
  <c r="G63" i="1"/>
  <c r="L62" i="1"/>
  <c r="K62" i="1"/>
  <c r="AZ62" i="1"/>
  <c r="AY62" i="1"/>
  <c r="I62" i="1" s="1"/>
  <c r="G62" i="1"/>
  <c r="L61" i="1"/>
  <c r="K61" i="1"/>
  <c r="AZ61" i="1"/>
  <c r="AY61" i="1"/>
  <c r="G61" i="1"/>
  <c r="L60" i="1"/>
  <c r="K60" i="1"/>
  <c r="AZ60" i="1"/>
  <c r="AY60" i="1"/>
  <c r="G60" i="1"/>
  <c r="L59" i="1"/>
  <c r="K59" i="1"/>
  <c r="AZ59" i="1"/>
  <c r="AY59" i="1"/>
  <c r="G59" i="1"/>
  <c r="L58" i="1"/>
  <c r="K58" i="1"/>
  <c r="AZ58" i="1"/>
  <c r="AY58" i="1"/>
  <c r="G58" i="1"/>
  <c r="L57" i="1"/>
  <c r="K57" i="1"/>
  <c r="AZ57" i="1"/>
  <c r="H57" i="1" s="1"/>
  <c r="AY57" i="1"/>
  <c r="G57" i="1"/>
  <c r="L56" i="1"/>
  <c r="K56" i="1"/>
  <c r="AZ56" i="1"/>
  <c r="AY56" i="1"/>
  <c r="G56" i="1"/>
  <c r="L55" i="1"/>
  <c r="K55" i="1"/>
  <c r="AZ55" i="1"/>
  <c r="AY55" i="1"/>
  <c r="G55" i="1"/>
  <c r="L54" i="1"/>
  <c r="K54" i="1"/>
  <c r="AZ54" i="1"/>
  <c r="AY54" i="1"/>
  <c r="G54" i="1"/>
  <c r="L53" i="1"/>
  <c r="K53" i="1"/>
  <c r="AZ53" i="1"/>
  <c r="AY53" i="1"/>
  <c r="H53" i="1" s="1"/>
  <c r="G53" i="1"/>
  <c r="L52" i="1"/>
  <c r="K52" i="1"/>
  <c r="AZ52" i="1"/>
  <c r="AY52" i="1"/>
  <c r="G52" i="1"/>
  <c r="L51" i="1"/>
  <c r="K51" i="1"/>
  <c r="AZ51" i="1"/>
  <c r="AY51" i="1"/>
  <c r="H51" i="1" s="1"/>
  <c r="G51" i="1"/>
  <c r="L50" i="1"/>
  <c r="K50" i="1"/>
  <c r="AZ50" i="1"/>
  <c r="AY50" i="1"/>
  <c r="G50" i="1"/>
  <c r="L49" i="1"/>
  <c r="K49" i="1"/>
  <c r="AZ49" i="1"/>
  <c r="AY49" i="1"/>
  <c r="G49" i="1"/>
  <c r="L48" i="1"/>
  <c r="K48" i="1"/>
  <c r="AZ48" i="1"/>
  <c r="AY48" i="1"/>
  <c r="G48" i="1"/>
  <c r="L47" i="1"/>
  <c r="K47" i="1"/>
  <c r="AZ47" i="1"/>
  <c r="AY47" i="1"/>
  <c r="G47" i="1"/>
  <c r="L46" i="1"/>
  <c r="K46" i="1"/>
  <c r="AZ46" i="1"/>
  <c r="I46" i="1" s="1"/>
  <c r="AY46" i="1"/>
  <c r="G46" i="1"/>
  <c r="L45" i="1"/>
  <c r="K45" i="1"/>
  <c r="AZ45" i="1"/>
  <c r="AY45" i="1"/>
  <c r="G45" i="1"/>
  <c r="L44" i="1"/>
  <c r="K44" i="1"/>
  <c r="AZ44" i="1"/>
  <c r="AY44" i="1"/>
  <c r="G44" i="1"/>
  <c r="L43" i="1"/>
  <c r="K43" i="1"/>
  <c r="AZ43" i="1"/>
  <c r="AY43" i="1"/>
  <c r="I43" i="1" s="1"/>
  <c r="G43" i="1"/>
  <c r="L42" i="1"/>
  <c r="K42" i="1"/>
  <c r="AZ42" i="1"/>
  <c r="AY42" i="1"/>
  <c r="G42" i="1"/>
  <c r="L41" i="1"/>
  <c r="K41" i="1"/>
  <c r="AZ41" i="1"/>
  <c r="AY41" i="1"/>
  <c r="G41" i="1"/>
  <c r="L40" i="1"/>
  <c r="K40" i="1"/>
  <c r="AZ40" i="1"/>
  <c r="H40" i="1" s="1"/>
  <c r="AY40" i="1"/>
  <c r="G40" i="1"/>
  <c r="L39" i="1"/>
  <c r="K39" i="1"/>
  <c r="AZ39" i="1"/>
  <c r="AY39" i="1"/>
  <c r="G39" i="1"/>
  <c r="L38" i="1"/>
  <c r="K38" i="1"/>
  <c r="AZ38" i="1"/>
  <c r="AY38" i="1"/>
  <c r="G38" i="1"/>
  <c r="L37" i="1"/>
  <c r="K37" i="1"/>
  <c r="AZ37" i="1"/>
  <c r="AY37" i="1"/>
  <c r="G37" i="1"/>
  <c r="L36" i="1"/>
  <c r="K36" i="1"/>
  <c r="AZ36" i="1"/>
  <c r="AY36" i="1"/>
  <c r="H36" i="1" s="1"/>
  <c r="G36" i="1"/>
  <c r="L35" i="1"/>
  <c r="K35" i="1"/>
  <c r="AZ35" i="1"/>
  <c r="AY35" i="1"/>
  <c r="G35" i="1"/>
  <c r="L34" i="1"/>
  <c r="K34" i="1"/>
  <c r="AZ34" i="1"/>
  <c r="AY34" i="1"/>
  <c r="G34" i="1"/>
  <c r="L33" i="1"/>
  <c r="K33" i="1"/>
  <c r="AZ33" i="1"/>
  <c r="AY33" i="1"/>
  <c r="G33" i="1"/>
  <c r="L32" i="1"/>
  <c r="K32" i="1"/>
  <c r="AZ32" i="1"/>
  <c r="AY32" i="1"/>
  <c r="G32" i="1"/>
  <c r="L31" i="1"/>
  <c r="K31" i="1"/>
  <c r="AZ31" i="1"/>
  <c r="AY31" i="1"/>
  <c r="G31" i="1"/>
  <c r="L30" i="1"/>
  <c r="K30" i="1"/>
  <c r="AZ30" i="1"/>
  <c r="AY30" i="1"/>
  <c r="G30" i="1"/>
  <c r="L29" i="1"/>
  <c r="K29" i="1"/>
  <c r="AZ29" i="1"/>
  <c r="AY29" i="1"/>
  <c r="G29" i="1"/>
  <c r="L28" i="1"/>
  <c r="K28" i="1"/>
  <c r="AZ28" i="1"/>
  <c r="AY28" i="1"/>
  <c r="G28" i="1"/>
  <c r="L27" i="1"/>
  <c r="K27" i="1"/>
  <c r="AZ27" i="1"/>
  <c r="AY27" i="1"/>
  <c r="G27" i="1"/>
  <c r="L26" i="1"/>
  <c r="K26" i="1"/>
  <c r="AZ26" i="1"/>
  <c r="AY26" i="1"/>
  <c r="I26" i="1" s="1"/>
  <c r="G26" i="1"/>
  <c r="L25" i="1"/>
  <c r="K25" i="1"/>
  <c r="AZ25" i="1"/>
  <c r="AY25" i="1"/>
  <c r="G25" i="1"/>
  <c r="L24" i="1"/>
  <c r="K24" i="1"/>
  <c r="AZ24" i="1"/>
  <c r="AY24" i="1"/>
  <c r="G24" i="1"/>
  <c r="L23" i="1"/>
  <c r="K23" i="1"/>
  <c r="AZ23" i="1"/>
  <c r="AY23" i="1"/>
  <c r="G23" i="1"/>
  <c r="L22" i="1"/>
  <c r="K22" i="1"/>
  <c r="AZ22" i="1"/>
  <c r="AY22" i="1"/>
  <c r="G22" i="1"/>
  <c r="L21" i="1"/>
  <c r="K21" i="1"/>
  <c r="AZ21" i="1"/>
  <c r="AY21" i="1"/>
  <c r="G21" i="1"/>
  <c r="L20" i="1"/>
  <c r="K20" i="1"/>
  <c r="AZ20" i="1"/>
  <c r="AY20" i="1"/>
  <c r="I20" i="1" s="1"/>
  <c r="F20" i="1"/>
  <c r="G20" i="1" s="1"/>
  <c r="L19" i="1"/>
  <c r="K19" i="1"/>
  <c r="AZ19" i="1"/>
  <c r="AY19" i="1"/>
  <c r="F19" i="1"/>
  <c r="G19" i="1" s="1"/>
  <c r="L18" i="1"/>
  <c r="K18" i="1"/>
  <c r="AZ18" i="1"/>
  <c r="AY18" i="1"/>
  <c r="F18" i="1"/>
  <c r="G18" i="1" s="1"/>
  <c r="L17" i="1"/>
  <c r="K17" i="1"/>
  <c r="AZ17" i="1"/>
  <c r="AY17" i="1"/>
  <c r="F17" i="1"/>
  <c r="G17" i="1" s="1"/>
  <c r="L16" i="1"/>
  <c r="K16" i="1"/>
  <c r="AZ16" i="1"/>
  <c r="AY16" i="1"/>
  <c r="F16" i="1"/>
  <c r="G16" i="1" s="1"/>
  <c r="L15" i="1"/>
  <c r="K15" i="1"/>
  <c r="AZ15" i="1"/>
  <c r="AY15" i="1"/>
  <c r="I15" i="1" s="1"/>
  <c r="F15" i="1"/>
  <c r="G15" i="1" s="1"/>
  <c r="L14" i="1"/>
  <c r="K14" i="1"/>
  <c r="AZ14" i="1"/>
  <c r="AY14" i="1"/>
  <c r="F14" i="1"/>
  <c r="G14" i="1" s="1"/>
  <c r="L13" i="1"/>
  <c r="K13" i="1"/>
  <c r="AZ13" i="1"/>
  <c r="AY13" i="1"/>
  <c r="F13" i="1"/>
  <c r="G13" i="1" s="1"/>
  <c r="L12" i="1"/>
  <c r="K12" i="1"/>
  <c r="AZ12" i="1"/>
  <c r="AY12" i="1"/>
  <c r="I12" i="1" s="1"/>
  <c r="F12" i="1"/>
  <c r="G12" i="1" s="1"/>
  <c r="L11" i="1"/>
  <c r="K11" i="1"/>
  <c r="AZ11" i="1"/>
  <c r="AY11" i="1"/>
  <c r="F11" i="1"/>
  <c r="G11" i="1" s="1"/>
  <c r="L10" i="1"/>
  <c r="K10" i="1"/>
  <c r="AZ10" i="1"/>
  <c r="AY10" i="1"/>
  <c r="F10" i="1"/>
  <c r="G10" i="1" s="1"/>
  <c r="L9" i="1"/>
  <c r="K9" i="1"/>
  <c r="AZ9" i="1"/>
  <c r="AY9" i="1"/>
  <c r="I9" i="1" s="1"/>
  <c r="F9" i="1"/>
  <c r="G9" i="1" s="1"/>
  <c r="L8" i="1"/>
  <c r="K8" i="1"/>
  <c r="AZ8" i="1"/>
  <c r="AY8" i="1"/>
  <c r="F8" i="1"/>
  <c r="G8" i="1" s="1"/>
  <c r="L7" i="1"/>
  <c r="K7" i="1"/>
  <c r="AZ7" i="1"/>
  <c r="AY7" i="1"/>
  <c r="F7" i="1"/>
  <c r="G7" i="1" s="1"/>
  <c r="L6" i="1"/>
  <c r="K6" i="1"/>
  <c r="AZ6" i="1"/>
  <c r="AY6" i="1"/>
  <c r="F6" i="1"/>
  <c r="G6" i="1" s="1"/>
  <c r="L5" i="1"/>
  <c r="K5" i="1"/>
  <c r="AZ5" i="1"/>
  <c r="AY5" i="1"/>
  <c r="F5" i="1"/>
  <c r="G5" i="1" s="1"/>
  <c r="L4" i="1"/>
  <c r="K4" i="1"/>
  <c r="AZ4" i="1"/>
  <c r="AY4" i="1"/>
  <c r="F4" i="1"/>
  <c r="G4" i="1" s="1"/>
  <c r="L3" i="1"/>
  <c r="K3" i="1"/>
  <c r="AZ3" i="1"/>
  <c r="AY3" i="1"/>
  <c r="F3" i="1"/>
  <c r="G3" i="1" s="1"/>
  <c r="L2" i="1"/>
  <c r="K2" i="1"/>
  <c r="AZ2" i="1"/>
  <c r="AY2" i="1"/>
  <c r="F2" i="1"/>
  <c r="G2" i="1" s="1"/>
  <c r="H61" i="1" l="1"/>
  <c r="H82" i="1"/>
  <c r="I2" i="1"/>
  <c r="I16" i="1"/>
  <c r="I24" i="1"/>
  <c r="I59" i="1"/>
  <c r="H86" i="1"/>
  <c r="I94" i="1"/>
  <c r="H100" i="1"/>
  <c r="I108" i="1"/>
  <c r="I177" i="1"/>
  <c r="I187" i="1"/>
  <c r="I205" i="1"/>
  <c r="H223" i="1"/>
  <c r="I239" i="1"/>
  <c r="I275" i="1"/>
  <c r="I302" i="1"/>
  <c r="I313" i="1"/>
  <c r="I343" i="1"/>
  <c r="I359" i="1"/>
  <c r="I373" i="1"/>
  <c r="I381" i="1"/>
  <c r="I400" i="1"/>
  <c r="I439" i="1"/>
  <c r="I458" i="1"/>
  <c r="I461" i="1"/>
  <c r="H471" i="1"/>
  <c r="I481" i="1"/>
  <c r="I53" i="1"/>
  <c r="H72" i="1"/>
  <c r="I80" i="1"/>
  <c r="H163" i="1"/>
  <c r="I199" i="1"/>
  <c r="I233" i="1"/>
  <c r="I288" i="1"/>
  <c r="I329" i="1"/>
  <c r="I367" i="1"/>
  <c r="I375" i="1"/>
  <c r="I397" i="1"/>
  <c r="I419" i="1"/>
  <c r="I441" i="1"/>
  <c r="H464" i="1"/>
  <c r="I486" i="1"/>
  <c r="H110" i="1"/>
  <c r="H160" i="1"/>
  <c r="I185" i="1"/>
  <c r="H222" i="1"/>
  <c r="I235" i="1"/>
  <c r="I293" i="1"/>
  <c r="I301" i="1"/>
  <c r="I323" i="1"/>
  <c r="I331" i="1"/>
  <c r="I342" i="1"/>
  <c r="I358" i="1"/>
  <c r="I399" i="1"/>
  <c r="I407" i="1"/>
  <c r="I424" i="1"/>
  <c r="I435" i="1"/>
  <c r="I451" i="1"/>
  <c r="H463" i="1"/>
  <c r="I50" i="1"/>
  <c r="I66" i="1"/>
  <c r="I107" i="1"/>
  <c r="H118" i="1"/>
  <c r="H41" i="1"/>
  <c r="I49" i="1"/>
  <c r="I109" i="1"/>
  <c r="H128" i="1"/>
  <c r="I131" i="1"/>
  <c r="H137" i="1"/>
  <c r="I140" i="1"/>
  <c r="I143" i="1"/>
  <c r="I154" i="1"/>
  <c r="I159" i="1"/>
  <c r="H221" i="1"/>
  <c r="I254" i="1"/>
  <c r="I303" i="1"/>
  <c r="I344" i="1"/>
  <c r="I360" i="1"/>
  <c r="I363" i="1"/>
  <c r="I382" i="1"/>
  <c r="I401" i="1"/>
  <c r="I463" i="1"/>
  <c r="I39" i="1"/>
  <c r="I73" i="1"/>
  <c r="I98" i="1"/>
  <c r="I103" i="1"/>
  <c r="I220" i="1"/>
  <c r="I259" i="1"/>
  <c r="I281" i="1"/>
  <c r="I368" i="1"/>
  <c r="I387" i="1"/>
  <c r="I398" i="1"/>
  <c r="H456" i="1"/>
  <c r="H475" i="1"/>
  <c r="H159" i="1"/>
  <c r="I5" i="1"/>
  <c r="I8" i="1"/>
  <c r="I11" i="1"/>
  <c r="H23" i="1"/>
  <c r="H64" i="1"/>
  <c r="I113" i="1"/>
  <c r="I201" i="1"/>
  <c r="I237" i="1"/>
  <c r="I240" i="1"/>
  <c r="I286" i="1"/>
  <c r="I289" i="1"/>
  <c r="I326" i="1"/>
  <c r="I349" i="1"/>
  <c r="I352" i="1"/>
  <c r="I366" i="1"/>
  <c r="I369" i="1"/>
  <c r="I403" i="1"/>
  <c r="I440" i="1"/>
  <c r="I443" i="1"/>
  <c r="H25" i="1"/>
  <c r="H44" i="1"/>
  <c r="I55" i="1"/>
  <c r="I91" i="1"/>
  <c r="H124" i="1"/>
  <c r="I145" i="1"/>
  <c r="I165" i="1"/>
  <c r="I176" i="1"/>
  <c r="I181" i="1"/>
  <c r="I225" i="1"/>
  <c r="I262" i="1"/>
  <c r="I291" i="1"/>
  <c r="I317" i="1"/>
  <c r="I320" i="1"/>
  <c r="I334" i="1"/>
  <c r="I337" i="1"/>
  <c r="I357" i="1"/>
  <c r="I371" i="1"/>
  <c r="I408" i="1"/>
  <c r="I411" i="1"/>
  <c r="I422" i="1"/>
  <c r="I445" i="1"/>
  <c r="I448" i="1"/>
  <c r="I469" i="1"/>
  <c r="H22" i="1"/>
  <c r="I27" i="1"/>
  <c r="H30" i="1"/>
  <c r="I35" i="1"/>
  <c r="H60" i="1"/>
  <c r="I79" i="1"/>
  <c r="H96" i="1"/>
  <c r="I105" i="1"/>
  <c r="I117" i="1"/>
  <c r="I123" i="1"/>
  <c r="I169" i="1"/>
  <c r="I180" i="1"/>
  <c r="I197" i="1"/>
  <c r="I200" i="1"/>
  <c r="H218" i="1"/>
  <c r="I227" i="1"/>
  <c r="I253" i="1"/>
  <c r="I256" i="1"/>
  <c r="I270" i="1"/>
  <c r="I273" i="1"/>
  <c r="I296" i="1"/>
  <c r="I299" i="1"/>
  <c r="I325" i="1"/>
  <c r="I339" i="1"/>
  <c r="I376" i="1"/>
  <c r="I379" i="1"/>
  <c r="I390" i="1"/>
  <c r="I413" i="1"/>
  <c r="I416" i="1"/>
  <c r="I430" i="1"/>
  <c r="I433" i="1"/>
  <c r="I453" i="1"/>
  <c r="H472" i="1"/>
  <c r="H480" i="1"/>
  <c r="H71" i="1"/>
  <c r="I76" i="1"/>
  <c r="I87" i="1"/>
  <c r="H99" i="1"/>
  <c r="I111" i="1"/>
  <c r="I190" i="1"/>
  <c r="I224" i="1"/>
  <c r="I238" i="1"/>
  <c r="I241" i="1"/>
  <c r="I264" i="1"/>
  <c r="I267" i="1"/>
  <c r="I307" i="1"/>
  <c r="I310" i="1"/>
  <c r="I333" i="1"/>
  <c r="I336" i="1"/>
  <c r="I350" i="1"/>
  <c r="I353" i="1"/>
  <c r="H103" i="1"/>
  <c r="I3" i="1"/>
  <c r="I6" i="1"/>
  <c r="H21" i="1"/>
  <c r="H24" i="1"/>
  <c r="I37" i="1"/>
  <c r="I40" i="1"/>
  <c r="I421" i="1"/>
  <c r="H67" i="1"/>
  <c r="I81" i="1"/>
  <c r="H111" i="1"/>
  <c r="I119" i="1"/>
  <c r="H125" i="1"/>
  <c r="I138" i="1"/>
  <c r="I141" i="1"/>
  <c r="H146" i="1"/>
  <c r="I149" i="1"/>
  <c r="I189" i="1"/>
  <c r="I196" i="1"/>
  <c r="I216" i="1"/>
  <c r="I229" i="1"/>
  <c r="I243" i="1"/>
  <c r="I246" i="1"/>
  <c r="I269" i="1"/>
  <c r="I272" i="1"/>
  <c r="I318" i="1"/>
  <c r="I321" i="1"/>
  <c r="I341" i="1"/>
  <c r="I355" i="1"/>
  <c r="I392" i="1"/>
  <c r="I395" i="1"/>
  <c r="I406" i="1"/>
  <c r="I429" i="1"/>
  <c r="I432" i="1"/>
  <c r="I446" i="1"/>
  <c r="I449" i="1"/>
  <c r="H455" i="1"/>
  <c r="H459" i="1"/>
  <c r="I471" i="1"/>
  <c r="I475" i="1"/>
  <c r="I482" i="1"/>
  <c r="I19" i="1"/>
  <c r="I42" i="1"/>
  <c r="I155" i="1"/>
  <c r="H155" i="1"/>
  <c r="I248" i="1"/>
  <c r="I251" i="1"/>
  <c r="I280" i="1"/>
  <c r="I283" i="1"/>
  <c r="I312" i="1"/>
  <c r="I315" i="1"/>
  <c r="I202" i="1"/>
  <c r="H202" i="1"/>
  <c r="H85" i="1"/>
  <c r="I179" i="1"/>
  <c r="H468" i="1"/>
  <c r="I468" i="1"/>
  <c r="I47" i="1"/>
  <c r="H47" i="1"/>
  <c r="I32" i="1"/>
  <c r="H32" i="1"/>
  <c r="H75" i="1"/>
  <c r="H460" i="1"/>
  <c r="I460" i="1"/>
  <c r="H70" i="1"/>
  <c r="I38" i="1"/>
  <c r="I58" i="1"/>
  <c r="H54" i="1"/>
  <c r="H66" i="1"/>
  <c r="H132" i="1"/>
  <c r="I132" i="1"/>
  <c r="I171" i="1"/>
  <c r="H52" i="1"/>
  <c r="H79" i="1"/>
  <c r="I93" i="1"/>
  <c r="H93" i="1"/>
  <c r="H48" i="1"/>
  <c r="I48" i="1"/>
  <c r="I23" i="1"/>
  <c r="I31" i="1"/>
  <c r="H31" i="1"/>
  <c r="H39" i="1"/>
  <c r="H116" i="1"/>
  <c r="I122" i="1"/>
  <c r="I161" i="1"/>
  <c r="H476" i="1"/>
  <c r="I29" i="1"/>
  <c r="H33" i="1"/>
  <c r="H45" i="1"/>
  <c r="I57" i="1"/>
  <c r="H76" i="1"/>
  <c r="I88" i="1"/>
  <c r="H94" i="1"/>
  <c r="H97" i="1"/>
  <c r="H106" i="1"/>
  <c r="I121" i="1"/>
  <c r="H136" i="1"/>
  <c r="I146" i="1"/>
  <c r="H152" i="1"/>
  <c r="I163" i="1"/>
  <c r="I170" i="1"/>
  <c r="I178" i="1"/>
  <c r="I186" i="1"/>
  <c r="I192" i="1"/>
  <c r="H205" i="1"/>
  <c r="I217" i="1"/>
  <c r="I221" i="1"/>
  <c r="I228" i="1"/>
  <c r="I244" i="1"/>
  <c r="I260" i="1"/>
  <c r="I276" i="1"/>
  <c r="I292" i="1"/>
  <c r="I308" i="1"/>
  <c r="I324" i="1"/>
  <c r="I340" i="1"/>
  <c r="I356" i="1"/>
  <c r="I372" i="1"/>
  <c r="I388" i="1"/>
  <c r="I404" i="1"/>
  <c r="I420" i="1"/>
  <c r="I436" i="1"/>
  <c r="I452" i="1"/>
  <c r="H458" i="1"/>
  <c r="H466" i="1"/>
  <c r="H474" i="1"/>
  <c r="I476" i="1"/>
  <c r="H112" i="1"/>
  <c r="H115" i="1"/>
  <c r="I127" i="1"/>
  <c r="I151" i="1"/>
  <c r="H154" i="1"/>
  <c r="I157" i="1"/>
  <c r="I198" i="1"/>
  <c r="I234" i="1"/>
  <c r="I250" i="1"/>
  <c r="I266" i="1"/>
  <c r="I282" i="1"/>
  <c r="I298" i="1"/>
  <c r="I314" i="1"/>
  <c r="I330" i="1"/>
  <c r="I346" i="1"/>
  <c r="I362" i="1"/>
  <c r="I378" i="1"/>
  <c r="I394" i="1"/>
  <c r="I410" i="1"/>
  <c r="I426" i="1"/>
  <c r="I442" i="1"/>
  <c r="H457" i="1"/>
  <c r="I459" i="1"/>
  <c r="H465" i="1"/>
  <c r="I467" i="1"/>
  <c r="H473" i="1"/>
  <c r="I483" i="1"/>
  <c r="I4" i="1"/>
  <c r="H14" i="1"/>
  <c r="I18" i="1"/>
  <c r="I28" i="1"/>
  <c r="H78" i="1"/>
  <c r="H84" i="1"/>
  <c r="I90" i="1"/>
  <c r="H102" i="1"/>
  <c r="I112" i="1"/>
  <c r="I130" i="1"/>
  <c r="H148" i="1"/>
  <c r="H151" i="1"/>
  <c r="I167" i="1"/>
  <c r="I175" i="1"/>
  <c r="I183" i="1"/>
  <c r="I194" i="1"/>
  <c r="H216" i="1"/>
  <c r="H220" i="1"/>
  <c r="H224" i="1"/>
  <c r="I457" i="1"/>
  <c r="I465" i="1"/>
  <c r="I473" i="1"/>
  <c r="I480" i="1"/>
  <c r="I56" i="1"/>
  <c r="H62" i="1"/>
  <c r="H65" i="1"/>
  <c r="I74" i="1"/>
  <c r="I89" i="1"/>
  <c r="H108" i="1"/>
  <c r="I120" i="1"/>
  <c r="H126" i="1"/>
  <c r="H129" i="1"/>
  <c r="H134" i="1"/>
  <c r="I147" i="1"/>
  <c r="I153" i="1"/>
  <c r="I162" i="1"/>
  <c r="I166" i="1"/>
  <c r="I174" i="1"/>
  <c r="I182" i="1"/>
  <c r="I193" i="1"/>
  <c r="I219" i="1"/>
  <c r="I223" i="1"/>
  <c r="I236" i="1"/>
  <c r="I252" i="1"/>
  <c r="I268" i="1"/>
  <c r="I284" i="1"/>
  <c r="I300" i="1"/>
  <c r="I316" i="1"/>
  <c r="I332" i="1"/>
  <c r="I348" i="1"/>
  <c r="I364" i="1"/>
  <c r="I380" i="1"/>
  <c r="I396" i="1"/>
  <c r="I412" i="1"/>
  <c r="I428" i="1"/>
  <c r="I444" i="1"/>
  <c r="H454" i="1"/>
  <c r="I456" i="1"/>
  <c r="H462" i="1"/>
  <c r="I464" i="1"/>
  <c r="H470" i="1"/>
  <c r="I472" i="1"/>
  <c r="H478" i="1"/>
  <c r="I7" i="1"/>
  <c r="I10" i="1"/>
  <c r="I13" i="1"/>
  <c r="I17" i="1"/>
  <c r="I34" i="1"/>
  <c r="I61" i="1"/>
  <c r="I77" i="1"/>
  <c r="H80" i="1"/>
  <c r="H83" i="1"/>
  <c r="I95" i="1"/>
  <c r="I101" i="1"/>
  <c r="H104" i="1"/>
  <c r="I125" i="1"/>
  <c r="H203" i="1"/>
  <c r="I226" i="1"/>
  <c r="I242" i="1"/>
  <c r="I258" i="1"/>
  <c r="I274" i="1"/>
  <c r="I290" i="1"/>
  <c r="I306" i="1"/>
  <c r="I322" i="1"/>
  <c r="I338" i="1"/>
  <c r="I354" i="1"/>
  <c r="I370" i="1"/>
  <c r="I386" i="1"/>
  <c r="I402" i="1"/>
  <c r="I418" i="1"/>
  <c r="I434" i="1"/>
  <c r="I450" i="1"/>
  <c r="H461" i="1"/>
  <c r="H469" i="1"/>
  <c r="H477" i="1"/>
  <c r="I479" i="1"/>
  <c r="H29" i="1"/>
  <c r="I106" i="1"/>
  <c r="I83" i="1"/>
  <c r="I110" i="1"/>
  <c r="H114" i="1"/>
  <c r="H119" i="1"/>
  <c r="I25" i="1"/>
  <c r="I33" i="1"/>
  <c r="I41" i="1"/>
  <c r="H56" i="1"/>
  <c r="I65" i="1"/>
  <c r="I67" i="1"/>
  <c r="H88" i="1"/>
  <c r="I97" i="1"/>
  <c r="I99" i="1"/>
  <c r="H120" i="1"/>
  <c r="H130" i="1"/>
  <c r="H138" i="1"/>
  <c r="I218" i="1"/>
  <c r="I222" i="1"/>
  <c r="H74" i="1"/>
  <c r="I84" i="1"/>
  <c r="I52" i="1"/>
  <c r="I70" i="1"/>
  <c r="H37" i="1"/>
  <c r="I22" i="1"/>
  <c r="H20" i="1"/>
  <c r="I60" i="1"/>
  <c r="I124" i="1"/>
  <c r="H46" i="1"/>
  <c r="I30" i="1"/>
  <c r="I150" i="1"/>
  <c r="H13" i="1"/>
  <c r="H16" i="1"/>
  <c r="H19" i="1"/>
  <c r="I45" i="1"/>
  <c r="I51" i="1"/>
  <c r="H55" i="1"/>
  <c r="I64" i="1"/>
  <c r="H69" i="1"/>
  <c r="H73" i="1"/>
  <c r="I78" i="1"/>
  <c r="I92" i="1"/>
  <c r="I128" i="1"/>
  <c r="I14" i="1"/>
  <c r="H35" i="1"/>
  <c r="I36" i="1"/>
  <c r="H43" i="1"/>
  <c r="I44" i="1"/>
  <c r="H59" i="1"/>
  <c r="I82" i="1"/>
  <c r="H91" i="1"/>
  <c r="H123" i="1"/>
  <c r="I135" i="1"/>
  <c r="H145" i="1"/>
  <c r="H149" i="1"/>
  <c r="H153" i="1"/>
  <c r="H157" i="1"/>
  <c r="H161" i="1"/>
  <c r="I204" i="1"/>
  <c r="H204" i="1"/>
  <c r="H38" i="1"/>
  <c r="I102" i="1"/>
  <c r="I116" i="1"/>
  <c r="I158" i="1"/>
  <c r="H17" i="1"/>
  <c r="I21" i="1"/>
  <c r="H50" i="1"/>
  <c r="H87" i="1"/>
  <c r="H101" i="1"/>
  <c r="I115" i="1"/>
  <c r="H27" i="1"/>
  <c r="H26" i="1"/>
  <c r="H34" i="1"/>
  <c r="H42" i="1"/>
  <c r="H49" i="1"/>
  <c r="I54" i="1"/>
  <c r="H58" i="1"/>
  <c r="H63" i="1"/>
  <c r="I68" i="1"/>
  <c r="I72" i="1"/>
  <c r="H77" i="1"/>
  <c r="H81" i="1"/>
  <c r="I86" i="1"/>
  <c r="H90" i="1"/>
  <c r="H95" i="1"/>
  <c r="I100" i="1"/>
  <c r="I104" i="1"/>
  <c r="H109" i="1"/>
  <c r="H113" i="1"/>
  <c r="I118" i="1"/>
  <c r="H122" i="1"/>
  <c r="H127" i="1"/>
  <c r="I134" i="1"/>
  <c r="I129" i="1"/>
  <c r="I137" i="1"/>
  <c r="H15" i="1"/>
  <c r="H18" i="1"/>
  <c r="H28" i="1"/>
  <c r="I96" i="1"/>
  <c r="H105" i="1"/>
  <c r="I136" i="1"/>
  <c r="H131" i="1"/>
  <c r="I133" i="1"/>
  <c r="I139" i="1"/>
  <c r="I144" i="1"/>
  <c r="I148" i="1"/>
  <c r="I152" i="1"/>
  <c r="I156" i="1"/>
  <c r="I160" i="1"/>
  <c r="I164" i="1"/>
</calcChain>
</file>

<file path=xl/sharedStrings.xml><?xml version="1.0" encoding="utf-8"?>
<sst xmlns="http://schemas.openxmlformats.org/spreadsheetml/2006/main" count="1846" uniqueCount="429">
  <si>
    <t>Deprem</t>
  </si>
  <si>
    <t>Borehole</t>
  </si>
  <si>
    <t>Fault_Type</t>
  </si>
  <si>
    <t>Mw</t>
  </si>
  <si>
    <t>PGA</t>
  </si>
  <si>
    <t>PGV</t>
  </si>
  <si>
    <t>PGV2/PGA</t>
  </si>
  <si>
    <t>FN</t>
  </si>
  <si>
    <t>FR</t>
  </si>
  <si>
    <t>lnIa</t>
  </si>
  <si>
    <t>lnCAV5</t>
  </si>
  <si>
    <t>R</t>
  </si>
  <si>
    <t>R_star</t>
  </si>
  <si>
    <t>Log_LSI</t>
  </si>
  <si>
    <t>S</t>
  </si>
  <si>
    <t>W</t>
  </si>
  <si>
    <t>T15</t>
  </si>
  <si>
    <t>NT</t>
  </si>
  <si>
    <t>FC15</t>
  </si>
  <si>
    <t>D5015</t>
  </si>
  <si>
    <t>zcr</t>
  </si>
  <si>
    <t>Vs</t>
  </si>
  <si>
    <t>Referans</t>
  </si>
  <si>
    <t>Alaska (1964)</t>
  </si>
  <si>
    <t>Alaska_1A</t>
  </si>
  <si>
    <t>Reverse</t>
  </si>
  <si>
    <t>Hasançebi, Si (2000)</t>
  </si>
  <si>
    <t>Alaska_2</t>
  </si>
  <si>
    <t>Alaska_4</t>
  </si>
  <si>
    <t>Alaska_5L</t>
  </si>
  <si>
    <t>Alaska_6</t>
  </si>
  <si>
    <t>Alaska_8</t>
  </si>
  <si>
    <t>Alaska_10</t>
  </si>
  <si>
    <t>Alaska_14</t>
  </si>
  <si>
    <t>Alaska_M-10</t>
  </si>
  <si>
    <t>Alaska_M-12</t>
  </si>
  <si>
    <t>Alaska_M-20</t>
  </si>
  <si>
    <t>Arjantin - San Juan (1977)</t>
  </si>
  <si>
    <t>San_Juan_1</t>
  </si>
  <si>
    <t>Al Bawwab, Si (2000), Travasarou vd. (2003) Ia alındı.</t>
  </si>
  <si>
    <t>San_Juan_6</t>
  </si>
  <si>
    <t>Borah Peak (1983)</t>
  </si>
  <si>
    <t>WS_1</t>
  </si>
  <si>
    <t>Normal</t>
  </si>
  <si>
    <t>Al Bawwab, Si (2000), Travasarou vd. (2003) Fault type buradan alındı, Travasarou vd. (2003) Ia alındı.</t>
  </si>
  <si>
    <t>PR_2</t>
  </si>
  <si>
    <t>WS_3</t>
  </si>
  <si>
    <t>WS_4</t>
  </si>
  <si>
    <t>Darfield (2010)</t>
  </si>
  <si>
    <t>Strike-Slip</t>
  </si>
  <si>
    <t>NZGD, Robinson 2016, Bradley 2012, Bradley 2016,, Travasarou vd. (2003) Ia alındı.</t>
  </si>
  <si>
    <t>NZGD, Robinson 2016, Bradley 2012, Bradley 2016, Travasarou vd. (2003) Ia alındı.</t>
  </si>
  <si>
    <t>Chi Chi (1999)</t>
  </si>
  <si>
    <t>NT-BH-3</t>
  </si>
  <si>
    <t>Hasançebi, Travasarou vd. (2003) Fault type buradan alındı, Travasarou vd. (2003) Ia alındı.</t>
  </si>
  <si>
    <t>NT-BH-4</t>
  </si>
  <si>
    <t>NT-BH-5</t>
  </si>
  <si>
    <t>NT-BH-6</t>
  </si>
  <si>
    <t>NT-BH-7</t>
  </si>
  <si>
    <t>NT-BH-12</t>
  </si>
  <si>
    <t>NT-BH-14</t>
  </si>
  <si>
    <t>WF-BH-3</t>
  </si>
  <si>
    <t>WF-BH-7</t>
  </si>
  <si>
    <t>WF-BH-10</t>
  </si>
  <si>
    <t>WF-BH-11</t>
  </si>
  <si>
    <t>WF-BH-12</t>
  </si>
  <si>
    <t>WF-BH-13</t>
  </si>
  <si>
    <t>YL-BH-18</t>
  </si>
  <si>
    <t>YL-BH-21</t>
  </si>
  <si>
    <t>YL-BH-25</t>
  </si>
  <si>
    <t>YL-BH-26</t>
  </si>
  <si>
    <t>YL-BH-28</t>
  </si>
  <si>
    <t>YL-BH-29</t>
  </si>
  <si>
    <t>YL-BH-30</t>
  </si>
  <si>
    <t>YL-BH-35</t>
  </si>
  <si>
    <t>YL-BH-43</t>
  </si>
  <si>
    <t>YL-BH-44</t>
  </si>
  <si>
    <t>YL-BH-45</t>
  </si>
  <si>
    <t>YL-BH-46</t>
  </si>
  <si>
    <t>YL-BH-47</t>
  </si>
  <si>
    <t>Christchurch (2011)</t>
  </si>
  <si>
    <t>Oblique</t>
  </si>
  <si>
    <t>Fukui (1948)</t>
  </si>
  <si>
    <t>KR1</t>
  </si>
  <si>
    <t>Hasançebi, Si (2000), Travasarou vd. (2003) Ia alındı.</t>
  </si>
  <si>
    <t>KR2</t>
  </si>
  <si>
    <t>KR3</t>
  </si>
  <si>
    <t>KR6</t>
  </si>
  <si>
    <t>KR7</t>
  </si>
  <si>
    <t>KR8</t>
  </si>
  <si>
    <t>KR9</t>
  </si>
  <si>
    <t>Guatemala (1976)</t>
  </si>
  <si>
    <t>LP_1</t>
  </si>
  <si>
    <t>LP_2</t>
  </si>
  <si>
    <t>LP_3</t>
  </si>
  <si>
    <t>Hokkaida Nansei Oki (1993)</t>
  </si>
  <si>
    <t>B-1</t>
  </si>
  <si>
    <t>B-2</t>
  </si>
  <si>
    <t>B-3</t>
  </si>
  <si>
    <t>B-Existing</t>
  </si>
  <si>
    <t>B-4</t>
  </si>
  <si>
    <t>Hyogoken Nanbu (1995)</t>
  </si>
  <si>
    <t>AI1</t>
  </si>
  <si>
    <t>Hasançebi, Fukushima (1997), Travasarou vd. (2003) Ia alındı.</t>
  </si>
  <si>
    <t>CK1</t>
  </si>
  <si>
    <t>LP1</t>
  </si>
  <si>
    <t>LP2</t>
  </si>
  <si>
    <t>LP3</t>
  </si>
  <si>
    <t>LP4</t>
  </si>
  <si>
    <t>LP5</t>
  </si>
  <si>
    <t>PI1</t>
  </si>
  <si>
    <t>PI2</t>
  </si>
  <si>
    <t>PI3</t>
  </si>
  <si>
    <t>PI4</t>
  </si>
  <si>
    <t>PI5</t>
  </si>
  <si>
    <t>PI6</t>
  </si>
  <si>
    <t>PI7</t>
  </si>
  <si>
    <t>PI8</t>
  </si>
  <si>
    <t>RI1</t>
  </si>
  <si>
    <t>RI2</t>
  </si>
  <si>
    <t>RI3</t>
  </si>
  <si>
    <t>RI4</t>
  </si>
  <si>
    <t>RI5</t>
  </si>
  <si>
    <t>RI6</t>
  </si>
  <si>
    <t>Imperial Valley (1979)</t>
  </si>
  <si>
    <t>Al Bawwab, Si (2000), Kramer (2006) Fault type buradan alındı, Wilson (1993) Ia buradan alındı</t>
  </si>
  <si>
    <t>Kanto (1923)</t>
  </si>
  <si>
    <t>K-11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</si>
  <si>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</si>
  <si>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</si>
  <si>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</si>
  <si>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</si>
  <si>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</si>
  <si>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</si>
  <si>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</si>
  <si>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</si>
  <si>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</si>
  <si>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K-12</t>
  </si>
  <si>
    <t>K-13</t>
  </si>
  <si>
    <t>Kocaeli (1999)</t>
  </si>
  <si>
    <t>SH-4</t>
  </si>
  <si>
    <t>Çetin vd. (2002), PEER Web Sayfası), AFAD &amp; SeismoSignal, Travasarou vd. (2003) Fault type buradan alındı</t>
  </si>
  <si>
    <t>SH-7</t>
  </si>
  <si>
    <t>SH-9</t>
  </si>
  <si>
    <t>SH-11</t>
  </si>
  <si>
    <t>PS-2</t>
  </si>
  <si>
    <t>Çetin vd. (2004)), AFAD &amp; SeismoSignal, Travasarou vd. (2003) Fault type buradan alındı</t>
  </si>
  <si>
    <t>PS-3</t>
  </si>
  <si>
    <t>PS-4</t>
  </si>
  <si>
    <t>SF5</t>
  </si>
  <si>
    <t>SF6</t>
  </si>
  <si>
    <t>DN1</t>
  </si>
  <si>
    <t>DN2</t>
  </si>
  <si>
    <t>YH1</t>
  </si>
  <si>
    <t>Çetin vd. (2004), AFAD &amp; SeismoSignal, Travasarou vd. (2003) Fault type buradan alındı</t>
  </si>
  <si>
    <t>YH2</t>
  </si>
  <si>
    <t>YH3</t>
  </si>
  <si>
    <t>A2</t>
  </si>
  <si>
    <t>Al-Bawwab, PPER Web Sayfası), AFAD &amp; SeismoSignal, Travasarou vd. (2003) Fault type buradan alındı</t>
  </si>
  <si>
    <t>A4</t>
  </si>
  <si>
    <t>Loma Prieta (1989)</t>
  </si>
  <si>
    <t>EB-3</t>
  </si>
  <si>
    <t>Reverse-oblique</t>
  </si>
  <si>
    <t>Hasançebi, Fault type Kramer 2003ten alındı</t>
  </si>
  <si>
    <t>RC-B1</t>
  </si>
  <si>
    <t>VC-B10</t>
  </si>
  <si>
    <t>Luzon (1990)</t>
  </si>
  <si>
    <t>PR_1</t>
  </si>
  <si>
    <t>Al Bawwab</t>
  </si>
  <si>
    <t>PR_3</t>
  </si>
  <si>
    <t>PR_11</t>
  </si>
  <si>
    <t>Nihonkai Chubu (1983)</t>
  </si>
  <si>
    <t>N-1-77</t>
  </si>
  <si>
    <t>Hasançebi, Midorikawa &amp; Wakamatsu (1988)</t>
  </si>
  <si>
    <t>N-2-78</t>
  </si>
  <si>
    <t>N-2-79</t>
  </si>
  <si>
    <t>N-2-80</t>
  </si>
  <si>
    <t>N-2-81</t>
  </si>
  <si>
    <t>N-3-82</t>
  </si>
  <si>
    <t>N-3-83</t>
  </si>
  <si>
    <t>N-4-87</t>
  </si>
  <si>
    <t>N-4-88</t>
  </si>
  <si>
    <t>N-4-8</t>
  </si>
  <si>
    <t>N-5-89</t>
  </si>
  <si>
    <t>N-5-90</t>
  </si>
  <si>
    <t>N-6-91</t>
  </si>
  <si>
    <t>N-6-92</t>
  </si>
  <si>
    <t>N-6-93</t>
  </si>
  <si>
    <t>N-7-94</t>
  </si>
  <si>
    <t>N-7-95</t>
  </si>
  <si>
    <t>S-2-99</t>
  </si>
  <si>
    <t>S-4-101</t>
  </si>
  <si>
    <t>S-7-105</t>
  </si>
  <si>
    <t>S-7-106</t>
  </si>
  <si>
    <t>S-7-107</t>
  </si>
  <si>
    <t>S-8-108</t>
  </si>
  <si>
    <t>S-9-109</t>
  </si>
  <si>
    <t>S-11-92</t>
  </si>
  <si>
    <t>S-12-96</t>
  </si>
  <si>
    <t>S-12-97</t>
  </si>
  <si>
    <t>S-12-98</t>
  </si>
  <si>
    <t>Niigata (1964)</t>
  </si>
  <si>
    <t>8-9</t>
  </si>
  <si>
    <t>Hasançebi, Midorikawa &amp; Wakamatsu (1988), Kayen (1997)den Ih değerleri alındı, Vsler Al Bawwabtan alındı</t>
  </si>
  <si>
    <t>0-1</t>
  </si>
  <si>
    <t>3-2</t>
  </si>
  <si>
    <t>3-6</t>
  </si>
  <si>
    <t>3-7</t>
  </si>
  <si>
    <t>3-8</t>
  </si>
  <si>
    <t>4-1</t>
  </si>
  <si>
    <t>5-3</t>
  </si>
  <si>
    <t>5-6</t>
  </si>
  <si>
    <t>5-7</t>
  </si>
  <si>
    <t>5-8</t>
  </si>
  <si>
    <t>5-10</t>
  </si>
  <si>
    <t>5-15</t>
  </si>
  <si>
    <t>5-17</t>
  </si>
  <si>
    <t>5-18</t>
  </si>
  <si>
    <t>5-21</t>
  </si>
  <si>
    <t>5-22</t>
  </si>
  <si>
    <t>5-23</t>
  </si>
  <si>
    <t>5-37</t>
  </si>
  <si>
    <t>5-39</t>
  </si>
  <si>
    <t>5-40_1</t>
  </si>
  <si>
    <t>5-40_2</t>
  </si>
  <si>
    <t>5-42</t>
  </si>
  <si>
    <t xml:space="preserve">5-43 </t>
  </si>
  <si>
    <t xml:space="preserve">6-6 </t>
  </si>
  <si>
    <t xml:space="preserve">6-8 </t>
  </si>
  <si>
    <t>6-10</t>
  </si>
  <si>
    <t xml:space="preserve"> 6-12 </t>
  </si>
  <si>
    <t xml:space="preserve">6-16 </t>
  </si>
  <si>
    <t xml:space="preserve">6-17 </t>
  </si>
  <si>
    <t>6-19</t>
  </si>
  <si>
    <t xml:space="preserve"> 6-20 </t>
  </si>
  <si>
    <t>7-1</t>
  </si>
  <si>
    <t xml:space="preserve"> 7-2 </t>
  </si>
  <si>
    <t xml:space="preserve">7-3 </t>
  </si>
  <si>
    <t xml:space="preserve">7-5 </t>
  </si>
  <si>
    <t xml:space="preserve">7-8 </t>
  </si>
  <si>
    <t>8-1</t>
  </si>
  <si>
    <t xml:space="preserve"> 8-2 </t>
  </si>
  <si>
    <t xml:space="preserve">8-3 </t>
  </si>
  <si>
    <t xml:space="preserve">8-4 </t>
  </si>
  <si>
    <t>8-5</t>
  </si>
  <si>
    <t xml:space="preserve"> 8-7 </t>
  </si>
  <si>
    <t xml:space="preserve">8-8 </t>
  </si>
  <si>
    <t xml:space="preserve">8-10 </t>
  </si>
  <si>
    <t xml:space="preserve">8-12 </t>
  </si>
  <si>
    <t xml:space="preserve">8-13 </t>
  </si>
  <si>
    <t xml:space="preserve">8-19 </t>
  </si>
  <si>
    <t>8-30</t>
  </si>
  <si>
    <t xml:space="preserve">8-35 </t>
  </si>
  <si>
    <t xml:space="preserve">8-37 </t>
  </si>
  <si>
    <t>8-43</t>
  </si>
  <si>
    <t>9-1</t>
  </si>
  <si>
    <t>10-3</t>
  </si>
  <si>
    <t>11-3</t>
  </si>
  <si>
    <t>14-3</t>
  </si>
  <si>
    <t>72-2</t>
  </si>
  <si>
    <t>78-2</t>
  </si>
  <si>
    <t>F10-3</t>
  </si>
  <si>
    <t>F10-4</t>
  </si>
  <si>
    <t>F10-8</t>
  </si>
  <si>
    <t>F10-9</t>
  </si>
  <si>
    <t>F10-11</t>
  </si>
  <si>
    <t>F10-12</t>
  </si>
  <si>
    <t>F10-13</t>
  </si>
  <si>
    <t>F10-14</t>
  </si>
  <si>
    <t>F10-15</t>
  </si>
  <si>
    <t>F10-16</t>
  </si>
  <si>
    <t>F10-19</t>
  </si>
  <si>
    <t>F10-20</t>
  </si>
  <si>
    <t>F10-21</t>
  </si>
  <si>
    <t>F10-22</t>
  </si>
  <si>
    <t>F10-23</t>
  </si>
  <si>
    <t>F10-24</t>
  </si>
  <si>
    <t>F10-25</t>
  </si>
  <si>
    <t>F10-26</t>
  </si>
  <si>
    <t>F11-1</t>
  </si>
  <si>
    <t>F11-2</t>
  </si>
  <si>
    <t>F11-3</t>
  </si>
  <si>
    <t>F11-4</t>
  </si>
  <si>
    <t>F11-7</t>
  </si>
  <si>
    <t>F11-8_1</t>
  </si>
  <si>
    <t>F11-8_2</t>
  </si>
  <si>
    <t>F11-12</t>
  </si>
  <si>
    <t>F11-15</t>
  </si>
  <si>
    <t>F11-16</t>
  </si>
  <si>
    <t>F11-19</t>
  </si>
  <si>
    <t>F11-21</t>
  </si>
  <si>
    <t>F12-1</t>
  </si>
  <si>
    <t>G9-1</t>
  </si>
  <si>
    <t>G9-11</t>
  </si>
  <si>
    <t>G9-12</t>
  </si>
  <si>
    <t>G9-13</t>
  </si>
  <si>
    <t>G9-14</t>
  </si>
  <si>
    <t>G9-15</t>
  </si>
  <si>
    <t>G9-16_1</t>
  </si>
  <si>
    <t>G9-16_2</t>
  </si>
  <si>
    <t>G9-16_3</t>
  </si>
  <si>
    <t>G9-24</t>
  </si>
  <si>
    <t>G9-25</t>
  </si>
  <si>
    <t>G9-26</t>
  </si>
  <si>
    <t>G9-32</t>
  </si>
  <si>
    <t>G9-33</t>
  </si>
  <si>
    <t>G10-2</t>
  </si>
  <si>
    <t>G10-20</t>
  </si>
  <si>
    <t>G10-26</t>
  </si>
  <si>
    <t>G10-27</t>
  </si>
  <si>
    <t>G10-28</t>
  </si>
  <si>
    <t>G10-29</t>
  </si>
  <si>
    <t>G10-30</t>
  </si>
  <si>
    <t>G10-31</t>
  </si>
  <si>
    <t>G10-33</t>
  </si>
  <si>
    <t>G10-34</t>
  </si>
  <si>
    <t>G10-35</t>
  </si>
  <si>
    <t>G10-36</t>
  </si>
  <si>
    <t>G10-47</t>
  </si>
  <si>
    <t>G10-48</t>
  </si>
  <si>
    <t>G10-49_1</t>
  </si>
  <si>
    <t>G10-49_2</t>
  </si>
  <si>
    <t>G10-50_1</t>
  </si>
  <si>
    <t>G10-50_2</t>
  </si>
  <si>
    <t>G10-51</t>
  </si>
  <si>
    <t>G10-52_1</t>
  </si>
  <si>
    <t>G10-52_2</t>
  </si>
  <si>
    <t>G10-53_1</t>
  </si>
  <si>
    <t>G10-53_2</t>
  </si>
  <si>
    <t>G10-54_1</t>
  </si>
  <si>
    <t>G10-54_2</t>
  </si>
  <si>
    <t>G10-55</t>
  </si>
  <si>
    <t>G10-56</t>
  </si>
  <si>
    <t>G10-57</t>
  </si>
  <si>
    <t>G10-58</t>
  </si>
  <si>
    <t>G10-59</t>
  </si>
  <si>
    <t>G10-60</t>
  </si>
  <si>
    <t>G10-61</t>
  </si>
  <si>
    <t>G10-62</t>
  </si>
  <si>
    <t>G10-69</t>
  </si>
  <si>
    <t>G10-70</t>
  </si>
  <si>
    <t>G10-77</t>
  </si>
  <si>
    <t>G10-82</t>
  </si>
  <si>
    <t>G10-83</t>
  </si>
  <si>
    <t>G11-1</t>
  </si>
  <si>
    <t>G11-2</t>
  </si>
  <si>
    <t>G11-6</t>
  </si>
  <si>
    <t>G11-7</t>
  </si>
  <si>
    <t>G11-13</t>
  </si>
  <si>
    <t>H10-1a</t>
  </si>
  <si>
    <t>H10-2a</t>
  </si>
  <si>
    <t>H10-6</t>
  </si>
  <si>
    <t>H10-7</t>
  </si>
  <si>
    <t>H10-9</t>
  </si>
  <si>
    <t>H10-10</t>
  </si>
  <si>
    <t>H10-11</t>
  </si>
  <si>
    <t>H10-12</t>
  </si>
  <si>
    <t>H10-13</t>
  </si>
  <si>
    <t>H10-39</t>
  </si>
  <si>
    <t>H10-40</t>
  </si>
  <si>
    <t>H10-41</t>
  </si>
  <si>
    <t>H10-42</t>
  </si>
  <si>
    <t>H10-43</t>
  </si>
  <si>
    <t>H10-44</t>
  </si>
  <si>
    <t>H10-45</t>
  </si>
  <si>
    <t>H10-46</t>
  </si>
  <si>
    <t>H10-47</t>
  </si>
  <si>
    <t>I8-5</t>
  </si>
  <si>
    <t>I8-6</t>
  </si>
  <si>
    <t>I8-10</t>
  </si>
  <si>
    <t>I8-12</t>
  </si>
  <si>
    <t>I8-13</t>
  </si>
  <si>
    <t>I8-14</t>
  </si>
  <si>
    <t>I9-4</t>
  </si>
  <si>
    <t>I9-5</t>
  </si>
  <si>
    <t>I9-6</t>
  </si>
  <si>
    <t>I9-7</t>
  </si>
  <si>
    <t>I9-8</t>
  </si>
  <si>
    <t>I9-11</t>
  </si>
  <si>
    <t>I9-12</t>
  </si>
  <si>
    <t>J7-8a</t>
  </si>
  <si>
    <t>J7-8b</t>
  </si>
  <si>
    <t>J8-1</t>
  </si>
  <si>
    <t>J8-2_1</t>
  </si>
  <si>
    <t>J8-2_2</t>
  </si>
  <si>
    <t>J8-3</t>
  </si>
  <si>
    <t>J8-4</t>
  </si>
  <si>
    <t>J9-1</t>
  </si>
  <si>
    <t>K8-1</t>
  </si>
  <si>
    <t>K8-2</t>
  </si>
  <si>
    <t>K8-7</t>
  </si>
  <si>
    <t>K8-8</t>
  </si>
  <si>
    <t>K8-9</t>
  </si>
  <si>
    <t>K9-11</t>
  </si>
  <si>
    <t>QK-1_1</t>
  </si>
  <si>
    <t>QK-1_2</t>
  </si>
  <si>
    <t>QK-2_1</t>
  </si>
  <si>
    <t>QK-2_2</t>
  </si>
  <si>
    <t>Northridge (1994)</t>
  </si>
  <si>
    <t>Al Bawwab, Kramer (2006) Fault type buradan alındı</t>
  </si>
  <si>
    <t>San Fernando (1971)</t>
  </si>
  <si>
    <t>Hasançebi, Kramer (2006) Fault type buradan alındı, Vsler Al Bawwabtan alındı</t>
  </si>
  <si>
    <t>BH22</t>
  </si>
  <si>
    <t>BH26</t>
  </si>
  <si>
    <t>D10</t>
  </si>
  <si>
    <t>DH6</t>
  </si>
  <si>
    <t>DH7</t>
  </si>
  <si>
    <t>DH8</t>
  </si>
  <si>
    <t>DH9</t>
  </si>
  <si>
    <t>DH11</t>
  </si>
  <si>
    <t>DH12</t>
  </si>
  <si>
    <t>DH13</t>
  </si>
  <si>
    <t>DH15</t>
  </si>
  <si>
    <t>DH16</t>
  </si>
  <si>
    <t>DH17</t>
  </si>
  <si>
    <t>WC27A</t>
  </si>
  <si>
    <t>San Simeon (2003)</t>
  </si>
  <si>
    <t>2</t>
  </si>
  <si>
    <t>3</t>
  </si>
  <si>
    <t>4</t>
  </si>
  <si>
    <t>7</t>
  </si>
  <si>
    <t>8</t>
  </si>
  <si>
    <t>9</t>
  </si>
  <si>
    <t>Superstition Hills (1987)</t>
  </si>
  <si>
    <t>Al Bawwab, Kostadinov 2002</t>
  </si>
  <si>
    <t>Tokachi-Oki (2003)</t>
  </si>
  <si>
    <t>P1</t>
  </si>
  <si>
    <t>T1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</si>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</sst>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1" fillId="0" borderId="1" xfId="0" applyFont="1" applyFill="1" applyBorder="1"/>
    <xf numFmtId="49" fontId="0" fillId="0" borderId="0" xfId="0" applyNumberFormat="1" applyFill="1"/>
    <xf numFmtId="0" fontId="2" fillId="0" borderId="1" xfId="0" applyFont="1" applyFill="1" applyBorder="1"/>
    <xf numFmtId="49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2CDC-B315-6C47-965F-0CF734A4893F}">
  <dimension ref="A1:AZ488"/>
  <sheetViews>
    <sheetView tabSelected="1" workbookViewId="0">
      <pane ySplit="1" topLeftCell="A2" activePane="bottomLeft" state="frozen"/>
      <selection pane="bottomLeft" sqref="A1:V1048576"/>
    </sheetView>
  </sheetViews>
  <sheetFormatPr baseColWidth="10" defaultColWidth="8.83203125" defaultRowHeight="16" x14ac:dyDescent="0.2"/>
  <cols>
    <col min="1" max="1" width="24" style="3" bestFit="1" customWidth="1"/>
    <col min="2" max="2" width="11.83203125" style="5" bestFit="1" customWidth="1"/>
    <col min="3" max="3" width="14.33203125" style="3" bestFit="1" customWidth="1"/>
    <col min="4" max="4" width="4.33203125" style="3" bestFit="1" customWidth="1"/>
    <col min="5" max="6" width="8.83203125" style="3"/>
    <col min="7" max="7" width="10" style="3" bestFit="1" customWidth="1"/>
    <col min="8" max="8" width="5.83203125" style="3" bestFit="1" customWidth="1"/>
    <col min="9" max="9" width="7" style="3" bestFit="1" customWidth="1"/>
    <col min="10" max="10" width="5.1640625" style="3" bestFit="1" customWidth="1"/>
    <col min="11" max="11" width="7.1640625" style="3" bestFit="1" customWidth="1"/>
    <col min="12" max="12" width="7.33203125" style="3" bestFit="1" customWidth="1"/>
    <col min="13" max="13" width="5.1640625" style="3" bestFit="1" customWidth="1"/>
    <col min="14" max="17" width="6.1640625" style="3" bestFit="1" customWidth="1"/>
    <col min="18" max="18" width="6.5" style="3" bestFit="1" customWidth="1"/>
    <col min="19" max="19" width="7.1640625" style="3" bestFit="1" customWidth="1"/>
    <col min="20" max="20" width="6.1640625" style="3" bestFit="1" customWidth="1"/>
    <col min="21" max="21" width="11.1640625" style="3" bestFit="1" customWidth="1"/>
    <col min="22" max="22" width="91.6640625" style="3" bestFit="1" customWidth="1"/>
    <col min="23" max="50" width="8.83203125" style="3"/>
    <col min="51" max="51" width="3.5" style="3" bestFit="1" customWidth="1"/>
    <col min="52" max="52" width="3.33203125" style="3" bestFit="1" customWidth="1"/>
    <col min="53" max="16384" width="8.83203125" style="3"/>
  </cols>
  <sheetData>
    <row r="1" spans="1:52" x14ac:dyDescent="0.2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428</v>
      </c>
      <c r="V1" s="6" t="s">
        <v>22</v>
      </c>
      <c r="AY1" s="1" t="s">
        <v>7</v>
      </c>
      <c r="AZ1" s="1" t="s">
        <v>8</v>
      </c>
    </row>
    <row r="2" spans="1:52" x14ac:dyDescent="0.2">
      <c r="A2" s="1" t="s">
        <v>23</v>
      </c>
      <c r="B2" s="2" t="s">
        <v>24</v>
      </c>
      <c r="C2" s="1" t="s">
        <v>25</v>
      </c>
      <c r="D2" s="1">
        <v>9.1999999999999993</v>
      </c>
      <c r="E2" s="1">
        <v>0.39</v>
      </c>
      <c r="F2" s="1">
        <f>ROUND(10^((0.58*D2+0.0031*J2-1.25)-LOG(J2+0.0028*10^(0.5*D2))-0.002*J2),2)</f>
        <v>90.94</v>
      </c>
      <c r="G2" s="1">
        <f>ROUND(F2*F2/(E2*980.665),2)</f>
        <v>21.62</v>
      </c>
      <c r="H2" s="1"/>
      <c r="I2" s="1">
        <f>ROUND((3.495+2.764*(D2-6)+8.539*LN(D2/6)+1.008*LN((J2^2+6.155^2)^0.5)+0.464*AY2+0.165*AZ2),2)</f>
        <v>19.75</v>
      </c>
      <c r="J2" s="1">
        <v>35</v>
      </c>
      <c r="K2" s="1">
        <f>ROUND(J2+10^(0.89*D2-5.64),2)</f>
        <v>388.18</v>
      </c>
      <c r="L2" s="1">
        <f>ROUND(-3.49-1.86*LOG(J2)+0.9*D2,2)</f>
        <v>1.92</v>
      </c>
      <c r="M2" s="1">
        <v>0.1</v>
      </c>
      <c r="N2" s="1">
        <v>0</v>
      </c>
      <c r="O2" s="1">
        <v>20</v>
      </c>
      <c r="P2" s="1">
        <v>0</v>
      </c>
      <c r="Q2" s="1">
        <v>20.329999999999998</v>
      </c>
      <c r="R2" s="1">
        <v>0.17</v>
      </c>
      <c r="S2" s="1">
        <v>11.74</v>
      </c>
      <c r="T2" s="1">
        <v>153</v>
      </c>
      <c r="U2" s="1">
        <v>244</v>
      </c>
      <c r="V2" s="1" t="s">
        <v>26</v>
      </c>
      <c r="AY2" s="1">
        <f>IF(C2="Strike-Slip",0,IF(C2="Normal",1,0))</f>
        <v>0</v>
      </c>
      <c r="AZ2" s="1">
        <f>IF(C2="Strike-Slip",0,IF(C2="Normal",0,1))</f>
        <v>1</v>
      </c>
    </row>
    <row r="3" spans="1:52" x14ac:dyDescent="0.2">
      <c r="A3" s="1" t="s">
        <v>23</v>
      </c>
      <c r="B3" s="2" t="s">
        <v>27</v>
      </c>
      <c r="C3" s="1" t="s">
        <v>25</v>
      </c>
      <c r="D3" s="1">
        <v>9.1999999999999993</v>
      </c>
      <c r="E3" s="1">
        <v>0.31</v>
      </c>
      <c r="F3" s="1">
        <f>ROUND(10^((0.58*D3+0.0031*J3-1.25)-LOG(J3+0.0028*10^(0.5*D3))-0.002*J3),2)</f>
        <v>82.76</v>
      </c>
      <c r="G3" s="1">
        <f t="shared" ref="G3:G66" si="0">ROUND(F3*F3/(E3*980.665),2)</f>
        <v>22.53</v>
      </c>
      <c r="H3" s="1"/>
      <c r="I3" s="1">
        <f>ROUND((3.495+2.764*(D3-6)+8.539*LN(D3/6)+1.008*LN((J3^2+6.155^2)^0.5)+0.464*AY3+0.165*AZ3),2)</f>
        <v>20.29</v>
      </c>
      <c r="J3" s="1">
        <v>60</v>
      </c>
      <c r="K3" s="1">
        <f>ROUND(J3+10^(0.89*D3-5.64),2)</f>
        <v>413.18</v>
      </c>
      <c r="L3" s="1">
        <f>ROUND(-3.49-1.86*LOG(J3)+0.9*D3,2)</f>
        <v>1.48</v>
      </c>
      <c r="M3" s="1">
        <v>0.05</v>
      </c>
      <c r="N3" s="1">
        <v>48.98</v>
      </c>
      <c r="O3" s="1">
        <v>0</v>
      </c>
      <c r="P3" s="1">
        <v>8.98</v>
      </c>
      <c r="Q3" s="1">
        <v>0</v>
      </c>
      <c r="R3" s="1">
        <v>0</v>
      </c>
      <c r="S3" s="1">
        <v>16.82</v>
      </c>
      <c r="T3" s="1">
        <v>153</v>
      </c>
      <c r="U3" s="1">
        <v>191</v>
      </c>
      <c r="V3" s="1" t="s">
        <v>26</v>
      </c>
      <c r="AY3" s="1">
        <f>IF(C3="Strike-Slip",0,IF(C3="Normal",1,0))</f>
        <v>0</v>
      </c>
      <c r="AZ3" s="1">
        <f>IF(C3="Strike-Slip",0,IF(C3="Normal",0,1))</f>
        <v>1</v>
      </c>
    </row>
    <row r="4" spans="1:52" x14ac:dyDescent="0.2">
      <c r="A4" s="1" t="s">
        <v>23</v>
      </c>
      <c r="B4" s="2" t="s">
        <v>28</v>
      </c>
      <c r="C4" s="1" t="s">
        <v>25</v>
      </c>
      <c r="D4" s="1">
        <v>9.1999999999999993</v>
      </c>
      <c r="E4" s="1">
        <v>0.31</v>
      </c>
      <c r="F4" s="1">
        <f>ROUND(10^((0.58*D4+0.0031*J4-1.25)-LOG(J4+0.0028*10^(0.5*D4))-0.002*J4),2)</f>
        <v>82.76</v>
      </c>
      <c r="G4" s="1">
        <f t="shared" si="0"/>
        <v>22.53</v>
      </c>
      <c r="H4" s="1"/>
      <c r="I4" s="1">
        <f>ROUND((3.495+2.764*(D4-6)+8.539*LN(D4/6)+1.008*LN((J4^2+6.155^2)^0.5)+0.464*AY4+0.165*AZ4),2)</f>
        <v>20.29</v>
      </c>
      <c r="J4" s="1">
        <v>60</v>
      </c>
      <c r="K4" s="1">
        <f>ROUND(J4+10^(0.89*D4-5.64),2)</f>
        <v>413.18</v>
      </c>
      <c r="L4" s="1">
        <f>ROUND(-3.49-1.86*LOG(J4)+0.9*D4,2)</f>
        <v>1.48</v>
      </c>
      <c r="M4" s="1">
        <v>0.2</v>
      </c>
      <c r="N4" s="1">
        <v>24.59</v>
      </c>
      <c r="O4" s="1">
        <v>3.13</v>
      </c>
      <c r="P4" s="1">
        <v>1.22</v>
      </c>
      <c r="Q4" s="1">
        <v>18.5</v>
      </c>
      <c r="R4" s="1">
        <v>0.11</v>
      </c>
      <c r="S4" s="1">
        <v>1.22</v>
      </c>
      <c r="T4" s="1">
        <v>186</v>
      </c>
      <c r="U4" s="1">
        <v>185</v>
      </c>
      <c r="V4" s="1" t="s">
        <v>26</v>
      </c>
      <c r="AY4" s="1">
        <f>IF(C4="Strike-Slip",0,IF(C4="Normal",1,0))</f>
        <v>0</v>
      </c>
      <c r="AZ4" s="1">
        <f>IF(C4="Strike-Slip",0,IF(C4="Normal",0,1))</f>
        <v>1</v>
      </c>
    </row>
    <row r="5" spans="1:52" x14ac:dyDescent="0.2">
      <c r="A5" s="1" t="s">
        <v>23</v>
      </c>
      <c r="B5" s="2" t="s">
        <v>29</v>
      </c>
      <c r="C5" s="1" t="s">
        <v>25</v>
      </c>
      <c r="D5" s="1">
        <v>9.1999999999999993</v>
      </c>
      <c r="E5" s="1">
        <v>0.39</v>
      </c>
      <c r="F5" s="1">
        <f>ROUND(10^((0.58*D5+0.0031*J5-1.25)-LOG(J5+0.0028*10^(0.5*D5))-0.002*J5),2)</f>
        <v>90.94</v>
      </c>
      <c r="G5" s="1">
        <f t="shared" si="0"/>
        <v>21.62</v>
      </c>
      <c r="H5" s="1"/>
      <c r="I5" s="1">
        <f>ROUND((3.495+2.764*(D5-6)+8.539*LN(D5/6)+1.008*LN((J5^2+6.155^2)^0.5)+0.464*AY5+0.165*AZ5),2)</f>
        <v>19.75</v>
      </c>
      <c r="J5" s="1">
        <v>35</v>
      </c>
      <c r="K5" s="1">
        <f>ROUND(J5+10^(0.89*D5-5.64),2)</f>
        <v>388.18</v>
      </c>
      <c r="L5" s="1">
        <f>ROUND(-3.49-1.86*LOG(J5)+0.9*D5,2)</f>
        <v>1.92</v>
      </c>
      <c r="M5" s="1">
        <v>0.1</v>
      </c>
      <c r="N5" s="1">
        <v>0</v>
      </c>
      <c r="O5" s="1">
        <v>20</v>
      </c>
      <c r="P5" s="1">
        <v>0</v>
      </c>
      <c r="Q5" s="1">
        <v>24.17</v>
      </c>
      <c r="R5" s="1">
        <v>0.2</v>
      </c>
      <c r="S5" s="1">
        <v>13.34</v>
      </c>
      <c r="T5" s="1">
        <v>186</v>
      </c>
      <c r="U5" s="1">
        <v>244</v>
      </c>
      <c r="V5" s="1" t="s">
        <v>26</v>
      </c>
      <c r="AY5" s="1">
        <f>IF(C5="Strike-Slip",0,IF(C5="Normal",1,0))</f>
        <v>0</v>
      </c>
      <c r="AZ5" s="1">
        <f>IF(C5="Strike-Slip",0,IF(C5="Normal",0,1))</f>
        <v>1</v>
      </c>
    </row>
    <row r="6" spans="1:52" x14ac:dyDescent="0.2">
      <c r="A6" s="1" t="s">
        <v>23</v>
      </c>
      <c r="B6" s="2" t="s">
        <v>30</v>
      </c>
      <c r="C6" s="1" t="s">
        <v>25</v>
      </c>
      <c r="D6" s="1">
        <v>9.1999999999999993</v>
      </c>
      <c r="E6" s="1">
        <v>0.31</v>
      </c>
      <c r="F6" s="1">
        <f>ROUND(10^((0.58*D6+0.0031*J6-1.25)-LOG(J6+0.0028*10^(0.5*D6))-0.002*J6),2)</f>
        <v>82.76</v>
      </c>
      <c r="G6" s="1">
        <f t="shared" si="0"/>
        <v>22.53</v>
      </c>
      <c r="H6" s="1"/>
      <c r="I6" s="1">
        <f>ROUND((3.495+2.764*(D6-6)+8.539*LN(D6/6)+1.008*LN((J6^2+6.155^2)^0.5)+0.464*AY6+0.165*AZ6),2)</f>
        <v>20.29</v>
      </c>
      <c r="J6" s="1">
        <v>60</v>
      </c>
      <c r="K6" s="1">
        <f>ROUND(J6+10^(0.89*D6-5.64),2)</f>
        <v>413.18</v>
      </c>
      <c r="L6" s="1">
        <f>ROUND(-3.49-1.86*LOG(J6)+0.9*D6,2)</f>
        <v>1.48</v>
      </c>
      <c r="M6" s="1">
        <v>0.2</v>
      </c>
      <c r="N6" s="1">
        <v>24.59</v>
      </c>
      <c r="O6" s="1">
        <v>4.5</v>
      </c>
      <c r="P6" s="1">
        <v>3.13</v>
      </c>
      <c r="Q6" s="1">
        <v>11</v>
      </c>
      <c r="R6" s="1">
        <v>3.66</v>
      </c>
      <c r="S6" s="1">
        <v>3.13</v>
      </c>
      <c r="T6" s="1">
        <v>186</v>
      </c>
      <c r="U6" s="1">
        <v>185</v>
      </c>
      <c r="V6" s="1" t="s">
        <v>26</v>
      </c>
      <c r="AY6" s="1">
        <f>IF(C6="Strike-Slip",0,IF(C6="Normal",1,0))</f>
        <v>0</v>
      </c>
      <c r="AZ6" s="1">
        <f>IF(C6="Strike-Slip",0,IF(C6="Normal",0,1))</f>
        <v>1</v>
      </c>
    </row>
    <row r="7" spans="1:52" x14ac:dyDescent="0.2">
      <c r="A7" s="1" t="s">
        <v>23</v>
      </c>
      <c r="B7" s="2" t="s">
        <v>31</v>
      </c>
      <c r="C7" s="1" t="s">
        <v>25</v>
      </c>
      <c r="D7" s="1">
        <v>9.1999999999999993</v>
      </c>
      <c r="E7" s="1">
        <v>0.31</v>
      </c>
      <c r="F7" s="1">
        <f>ROUND(10^((0.58*D7+0.0031*J7-1.25)-LOG(J7+0.0028*10^(0.5*D7))-0.002*J7),2)</f>
        <v>82.76</v>
      </c>
      <c r="G7" s="1">
        <f t="shared" si="0"/>
        <v>22.53</v>
      </c>
      <c r="H7" s="1"/>
      <c r="I7" s="1">
        <f>ROUND((3.495+2.764*(D7-6)+8.539*LN(D7/6)+1.008*LN((J7^2+6.155^2)^0.5)+0.464*AY7+0.165*AZ7),2)</f>
        <v>20.29</v>
      </c>
      <c r="J7" s="1">
        <v>60</v>
      </c>
      <c r="K7" s="1">
        <f>ROUND(J7+10^(0.89*D7-5.64),2)</f>
        <v>413.18</v>
      </c>
      <c r="L7" s="1">
        <f>ROUND(-3.49-1.86*LOG(J7)+0.9*D7,2)</f>
        <v>1.48</v>
      </c>
      <c r="M7" s="1">
        <v>0.1</v>
      </c>
      <c r="N7" s="1">
        <v>16.07</v>
      </c>
      <c r="O7" s="1">
        <v>6.49</v>
      </c>
      <c r="P7" s="1">
        <v>4.42</v>
      </c>
      <c r="Q7" s="1">
        <v>26.67</v>
      </c>
      <c r="R7" s="1">
        <v>1.23</v>
      </c>
      <c r="S7" s="1">
        <v>4.42</v>
      </c>
      <c r="T7" s="1">
        <v>186</v>
      </c>
      <c r="U7" s="1">
        <v>157</v>
      </c>
      <c r="V7" s="1" t="s">
        <v>26</v>
      </c>
      <c r="AY7" s="1">
        <f>IF(C7="Strike-Slip",0,IF(C7="Normal",1,0))</f>
        <v>0</v>
      </c>
      <c r="AZ7" s="1">
        <f>IF(C7="Strike-Slip",0,IF(C7="Normal",0,1))</f>
        <v>1</v>
      </c>
    </row>
    <row r="8" spans="1:52" x14ac:dyDescent="0.2">
      <c r="A8" s="1" t="s">
        <v>23</v>
      </c>
      <c r="B8" s="2" t="s">
        <v>32</v>
      </c>
      <c r="C8" s="1" t="s">
        <v>25</v>
      </c>
      <c r="D8" s="1">
        <v>9.1999999999999993</v>
      </c>
      <c r="E8" s="1">
        <v>0.31</v>
      </c>
      <c r="F8" s="1">
        <f>ROUND(10^((0.58*D8+0.0031*J8-1.25)-LOG(J8+0.0028*10^(0.5*D8))-0.002*J8),2)</f>
        <v>82.76</v>
      </c>
      <c r="G8" s="1">
        <f t="shared" si="0"/>
        <v>22.53</v>
      </c>
      <c r="H8" s="1"/>
      <c r="I8" s="1">
        <f>ROUND((3.495+2.764*(D8-6)+8.539*LN(D8/6)+1.008*LN((J8^2+6.155^2)^0.5)+0.464*AY8+0.165*AZ8),2)</f>
        <v>20.29</v>
      </c>
      <c r="J8" s="1">
        <v>60</v>
      </c>
      <c r="K8" s="1">
        <f>ROUND(J8+10^(0.89*D8-5.64),2)</f>
        <v>413.18</v>
      </c>
      <c r="L8" s="1">
        <f>ROUND(-3.49-1.86*LOG(J8)+0.9*D8,2)</f>
        <v>1.48</v>
      </c>
      <c r="M8" s="1">
        <v>0.1</v>
      </c>
      <c r="N8" s="1">
        <v>16.07</v>
      </c>
      <c r="O8" s="1">
        <v>1.52</v>
      </c>
      <c r="P8" s="1">
        <v>2.75</v>
      </c>
      <c r="Q8" s="1">
        <v>14</v>
      </c>
      <c r="R8" s="1">
        <v>0.69</v>
      </c>
      <c r="S8" s="1">
        <v>10.83</v>
      </c>
      <c r="T8" s="1">
        <v>186</v>
      </c>
      <c r="U8" s="1">
        <v>157</v>
      </c>
      <c r="V8" s="1" t="s">
        <v>26</v>
      </c>
      <c r="AY8" s="1">
        <f>IF(C8="Strike-Slip",0,IF(C8="Normal",1,0))</f>
        <v>0</v>
      </c>
      <c r="AZ8" s="1">
        <f>IF(C8="Strike-Slip",0,IF(C8="Normal",0,1))</f>
        <v>1</v>
      </c>
    </row>
    <row r="9" spans="1:52" x14ac:dyDescent="0.2">
      <c r="A9" s="1" t="s">
        <v>23</v>
      </c>
      <c r="B9" s="2" t="s">
        <v>33</v>
      </c>
      <c r="C9" s="1" t="s">
        <v>25</v>
      </c>
      <c r="D9" s="1">
        <v>9.1999999999999993</v>
      </c>
      <c r="E9" s="1">
        <v>0.31</v>
      </c>
      <c r="F9" s="1">
        <f>ROUND(10^((0.58*D9+0.0031*J9-1.25)-LOG(J9+0.0028*10^(0.5*D9))-0.002*J9),2)</f>
        <v>82.76</v>
      </c>
      <c r="G9" s="1">
        <f t="shared" si="0"/>
        <v>22.53</v>
      </c>
      <c r="H9" s="1"/>
      <c r="I9" s="1">
        <f>ROUND((3.495+2.764*(D9-6)+8.539*LN(D9/6)+1.008*LN((J9^2+6.155^2)^0.5)+0.464*AY9+0.165*AZ9),2)</f>
        <v>20.29</v>
      </c>
      <c r="J9" s="1">
        <v>60</v>
      </c>
      <c r="K9" s="1">
        <f>ROUND(J9+10^(0.89*D9-5.64),2)</f>
        <v>413.18</v>
      </c>
      <c r="L9" s="1">
        <f>ROUND(-3.49-1.86*LOG(J9)+0.9*D9,2)</f>
        <v>1.48</v>
      </c>
      <c r="M9" s="1">
        <v>0.1</v>
      </c>
      <c r="N9" s="1">
        <v>16.07</v>
      </c>
      <c r="O9" s="1">
        <v>0</v>
      </c>
      <c r="P9" s="1">
        <v>0</v>
      </c>
      <c r="Q9" s="1">
        <v>0</v>
      </c>
      <c r="R9" s="1">
        <v>0</v>
      </c>
      <c r="S9" s="1">
        <v>3.05</v>
      </c>
      <c r="T9" s="1">
        <v>186</v>
      </c>
      <c r="U9" s="1">
        <v>157</v>
      </c>
      <c r="V9" s="1" t="s">
        <v>26</v>
      </c>
      <c r="AY9" s="1">
        <f>IF(C9="Strike-Slip",0,IF(C9="Normal",1,0))</f>
        <v>0</v>
      </c>
      <c r="AZ9" s="1">
        <f>IF(C9="Strike-Slip",0,IF(C9="Normal",0,1))</f>
        <v>1</v>
      </c>
    </row>
    <row r="10" spans="1:52" x14ac:dyDescent="0.2">
      <c r="A10" s="1" t="s">
        <v>23</v>
      </c>
      <c r="B10" s="2" t="s">
        <v>34</v>
      </c>
      <c r="C10" s="1" t="s">
        <v>25</v>
      </c>
      <c r="D10" s="1">
        <v>9.1999999999999993</v>
      </c>
      <c r="E10" s="1">
        <v>0.21</v>
      </c>
      <c r="F10" s="1">
        <f>ROUND(10^((0.58*D10+0.0031*J10-1.25)-LOG(J10+0.0028*10^(0.5*D10))-0.002*J10),2)</f>
        <v>74.260000000000005</v>
      </c>
      <c r="G10" s="1">
        <f t="shared" si="0"/>
        <v>26.78</v>
      </c>
      <c r="H10" s="1"/>
      <c r="I10" s="1">
        <f>ROUND((3.495+2.764*(D10-6)+8.539*LN(D10/6)+1.008*LN((J10^2+6.155^2)^0.5)+0.464*AY10+0.165*AZ10),2)</f>
        <v>20.8</v>
      </c>
      <c r="J10" s="1">
        <v>100</v>
      </c>
      <c r="K10" s="1">
        <f>ROUND(J10+10^(0.89*D10-5.64),2)</f>
        <v>453.18</v>
      </c>
      <c r="L10" s="1">
        <f>ROUND(-3.49-1.86*LOG(J10)+0.9*D10,2)</f>
        <v>1.07</v>
      </c>
      <c r="M10" s="1">
        <v>0.1</v>
      </c>
      <c r="N10" s="1">
        <v>0</v>
      </c>
      <c r="O10" s="1">
        <v>12.28</v>
      </c>
      <c r="P10" s="1">
        <v>0</v>
      </c>
      <c r="Q10" s="1">
        <v>1.61</v>
      </c>
      <c r="R10" s="1">
        <v>1.61</v>
      </c>
      <c r="S10" s="1">
        <v>1.83</v>
      </c>
      <c r="T10" s="1">
        <v>182</v>
      </c>
      <c r="U10" s="1">
        <v>30</v>
      </c>
      <c r="V10" s="1" t="s">
        <v>26</v>
      </c>
      <c r="AY10" s="1">
        <f>IF(C10="Strike-Slip",0,IF(C10="Normal",1,0))</f>
        <v>0</v>
      </c>
      <c r="AZ10" s="1">
        <f>IF(C10="Strike-Slip",0,IF(C10="Normal",0,1))</f>
        <v>1</v>
      </c>
    </row>
    <row r="11" spans="1:52" x14ac:dyDescent="0.2">
      <c r="A11" s="1" t="s">
        <v>23</v>
      </c>
      <c r="B11" s="2" t="s">
        <v>35</v>
      </c>
      <c r="C11" s="1" t="s">
        <v>25</v>
      </c>
      <c r="D11" s="1">
        <v>9.1999999999999993</v>
      </c>
      <c r="E11" s="1">
        <v>0.21</v>
      </c>
      <c r="F11" s="1">
        <f>ROUND(10^((0.58*D11+0.0031*J11-1.25)-LOG(J11+0.0028*10^(0.5*D11))-0.002*J11),2)</f>
        <v>74.260000000000005</v>
      </c>
      <c r="G11" s="1">
        <f t="shared" si="0"/>
        <v>26.78</v>
      </c>
      <c r="H11" s="1"/>
      <c r="I11" s="1">
        <f>ROUND((3.495+2.764*(D11-6)+8.539*LN(D11/6)+1.008*LN((J11^2+6.155^2)^0.5)+0.464*AY11+0.165*AZ11),2)</f>
        <v>20.8</v>
      </c>
      <c r="J11" s="1">
        <v>100</v>
      </c>
      <c r="K11" s="1">
        <f>ROUND(J11+10^(0.89*D11-5.64),2)</f>
        <v>453.18</v>
      </c>
      <c r="L11" s="1">
        <f>ROUND(-3.49-1.86*LOG(J11)+0.9*D11,2)</f>
        <v>1.07</v>
      </c>
      <c r="M11" s="1">
        <v>0.05</v>
      </c>
      <c r="N11" s="1">
        <v>0</v>
      </c>
      <c r="O11" s="1">
        <v>4.34</v>
      </c>
      <c r="P11" s="1">
        <v>0</v>
      </c>
      <c r="Q11" s="1">
        <v>3</v>
      </c>
      <c r="R11" s="1">
        <v>1.82</v>
      </c>
      <c r="S11" s="1">
        <v>1.52</v>
      </c>
      <c r="T11" s="1">
        <v>182</v>
      </c>
      <c r="U11" s="1">
        <v>30</v>
      </c>
      <c r="V11" s="1" t="s">
        <v>26</v>
      </c>
      <c r="AY11" s="1">
        <f>IF(C11="Strike-Slip",0,IF(C11="Normal",1,0))</f>
        <v>0</v>
      </c>
      <c r="AZ11" s="1">
        <f>IF(C11="Strike-Slip",0,IF(C11="Normal",0,1))</f>
        <v>1</v>
      </c>
    </row>
    <row r="12" spans="1:52" x14ac:dyDescent="0.2">
      <c r="A12" s="1" t="s">
        <v>23</v>
      </c>
      <c r="B12" s="2" t="s">
        <v>36</v>
      </c>
      <c r="C12" s="1" t="s">
        <v>25</v>
      </c>
      <c r="D12" s="1">
        <v>9.1999999999999993</v>
      </c>
      <c r="E12" s="1">
        <v>0.21</v>
      </c>
      <c r="F12" s="1">
        <f>ROUND(10^((0.58*D12+0.0031*J12-1.25)-LOG(J12+0.0028*10^(0.5*D12))-0.002*J12),2)</f>
        <v>74.260000000000005</v>
      </c>
      <c r="G12" s="1">
        <f t="shared" si="0"/>
        <v>26.78</v>
      </c>
      <c r="H12" s="1"/>
      <c r="I12" s="1">
        <f>ROUND((3.495+2.764*(D12-6)+8.539*LN(D12/6)+1.008*LN((J12^2+6.155^2)^0.5)+0.464*AY12+0.165*AZ12),2)</f>
        <v>20.8</v>
      </c>
      <c r="J12" s="1">
        <v>100</v>
      </c>
      <c r="K12" s="1">
        <f>ROUND(J12+10^(0.89*D12-5.64),2)</f>
        <v>453.18</v>
      </c>
      <c r="L12" s="1">
        <f>ROUND(-3.49-1.86*LOG(J12)+0.9*D12,2)</f>
        <v>1.07</v>
      </c>
      <c r="M12" s="1">
        <v>0.7</v>
      </c>
      <c r="N12" s="1">
        <v>7.03</v>
      </c>
      <c r="O12" s="1">
        <v>8.0500000000000007</v>
      </c>
      <c r="P12" s="1">
        <v>2.44</v>
      </c>
      <c r="Q12" s="1">
        <v>15.17</v>
      </c>
      <c r="R12" s="1">
        <v>0.94</v>
      </c>
      <c r="S12" s="1">
        <v>4.34</v>
      </c>
      <c r="T12" s="1">
        <v>182</v>
      </c>
      <c r="U12" s="1">
        <v>137</v>
      </c>
      <c r="V12" s="1" t="s">
        <v>26</v>
      </c>
      <c r="AY12" s="1">
        <f>IF(C12="Strike-Slip",0,IF(C12="Normal",1,0))</f>
        <v>0</v>
      </c>
      <c r="AZ12" s="1">
        <f>IF(C12="Strike-Slip",0,IF(C12="Normal",0,1))</f>
        <v>1</v>
      </c>
    </row>
    <row r="13" spans="1:52" x14ac:dyDescent="0.2">
      <c r="A13" s="1" t="s">
        <v>37</v>
      </c>
      <c r="B13" s="2" t="s">
        <v>38</v>
      </c>
      <c r="C13" s="1" t="s">
        <v>25</v>
      </c>
      <c r="D13" s="1">
        <v>7.4</v>
      </c>
      <c r="E13" s="1">
        <v>0.2</v>
      </c>
      <c r="F13" s="1">
        <f>ROUND(10^((0.58*D13+0.0031*J13-1.25)-LOG(J13+0.0028*10^(0.5*D13))-0.002*J13),2)</f>
        <v>47.01</v>
      </c>
      <c r="G13" s="1">
        <f t="shared" si="0"/>
        <v>11.27</v>
      </c>
      <c r="H13" s="1">
        <f>ROUND(2.8-1.981*(D13-6)+20.72*LN(D13/6)-1.703*LN((J13*J13+8.78*8.78)^0.5)-0.166*AY13+0.512*AZ13,2)</f>
        <v>0.48</v>
      </c>
      <c r="I13" s="1">
        <f>ROUND((3.495+2.764*(D13-6)+8.539*LN(D13/6)+1.008*LN((J13^2+6.155^2)^0.5)+0.464*AY13+0.165*AZ13),2)</f>
        <v>11.8</v>
      </c>
      <c r="J13" s="1">
        <v>10</v>
      </c>
      <c r="K13" s="1">
        <f>ROUND(J13+10^(0.89*D13-5.64),2)</f>
        <v>18.829999999999998</v>
      </c>
      <c r="L13" s="1">
        <f>ROUND(-3.49-1.86*LOG(J13)+0.9*D13,2)</f>
        <v>1.31</v>
      </c>
      <c r="M13" s="1">
        <v>1</v>
      </c>
      <c r="N13" s="1">
        <v>0</v>
      </c>
      <c r="O13" s="1">
        <v>2</v>
      </c>
      <c r="P13" s="1">
        <v>4.7300000000000004</v>
      </c>
      <c r="Q13" s="1">
        <v>27.5</v>
      </c>
      <c r="R13" s="1">
        <v>0.1</v>
      </c>
      <c r="S13" s="1">
        <v>4.7300000000000004</v>
      </c>
      <c r="T13" s="1">
        <v>156</v>
      </c>
      <c r="U13" s="1">
        <v>100</v>
      </c>
      <c r="V13" s="1" t="s">
        <v>39</v>
      </c>
      <c r="AY13" s="1">
        <f>IF(C13="Strike-Slip",0,IF(C13="Normal",1,0))</f>
        <v>0</v>
      </c>
      <c r="AZ13" s="1">
        <f>IF(C13="Strike-Slip",0,IF(C13="Normal",0,1))</f>
        <v>1</v>
      </c>
    </row>
    <row r="14" spans="1:52" x14ac:dyDescent="0.2">
      <c r="A14" s="1" t="s">
        <v>37</v>
      </c>
      <c r="B14" s="2" t="s">
        <v>38</v>
      </c>
      <c r="C14" s="1" t="s">
        <v>25</v>
      </c>
      <c r="D14" s="1">
        <v>7.4</v>
      </c>
      <c r="E14" s="1">
        <v>0.2</v>
      </c>
      <c r="F14" s="1">
        <f>ROUND(10^((0.58*D14+0.0031*J14-1.25)-LOG(J14+0.0028*10^(0.5*D14))-0.002*J14),2)</f>
        <v>47.01</v>
      </c>
      <c r="G14" s="1">
        <f t="shared" si="0"/>
        <v>11.27</v>
      </c>
      <c r="H14" s="1">
        <f>ROUND(2.8-1.981*(D14-6)+20.72*LN(D14/6)-1.703*LN((J14*J14+8.78*8.78)^0.5)-0.166*AY14+0.512*AZ14,2)</f>
        <v>0.48</v>
      </c>
      <c r="I14" s="1">
        <f>ROUND((3.495+2.764*(D14-6)+8.539*LN(D14/6)+1.008*LN((J14^2+6.155^2)^0.5)+0.464*AY14+0.165*AZ14),2)</f>
        <v>11.8</v>
      </c>
      <c r="J14" s="1">
        <v>10</v>
      </c>
      <c r="K14" s="1">
        <f>ROUND(J14+10^(0.89*D14-5.64),2)</f>
        <v>18.829999999999998</v>
      </c>
      <c r="L14" s="1">
        <f>ROUND(-3.49-1.86*LOG(J14)+0.9*D14,2)</f>
        <v>1.31</v>
      </c>
      <c r="M14" s="1">
        <v>1</v>
      </c>
      <c r="N14" s="1">
        <v>0</v>
      </c>
      <c r="O14" s="1">
        <v>3.02</v>
      </c>
      <c r="P14" s="1">
        <v>5.8</v>
      </c>
      <c r="Q14" s="1">
        <v>20</v>
      </c>
      <c r="R14" s="1">
        <v>0.14000000000000001</v>
      </c>
      <c r="S14" s="1">
        <v>12.19</v>
      </c>
      <c r="T14" s="1">
        <v>154</v>
      </c>
      <c r="U14" s="1">
        <v>100</v>
      </c>
      <c r="V14" s="1" t="s">
        <v>39</v>
      </c>
      <c r="AY14" s="1">
        <f>IF(C14="Strike-Slip",0,IF(C14="Normal",1,0))</f>
        <v>0</v>
      </c>
      <c r="AZ14" s="1">
        <f>IF(C14="Strike-Slip",0,IF(C14="Normal",0,1))</f>
        <v>1</v>
      </c>
    </row>
    <row r="15" spans="1:52" x14ac:dyDescent="0.2">
      <c r="A15" s="1" t="s">
        <v>37</v>
      </c>
      <c r="B15" s="2" t="s">
        <v>38</v>
      </c>
      <c r="C15" s="1" t="s">
        <v>25</v>
      </c>
      <c r="D15" s="1">
        <v>7.4</v>
      </c>
      <c r="E15" s="1">
        <v>0.2</v>
      </c>
      <c r="F15" s="1">
        <f>ROUND(10^((0.58*D15+0.0031*J15-1.25)-LOG(J15+0.0028*10^(0.5*D15))-0.002*J15),2)</f>
        <v>47.01</v>
      </c>
      <c r="G15" s="1">
        <f t="shared" si="0"/>
        <v>11.27</v>
      </c>
      <c r="H15" s="1">
        <f>ROUND(2.8-1.981*(D15-6)+20.72*LN(D15/6)-1.703*LN((J15*J15+8.78*8.78)^0.5)-0.166*AY15+0.512*AZ15,2)</f>
        <v>0.48</v>
      </c>
      <c r="I15" s="1">
        <f>ROUND((3.495+2.764*(D15-6)+8.539*LN(D15/6)+1.008*LN((J15^2+6.155^2)^0.5)+0.464*AY15+0.165*AZ15),2)</f>
        <v>11.8</v>
      </c>
      <c r="J15" s="1">
        <v>10</v>
      </c>
      <c r="K15" s="1">
        <f>ROUND(J15+10^(0.89*D15-5.64),2)</f>
        <v>18.829999999999998</v>
      </c>
      <c r="L15" s="1">
        <f>ROUND(-3.49-1.86*LOG(J15)+0.9*D15,2)</f>
        <v>1.31</v>
      </c>
      <c r="M15" s="1">
        <v>1</v>
      </c>
      <c r="N15" s="1">
        <v>0</v>
      </c>
      <c r="O15" s="1">
        <v>5.41</v>
      </c>
      <c r="P15" s="1">
        <v>4.8</v>
      </c>
      <c r="Q15" s="1">
        <v>20</v>
      </c>
      <c r="R15" s="1">
        <v>0.14000000000000001</v>
      </c>
      <c r="S15" s="1">
        <v>11</v>
      </c>
      <c r="T15" s="1">
        <v>148</v>
      </c>
      <c r="U15" s="1">
        <v>200</v>
      </c>
      <c r="V15" s="1" t="s">
        <v>39</v>
      </c>
      <c r="AY15" s="1">
        <f>IF(C15="Strike-Slip",0,IF(C15="Normal",1,0))</f>
        <v>0</v>
      </c>
      <c r="AZ15" s="1">
        <f>IF(C15="Strike-Slip",0,IF(C15="Normal",0,1))</f>
        <v>1</v>
      </c>
    </row>
    <row r="16" spans="1:52" x14ac:dyDescent="0.2">
      <c r="A16" s="1" t="s">
        <v>37</v>
      </c>
      <c r="B16" s="2" t="s">
        <v>40</v>
      </c>
      <c r="C16" s="1" t="s">
        <v>25</v>
      </c>
      <c r="D16" s="1">
        <v>7.4</v>
      </c>
      <c r="E16" s="1">
        <v>0.2</v>
      </c>
      <c r="F16" s="1">
        <f>ROUND(10^((0.58*D16+0.0031*J16-1.25)-LOG(J16+0.0028*10^(0.5*D16))-0.002*J16),2)</f>
        <v>47.01</v>
      </c>
      <c r="G16" s="1">
        <f t="shared" si="0"/>
        <v>11.27</v>
      </c>
      <c r="H16" s="1">
        <f>ROUND(2.8-1.981*(D16-6)+20.72*LN(D16/6)-1.703*LN((J16*J16+8.78*8.78)^0.5)-0.166*AY16+0.512*AZ16,2)</f>
        <v>0.48</v>
      </c>
      <c r="I16" s="1">
        <f>ROUND((3.495+2.764*(D16-6)+8.539*LN(D16/6)+1.008*LN((J16^2+6.155^2)^0.5)+0.464*AY16+0.165*AZ16),2)</f>
        <v>11.8</v>
      </c>
      <c r="J16" s="1">
        <v>10</v>
      </c>
      <c r="K16" s="1">
        <f>ROUND(J16+10^(0.89*D16-5.64),2)</f>
        <v>18.829999999999998</v>
      </c>
      <c r="L16" s="1">
        <f>ROUND(-3.49-1.86*LOG(J16)+0.9*D16,2)</f>
        <v>1.31</v>
      </c>
      <c r="M16" s="1">
        <v>1</v>
      </c>
      <c r="N16" s="1">
        <v>0</v>
      </c>
      <c r="O16" s="1">
        <v>5.41</v>
      </c>
      <c r="P16" s="1">
        <v>4.8</v>
      </c>
      <c r="Q16" s="1">
        <v>20</v>
      </c>
      <c r="R16" s="1">
        <v>0.14000000000000001</v>
      </c>
      <c r="S16" s="1">
        <v>7</v>
      </c>
      <c r="T16" s="1">
        <v>141</v>
      </c>
      <c r="U16" s="1">
        <v>100</v>
      </c>
      <c r="V16" s="1" t="s">
        <v>39</v>
      </c>
      <c r="AY16" s="1">
        <f>IF(C16="Strike-Slip",0,IF(C16="Normal",1,0))</f>
        <v>0</v>
      </c>
      <c r="AZ16" s="1">
        <f>IF(C16="Strike-Slip",0,IF(C16="Normal",0,1))</f>
        <v>1</v>
      </c>
    </row>
    <row r="17" spans="1:52" x14ac:dyDescent="0.2">
      <c r="A17" s="1" t="s">
        <v>41</v>
      </c>
      <c r="B17" s="2" t="s">
        <v>42</v>
      </c>
      <c r="C17" s="1" t="s">
        <v>43</v>
      </c>
      <c r="D17" s="1">
        <v>6.9</v>
      </c>
      <c r="E17" s="1">
        <v>0.35</v>
      </c>
      <c r="F17" s="1">
        <f>ROUND(10^((0.58*D17+0.0031*J17-1.25)-LOG(J17+0.0028*10^(0.5*D17))-0.002*J17),2)</f>
        <v>8.01</v>
      </c>
      <c r="G17" s="1">
        <f t="shared" si="0"/>
        <v>0.19</v>
      </c>
      <c r="H17" s="1">
        <f>ROUND(2.8-1.981*(D17-6)+20.72*LN(D17/6)-1.703*LN((J17*J17+8.78*8.78)^0.5)-0.166*AY17+0.512*AZ17,2)</f>
        <v>-3.68</v>
      </c>
      <c r="I17" s="1">
        <f>ROUND((3.495+2.764*(D17-6)+8.539*LN(D17/6)+1.008*LN((J17^2+6.155^2)^0.5)+0.464*AY17+0.165*AZ17),2)</f>
        <v>12.03</v>
      </c>
      <c r="J17" s="1">
        <v>78</v>
      </c>
      <c r="K17" s="1">
        <f>ROUND(J17+10^(0.89*D17-5.64),2)</f>
        <v>81.17</v>
      </c>
      <c r="L17" s="1">
        <f>ROUND(-3.49-1.86*LOG(J17)+0.9*D17,2)</f>
        <v>-0.8</v>
      </c>
      <c r="M17" s="1">
        <v>4</v>
      </c>
      <c r="N17" s="1">
        <v>0</v>
      </c>
      <c r="O17" s="1">
        <v>3.82</v>
      </c>
      <c r="P17" s="1">
        <v>1.52</v>
      </c>
      <c r="Q17" s="1">
        <v>3.33</v>
      </c>
      <c r="R17" s="1">
        <v>5.37</v>
      </c>
      <c r="S17" s="1">
        <v>3.35</v>
      </c>
      <c r="T17" s="1">
        <v>157</v>
      </c>
      <c r="U17" s="1">
        <v>100</v>
      </c>
      <c r="V17" s="1" t="s">
        <v>44</v>
      </c>
      <c r="AY17" s="1">
        <f>IF(C17="Strike-Slip",0,IF(C17="Normal",1,0))</f>
        <v>1</v>
      </c>
      <c r="AZ17" s="1">
        <f>IF(C17="Strike-Slip",0,IF(C17="Normal",0,1))</f>
        <v>0</v>
      </c>
    </row>
    <row r="18" spans="1:52" x14ac:dyDescent="0.2">
      <c r="A18" s="1" t="s">
        <v>41</v>
      </c>
      <c r="B18" s="2" t="s">
        <v>45</v>
      </c>
      <c r="C18" s="1" t="s">
        <v>43</v>
      </c>
      <c r="D18" s="1">
        <v>6.9</v>
      </c>
      <c r="E18" s="1">
        <v>0.6</v>
      </c>
      <c r="F18" s="1">
        <f>ROUND(10^((0.58*D18+0.0031*J18-1.25)-LOG(J18+0.0028*10^(0.5*D18))-0.002*J18),2)</f>
        <v>32.39</v>
      </c>
      <c r="G18" s="1">
        <f t="shared" si="0"/>
        <v>1.78</v>
      </c>
      <c r="H18" s="1">
        <f>ROUND(2.8-1.981*(D18-6)+20.72*LN(D18/6)-1.703*LN((J18*J18+8.78*8.78)^0.5)-0.166*AY18+0.512*AZ18,2)</f>
        <v>-0.66</v>
      </c>
      <c r="I18" s="1">
        <f>ROUND((3.495+2.764*(D18-6)+8.539*LN(D18/6)+1.008*LN((J18^2+6.155^2)^0.5)+0.464*AY18+0.165*AZ18),2)</f>
        <v>10.119999999999999</v>
      </c>
      <c r="J18" s="1">
        <v>10</v>
      </c>
      <c r="K18" s="1">
        <f>ROUND(J18+10^(0.89*D18-5.64),2)</f>
        <v>13.17</v>
      </c>
      <c r="L18" s="1">
        <f>ROUND(-3.49-1.86*LOG(J18)+0.9*D18,2)</f>
        <v>0.86</v>
      </c>
      <c r="M18" s="1">
        <v>11</v>
      </c>
      <c r="N18" s="1">
        <v>0</v>
      </c>
      <c r="O18" s="1">
        <v>1.61</v>
      </c>
      <c r="P18" s="1">
        <v>1.01</v>
      </c>
      <c r="Q18" s="1">
        <v>17.600000000000001</v>
      </c>
      <c r="R18" s="1">
        <v>10.16</v>
      </c>
      <c r="S18" s="1">
        <v>1.74</v>
      </c>
      <c r="T18" s="1">
        <v>154</v>
      </c>
      <c r="U18" s="1">
        <v>0</v>
      </c>
      <c r="V18" s="1" t="s">
        <v>44</v>
      </c>
      <c r="AY18" s="1">
        <f>IF(C18="Strike-Slip",0,IF(C18="Normal",1,0))</f>
        <v>1</v>
      </c>
      <c r="AZ18" s="1">
        <f>IF(C18="Strike-Slip",0,IF(C18="Normal",0,1))</f>
        <v>0</v>
      </c>
    </row>
    <row r="19" spans="1:52" x14ac:dyDescent="0.2">
      <c r="A19" s="1" t="s">
        <v>41</v>
      </c>
      <c r="B19" s="2" t="s">
        <v>46</v>
      </c>
      <c r="C19" s="1" t="s">
        <v>43</v>
      </c>
      <c r="D19" s="1">
        <v>6.9</v>
      </c>
      <c r="E19" s="1">
        <v>0.6</v>
      </c>
      <c r="F19" s="1">
        <f>ROUND(10^((0.58*D19+0.0031*J19-1.25)-LOG(J19+0.0028*10^(0.5*D19))-0.002*J19),2)</f>
        <v>32.39</v>
      </c>
      <c r="G19" s="1">
        <f t="shared" si="0"/>
        <v>1.78</v>
      </c>
      <c r="H19" s="1">
        <f>ROUND(2.8-1.981*(D19-6)+20.72*LN(D19/6)-1.703*LN((J19*J19+8.78*8.78)^0.5)-0.166*AY19+0.512*AZ19,2)</f>
        <v>-0.66</v>
      </c>
      <c r="I19" s="1">
        <f>ROUND((3.495+2.764*(D19-6)+8.539*LN(D19/6)+1.008*LN((J19^2+6.155^2)^0.5)+0.464*AY19+0.165*AZ19),2)</f>
        <v>10.119999999999999</v>
      </c>
      <c r="J19" s="1">
        <v>10</v>
      </c>
      <c r="K19" s="1">
        <f>ROUND(J19+10^(0.89*D19-5.64),2)</f>
        <v>13.17</v>
      </c>
      <c r="L19" s="1">
        <f>ROUND(-3.49-1.86*LOG(J19)+0.9*D19,2)</f>
        <v>0.86</v>
      </c>
      <c r="M19" s="1">
        <v>11</v>
      </c>
      <c r="N19" s="1">
        <v>0</v>
      </c>
      <c r="O19" s="1">
        <v>3.3</v>
      </c>
      <c r="P19" s="1">
        <v>7.01</v>
      </c>
      <c r="Q19" s="1">
        <v>21.4</v>
      </c>
      <c r="R19" s="1">
        <v>4.2699999999999996</v>
      </c>
      <c r="S19" s="1">
        <v>8.08</v>
      </c>
      <c r="T19" s="1">
        <v>154</v>
      </c>
      <c r="U19" s="1">
        <v>30</v>
      </c>
      <c r="V19" s="1" t="s">
        <v>44</v>
      </c>
      <c r="AY19" s="1">
        <f>IF(C19="Strike-Slip",0,IF(C19="Normal",1,0))</f>
        <v>1</v>
      </c>
      <c r="AZ19" s="1">
        <f>IF(C19="Strike-Slip",0,IF(C19="Normal",0,1))</f>
        <v>0</v>
      </c>
    </row>
    <row r="20" spans="1:52" x14ac:dyDescent="0.2">
      <c r="A20" s="1" t="s">
        <v>41</v>
      </c>
      <c r="B20" s="2" t="s">
        <v>47</v>
      </c>
      <c r="C20" s="1" t="s">
        <v>43</v>
      </c>
      <c r="D20" s="1">
        <v>6.9</v>
      </c>
      <c r="E20" s="1">
        <v>0.6</v>
      </c>
      <c r="F20" s="1">
        <f>ROUND(10^((0.58*D20+0.0031*J20-1.25)-LOG(J20+0.0028*10^(0.5*D20))-0.002*J20),2)</f>
        <v>32.39</v>
      </c>
      <c r="G20" s="1">
        <f t="shared" si="0"/>
        <v>1.78</v>
      </c>
      <c r="H20" s="1">
        <f>ROUND(2.8-1.981*(D20-6)+20.72*LN(D20/6)-1.703*LN((J20*J20+8.78*8.78)^0.5)-0.166*AY20+0.512*AZ20,2)</f>
        <v>-0.66</v>
      </c>
      <c r="I20" s="1">
        <f>ROUND((3.495+2.764*(D20-6)+8.539*LN(D20/6)+1.008*LN((J20^2+6.155^2)^0.5)+0.464*AY20+0.165*AZ20),2)</f>
        <v>10.119999999999999</v>
      </c>
      <c r="J20" s="1">
        <v>10</v>
      </c>
      <c r="K20" s="1">
        <f>ROUND(J20+10^(0.89*D20-5.64),2)</f>
        <v>13.17</v>
      </c>
      <c r="L20" s="1">
        <f>ROUND(-3.49-1.86*LOG(J20)+0.9*D20,2)</f>
        <v>0.86</v>
      </c>
      <c r="M20" s="1">
        <v>11</v>
      </c>
      <c r="N20" s="1">
        <v>0</v>
      </c>
      <c r="O20" s="1">
        <v>2.14</v>
      </c>
      <c r="P20" s="1">
        <v>9.36</v>
      </c>
      <c r="Q20" s="1">
        <v>22.84</v>
      </c>
      <c r="R20" s="1">
        <v>4.71</v>
      </c>
      <c r="S20" s="1">
        <v>11.43</v>
      </c>
      <c r="T20" s="1">
        <v>175</v>
      </c>
      <c r="U20" s="1">
        <v>100</v>
      </c>
      <c r="V20" s="1" t="s">
        <v>44</v>
      </c>
      <c r="AY20" s="1">
        <f>IF(C20="Strike-Slip",0,IF(C20="Normal",1,0))</f>
        <v>1</v>
      </c>
      <c r="AZ20" s="1">
        <f>IF(C20="Strike-Slip",0,IF(C20="Normal",0,1))</f>
        <v>0</v>
      </c>
    </row>
    <row r="21" spans="1:52" x14ac:dyDescent="0.2">
      <c r="A21" s="1" t="s">
        <v>48</v>
      </c>
      <c r="B21" s="2">
        <v>1692</v>
      </c>
      <c r="C21" s="1" t="s">
        <v>49</v>
      </c>
      <c r="D21" s="1">
        <v>7.1</v>
      </c>
      <c r="E21" s="1">
        <v>0.18</v>
      </c>
      <c r="F21" s="1">
        <v>39.299999999999997</v>
      </c>
      <c r="G21" s="1">
        <f t="shared" si="0"/>
        <v>8.75</v>
      </c>
      <c r="H21" s="1">
        <f>ROUND(2.8-1.981*(D21-6)+20.72*LN(D21/6)-1.703*LN((J21*J21+8.78*8.78)^0.5)-0.166*AY21+0.512*AZ21,2)</f>
        <v>-0.3</v>
      </c>
      <c r="I21" s="1">
        <f>ROUND((3.495+2.764*(D21-6)+8.539*LN(D21/6)+1.008*LN((J21^2+6.155^2)^0.5)+0.464*AY21+0.165*AZ21),2)</f>
        <v>10.46</v>
      </c>
      <c r="J21" s="1">
        <v>10</v>
      </c>
      <c r="K21" s="1">
        <f>ROUND(J21+10^(0.89*D21-5.64),2)</f>
        <v>14.78</v>
      </c>
      <c r="L21" s="1">
        <f>ROUND(-3.49-1.86*LOG(J21)+0.9*D21,2)</f>
        <v>1.04</v>
      </c>
      <c r="M21" s="1">
        <v>0</v>
      </c>
      <c r="N21" s="1">
        <v>0.5</v>
      </c>
      <c r="O21" s="1">
        <v>7.18</v>
      </c>
      <c r="P21" s="1">
        <v>0.32</v>
      </c>
      <c r="Q21" s="1">
        <v>12.56</v>
      </c>
      <c r="R21" s="1">
        <v>0.19</v>
      </c>
      <c r="S21" s="1">
        <v>17.25</v>
      </c>
      <c r="T21" s="1">
        <v>196</v>
      </c>
      <c r="U21" s="1">
        <v>53</v>
      </c>
      <c r="V21" s="1" t="s">
        <v>50</v>
      </c>
      <c r="AY21" s="1">
        <f>IF(C21="Strike-Slip",0,IF(C21="Normal",1,0))</f>
        <v>0</v>
      </c>
      <c r="AZ21" s="1">
        <f>IF(C21="Strike-Slip",0,IF(C21="Normal",0,1))</f>
        <v>0</v>
      </c>
    </row>
    <row r="22" spans="1:52" x14ac:dyDescent="0.2">
      <c r="A22" s="1" t="s">
        <v>48</v>
      </c>
      <c r="B22" s="2">
        <v>1696</v>
      </c>
      <c r="C22" s="1" t="s">
        <v>49</v>
      </c>
      <c r="D22" s="1">
        <v>7.1</v>
      </c>
      <c r="E22" s="1">
        <v>0.2</v>
      </c>
      <c r="F22" s="1">
        <v>44.9</v>
      </c>
      <c r="G22" s="1">
        <f t="shared" si="0"/>
        <v>10.28</v>
      </c>
      <c r="H22" s="1">
        <f>ROUND(2.8-1.981*(D22-6)+20.72*LN(D22/6)-1.703*LN((J22*J22+8.78*8.78)^0.5)-0.166*AY22+0.512*AZ22,2)</f>
        <v>-2.25</v>
      </c>
      <c r="I22" s="1">
        <f>ROUND((3.495+2.764*(D22-6)+8.539*LN(D22/6)+1.008*LN((J22^2+6.155^2)^0.5)+0.464*AY22+0.165*AZ22),2)</f>
        <v>11.73</v>
      </c>
      <c r="J22" s="1">
        <v>41</v>
      </c>
      <c r="K22" s="1">
        <f>ROUND(J22+10^(0.89*D22-5.64),2)</f>
        <v>45.78</v>
      </c>
      <c r="L22" s="1">
        <f>ROUND(-3.49-1.86*LOG(J22)+0.9*D22,2)</f>
        <v>-0.1</v>
      </c>
      <c r="M22" s="1">
        <v>0</v>
      </c>
      <c r="N22" s="1">
        <v>7.0000000000000007E-2</v>
      </c>
      <c r="O22" s="1">
        <v>2.6</v>
      </c>
      <c r="P22" s="1">
        <v>1.1499999999999999</v>
      </c>
      <c r="Q22" s="1">
        <v>22.24</v>
      </c>
      <c r="R22" s="1">
        <v>0.14000000000000001</v>
      </c>
      <c r="S22" s="1">
        <v>2.25</v>
      </c>
      <c r="T22" s="1">
        <v>196</v>
      </c>
      <c r="U22" s="1">
        <v>110</v>
      </c>
      <c r="V22" s="1" t="s">
        <v>51</v>
      </c>
      <c r="AY22" s="1">
        <f>IF(C22="Strike-Slip",0,IF(C22="Normal",1,0))</f>
        <v>0</v>
      </c>
      <c r="AZ22" s="1">
        <f>IF(C22="Strike-Slip",0,IF(C22="Normal",0,1))</f>
        <v>0</v>
      </c>
    </row>
    <row r="23" spans="1:52" x14ac:dyDescent="0.2">
      <c r="A23" s="1" t="s">
        <v>48</v>
      </c>
      <c r="B23" s="2">
        <v>1704</v>
      </c>
      <c r="C23" s="1" t="s">
        <v>49</v>
      </c>
      <c r="D23" s="1">
        <v>7.1</v>
      </c>
      <c r="E23" s="1">
        <v>0.18</v>
      </c>
      <c r="F23" s="1">
        <v>44.9</v>
      </c>
      <c r="G23" s="1">
        <f t="shared" si="0"/>
        <v>11.42</v>
      </c>
      <c r="H23" s="1">
        <f>ROUND(2.8-1.981*(D23-6)+20.72*LN(D23/6)-1.703*LN((J23*J23+8.78*8.78)^0.5)-0.166*AY23+0.512*AZ23,2)</f>
        <v>-2.21</v>
      </c>
      <c r="I23" s="1">
        <f>ROUND((3.495+2.764*(D23-6)+8.539*LN(D23/6)+1.008*LN((J23^2+6.155^2)^0.5)+0.464*AY23+0.165*AZ23),2)</f>
        <v>11.7</v>
      </c>
      <c r="J23" s="1">
        <v>40</v>
      </c>
      <c r="K23" s="1">
        <f>ROUND(J23+10^(0.89*D23-5.64),2)</f>
        <v>44.78</v>
      </c>
      <c r="L23" s="1">
        <f>ROUND(-3.49-1.86*LOG(J23)+0.9*D23,2)</f>
        <v>-0.08</v>
      </c>
      <c r="M23" s="1">
        <v>0.13</v>
      </c>
      <c r="N23" s="1">
        <v>0.13</v>
      </c>
      <c r="O23" s="1">
        <v>3</v>
      </c>
      <c r="P23" s="1">
        <v>3.75</v>
      </c>
      <c r="Q23" s="1">
        <v>32.97</v>
      </c>
      <c r="R23" s="1">
        <v>0.13</v>
      </c>
      <c r="S23" s="1">
        <v>5.25</v>
      </c>
      <c r="T23" s="1">
        <v>196</v>
      </c>
      <c r="U23" s="1">
        <v>30</v>
      </c>
      <c r="V23" s="1" t="s">
        <v>51</v>
      </c>
      <c r="AY23" s="1">
        <f>IF(C23="Strike-Slip",0,IF(C23="Normal",1,0))</f>
        <v>0</v>
      </c>
      <c r="AZ23" s="1">
        <f>IF(C23="Strike-Slip",0,IF(C23="Normal",0,1))</f>
        <v>0</v>
      </c>
    </row>
    <row r="24" spans="1:52" x14ac:dyDescent="0.2">
      <c r="A24" s="1" t="s">
        <v>48</v>
      </c>
      <c r="B24" s="2">
        <v>1707</v>
      </c>
      <c r="C24" s="1" t="s">
        <v>49</v>
      </c>
      <c r="D24" s="1">
        <v>7.1</v>
      </c>
      <c r="E24" s="1">
        <v>0.19</v>
      </c>
      <c r="F24" s="1">
        <v>44.9</v>
      </c>
      <c r="G24" s="1">
        <f t="shared" si="0"/>
        <v>10.82</v>
      </c>
      <c r="H24" s="1">
        <f>ROUND(2.8-1.981*(D24-6)+20.72*LN(D24/6)-1.703*LN((J24*J24+8.78*8.78)^0.5)-0.166*AY24+0.512*AZ24,2)</f>
        <v>-2.41</v>
      </c>
      <c r="I24" s="1">
        <f>ROUND((3.495+2.764*(D24-6)+8.539*LN(D24/6)+1.008*LN((J24^2+6.155^2)^0.5)+0.464*AY24+0.165*AZ24),2)</f>
        <v>11.82</v>
      </c>
      <c r="J24" s="1">
        <v>45</v>
      </c>
      <c r="K24" s="1">
        <f>ROUND(J24+10^(0.89*D24-5.64),2)</f>
        <v>49.78</v>
      </c>
      <c r="L24" s="1">
        <f>ROUND(-3.49-1.86*LOG(J24)+0.9*D24,2)</f>
        <v>-0.17</v>
      </c>
      <c r="M24" s="1">
        <v>0</v>
      </c>
      <c r="N24" s="1">
        <v>0</v>
      </c>
      <c r="O24" s="1">
        <v>10.5</v>
      </c>
      <c r="P24" s="1">
        <v>3.75</v>
      </c>
      <c r="Q24" s="1">
        <v>6.96</v>
      </c>
      <c r="R24" s="1">
        <v>0.19</v>
      </c>
      <c r="S24" s="1">
        <v>12.75</v>
      </c>
      <c r="T24" s="1">
        <v>196</v>
      </c>
      <c r="U24" s="1">
        <v>40</v>
      </c>
      <c r="V24" s="1" t="s">
        <v>51</v>
      </c>
      <c r="AY24" s="1">
        <f>IF(C24="Strike-Slip",0,IF(C24="Normal",1,0))</f>
        <v>0</v>
      </c>
      <c r="AZ24" s="1">
        <f>IF(C24="Strike-Slip",0,IF(C24="Normal",0,1))</f>
        <v>0</v>
      </c>
    </row>
    <row r="25" spans="1:52" x14ac:dyDescent="0.2">
      <c r="A25" s="1" t="s">
        <v>48</v>
      </c>
      <c r="B25" s="2">
        <v>1716</v>
      </c>
      <c r="C25" s="1" t="s">
        <v>49</v>
      </c>
      <c r="D25" s="1">
        <v>7.1</v>
      </c>
      <c r="E25" s="1">
        <v>0.42</v>
      </c>
      <c r="F25" s="1">
        <v>43</v>
      </c>
      <c r="G25" s="1">
        <f t="shared" si="0"/>
        <v>4.49</v>
      </c>
      <c r="H25" s="1">
        <f>ROUND(2.8-1.981*(D25-6)+20.72*LN(D25/6)-1.703*LN((J25*J25+8.78*8.78)^0.5)-0.166*AY25+0.512*AZ25,2)</f>
        <v>-2.37</v>
      </c>
      <c r="I25" s="1">
        <f>ROUND((3.495+2.764*(D25-6)+8.539*LN(D25/6)+1.008*LN((J25^2+6.155^2)^0.5)+0.464*AY25+0.165*AZ25),2)</f>
        <v>11.8</v>
      </c>
      <c r="J25" s="1">
        <v>44</v>
      </c>
      <c r="K25" s="1">
        <f>ROUND(J25+10^(0.89*D25-5.64),2)</f>
        <v>48.78</v>
      </c>
      <c r="L25" s="1">
        <f>ROUND(-3.49-1.86*LOG(J25)+0.9*D25,2)</f>
        <v>-0.16</v>
      </c>
      <c r="M25" s="1">
        <v>3.4</v>
      </c>
      <c r="N25" s="1">
        <v>0</v>
      </c>
      <c r="O25" s="1">
        <v>4.45</v>
      </c>
      <c r="P25" s="1">
        <v>0.8</v>
      </c>
      <c r="Q25" s="1">
        <v>2.3199999999999998</v>
      </c>
      <c r="R25" s="1">
        <v>0.19</v>
      </c>
      <c r="S25" s="1">
        <v>2.25</v>
      </c>
      <c r="T25" s="1">
        <v>201</v>
      </c>
      <c r="U25" s="1">
        <v>30</v>
      </c>
      <c r="V25" s="1" t="s">
        <v>51</v>
      </c>
      <c r="AY25" s="1">
        <f>IF(C25="Strike-Slip",0,IF(C25="Normal",1,0))</f>
        <v>0</v>
      </c>
      <c r="AZ25" s="1">
        <f>IF(C25="Strike-Slip",0,IF(C25="Normal",0,1))</f>
        <v>0</v>
      </c>
    </row>
    <row r="26" spans="1:52" x14ac:dyDescent="0.2">
      <c r="A26" s="1" t="s">
        <v>48</v>
      </c>
      <c r="B26" s="2">
        <v>1718</v>
      </c>
      <c r="C26" s="1" t="s">
        <v>49</v>
      </c>
      <c r="D26" s="1">
        <v>7.1</v>
      </c>
      <c r="E26" s="1">
        <v>0.18</v>
      </c>
      <c r="F26" s="1">
        <v>43</v>
      </c>
      <c r="G26" s="1">
        <f t="shared" si="0"/>
        <v>10.47</v>
      </c>
      <c r="H26" s="1">
        <f>ROUND(2.8-1.981*(D26-6)+20.72*LN(D26/6)-1.703*LN((J26*J26+8.78*8.78)^0.5)-0.166*AY26+0.512*AZ26,2)</f>
        <v>-2.37</v>
      </c>
      <c r="I26" s="1">
        <f>ROUND((3.495+2.764*(D26-6)+8.539*LN(D26/6)+1.008*LN((J26^2+6.155^2)^0.5)+0.464*AY26+0.165*AZ26),2)</f>
        <v>11.8</v>
      </c>
      <c r="J26" s="1">
        <v>44</v>
      </c>
      <c r="K26" s="1">
        <f>ROUND(J26+10^(0.89*D26-5.64),2)</f>
        <v>48.78</v>
      </c>
      <c r="L26" s="1">
        <f>ROUND(-3.49-1.86*LOG(J26)+0.9*D26,2)</f>
        <v>-0.16</v>
      </c>
      <c r="M26" s="1">
        <v>0</v>
      </c>
      <c r="N26" s="1">
        <v>3</v>
      </c>
      <c r="O26" s="1">
        <v>10.45</v>
      </c>
      <c r="P26" s="1">
        <v>0.8</v>
      </c>
      <c r="Q26" s="1">
        <v>4.49</v>
      </c>
      <c r="R26" s="1">
        <v>0.19</v>
      </c>
      <c r="S26" s="1">
        <v>3.75</v>
      </c>
      <c r="T26" s="1">
        <v>201</v>
      </c>
      <c r="U26" s="1">
        <v>90</v>
      </c>
      <c r="V26" s="1" t="s">
        <v>51</v>
      </c>
      <c r="AY26" s="1">
        <f>IF(C26="Strike-Slip",0,IF(C26="Normal",1,0))</f>
        <v>0</v>
      </c>
      <c r="AZ26" s="1">
        <f>IF(C26="Strike-Slip",0,IF(C26="Normal",0,1))</f>
        <v>0</v>
      </c>
    </row>
    <row r="27" spans="1:52" x14ac:dyDescent="0.2">
      <c r="A27" s="1" t="s">
        <v>48</v>
      </c>
      <c r="B27" s="2">
        <v>1719</v>
      </c>
      <c r="C27" s="1" t="s">
        <v>49</v>
      </c>
      <c r="D27" s="1">
        <v>7.1</v>
      </c>
      <c r="E27" s="1">
        <v>0.18</v>
      </c>
      <c r="F27" s="1">
        <v>43</v>
      </c>
      <c r="G27" s="1">
        <f t="shared" si="0"/>
        <v>10.47</v>
      </c>
      <c r="H27" s="1">
        <f>ROUND(2.8-1.981*(D27-6)+20.72*LN(D27/6)-1.703*LN((J27*J27+8.78*8.78)^0.5)-0.166*AY27+0.512*AZ27,2)</f>
        <v>-2.37</v>
      </c>
      <c r="I27" s="1">
        <f>ROUND((3.495+2.764*(D27-6)+8.539*LN(D27/6)+1.008*LN((J27^2+6.155^2)^0.5)+0.464*AY27+0.165*AZ27),2)</f>
        <v>11.8</v>
      </c>
      <c r="J27" s="1">
        <v>44</v>
      </c>
      <c r="K27" s="1">
        <f>ROUND(J27+10^(0.89*D27-5.64),2)</f>
        <v>48.78</v>
      </c>
      <c r="L27" s="1">
        <f>ROUND(-3.49-1.86*LOG(J27)+0.9*D27,2)</f>
        <v>-0.16</v>
      </c>
      <c r="M27" s="1">
        <v>0</v>
      </c>
      <c r="N27" s="1">
        <v>0.8</v>
      </c>
      <c r="O27" s="1">
        <v>6</v>
      </c>
      <c r="P27" s="1">
        <v>3</v>
      </c>
      <c r="Q27" s="1">
        <v>19.989999999999998</v>
      </c>
      <c r="R27" s="1">
        <v>0.16</v>
      </c>
      <c r="S27" s="1">
        <v>9</v>
      </c>
      <c r="T27" s="1">
        <v>201</v>
      </c>
      <c r="U27" s="1">
        <v>75</v>
      </c>
      <c r="V27" s="1" t="s">
        <v>51</v>
      </c>
      <c r="AY27" s="1">
        <f>IF(C27="Strike-Slip",0,IF(C27="Normal",1,0))</f>
        <v>0</v>
      </c>
      <c r="AZ27" s="1">
        <f>IF(C27="Strike-Slip",0,IF(C27="Normal",0,1))</f>
        <v>0</v>
      </c>
    </row>
    <row r="28" spans="1:52" x14ac:dyDescent="0.2">
      <c r="A28" s="1" t="s">
        <v>48</v>
      </c>
      <c r="B28" s="2">
        <v>1785</v>
      </c>
      <c r="C28" s="1" t="s">
        <v>49</v>
      </c>
      <c r="D28" s="1">
        <v>7.1</v>
      </c>
      <c r="E28" s="1">
        <v>0.2</v>
      </c>
      <c r="F28" s="1">
        <v>43</v>
      </c>
      <c r="G28" s="1">
        <f t="shared" si="0"/>
        <v>9.43</v>
      </c>
      <c r="H28" s="1">
        <f>ROUND(2.8-1.981*(D28-6)+20.72*LN(D28/6)-1.703*LN((J28*J28+8.78*8.78)^0.5)-0.166*AY28+0.512*AZ28,2)</f>
        <v>-2.37</v>
      </c>
      <c r="I28" s="1">
        <f>ROUND((3.495+2.764*(D28-6)+8.539*LN(D28/6)+1.008*LN((J28^2+6.155^2)^0.5)+0.464*AY28+0.165*AZ28),2)</f>
        <v>11.8</v>
      </c>
      <c r="J28" s="1">
        <v>44</v>
      </c>
      <c r="K28" s="1">
        <f>ROUND(J28+10^(0.89*D28-5.64),2)</f>
        <v>48.78</v>
      </c>
      <c r="L28" s="1">
        <f>ROUND(-3.49-1.86*LOG(J28)+0.9*D28,2)</f>
        <v>-0.16</v>
      </c>
      <c r="M28" s="1">
        <v>1.1000000000000001</v>
      </c>
      <c r="N28" s="1">
        <v>10.1</v>
      </c>
      <c r="O28" s="1">
        <v>6.3</v>
      </c>
      <c r="P28" s="1">
        <v>0.3</v>
      </c>
      <c r="Q28" s="1">
        <v>17.66</v>
      </c>
      <c r="R28" s="1">
        <v>0.21</v>
      </c>
      <c r="S28" s="1">
        <v>1.7999999999999998</v>
      </c>
      <c r="T28" s="1">
        <v>201</v>
      </c>
      <c r="U28" s="1">
        <v>70</v>
      </c>
      <c r="V28" s="1" t="s">
        <v>51</v>
      </c>
      <c r="AY28" s="1">
        <f>IF(C28="Strike-Slip",0,IF(C28="Normal",1,0))</f>
        <v>0</v>
      </c>
      <c r="AZ28" s="1">
        <f>IF(C28="Strike-Slip",0,IF(C28="Normal",0,1))</f>
        <v>0</v>
      </c>
    </row>
    <row r="29" spans="1:52" x14ac:dyDescent="0.2">
      <c r="A29" s="1" t="s">
        <v>48</v>
      </c>
      <c r="B29" s="2">
        <v>1786</v>
      </c>
      <c r="C29" s="1" t="s">
        <v>49</v>
      </c>
      <c r="D29" s="1">
        <v>7.1</v>
      </c>
      <c r="E29" s="1">
        <v>0.2</v>
      </c>
      <c r="F29" s="1">
        <v>43</v>
      </c>
      <c r="G29" s="1">
        <f t="shared" si="0"/>
        <v>9.43</v>
      </c>
      <c r="H29" s="1">
        <f>ROUND(2.8-1.981*(D29-6)+20.72*LN(D29/6)-1.703*LN((J29*J29+8.78*8.78)^0.5)-0.166*AY29+0.512*AZ29,2)</f>
        <v>-2.37</v>
      </c>
      <c r="I29" s="1">
        <f>ROUND((3.495+2.764*(D29-6)+8.539*LN(D29/6)+1.008*LN((J29^2+6.155^2)^0.5)+0.464*AY29+0.165*AZ29),2)</f>
        <v>11.8</v>
      </c>
      <c r="J29" s="1">
        <v>44</v>
      </c>
      <c r="K29" s="1">
        <f>ROUND(J29+10^(0.89*D29-5.64),2)</f>
        <v>48.78</v>
      </c>
      <c r="L29" s="1">
        <f>ROUND(-3.49-1.86*LOG(J29)+0.9*D29,2)</f>
        <v>-0.16</v>
      </c>
      <c r="M29" s="1">
        <v>0</v>
      </c>
      <c r="N29" s="1">
        <v>18</v>
      </c>
      <c r="O29" s="1">
        <v>2.4</v>
      </c>
      <c r="P29" s="1">
        <v>1.8</v>
      </c>
      <c r="Q29" s="1">
        <v>20.49</v>
      </c>
      <c r="R29" s="1">
        <v>0.16</v>
      </c>
      <c r="S29" s="1">
        <v>3</v>
      </c>
      <c r="T29" s="1">
        <v>201</v>
      </c>
      <c r="U29" s="1">
        <v>20</v>
      </c>
      <c r="V29" s="1" t="s">
        <v>51</v>
      </c>
      <c r="AY29" s="1">
        <f>IF(C29="Strike-Slip",0,IF(C29="Normal",1,0))</f>
        <v>0</v>
      </c>
      <c r="AZ29" s="1">
        <f>IF(C29="Strike-Slip",0,IF(C29="Normal",0,1))</f>
        <v>0</v>
      </c>
    </row>
    <row r="30" spans="1:52" x14ac:dyDescent="0.2">
      <c r="A30" s="1" t="s">
        <v>48</v>
      </c>
      <c r="B30" s="2">
        <v>1787</v>
      </c>
      <c r="C30" s="1" t="s">
        <v>49</v>
      </c>
      <c r="D30" s="1">
        <v>7.1</v>
      </c>
      <c r="E30" s="1">
        <v>0.2</v>
      </c>
      <c r="F30" s="1">
        <v>43</v>
      </c>
      <c r="G30" s="1">
        <f t="shared" si="0"/>
        <v>9.43</v>
      </c>
      <c r="H30" s="1">
        <f>ROUND(2.8-1.981*(D30-6)+20.72*LN(D30/6)-1.703*LN((J30*J30+8.78*8.78)^0.5)-0.166*AY30+0.512*AZ30,2)</f>
        <v>-2.37</v>
      </c>
      <c r="I30" s="1">
        <f>ROUND((3.495+2.764*(D30-6)+8.539*LN(D30/6)+1.008*LN((J30^2+6.155^2)^0.5)+0.464*AY30+0.165*AZ30),2)</f>
        <v>11.8</v>
      </c>
      <c r="J30" s="1">
        <v>44</v>
      </c>
      <c r="K30" s="1">
        <f>ROUND(J30+10^(0.89*D30-5.64),2)</f>
        <v>48.78</v>
      </c>
      <c r="L30" s="1">
        <f>ROUND(-3.49-1.86*LOG(J30)+0.9*D30,2)</f>
        <v>-0.16</v>
      </c>
      <c r="M30" s="1">
        <v>0</v>
      </c>
      <c r="N30" s="1">
        <v>19</v>
      </c>
      <c r="O30" s="1">
        <v>1.5</v>
      </c>
      <c r="P30" s="1">
        <v>3.75</v>
      </c>
      <c r="Q30" s="1">
        <v>4.71</v>
      </c>
      <c r="R30" s="1">
        <v>0.19</v>
      </c>
      <c r="S30" s="1">
        <v>3.75</v>
      </c>
      <c r="T30" s="1">
        <v>201</v>
      </c>
      <c r="U30" s="1">
        <v>125</v>
      </c>
      <c r="V30" s="1" t="s">
        <v>51</v>
      </c>
      <c r="AY30" s="1">
        <f>IF(C30="Strike-Slip",0,IF(C30="Normal",1,0))</f>
        <v>0</v>
      </c>
      <c r="AZ30" s="1">
        <f>IF(C30="Strike-Slip",0,IF(C30="Normal",0,1))</f>
        <v>0</v>
      </c>
    </row>
    <row r="31" spans="1:52" x14ac:dyDescent="0.2">
      <c r="A31" s="1" t="s">
        <v>48</v>
      </c>
      <c r="B31" s="2">
        <v>1791</v>
      </c>
      <c r="C31" s="1" t="s">
        <v>49</v>
      </c>
      <c r="D31" s="1">
        <v>7.1</v>
      </c>
      <c r="E31" s="1">
        <v>0.18</v>
      </c>
      <c r="F31" s="1">
        <v>43</v>
      </c>
      <c r="G31" s="1">
        <f t="shared" si="0"/>
        <v>10.47</v>
      </c>
      <c r="H31" s="1">
        <f>ROUND(2.8-1.981*(D31-6)+20.72*LN(D31/6)-1.703*LN((J31*J31+8.78*8.78)^0.5)-0.166*AY31+0.512*AZ31,2)</f>
        <v>-2.37</v>
      </c>
      <c r="I31" s="1">
        <f>ROUND((3.495+2.764*(D31-6)+8.539*LN(D31/6)+1.008*LN((J31^2+6.155^2)^0.5)+0.464*AY31+0.165*AZ31),2)</f>
        <v>11.8</v>
      </c>
      <c r="J31" s="1">
        <v>44</v>
      </c>
      <c r="K31" s="1">
        <f>ROUND(J31+10^(0.89*D31-5.64),2)</f>
        <v>48.78</v>
      </c>
      <c r="L31" s="1">
        <f>ROUND(-3.49-1.86*LOG(J31)+0.9*D31,2)</f>
        <v>-0.16</v>
      </c>
      <c r="M31" s="1">
        <v>0</v>
      </c>
      <c r="N31" s="1">
        <v>33</v>
      </c>
      <c r="O31" s="1">
        <v>1.2</v>
      </c>
      <c r="P31" s="1">
        <v>5.4</v>
      </c>
      <c r="Q31" s="1">
        <v>35.840000000000003</v>
      </c>
      <c r="R31" s="1">
        <v>0.14000000000000001</v>
      </c>
      <c r="S31" s="1">
        <v>5.4</v>
      </c>
      <c r="T31" s="1">
        <v>201</v>
      </c>
      <c r="U31" s="1">
        <v>33</v>
      </c>
      <c r="V31" s="1" t="s">
        <v>51</v>
      </c>
      <c r="AY31" s="1">
        <f>IF(C31="Strike-Slip",0,IF(C31="Normal",1,0))</f>
        <v>0</v>
      </c>
      <c r="AZ31" s="1">
        <f>IF(C31="Strike-Slip",0,IF(C31="Normal",0,1))</f>
        <v>0</v>
      </c>
    </row>
    <row r="32" spans="1:52" x14ac:dyDescent="0.2">
      <c r="A32" s="1" t="s">
        <v>48</v>
      </c>
      <c r="B32" s="2">
        <v>1792</v>
      </c>
      <c r="C32" s="1" t="s">
        <v>49</v>
      </c>
      <c r="D32" s="1">
        <v>7.1</v>
      </c>
      <c r="E32" s="1">
        <v>0.19</v>
      </c>
      <c r="F32" s="1">
        <v>43</v>
      </c>
      <c r="G32" s="1">
        <f t="shared" si="0"/>
        <v>9.92</v>
      </c>
      <c r="H32" s="1">
        <f>ROUND(2.8-1.981*(D32-6)+20.72*LN(D32/6)-1.703*LN((J32*J32+8.78*8.78)^0.5)-0.166*AY32+0.512*AZ32,2)</f>
        <v>-2.37</v>
      </c>
      <c r="I32" s="1">
        <f>ROUND((3.495+2.764*(D32-6)+8.539*LN(D32/6)+1.008*LN((J32^2+6.155^2)^0.5)+0.464*AY32+0.165*AZ32),2)</f>
        <v>11.8</v>
      </c>
      <c r="J32" s="1">
        <v>44</v>
      </c>
      <c r="K32" s="1">
        <f>ROUND(J32+10^(0.89*D32-5.64),2)</f>
        <v>48.78</v>
      </c>
      <c r="L32" s="1">
        <f>ROUND(-3.49-1.86*LOG(J32)+0.9*D32,2)</f>
        <v>-0.16</v>
      </c>
      <c r="M32" s="1">
        <v>6.2</v>
      </c>
      <c r="N32" s="1">
        <v>0.8</v>
      </c>
      <c r="O32" s="1">
        <v>12.05</v>
      </c>
      <c r="P32" s="1">
        <v>0.2</v>
      </c>
      <c r="Q32" s="1">
        <v>7.3</v>
      </c>
      <c r="R32" s="1">
        <v>0.23</v>
      </c>
      <c r="S32" s="1">
        <v>0.2</v>
      </c>
      <c r="T32" s="1">
        <v>201</v>
      </c>
      <c r="U32" s="1">
        <v>40</v>
      </c>
      <c r="V32" s="1" t="s">
        <v>51</v>
      </c>
      <c r="AY32" s="1">
        <f>IF(C32="Strike-Slip",0,IF(C32="Normal",1,0))</f>
        <v>0</v>
      </c>
      <c r="AZ32" s="1">
        <f>IF(C32="Strike-Slip",0,IF(C32="Normal",0,1))</f>
        <v>0</v>
      </c>
    </row>
    <row r="33" spans="1:52" x14ac:dyDescent="0.2">
      <c r="A33" s="1" t="s">
        <v>48</v>
      </c>
      <c r="B33" s="2">
        <v>1805</v>
      </c>
      <c r="C33" s="1" t="s">
        <v>49</v>
      </c>
      <c r="D33" s="1">
        <v>7.1</v>
      </c>
      <c r="E33" s="1">
        <v>0.2</v>
      </c>
      <c r="F33" s="1">
        <v>35.700000000000003</v>
      </c>
      <c r="G33" s="1">
        <f t="shared" si="0"/>
        <v>6.5</v>
      </c>
      <c r="H33" s="1">
        <f>ROUND(2.8-1.981*(D33-6)+20.72*LN(D33/6)-1.703*LN((J33*J33+8.78*8.78)^0.5)-0.166*AY33+0.512*AZ33,2)</f>
        <v>-2.25</v>
      </c>
      <c r="I33" s="1">
        <f>ROUND((3.495+2.764*(D33-6)+8.539*LN(D33/6)+1.008*LN((J33^2+6.155^2)^0.5)+0.464*AY33+0.165*AZ33),2)</f>
        <v>11.73</v>
      </c>
      <c r="J33" s="1">
        <v>41</v>
      </c>
      <c r="K33" s="1">
        <f>ROUND(J33+10^(0.89*D33-5.64),2)</f>
        <v>45.78</v>
      </c>
      <c r="L33" s="1">
        <f>ROUND(-3.49-1.86*LOG(J33)+0.9*D33,2)</f>
        <v>-0.1</v>
      </c>
      <c r="M33" s="1">
        <v>0.4</v>
      </c>
      <c r="N33" s="1">
        <v>0.96</v>
      </c>
      <c r="O33" s="1">
        <v>7.25</v>
      </c>
      <c r="P33" s="1">
        <v>0.55000000000000004</v>
      </c>
      <c r="Q33" s="1">
        <v>2.99</v>
      </c>
      <c r="R33" s="1">
        <v>0.19</v>
      </c>
      <c r="S33" s="1">
        <v>1.7999999999999998</v>
      </c>
      <c r="T33" s="1">
        <v>257</v>
      </c>
      <c r="U33" s="1">
        <v>90</v>
      </c>
      <c r="V33" s="1" t="s">
        <v>51</v>
      </c>
      <c r="AY33" s="1">
        <f>IF(C33="Strike-Slip",0,IF(C33="Normal",1,0))</f>
        <v>0</v>
      </c>
      <c r="AZ33" s="1">
        <f>IF(C33="Strike-Slip",0,IF(C33="Normal",0,1))</f>
        <v>0</v>
      </c>
    </row>
    <row r="34" spans="1:52" x14ac:dyDescent="0.2">
      <c r="A34" s="1" t="s">
        <v>48</v>
      </c>
      <c r="B34" s="2">
        <v>1808</v>
      </c>
      <c r="C34" s="1" t="s">
        <v>49</v>
      </c>
      <c r="D34" s="1">
        <v>7.1</v>
      </c>
      <c r="E34" s="1">
        <v>0.21</v>
      </c>
      <c r="F34" s="1">
        <v>35.700000000000003</v>
      </c>
      <c r="G34" s="1">
        <f t="shared" si="0"/>
        <v>6.19</v>
      </c>
      <c r="H34" s="1">
        <f>ROUND(2.8-1.981*(D34-6)+20.72*LN(D34/6)-1.703*LN((J34*J34+8.78*8.78)^0.5)-0.166*AY34+0.512*AZ34,2)</f>
        <v>-2.25</v>
      </c>
      <c r="I34" s="1">
        <f>ROUND((3.495+2.764*(D34-6)+8.539*LN(D34/6)+1.008*LN((J34^2+6.155^2)^0.5)+0.464*AY34+0.165*AZ34),2)</f>
        <v>11.73</v>
      </c>
      <c r="J34" s="1">
        <v>41</v>
      </c>
      <c r="K34" s="1">
        <f>ROUND(J34+10^(0.89*D34-5.64),2)</f>
        <v>45.78</v>
      </c>
      <c r="L34" s="1">
        <f>ROUND(-3.49-1.86*LOG(J34)+0.9*D34,2)</f>
        <v>-0.1</v>
      </c>
      <c r="M34" s="1">
        <v>0.9</v>
      </c>
      <c r="N34" s="1">
        <v>6.4</v>
      </c>
      <c r="O34" s="1">
        <v>4.5</v>
      </c>
      <c r="P34" s="1">
        <v>2.25</v>
      </c>
      <c r="Q34" s="1">
        <v>6.98</v>
      </c>
      <c r="R34" s="1">
        <v>0.19</v>
      </c>
      <c r="S34" s="1">
        <v>3.75</v>
      </c>
      <c r="T34" s="1">
        <v>257</v>
      </c>
      <c r="U34" s="1">
        <v>135</v>
      </c>
      <c r="V34" s="1" t="s">
        <v>51</v>
      </c>
      <c r="AY34" s="1">
        <f>IF(C34="Strike-Slip",0,IF(C34="Normal",1,0))</f>
        <v>0</v>
      </c>
      <c r="AZ34" s="1">
        <f>IF(C34="Strike-Slip",0,IF(C34="Normal",0,1))</f>
        <v>0</v>
      </c>
    </row>
    <row r="35" spans="1:52" x14ac:dyDescent="0.2">
      <c r="A35" s="1" t="s">
        <v>48</v>
      </c>
      <c r="B35" s="2">
        <v>1812</v>
      </c>
      <c r="C35" s="1" t="s">
        <v>49</v>
      </c>
      <c r="D35" s="1">
        <v>7.1</v>
      </c>
      <c r="E35" s="1">
        <v>0.23</v>
      </c>
      <c r="F35" s="1">
        <v>35.700000000000003</v>
      </c>
      <c r="G35" s="1">
        <f t="shared" si="0"/>
        <v>5.65</v>
      </c>
      <c r="H35" s="1">
        <f>ROUND(2.8-1.981*(D35-6)+20.72*LN(D35/6)-1.703*LN((J35*J35+8.78*8.78)^0.5)-0.166*AY35+0.512*AZ35,2)</f>
        <v>-2.25</v>
      </c>
      <c r="I35" s="1">
        <f>ROUND((3.495+2.764*(D35-6)+8.539*LN(D35/6)+1.008*LN((J35^2+6.155^2)^0.5)+0.464*AY35+0.165*AZ35),2)</f>
        <v>11.73</v>
      </c>
      <c r="J35" s="1">
        <v>41</v>
      </c>
      <c r="K35" s="1">
        <f>ROUND(J35+10^(0.89*D35-5.64),2)</f>
        <v>45.78</v>
      </c>
      <c r="L35" s="1">
        <f>ROUND(-3.49-1.86*LOG(J35)+0.9*D35,2)</f>
        <v>-0.1</v>
      </c>
      <c r="M35" s="1">
        <v>0.1</v>
      </c>
      <c r="N35" s="1">
        <v>0</v>
      </c>
      <c r="O35" s="1">
        <v>5.7</v>
      </c>
      <c r="P35" s="1">
        <v>0.9</v>
      </c>
      <c r="Q35" s="1">
        <v>11.33</v>
      </c>
      <c r="R35" s="1">
        <v>0.19</v>
      </c>
      <c r="S35" s="1">
        <v>1.8</v>
      </c>
      <c r="T35" s="1">
        <v>257</v>
      </c>
      <c r="U35" s="1">
        <v>64</v>
      </c>
      <c r="V35" s="1" t="s">
        <v>51</v>
      </c>
      <c r="AY35" s="1">
        <f>IF(C35="Strike-Slip",0,IF(C35="Normal",1,0))</f>
        <v>0</v>
      </c>
      <c r="AZ35" s="1">
        <f>IF(C35="Strike-Slip",0,IF(C35="Normal",0,1))</f>
        <v>0</v>
      </c>
    </row>
    <row r="36" spans="1:52" x14ac:dyDescent="0.2">
      <c r="A36" s="1" t="s">
        <v>48</v>
      </c>
      <c r="B36" s="2">
        <v>1816</v>
      </c>
      <c r="C36" s="1" t="s">
        <v>49</v>
      </c>
      <c r="D36" s="1">
        <v>7.1</v>
      </c>
      <c r="E36" s="1">
        <v>0.2</v>
      </c>
      <c r="F36" s="1">
        <v>35.700000000000003</v>
      </c>
      <c r="G36" s="1">
        <f t="shared" si="0"/>
        <v>6.5</v>
      </c>
      <c r="H36" s="1">
        <f>ROUND(2.8-1.981*(D36-6)+20.72*LN(D36/6)-1.703*LN((J36*J36+8.78*8.78)^0.5)-0.166*AY36+0.512*AZ36,2)</f>
        <v>-2.25</v>
      </c>
      <c r="I36" s="1">
        <f>ROUND((3.495+2.764*(D36-6)+8.539*LN(D36/6)+1.008*LN((J36^2+6.155^2)^0.5)+0.464*AY36+0.165*AZ36),2)</f>
        <v>11.73</v>
      </c>
      <c r="J36" s="1">
        <v>41</v>
      </c>
      <c r="K36" s="1">
        <f>ROUND(J36+10^(0.89*D36-5.64),2)</f>
        <v>45.78</v>
      </c>
      <c r="L36" s="1">
        <f>ROUND(-3.49-1.86*LOG(J36)+0.9*D36,2)</f>
        <v>-0.1</v>
      </c>
      <c r="M36" s="1">
        <v>0</v>
      </c>
      <c r="N36" s="1">
        <v>0.5</v>
      </c>
      <c r="O36" s="1">
        <v>5.45</v>
      </c>
      <c r="P36" s="1">
        <v>1.3</v>
      </c>
      <c r="Q36" s="1">
        <v>38.94</v>
      </c>
      <c r="R36" s="1">
        <v>0.1</v>
      </c>
      <c r="S36" s="1">
        <v>11.25</v>
      </c>
      <c r="T36" s="1">
        <v>257</v>
      </c>
      <c r="U36" s="1">
        <v>180</v>
      </c>
      <c r="V36" s="1" t="s">
        <v>51</v>
      </c>
      <c r="AY36" s="1">
        <f>IF(C36="Strike-Slip",0,IF(C36="Normal",1,0))</f>
        <v>0</v>
      </c>
      <c r="AZ36" s="1">
        <f>IF(C36="Strike-Slip",0,IF(C36="Normal",0,1))</f>
        <v>0</v>
      </c>
    </row>
    <row r="37" spans="1:52" x14ac:dyDescent="0.2">
      <c r="A37" s="1" t="s">
        <v>48</v>
      </c>
      <c r="B37" s="2">
        <v>1818</v>
      </c>
      <c r="C37" s="1" t="s">
        <v>49</v>
      </c>
      <c r="D37" s="1">
        <v>7.1</v>
      </c>
      <c r="E37" s="1">
        <v>0.2</v>
      </c>
      <c r="F37" s="1">
        <v>35.700000000000003</v>
      </c>
      <c r="G37" s="1">
        <f t="shared" si="0"/>
        <v>6.5</v>
      </c>
      <c r="H37" s="1">
        <f>ROUND(2.8-1.981*(D37-6)+20.72*LN(D37/6)-1.703*LN((J37*J37+8.78*8.78)^0.5)-0.166*AY37+0.512*AZ37,2)</f>
        <v>-2.25</v>
      </c>
      <c r="I37" s="1">
        <f>ROUND((3.495+2.764*(D37-6)+8.539*LN(D37/6)+1.008*LN((J37^2+6.155^2)^0.5)+0.464*AY37+0.165*AZ37),2)</f>
        <v>11.73</v>
      </c>
      <c r="J37" s="1">
        <v>41</v>
      </c>
      <c r="K37" s="1">
        <f>ROUND(J37+10^(0.89*D37-5.64),2)</f>
        <v>45.78</v>
      </c>
      <c r="L37" s="1">
        <f>ROUND(-3.49-1.86*LOG(J37)+0.9*D37,2)</f>
        <v>-0.1</v>
      </c>
      <c r="M37" s="1">
        <v>0</v>
      </c>
      <c r="N37" s="1">
        <v>0.35</v>
      </c>
      <c r="O37" s="1">
        <v>4.75</v>
      </c>
      <c r="P37" s="1">
        <v>0.5</v>
      </c>
      <c r="Q37" s="1">
        <v>27.72</v>
      </c>
      <c r="R37" s="1">
        <v>0.15</v>
      </c>
      <c r="S37" s="1">
        <v>0.5</v>
      </c>
      <c r="T37" s="1">
        <v>257</v>
      </c>
      <c r="U37" s="1">
        <v>170</v>
      </c>
      <c r="V37" s="1" t="s">
        <v>51</v>
      </c>
      <c r="AY37" s="1">
        <f>IF(C37="Strike-Slip",0,IF(C37="Normal",1,0))</f>
        <v>0</v>
      </c>
      <c r="AZ37" s="1">
        <f>IF(C37="Strike-Slip",0,IF(C37="Normal",0,1))</f>
        <v>0</v>
      </c>
    </row>
    <row r="38" spans="1:52" x14ac:dyDescent="0.2">
      <c r="A38" s="1" t="s">
        <v>48</v>
      </c>
      <c r="B38" s="2">
        <v>1819</v>
      </c>
      <c r="C38" s="1" t="s">
        <v>49</v>
      </c>
      <c r="D38" s="1">
        <v>7.1</v>
      </c>
      <c r="E38" s="1">
        <v>0.2</v>
      </c>
      <c r="F38" s="1">
        <v>35.700000000000003</v>
      </c>
      <c r="G38" s="1">
        <f t="shared" si="0"/>
        <v>6.5</v>
      </c>
      <c r="H38" s="1">
        <f>ROUND(2.8-1.981*(D38-6)+20.72*LN(D38/6)-1.703*LN((J38*J38+8.78*8.78)^0.5)-0.166*AY38+0.512*AZ38,2)</f>
        <v>-2.25</v>
      </c>
      <c r="I38" s="1">
        <f>ROUND((3.495+2.764*(D38-6)+8.539*LN(D38/6)+1.008*LN((J38^2+6.155^2)^0.5)+0.464*AY38+0.165*AZ38),2)</f>
        <v>11.73</v>
      </c>
      <c r="J38" s="1">
        <v>41</v>
      </c>
      <c r="K38" s="1">
        <f>ROUND(J38+10^(0.89*D38-5.64),2)</f>
        <v>45.78</v>
      </c>
      <c r="L38" s="1">
        <f>ROUND(-3.49-1.86*LOG(J38)+0.9*D38,2)</f>
        <v>-0.1</v>
      </c>
      <c r="M38" s="1">
        <v>0</v>
      </c>
      <c r="N38" s="1">
        <v>0.6</v>
      </c>
      <c r="O38" s="1">
        <v>6</v>
      </c>
      <c r="P38" s="1">
        <v>2.25</v>
      </c>
      <c r="Q38" s="1">
        <v>6.75</v>
      </c>
      <c r="R38" s="1">
        <v>0.19</v>
      </c>
      <c r="S38" s="1">
        <v>2.25</v>
      </c>
      <c r="T38" s="1">
        <v>257</v>
      </c>
      <c r="U38" s="1">
        <v>95</v>
      </c>
      <c r="V38" s="1" t="s">
        <v>51</v>
      </c>
      <c r="AY38" s="1">
        <f>IF(C38="Strike-Slip",0,IF(C38="Normal",1,0))</f>
        <v>0</v>
      </c>
      <c r="AZ38" s="1">
        <f>IF(C38="Strike-Slip",0,IF(C38="Normal",0,1))</f>
        <v>0</v>
      </c>
    </row>
    <row r="39" spans="1:52" x14ac:dyDescent="0.2">
      <c r="A39" s="1" t="s">
        <v>48</v>
      </c>
      <c r="B39" s="2">
        <v>15050</v>
      </c>
      <c r="C39" s="1" t="s">
        <v>49</v>
      </c>
      <c r="D39" s="1">
        <v>7.1</v>
      </c>
      <c r="E39" s="1">
        <v>0.2</v>
      </c>
      <c r="F39" s="1">
        <v>44.9</v>
      </c>
      <c r="G39" s="1">
        <f t="shared" si="0"/>
        <v>10.28</v>
      </c>
      <c r="H39" s="1">
        <f>ROUND(2.8-1.981*(D39-6)+20.72*LN(D39/6)-1.703*LN((J39*J39+8.78*8.78)^0.5)-0.166*AY39+0.512*AZ39,2)</f>
        <v>-2.33</v>
      </c>
      <c r="I39" s="1">
        <f>ROUND((3.495+2.764*(D39-6)+8.539*LN(D39/6)+1.008*LN((J39^2+6.155^2)^0.5)+0.464*AY39+0.165*AZ39),2)</f>
        <v>11.77</v>
      </c>
      <c r="J39" s="1">
        <v>43</v>
      </c>
      <c r="K39" s="1">
        <f>ROUND(J39+10^(0.89*D39-5.64),2)</f>
        <v>47.78</v>
      </c>
      <c r="L39" s="1">
        <f>ROUND(-3.49-1.86*LOG(J39)+0.9*D39,2)</f>
        <v>-0.14000000000000001</v>
      </c>
      <c r="M39" s="1">
        <v>0.1</v>
      </c>
      <c r="N39" s="1">
        <v>0</v>
      </c>
      <c r="O39" s="1">
        <v>1.5</v>
      </c>
      <c r="P39" s="1">
        <v>3.75</v>
      </c>
      <c r="Q39" s="1">
        <v>6.8</v>
      </c>
      <c r="R39" s="1">
        <v>0.19</v>
      </c>
      <c r="S39" s="1">
        <v>3.75</v>
      </c>
      <c r="T39" s="1">
        <v>196</v>
      </c>
      <c r="U39" s="1">
        <v>16</v>
      </c>
      <c r="V39" s="1" t="s">
        <v>51</v>
      </c>
      <c r="AY39" s="1">
        <f>IF(C39="Strike-Slip",0,IF(C39="Normal",1,0))</f>
        <v>0</v>
      </c>
      <c r="AZ39" s="1">
        <f>IF(C39="Strike-Slip",0,IF(C39="Normal",0,1))</f>
        <v>0</v>
      </c>
    </row>
    <row r="40" spans="1:52" x14ac:dyDescent="0.2">
      <c r="A40" s="1" t="s">
        <v>48</v>
      </c>
      <c r="B40" s="2">
        <v>1876</v>
      </c>
      <c r="C40" s="1" t="s">
        <v>49</v>
      </c>
      <c r="D40" s="1">
        <v>7.1</v>
      </c>
      <c r="E40" s="1">
        <v>0.2</v>
      </c>
      <c r="F40" s="1">
        <v>44.9</v>
      </c>
      <c r="G40" s="1">
        <f t="shared" si="0"/>
        <v>10.28</v>
      </c>
      <c r="H40" s="1">
        <f>ROUND(2.8-1.981*(D40-6)+20.72*LN(D40/6)-1.703*LN((J40*J40+8.78*8.78)^0.5)-0.166*AY40+0.512*AZ40,2)</f>
        <v>-2.33</v>
      </c>
      <c r="I40" s="1">
        <f>ROUND((3.495+2.764*(D40-6)+8.539*LN(D40/6)+1.008*LN((J40^2+6.155^2)^0.5)+0.464*AY40+0.165*AZ40),2)</f>
        <v>11.77</v>
      </c>
      <c r="J40" s="1">
        <v>43</v>
      </c>
      <c r="K40" s="1">
        <f>ROUND(J40+10^(0.89*D40-5.64),2)</f>
        <v>47.78</v>
      </c>
      <c r="L40" s="1">
        <f>ROUND(-3.49-1.86*LOG(J40)+0.9*D40,2)</f>
        <v>-0.14000000000000001</v>
      </c>
      <c r="M40" s="1">
        <v>0</v>
      </c>
      <c r="N40" s="1">
        <v>6</v>
      </c>
      <c r="O40" s="1">
        <v>4.5</v>
      </c>
      <c r="P40" s="1">
        <v>3.75</v>
      </c>
      <c r="Q40" s="1">
        <v>1.74</v>
      </c>
      <c r="R40" s="1">
        <v>0.19</v>
      </c>
      <c r="S40" s="1">
        <v>5.25</v>
      </c>
      <c r="T40" s="1">
        <v>196</v>
      </c>
      <c r="U40" s="1">
        <v>64</v>
      </c>
      <c r="V40" s="1" t="s">
        <v>51</v>
      </c>
      <c r="AY40" s="1">
        <f>IF(C40="Strike-Slip",0,IF(C40="Normal",1,0))</f>
        <v>0</v>
      </c>
      <c r="AZ40" s="1">
        <f>IF(C40="Strike-Slip",0,IF(C40="Normal",0,1))</f>
        <v>0</v>
      </c>
    </row>
    <row r="41" spans="1:52" x14ac:dyDescent="0.2">
      <c r="A41" s="1" t="s">
        <v>48</v>
      </c>
      <c r="B41" s="2">
        <v>10391</v>
      </c>
      <c r="C41" s="1" t="s">
        <v>49</v>
      </c>
      <c r="D41" s="1">
        <v>7.1</v>
      </c>
      <c r="E41" s="1">
        <v>0.2</v>
      </c>
      <c r="F41" s="1">
        <v>36.200000000000003</v>
      </c>
      <c r="G41" s="1">
        <f t="shared" si="0"/>
        <v>6.68</v>
      </c>
      <c r="H41" s="1">
        <f>ROUND(2.8-1.981*(D41-6)+20.72*LN(D41/6)-1.703*LN((J41*J41+8.78*8.78)^0.5)-0.166*AY41+0.512*AZ41,2)</f>
        <v>-2.23</v>
      </c>
      <c r="I41" s="1">
        <f>ROUND((3.495+2.764*(D41-6)+8.539*LN(D41/6)+1.008*LN((J41^2+6.155^2)^0.5)+0.464*AY41+0.165*AZ41),2)</f>
        <v>11.72</v>
      </c>
      <c r="J41" s="1">
        <v>40.5</v>
      </c>
      <c r="K41" s="1">
        <f>ROUND(J41+10^(0.89*D41-5.64),2)</f>
        <v>45.28</v>
      </c>
      <c r="L41" s="1">
        <f>ROUND(-3.49-1.86*LOG(J41)+0.9*D41,2)</f>
        <v>-0.09</v>
      </c>
      <c r="M41" s="1">
        <v>1</v>
      </c>
      <c r="N41" s="1">
        <v>0</v>
      </c>
      <c r="O41" s="1">
        <v>7.8</v>
      </c>
      <c r="P41" s="1">
        <v>6</v>
      </c>
      <c r="Q41" s="1">
        <v>6.11</v>
      </c>
      <c r="R41" s="1">
        <v>0.19</v>
      </c>
      <c r="S41" s="1">
        <v>11.25</v>
      </c>
      <c r="T41" s="1">
        <v>197</v>
      </c>
      <c r="U41" s="1">
        <v>46</v>
      </c>
      <c r="V41" s="1" t="s">
        <v>51</v>
      </c>
      <c r="AY41" s="1">
        <f>IF(C41="Strike-Slip",0,IF(C41="Normal",1,0))</f>
        <v>0</v>
      </c>
      <c r="AZ41" s="1">
        <f>IF(C41="Strike-Slip",0,IF(C41="Normal",0,1))</f>
        <v>0</v>
      </c>
    </row>
    <row r="42" spans="1:52" x14ac:dyDescent="0.2">
      <c r="A42" s="1" t="s">
        <v>48</v>
      </c>
      <c r="B42" s="2">
        <v>15050</v>
      </c>
      <c r="C42" s="1" t="s">
        <v>49</v>
      </c>
      <c r="D42" s="1">
        <v>7.1</v>
      </c>
      <c r="E42" s="1">
        <v>0.2</v>
      </c>
      <c r="F42" s="1">
        <v>44.9</v>
      </c>
      <c r="G42" s="1">
        <f t="shared" si="0"/>
        <v>10.28</v>
      </c>
      <c r="H42" s="1">
        <f>ROUND(2.8-1.981*(D42-6)+20.72*LN(D42/6)-1.703*LN((J42*J42+8.78*8.78)^0.5)-0.166*AY42+0.512*AZ42,2)</f>
        <v>-2.33</v>
      </c>
      <c r="I42" s="1">
        <f>ROUND((3.495+2.764*(D42-6)+8.539*LN(D42/6)+1.008*LN((J42^2+6.155^2)^0.5)+0.464*AY42+0.165*AZ42),2)</f>
        <v>11.77</v>
      </c>
      <c r="J42" s="1">
        <v>43</v>
      </c>
      <c r="K42" s="1">
        <f>ROUND(J42+10^(0.89*D42-5.64),2)</f>
        <v>47.78</v>
      </c>
      <c r="L42" s="1">
        <f>ROUND(-3.49-1.86*LOG(J42)+0.9*D42,2)</f>
        <v>-0.14000000000000001</v>
      </c>
      <c r="M42" s="1">
        <v>0.7</v>
      </c>
      <c r="N42" s="1">
        <v>0</v>
      </c>
      <c r="O42" s="1">
        <v>3.75</v>
      </c>
      <c r="P42" s="1">
        <v>5.25</v>
      </c>
      <c r="Q42" s="1">
        <v>5.94</v>
      </c>
      <c r="R42" s="1">
        <v>0.19</v>
      </c>
      <c r="S42" s="1">
        <v>19.125</v>
      </c>
      <c r="T42" s="1">
        <v>196</v>
      </c>
      <c r="U42" s="1">
        <v>15</v>
      </c>
      <c r="V42" s="1" t="s">
        <v>51</v>
      </c>
      <c r="AY42" s="1">
        <f>IF(C42="Strike-Slip",0,IF(C42="Normal",1,0))</f>
        <v>0</v>
      </c>
      <c r="AZ42" s="1">
        <f>IF(C42="Strike-Slip",0,IF(C42="Normal",0,1))</f>
        <v>0</v>
      </c>
    </row>
    <row r="43" spans="1:52" x14ac:dyDescent="0.2">
      <c r="A43" s="1" t="s">
        <v>48</v>
      </c>
      <c r="B43" s="2">
        <v>15643</v>
      </c>
      <c r="C43" s="1" t="s">
        <v>49</v>
      </c>
      <c r="D43" s="1">
        <v>7.1</v>
      </c>
      <c r="E43" s="1">
        <v>0.17</v>
      </c>
      <c r="F43" s="1">
        <v>35.700000000000003</v>
      </c>
      <c r="G43" s="1">
        <f t="shared" si="0"/>
        <v>7.64</v>
      </c>
      <c r="H43" s="1">
        <f>ROUND(2.8-1.981*(D43-6)+20.72*LN(D43/6)-1.703*LN((J43*J43+8.78*8.78)^0.5)-0.166*AY43+0.512*AZ43,2)</f>
        <v>-2.25</v>
      </c>
      <c r="I43" s="1">
        <f>ROUND((3.495+2.764*(D43-6)+8.539*LN(D43/6)+1.008*LN((J43^2+6.155^2)^0.5)+0.464*AY43+0.165*AZ43),2)</f>
        <v>11.73</v>
      </c>
      <c r="J43" s="1">
        <v>41</v>
      </c>
      <c r="K43" s="1">
        <f>ROUND(J43+10^(0.89*D43-5.64),2)</f>
        <v>45.78</v>
      </c>
      <c r="L43" s="1">
        <f>ROUND(-3.49-1.86*LOG(J43)+0.9*D43,2)</f>
        <v>-0.1</v>
      </c>
      <c r="M43" s="1">
        <v>0</v>
      </c>
      <c r="N43" s="1">
        <v>0.5</v>
      </c>
      <c r="O43" s="1">
        <v>3</v>
      </c>
      <c r="P43" s="1">
        <v>3.75</v>
      </c>
      <c r="Q43" s="1">
        <v>8.5399999999999991</v>
      </c>
      <c r="R43" s="1">
        <v>0.19</v>
      </c>
      <c r="S43" s="1">
        <v>5.25</v>
      </c>
      <c r="T43" s="1">
        <v>257</v>
      </c>
      <c r="U43" s="1">
        <v>70</v>
      </c>
      <c r="V43" s="1" t="s">
        <v>51</v>
      </c>
      <c r="AY43" s="1">
        <f>IF(C43="Strike-Slip",0,IF(C43="Normal",1,0))</f>
        <v>0</v>
      </c>
      <c r="AZ43" s="1">
        <f>IF(C43="Strike-Slip",0,IF(C43="Normal",0,1))</f>
        <v>0</v>
      </c>
    </row>
    <row r="44" spans="1:52" x14ac:dyDescent="0.2">
      <c r="A44" s="1" t="s">
        <v>48</v>
      </c>
      <c r="B44" s="2">
        <v>15644</v>
      </c>
      <c r="C44" s="1" t="s">
        <v>49</v>
      </c>
      <c r="D44" s="1">
        <v>7.1</v>
      </c>
      <c r="E44" s="1">
        <v>0.17</v>
      </c>
      <c r="F44" s="1">
        <v>35.700000000000003</v>
      </c>
      <c r="G44" s="1">
        <f t="shared" si="0"/>
        <v>7.64</v>
      </c>
      <c r="H44" s="1">
        <f>ROUND(2.8-1.981*(D44-6)+20.72*LN(D44/6)-1.703*LN((J44*J44+8.78*8.78)^0.5)-0.166*AY44+0.512*AZ44,2)</f>
        <v>-2.25</v>
      </c>
      <c r="I44" s="1">
        <f>ROUND((3.495+2.764*(D44-6)+8.539*LN(D44/6)+1.008*LN((J44^2+6.155^2)^0.5)+0.464*AY44+0.165*AZ44),2)</f>
        <v>11.73</v>
      </c>
      <c r="J44" s="1">
        <v>41</v>
      </c>
      <c r="K44" s="1">
        <f>ROUND(J44+10^(0.89*D44-5.64),2)</f>
        <v>45.78</v>
      </c>
      <c r="L44" s="1">
        <f>ROUND(-3.49-1.86*LOG(J44)+0.9*D44,2)</f>
        <v>-0.1</v>
      </c>
      <c r="M44" s="1">
        <v>0</v>
      </c>
      <c r="N44" s="1">
        <v>1.25</v>
      </c>
      <c r="O44" s="1">
        <v>3.63</v>
      </c>
      <c r="P44" s="1">
        <v>0.12</v>
      </c>
      <c r="Q44" s="1">
        <v>18.010000000000002</v>
      </c>
      <c r="R44" s="1">
        <v>0.27</v>
      </c>
      <c r="S44" s="1">
        <v>0.12</v>
      </c>
      <c r="T44" s="1">
        <v>257</v>
      </c>
      <c r="U44" s="1">
        <v>36</v>
      </c>
      <c r="V44" s="1" t="s">
        <v>51</v>
      </c>
      <c r="AY44" s="1">
        <f>IF(C44="Strike-Slip",0,IF(C44="Normal",1,0))</f>
        <v>0</v>
      </c>
      <c r="AZ44" s="1">
        <f>IF(C44="Strike-Slip",0,IF(C44="Normal",0,1))</f>
        <v>0</v>
      </c>
    </row>
    <row r="45" spans="1:52" x14ac:dyDescent="0.2">
      <c r="A45" s="1" t="s">
        <v>48</v>
      </c>
      <c r="B45" s="2">
        <v>15710</v>
      </c>
      <c r="C45" s="1" t="s">
        <v>49</v>
      </c>
      <c r="D45" s="1">
        <v>7.1</v>
      </c>
      <c r="E45" s="1">
        <v>0.22</v>
      </c>
      <c r="F45" s="1">
        <v>35.700000000000003</v>
      </c>
      <c r="G45" s="1">
        <f t="shared" si="0"/>
        <v>5.91</v>
      </c>
      <c r="H45" s="1">
        <f>ROUND(2.8-1.981*(D45-6)+20.72*LN(D45/6)-1.703*LN((J45*J45+8.78*8.78)^0.5)-0.166*AY45+0.512*AZ45,2)</f>
        <v>-2.25</v>
      </c>
      <c r="I45" s="1">
        <f>ROUND((3.495+2.764*(D45-6)+8.539*LN(D45/6)+1.008*LN((J45^2+6.155^2)^0.5)+0.464*AY45+0.165*AZ45),2)</f>
        <v>11.73</v>
      </c>
      <c r="J45" s="1">
        <v>41</v>
      </c>
      <c r="K45" s="1">
        <f>ROUND(J45+10^(0.89*D45-5.64),2)</f>
        <v>45.78</v>
      </c>
      <c r="L45" s="1">
        <f>ROUND(-3.49-1.86*LOG(J45)+0.9*D45,2)</f>
        <v>-0.1</v>
      </c>
      <c r="M45" s="1">
        <v>0.4</v>
      </c>
      <c r="N45" s="1">
        <v>1</v>
      </c>
      <c r="O45" s="1">
        <v>1.65</v>
      </c>
      <c r="P45" s="1">
        <v>0.6</v>
      </c>
      <c r="Q45" s="1">
        <v>41.15</v>
      </c>
      <c r="R45" s="1">
        <v>0.1</v>
      </c>
      <c r="S45" s="1">
        <v>0.6</v>
      </c>
      <c r="T45" s="1">
        <v>257</v>
      </c>
      <c r="U45" s="1">
        <v>136</v>
      </c>
      <c r="V45" s="1" t="s">
        <v>51</v>
      </c>
      <c r="AY45" s="1">
        <f>IF(C45="Strike-Slip",0,IF(C45="Normal",1,0))</f>
        <v>0</v>
      </c>
      <c r="AZ45" s="1">
        <f>IF(C45="Strike-Slip",0,IF(C45="Normal",0,1))</f>
        <v>0</v>
      </c>
    </row>
    <row r="46" spans="1:52" x14ac:dyDescent="0.2">
      <c r="A46" s="1" t="s">
        <v>48</v>
      </c>
      <c r="B46" s="2">
        <v>16801</v>
      </c>
      <c r="C46" s="1" t="s">
        <v>49</v>
      </c>
      <c r="D46" s="1">
        <v>7.1</v>
      </c>
      <c r="E46" s="1">
        <v>0.23</v>
      </c>
      <c r="F46" s="1">
        <v>35.700000000000003</v>
      </c>
      <c r="G46" s="1">
        <f t="shared" si="0"/>
        <v>5.65</v>
      </c>
      <c r="H46" s="1">
        <f>ROUND(2.8-1.981*(D46-6)+20.72*LN(D46/6)-1.703*LN((J46*J46+8.78*8.78)^0.5)-0.166*AY46+0.512*AZ46,2)</f>
        <v>-2.25</v>
      </c>
      <c r="I46" s="1">
        <f>ROUND((3.495+2.764*(D46-6)+8.539*LN(D46/6)+1.008*LN((J46^2+6.155^2)^0.5)+0.464*AY46+0.165*AZ46),2)</f>
        <v>11.73</v>
      </c>
      <c r="J46" s="1">
        <v>41</v>
      </c>
      <c r="K46" s="1">
        <f>ROUND(J46+10^(0.89*D46-5.64),2)</f>
        <v>45.78</v>
      </c>
      <c r="L46" s="1">
        <f>ROUND(-3.49-1.86*LOG(J46)+0.9*D46,2)</f>
        <v>-0.1</v>
      </c>
      <c r="M46" s="1">
        <v>0.1</v>
      </c>
      <c r="N46" s="1">
        <v>0</v>
      </c>
      <c r="O46" s="1">
        <v>2.25</v>
      </c>
      <c r="P46" s="1">
        <v>3.75</v>
      </c>
      <c r="Q46" s="1">
        <v>33.47</v>
      </c>
      <c r="R46" s="1">
        <v>0.17</v>
      </c>
      <c r="S46" s="1">
        <v>3.75</v>
      </c>
      <c r="T46" s="1">
        <v>257</v>
      </c>
      <c r="U46" s="1">
        <v>43</v>
      </c>
      <c r="V46" s="1" t="s">
        <v>51</v>
      </c>
      <c r="AY46" s="1">
        <f>IF(C46="Strike-Slip",0,IF(C46="Normal",1,0))</f>
        <v>0</v>
      </c>
      <c r="AZ46" s="1">
        <f>IF(C46="Strike-Slip",0,IF(C46="Normal",0,1))</f>
        <v>0</v>
      </c>
    </row>
    <row r="47" spans="1:52" x14ac:dyDescent="0.2">
      <c r="A47" s="1" t="s">
        <v>48</v>
      </c>
      <c r="B47" s="2">
        <v>16806</v>
      </c>
      <c r="C47" s="1" t="s">
        <v>49</v>
      </c>
      <c r="D47" s="1">
        <v>7.1</v>
      </c>
      <c r="E47" s="1">
        <v>0.17</v>
      </c>
      <c r="F47" s="1">
        <v>35.700000000000003</v>
      </c>
      <c r="G47" s="1">
        <f t="shared" si="0"/>
        <v>7.64</v>
      </c>
      <c r="H47" s="1">
        <f>ROUND(2.8-1.981*(D47-6)+20.72*LN(D47/6)-1.703*LN((J47*J47+8.78*8.78)^0.5)-0.166*AY47+0.512*AZ47,2)</f>
        <v>-2.25</v>
      </c>
      <c r="I47" s="1">
        <f>ROUND((3.495+2.764*(D47-6)+8.539*LN(D47/6)+1.008*LN((J47^2+6.155^2)^0.5)+0.464*AY47+0.165*AZ47),2)</f>
        <v>11.73</v>
      </c>
      <c r="J47" s="1">
        <v>41</v>
      </c>
      <c r="K47" s="1">
        <f>ROUND(J47+10^(0.89*D47-5.64),2)</f>
        <v>45.78</v>
      </c>
      <c r="L47" s="1">
        <f>ROUND(-3.49-1.86*LOG(J47)+0.9*D47,2)</f>
        <v>-0.1</v>
      </c>
      <c r="M47" s="1">
        <v>1</v>
      </c>
      <c r="N47" s="1">
        <v>0</v>
      </c>
      <c r="O47" s="1">
        <v>3.6</v>
      </c>
      <c r="P47" s="1">
        <v>0.15</v>
      </c>
      <c r="Q47" s="1">
        <v>25.7</v>
      </c>
      <c r="R47" s="1">
        <v>0.31</v>
      </c>
      <c r="S47" s="1">
        <v>0.15</v>
      </c>
      <c r="T47" s="1">
        <v>257</v>
      </c>
      <c r="U47" s="1">
        <v>100</v>
      </c>
      <c r="V47" s="1" t="s">
        <v>51</v>
      </c>
      <c r="AY47" s="1">
        <f>IF(C47="Strike-Slip",0,IF(C47="Normal",1,0))</f>
        <v>0</v>
      </c>
      <c r="AZ47" s="1">
        <f>IF(C47="Strike-Slip",0,IF(C47="Normal",0,1))</f>
        <v>0</v>
      </c>
    </row>
    <row r="48" spans="1:52" x14ac:dyDescent="0.2">
      <c r="A48" s="1" t="s">
        <v>48</v>
      </c>
      <c r="B48" s="2">
        <v>21492</v>
      </c>
      <c r="C48" s="1" t="s">
        <v>49</v>
      </c>
      <c r="D48" s="1">
        <v>7.1</v>
      </c>
      <c r="E48" s="1">
        <v>0.21</v>
      </c>
      <c r="F48" s="1">
        <v>44.9</v>
      </c>
      <c r="G48" s="1">
        <f t="shared" si="0"/>
        <v>9.7899999999999991</v>
      </c>
      <c r="H48" s="1">
        <f>ROUND(2.8-1.981*(D48-6)+20.72*LN(D48/6)-1.703*LN((J48*J48+8.78*8.78)^0.5)-0.166*AY48+0.512*AZ48,2)</f>
        <v>-2.33</v>
      </c>
      <c r="I48" s="1">
        <f>ROUND((3.495+2.764*(D48-6)+8.539*LN(D48/6)+1.008*LN((J48^2+6.155^2)^0.5)+0.464*AY48+0.165*AZ48),2)</f>
        <v>11.77</v>
      </c>
      <c r="J48" s="1">
        <v>43</v>
      </c>
      <c r="K48" s="1">
        <f>ROUND(J48+10^(0.89*D48-5.64),2)</f>
        <v>47.78</v>
      </c>
      <c r="L48" s="1">
        <f>ROUND(-3.49-1.86*LOG(J48)+0.9*D48,2)</f>
        <v>-0.14000000000000001</v>
      </c>
      <c r="M48" s="1">
        <v>0</v>
      </c>
      <c r="N48" s="1">
        <v>2.7</v>
      </c>
      <c r="O48" s="1">
        <v>4.5</v>
      </c>
      <c r="P48" s="1">
        <v>2.25</v>
      </c>
      <c r="Q48" s="1">
        <v>7.48</v>
      </c>
      <c r="R48" s="1">
        <v>0.19</v>
      </c>
      <c r="S48" s="1">
        <v>3.75</v>
      </c>
      <c r="T48" s="1">
        <v>196</v>
      </c>
      <c r="U48" s="1">
        <v>160</v>
      </c>
      <c r="V48" s="1" t="s">
        <v>51</v>
      </c>
      <c r="AY48" s="1">
        <f>IF(C48="Strike-Slip",0,IF(C48="Normal",1,0))</f>
        <v>0</v>
      </c>
      <c r="AZ48" s="1">
        <f>IF(C48="Strike-Slip",0,IF(C48="Normal",0,1))</f>
        <v>0</v>
      </c>
    </row>
    <row r="49" spans="1:52" x14ac:dyDescent="0.2">
      <c r="A49" s="1" t="s">
        <v>48</v>
      </c>
      <c r="B49" s="2">
        <v>21858</v>
      </c>
      <c r="C49" s="1" t="s">
        <v>49</v>
      </c>
      <c r="D49" s="1">
        <v>7.1</v>
      </c>
      <c r="E49" s="1">
        <v>0.22</v>
      </c>
      <c r="F49" s="1">
        <v>35.700000000000003</v>
      </c>
      <c r="G49" s="1">
        <f t="shared" si="0"/>
        <v>5.91</v>
      </c>
      <c r="H49" s="1">
        <f>ROUND(2.8-1.981*(D49-6)+20.72*LN(D49/6)-1.703*LN((J49*J49+8.78*8.78)^0.5)-0.166*AY49+0.512*AZ49,2)</f>
        <v>-2.25</v>
      </c>
      <c r="I49" s="1">
        <f>ROUND((3.495+2.764*(D49-6)+8.539*LN(D49/6)+1.008*LN((J49^2+6.155^2)^0.5)+0.464*AY49+0.165*AZ49),2)</f>
        <v>11.73</v>
      </c>
      <c r="J49" s="1">
        <v>41</v>
      </c>
      <c r="K49" s="1">
        <f>ROUND(J49+10^(0.89*D49-5.64),2)</f>
        <v>45.78</v>
      </c>
      <c r="L49" s="1">
        <f>ROUND(-3.49-1.86*LOG(J49)+0.9*D49,2)</f>
        <v>-0.1</v>
      </c>
      <c r="M49" s="1">
        <v>0</v>
      </c>
      <c r="N49" s="1">
        <v>0.4</v>
      </c>
      <c r="O49" s="1">
        <v>2</v>
      </c>
      <c r="P49" s="1">
        <v>1.5</v>
      </c>
      <c r="Q49" s="1">
        <v>12.18</v>
      </c>
      <c r="R49" s="1">
        <v>0.19</v>
      </c>
      <c r="S49" s="1">
        <v>1.5</v>
      </c>
      <c r="T49" s="1">
        <v>257</v>
      </c>
      <c r="U49" s="1">
        <v>84</v>
      </c>
      <c r="V49" s="1" t="s">
        <v>51</v>
      </c>
      <c r="AY49" s="1">
        <f>IF(C49="Strike-Slip",0,IF(C49="Normal",1,0))</f>
        <v>0</v>
      </c>
      <c r="AZ49" s="1">
        <f>IF(C49="Strike-Slip",0,IF(C49="Normal",0,1))</f>
        <v>0</v>
      </c>
    </row>
    <row r="50" spans="1:52" x14ac:dyDescent="0.2">
      <c r="A50" s="1" t="s">
        <v>48</v>
      </c>
      <c r="B50" s="2">
        <v>21861</v>
      </c>
      <c r="C50" s="1" t="s">
        <v>49</v>
      </c>
      <c r="D50" s="1">
        <v>7.1</v>
      </c>
      <c r="E50" s="1">
        <v>0.2</v>
      </c>
      <c r="F50" s="1">
        <v>35.700000000000003</v>
      </c>
      <c r="G50" s="1">
        <f t="shared" si="0"/>
        <v>6.5</v>
      </c>
      <c r="H50" s="1">
        <f>ROUND(2.8-1.981*(D50-6)+20.72*LN(D50/6)-1.703*LN((J50*J50+8.78*8.78)^0.5)-0.166*AY50+0.512*AZ50,2)</f>
        <v>-2.25</v>
      </c>
      <c r="I50" s="1">
        <f>ROUND((3.495+2.764*(D50-6)+8.539*LN(D50/6)+1.008*LN((J50^2+6.155^2)^0.5)+0.464*AY50+0.165*AZ50),2)</f>
        <v>11.73</v>
      </c>
      <c r="J50" s="1">
        <v>41</v>
      </c>
      <c r="K50" s="1">
        <f>ROUND(J50+10^(0.89*D50-5.64),2)</f>
        <v>45.78</v>
      </c>
      <c r="L50" s="1">
        <f>ROUND(-3.49-1.86*LOG(J50)+0.9*D50,2)</f>
        <v>-0.1</v>
      </c>
      <c r="M50" s="1">
        <v>0</v>
      </c>
      <c r="N50" s="1">
        <v>0.3</v>
      </c>
      <c r="O50" s="1">
        <v>3.1</v>
      </c>
      <c r="P50" s="1">
        <v>2.23</v>
      </c>
      <c r="Q50" s="1">
        <v>7.92</v>
      </c>
      <c r="R50" s="1">
        <v>0.19</v>
      </c>
      <c r="S50" s="1">
        <v>2.2250000000000001</v>
      </c>
      <c r="T50" s="1">
        <v>257</v>
      </c>
      <c r="U50" s="1">
        <v>86</v>
      </c>
      <c r="V50" s="1" t="s">
        <v>51</v>
      </c>
      <c r="AY50" s="1">
        <f>IF(C50="Strike-Slip",0,IF(C50="Normal",1,0))</f>
        <v>0</v>
      </c>
      <c r="AZ50" s="1">
        <f>IF(C50="Strike-Slip",0,IF(C50="Normal",0,1))</f>
        <v>0</v>
      </c>
    </row>
    <row r="51" spans="1:52" x14ac:dyDescent="0.2">
      <c r="A51" s="1" t="s">
        <v>48</v>
      </c>
      <c r="B51" s="2">
        <v>21862</v>
      </c>
      <c r="C51" s="1" t="s">
        <v>49</v>
      </c>
      <c r="D51" s="1">
        <v>7.1</v>
      </c>
      <c r="E51" s="1">
        <v>0.2</v>
      </c>
      <c r="F51" s="1">
        <v>35.700000000000003</v>
      </c>
      <c r="G51" s="1">
        <f t="shared" si="0"/>
        <v>6.5</v>
      </c>
      <c r="H51" s="1">
        <f>ROUND(2.8-1.981*(D51-6)+20.72*LN(D51/6)-1.703*LN((J51*J51+8.78*8.78)^0.5)-0.166*AY51+0.512*AZ51,2)</f>
        <v>-2.25</v>
      </c>
      <c r="I51" s="1">
        <f>ROUND((3.495+2.764*(D51-6)+8.539*LN(D51/6)+1.008*LN((J51^2+6.155^2)^0.5)+0.464*AY51+0.165*AZ51),2)</f>
        <v>11.73</v>
      </c>
      <c r="J51" s="1">
        <v>41</v>
      </c>
      <c r="K51" s="1">
        <f>ROUND(J51+10^(0.89*D51-5.64),2)</f>
        <v>45.78</v>
      </c>
      <c r="L51" s="1">
        <f>ROUND(-3.49-1.86*LOG(J51)+0.9*D51,2)</f>
        <v>-0.1</v>
      </c>
      <c r="M51" s="1">
        <v>0</v>
      </c>
      <c r="N51" s="1">
        <v>0.4</v>
      </c>
      <c r="O51" s="1">
        <v>1.7</v>
      </c>
      <c r="P51" s="1">
        <v>0.8</v>
      </c>
      <c r="Q51" s="1">
        <v>4.54</v>
      </c>
      <c r="R51" s="1">
        <v>0.19</v>
      </c>
      <c r="S51" s="1">
        <v>4.5</v>
      </c>
      <c r="T51" s="1">
        <v>257</v>
      </c>
      <c r="U51" s="1">
        <v>90</v>
      </c>
      <c r="V51" s="1" t="s">
        <v>51</v>
      </c>
      <c r="AY51" s="1">
        <f>IF(C51="Strike-Slip",0,IF(C51="Normal",1,0))</f>
        <v>0</v>
      </c>
      <c r="AZ51" s="1">
        <f>IF(C51="Strike-Slip",0,IF(C51="Normal",0,1))</f>
        <v>0</v>
      </c>
    </row>
    <row r="52" spans="1:52" x14ac:dyDescent="0.2">
      <c r="A52" s="1" t="s">
        <v>48</v>
      </c>
      <c r="B52" s="2">
        <v>44714</v>
      </c>
      <c r="C52" s="1" t="s">
        <v>49</v>
      </c>
      <c r="D52" s="1">
        <v>7.1</v>
      </c>
      <c r="E52" s="1">
        <v>0.18</v>
      </c>
      <c r="F52" s="1">
        <v>35.700000000000003</v>
      </c>
      <c r="G52" s="1">
        <f t="shared" si="0"/>
        <v>7.22</v>
      </c>
      <c r="H52" s="1">
        <f>ROUND(2.8-1.981*(D52-6)+20.72*LN(D52/6)-1.703*LN((J52*J52+8.78*8.78)^0.5)-0.166*AY52+0.512*AZ52,2)</f>
        <v>-2.25</v>
      </c>
      <c r="I52" s="1">
        <f>ROUND((3.495+2.764*(D52-6)+8.539*LN(D52/6)+1.008*LN((J52^2+6.155^2)^0.5)+0.464*AY52+0.165*AZ52),2)</f>
        <v>11.73</v>
      </c>
      <c r="J52" s="1">
        <v>41</v>
      </c>
      <c r="K52" s="1">
        <f>ROUND(J52+10^(0.89*D52-5.64),2)</f>
        <v>45.78</v>
      </c>
      <c r="L52" s="1">
        <f>ROUND(-3.49-1.86*LOG(J52)+0.9*D52,2)</f>
        <v>-0.1</v>
      </c>
      <c r="M52" s="1">
        <v>0</v>
      </c>
      <c r="N52" s="1">
        <v>1.64</v>
      </c>
      <c r="O52" s="1">
        <v>4.5</v>
      </c>
      <c r="P52" s="1">
        <v>2.25</v>
      </c>
      <c r="Q52" s="1">
        <v>11.77</v>
      </c>
      <c r="R52" s="1">
        <v>0.25</v>
      </c>
      <c r="S52" s="1">
        <v>2.25</v>
      </c>
      <c r="T52" s="1">
        <v>257</v>
      </c>
      <c r="U52" s="1">
        <v>58</v>
      </c>
      <c r="V52" s="1" t="s">
        <v>51</v>
      </c>
      <c r="AY52" s="1">
        <f>IF(C52="Strike-Slip",0,IF(C52="Normal",1,0))</f>
        <v>0</v>
      </c>
      <c r="AZ52" s="1">
        <f>IF(C52="Strike-Slip",0,IF(C52="Normal",0,1))</f>
        <v>0</v>
      </c>
    </row>
    <row r="53" spans="1:52" x14ac:dyDescent="0.2">
      <c r="A53" s="1" t="s">
        <v>52</v>
      </c>
      <c r="B53" s="2" t="s">
        <v>53</v>
      </c>
      <c r="C53" s="1" t="s">
        <v>25</v>
      </c>
      <c r="D53" s="1">
        <v>7.6</v>
      </c>
      <c r="E53" s="1">
        <v>0.43</v>
      </c>
      <c r="F53" s="1">
        <v>79.239999999999995</v>
      </c>
      <c r="G53" s="1">
        <f t="shared" si="0"/>
        <v>14.89</v>
      </c>
      <c r="H53" s="1">
        <f>ROUND(2.8-1.981*(D53-6)+20.72*LN(D53/6)-1.703*LN((J53*J53+8.78*8.78)^0.5)-0.166*AY53+0.512*AZ53,2)</f>
        <v>0.87</v>
      </c>
      <c r="I53" s="1">
        <f>ROUND((3.495+2.764*(D53-6)+8.539*LN(D53/6)+1.008*LN((J53^2+6.155^2)^0.5)+0.464*AY53+0.165*AZ53),2)</f>
        <v>12.39</v>
      </c>
      <c r="J53" s="1">
        <v>7.5</v>
      </c>
      <c r="K53" s="1">
        <f>ROUND(J53+10^(0.89*D53-5.64),2)</f>
        <v>20.8</v>
      </c>
      <c r="L53" s="1">
        <f>ROUND(-3.49-1.86*LOG(J53)+0.9*D53,2)</f>
        <v>1.72</v>
      </c>
      <c r="M53" s="1">
        <v>1</v>
      </c>
      <c r="N53" s="1">
        <v>10</v>
      </c>
      <c r="O53" s="1">
        <v>3</v>
      </c>
      <c r="P53" s="1">
        <v>4</v>
      </c>
      <c r="Q53" s="1">
        <v>19</v>
      </c>
      <c r="R53" s="1">
        <v>0.16</v>
      </c>
      <c r="S53" s="1">
        <v>5.3</v>
      </c>
      <c r="T53" s="1">
        <v>194</v>
      </c>
      <c r="U53" s="1">
        <v>157</v>
      </c>
      <c r="V53" s="1" t="s">
        <v>54</v>
      </c>
      <c r="AY53" s="1">
        <f>IF(C53="Strike-Slip",0,IF(C53="Normal",1,0))</f>
        <v>0</v>
      </c>
      <c r="AZ53" s="1">
        <f>IF(C53="Strike-Slip",0,IF(C53="Normal",0,1))</f>
        <v>1</v>
      </c>
    </row>
    <row r="54" spans="1:52" x14ac:dyDescent="0.2">
      <c r="A54" s="1" t="s">
        <v>52</v>
      </c>
      <c r="B54" s="2" t="s">
        <v>55</v>
      </c>
      <c r="C54" s="1" t="s">
        <v>25</v>
      </c>
      <c r="D54" s="1">
        <v>7.6</v>
      </c>
      <c r="E54" s="1">
        <v>0.43</v>
      </c>
      <c r="F54" s="1">
        <v>79.239999999999995</v>
      </c>
      <c r="G54" s="1">
        <f t="shared" si="0"/>
        <v>14.89</v>
      </c>
      <c r="H54" s="1">
        <f>ROUND(2.8-1.981*(D54-6)+20.72*LN(D54/6)-1.703*LN((J54*J54+8.78*8.78)^0.5)-0.166*AY54+0.512*AZ54,2)</f>
        <v>0.87</v>
      </c>
      <c r="I54" s="1">
        <f>ROUND((3.495+2.764*(D54-6)+8.539*LN(D54/6)+1.008*LN((J54^2+6.155^2)^0.5)+0.464*AY54+0.165*AZ54),2)</f>
        <v>12.39</v>
      </c>
      <c r="J54" s="1">
        <v>7.5</v>
      </c>
      <c r="K54" s="1">
        <f>ROUND(J54+10^(0.89*D54-5.64),2)</f>
        <v>20.8</v>
      </c>
      <c r="L54" s="1">
        <f>ROUND(-3.49-1.86*LOG(J54)+0.9*D54,2)</f>
        <v>1.72</v>
      </c>
      <c r="M54" s="1">
        <v>1</v>
      </c>
      <c r="N54" s="1">
        <v>10</v>
      </c>
      <c r="O54" s="1">
        <v>2.8</v>
      </c>
      <c r="P54" s="1">
        <v>5</v>
      </c>
      <c r="Q54" s="1">
        <v>34</v>
      </c>
      <c r="R54" s="1">
        <v>1.59</v>
      </c>
      <c r="S54" s="1">
        <v>5</v>
      </c>
      <c r="T54" s="1">
        <v>194</v>
      </c>
      <c r="U54" s="1">
        <v>157</v>
      </c>
      <c r="V54" s="1" t="s">
        <v>54</v>
      </c>
      <c r="AY54" s="1">
        <f>IF(C54="Strike-Slip",0,IF(C54="Normal",1,0))</f>
        <v>0</v>
      </c>
      <c r="AZ54" s="1">
        <f>IF(C54="Strike-Slip",0,IF(C54="Normal",0,1))</f>
        <v>1</v>
      </c>
    </row>
    <row r="55" spans="1:52" x14ac:dyDescent="0.2">
      <c r="A55" s="1" t="s">
        <v>52</v>
      </c>
      <c r="B55" s="2" t="s">
        <v>56</v>
      </c>
      <c r="C55" s="1" t="s">
        <v>25</v>
      </c>
      <c r="D55" s="1">
        <v>7.6</v>
      </c>
      <c r="E55" s="1">
        <v>0.43</v>
      </c>
      <c r="F55" s="1">
        <v>79.239999999999995</v>
      </c>
      <c r="G55" s="1">
        <f t="shared" si="0"/>
        <v>14.89</v>
      </c>
      <c r="H55" s="1">
        <f>ROUND(2.8-1.981*(D55-6)+20.72*LN(D55/6)-1.703*LN((J55*J55+8.78*8.78)^0.5)-0.166*AY55+0.512*AZ55,2)</f>
        <v>0.87</v>
      </c>
      <c r="I55" s="1">
        <f>ROUND((3.495+2.764*(D55-6)+8.539*LN(D55/6)+1.008*LN((J55^2+6.155^2)^0.5)+0.464*AY55+0.165*AZ55),2)</f>
        <v>12.39</v>
      </c>
      <c r="J55" s="1">
        <v>7.5</v>
      </c>
      <c r="K55" s="1">
        <f>ROUND(J55+10^(0.89*D55-5.64),2)</f>
        <v>20.8</v>
      </c>
      <c r="L55" s="1">
        <f>ROUND(-3.49-1.86*LOG(J55)+0.9*D55,2)</f>
        <v>1.72</v>
      </c>
      <c r="M55" s="1">
        <v>1</v>
      </c>
      <c r="N55" s="1">
        <v>10</v>
      </c>
      <c r="O55" s="1">
        <v>3.1</v>
      </c>
      <c r="P55" s="1">
        <v>2.8</v>
      </c>
      <c r="Q55" s="1">
        <v>13.5</v>
      </c>
      <c r="R55" s="1">
        <v>0.37</v>
      </c>
      <c r="S55" s="1">
        <v>2.5</v>
      </c>
      <c r="T55" s="1">
        <v>194</v>
      </c>
      <c r="U55" s="1">
        <v>157</v>
      </c>
      <c r="V55" s="1" t="s">
        <v>54</v>
      </c>
      <c r="AY55" s="1">
        <f>IF(C55="Strike-Slip",0,IF(C55="Normal",1,0))</f>
        <v>0</v>
      </c>
      <c r="AZ55" s="1">
        <f>IF(C55="Strike-Slip",0,IF(C55="Normal",0,1))</f>
        <v>1</v>
      </c>
    </row>
    <row r="56" spans="1:52" x14ac:dyDescent="0.2">
      <c r="A56" s="1" t="s">
        <v>52</v>
      </c>
      <c r="B56" s="2" t="s">
        <v>57</v>
      </c>
      <c r="C56" s="1" t="s">
        <v>25</v>
      </c>
      <c r="D56" s="1">
        <v>7.6</v>
      </c>
      <c r="E56" s="1">
        <v>0.43</v>
      </c>
      <c r="F56" s="1">
        <v>79.239999999999995</v>
      </c>
      <c r="G56" s="1">
        <f t="shared" si="0"/>
        <v>14.89</v>
      </c>
      <c r="H56" s="1">
        <f>ROUND(2.8-1.981*(D56-6)+20.72*LN(D56/6)-1.703*LN((J56*J56+8.78*8.78)^0.5)-0.166*AY56+0.512*AZ56,2)</f>
        <v>0.87</v>
      </c>
      <c r="I56" s="1">
        <f>ROUND((3.495+2.764*(D56-6)+8.539*LN(D56/6)+1.008*LN((J56^2+6.155^2)^0.5)+0.464*AY56+0.165*AZ56),2)</f>
        <v>12.39</v>
      </c>
      <c r="J56" s="1">
        <v>7.5</v>
      </c>
      <c r="K56" s="1">
        <f>ROUND(J56+10^(0.89*D56-5.64),2)</f>
        <v>20.8</v>
      </c>
      <c r="L56" s="1">
        <f>ROUND(-3.49-1.86*LOG(J56)+0.9*D56,2)</f>
        <v>1.72</v>
      </c>
      <c r="M56" s="1">
        <v>1</v>
      </c>
      <c r="N56" s="1">
        <v>10</v>
      </c>
      <c r="O56" s="1">
        <v>0</v>
      </c>
      <c r="P56" s="1">
        <v>1.6</v>
      </c>
      <c r="Q56" s="1">
        <v>0</v>
      </c>
      <c r="R56" s="1">
        <v>0</v>
      </c>
      <c r="S56" s="1">
        <v>1.6</v>
      </c>
      <c r="T56" s="1">
        <v>194</v>
      </c>
      <c r="U56" s="1">
        <v>157</v>
      </c>
      <c r="V56" s="1" t="s">
        <v>54</v>
      </c>
      <c r="AY56" s="1">
        <f>IF(C56="Strike-Slip",0,IF(C56="Normal",1,0))</f>
        <v>0</v>
      </c>
      <c r="AZ56" s="1">
        <f>IF(C56="Strike-Slip",0,IF(C56="Normal",0,1))</f>
        <v>1</v>
      </c>
    </row>
    <row r="57" spans="1:52" x14ac:dyDescent="0.2">
      <c r="A57" s="1" t="s">
        <v>52</v>
      </c>
      <c r="B57" s="2" t="s">
        <v>58</v>
      </c>
      <c r="C57" s="1" t="s">
        <v>25</v>
      </c>
      <c r="D57" s="1">
        <v>7.6</v>
      </c>
      <c r="E57" s="1">
        <v>0.43</v>
      </c>
      <c r="F57" s="1">
        <v>79.239999999999995</v>
      </c>
      <c r="G57" s="1">
        <f t="shared" si="0"/>
        <v>14.89</v>
      </c>
      <c r="H57" s="1">
        <f>ROUND(2.8-1.981*(D57-6)+20.72*LN(D57/6)-1.703*LN((J57*J57+8.78*8.78)^0.5)-0.166*AY57+0.512*AZ57,2)</f>
        <v>0.87</v>
      </c>
      <c r="I57" s="1">
        <f>ROUND((3.495+2.764*(D57-6)+8.539*LN(D57/6)+1.008*LN((J57^2+6.155^2)^0.5)+0.464*AY57+0.165*AZ57),2)</f>
        <v>12.39</v>
      </c>
      <c r="J57" s="1">
        <v>7.5</v>
      </c>
      <c r="K57" s="1">
        <f>ROUND(J57+10^(0.89*D57-5.64),2)</f>
        <v>20.8</v>
      </c>
      <c r="L57" s="1">
        <f>ROUND(-3.49-1.86*LOG(J57)+0.9*D57,2)</f>
        <v>1.72</v>
      </c>
      <c r="M57" s="1">
        <v>1</v>
      </c>
      <c r="N57" s="1">
        <v>10</v>
      </c>
      <c r="O57" s="1">
        <v>4.3</v>
      </c>
      <c r="P57" s="1">
        <v>0.7</v>
      </c>
      <c r="Q57" s="1">
        <v>20</v>
      </c>
      <c r="R57" s="1">
        <v>0.39</v>
      </c>
      <c r="S57" s="1">
        <v>0.7</v>
      </c>
      <c r="T57" s="1">
        <v>194</v>
      </c>
      <c r="U57" s="1">
        <v>157</v>
      </c>
      <c r="V57" s="1" t="s">
        <v>54</v>
      </c>
      <c r="AY57" s="1">
        <f>IF(C57="Strike-Slip",0,IF(C57="Normal",1,0))</f>
        <v>0</v>
      </c>
      <c r="AZ57" s="1">
        <f>IF(C57="Strike-Slip",0,IF(C57="Normal",0,1))</f>
        <v>1</v>
      </c>
    </row>
    <row r="58" spans="1:52" x14ac:dyDescent="0.2">
      <c r="A58" s="1" t="s">
        <v>52</v>
      </c>
      <c r="B58" s="2" t="s">
        <v>59</v>
      </c>
      <c r="C58" s="1" t="s">
        <v>25</v>
      </c>
      <c r="D58" s="1">
        <v>7.6</v>
      </c>
      <c r="E58" s="1">
        <v>0.43</v>
      </c>
      <c r="F58" s="1">
        <v>79.239999999999995</v>
      </c>
      <c r="G58" s="1">
        <f t="shared" si="0"/>
        <v>14.89</v>
      </c>
      <c r="H58" s="1">
        <f>ROUND(2.8-1.981*(D58-6)+20.72*LN(D58/6)-1.703*LN((J58*J58+8.78*8.78)^0.5)-0.166*AY58+0.512*AZ58,2)</f>
        <v>0.87</v>
      </c>
      <c r="I58" s="1">
        <f>ROUND((3.495+2.764*(D58-6)+8.539*LN(D58/6)+1.008*LN((J58^2+6.155^2)^0.5)+0.464*AY58+0.165*AZ58),2)</f>
        <v>12.39</v>
      </c>
      <c r="J58" s="1">
        <v>7.5</v>
      </c>
      <c r="K58" s="1">
        <f>ROUND(J58+10^(0.89*D58-5.64),2)</f>
        <v>20.8</v>
      </c>
      <c r="L58" s="1">
        <f>ROUND(-3.49-1.86*LOG(J58)+0.9*D58,2)</f>
        <v>1.72</v>
      </c>
      <c r="M58" s="1">
        <v>1</v>
      </c>
      <c r="N58" s="1">
        <v>10</v>
      </c>
      <c r="O58" s="1">
        <v>1.75</v>
      </c>
      <c r="P58" s="1">
        <v>4.6500000000000004</v>
      </c>
      <c r="Q58" s="1">
        <v>35</v>
      </c>
      <c r="R58" s="1">
        <v>0.12</v>
      </c>
      <c r="S58" s="1">
        <v>4.6500000000000004</v>
      </c>
      <c r="T58" s="1">
        <v>194</v>
      </c>
      <c r="U58" s="1">
        <v>157</v>
      </c>
      <c r="V58" s="1" t="s">
        <v>54</v>
      </c>
      <c r="AY58" s="1">
        <f>IF(C58="Strike-Slip",0,IF(C58="Normal",1,0))</f>
        <v>0</v>
      </c>
      <c r="AZ58" s="1">
        <f>IF(C58="Strike-Slip",0,IF(C58="Normal",0,1))</f>
        <v>1</v>
      </c>
    </row>
    <row r="59" spans="1:52" x14ac:dyDescent="0.2">
      <c r="A59" s="1" t="s">
        <v>52</v>
      </c>
      <c r="B59" s="2" t="s">
        <v>60</v>
      </c>
      <c r="C59" s="1" t="s">
        <v>25</v>
      </c>
      <c r="D59" s="1">
        <v>7.6</v>
      </c>
      <c r="E59" s="1">
        <v>0.43</v>
      </c>
      <c r="F59" s="1">
        <v>79.239999999999995</v>
      </c>
      <c r="G59" s="1">
        <f t="shared" si="0"/>
        <v>14.89</v>
      </c>
      <c r="H59" s="1">
        <f>ROUND(2.8-1.981*(D59-6)+20.72*LN(D59/6)-1.703*LN((J59*J59+8.78*8.78)^0.5)-0.166*AY59+0.512*AZ59,2)</f>
        <v>0.87</v>
      </c>
      <c r="I59" s="1">
        <f>ROUND((3.495+2.764*(D59-6)+8.539*LN(D59/6)+1.008*LN((J59^2+6.155^2)^0.5)+0.464*AY59+0.165*AZ59),2)</f>
        <v>12.39</v>
      </c>
      <c r="J59" s="1">
        <v>7.5</v>
      </c>
      <c r="K59" s="1">
        <f>ROUND(J59+10^(0.89*D59-5.64),2)</f>
        <v>20.8</v>
      </c>
      <c r="L59" s="1">
        <f>ROUND(-3.49-1.86*LOG(J59)+0.9*D59,2)</f>
        <v>1.72</v>
      </c>
      <c r="M59" s="1">
        <v>1</v>
      </c>
      <c r="N59" s="1">
        <v>10</v>
      </c>
      <c r="O59" s="1">
        <v>5</v>
      </c>
      <c r="P59" s="1">
        <v>1.5</v>
      </c>
      <c r="Q59" s="1">
        <v>30</v>
      </c>
      <c r="R59" s="1">
        <v>0.1</v>
      </c>
      <c r="S59" s="1">
        <v>1.5</v>
      </c>
      <c r="T59" s="1">
        <v>194</v>
      </c>
      <c r="U59" s="1">
        <v>157</v>
      </c>
      <c r="V59" s="1" t="s">
        <v>54</v>
      </c>
      <c r="AY59" s="1">
        <f>IF(C59="Strike-Slip",0,IF(C59="Normal",1,0))</f>
        <v>0</v>
      </c>
      <c r="AZ59" s="1">
        <f>IF(C59="Strike-Slip",0,IF(C59="Normal",0,1))</f>
        <v>1</v>
      </c>
    </row>
    <row r="60" spans="1:52" x14ac:dyDescent="0.2">
      <c r="A60" s="1" t="s">
        <v>52</v>
      </c>
      <c r="B60" s="2" t="s">
        <v>61</v>
      </c>
      <c r="C60" s="1" t="s">
        <v>25</v>
      </c>
      <c r="D60" s="1">
        <v>7.6</v>
      </c>
      <c r="E60" s="1">
        <v>0.79</v>
      </c>
      <c r="F60" s="1">
        <v>139.97999999999999</v>
      </c>
      <c r="G60" s="1">
        <f t="shared" si="0"/>
        <v>25.29</v>
      </c>
      <c r="H60" s="1">
        <f>ROUND(2.8-1.981*(D60-6)+20.72*LN(D60/6)-1.703*LN((J60*J60+8.78*8.78)^0.5)-0.166*AY60+0.512*AZ60,2)</f>
        <v>1.33</v>
      </c>
      <c r="I60" s="1">
        <f>ROUND((3.495+2.764*(D60-6)+8.539*LN(D60/6)+1.008*LN((J60^2+6.155^2)^0.5)+0.464*AY60+0.165*AZ60),2)</f>
        <v>11.95</v>
      </c>
      <c r="J60" s="1">
        <v>1</v>
      </c>
      <c r="K60" s="1">
        <f>ROUND(J60+10^(0.89*D60-5.64),2)</f>
        <v>14.3</v>
      </c>
      <c r="L60" s="1">
        <f>ROUND(-3.49-1.86*LOG(J60)+0.9*D60,2)</f>
        <v>3.35</v>
      </c>
      <c r="M60" s="1">
        <v>1</v>
      </c>
      <c r="N60" s="1">
        <v>10</v>
      </c>
      <c r="O60" s="1">
        <v>1.7</v>
      </c>
      <c r="P60" s="1">
        <v>1.3</v>
      </c>
      <c r="Q60" s="1">
        <v>22</v>
      </c>
      <c r="R60" s="1">
        <v>0.14000000000000001</v>
      </c>
      <c r="S60" s="1">
        <v>1.3</v>
      </c>
      <c r="T60" s="1">
        <v>186</v>
      </c>
      <c r="U60" s="1">
        <v>16</v>
      </c>
      <c r="V60" s="1" t="s">
        <v>54</v>
      </c>
      <c r="AY60" s="1">
        <f>IF(C60="Strike-Slip",0,IF(C60="Normal",1,0))</f>
        <v>0</v>
      </c>
      <c r="AZ60" s="1">
        <f>IF(C60="Strike-Slip",0,IF(C60="Normal",0,1))</f>
        <v>1</v>
      </c>
    </row>
    <row r="61" spans="1:52" x14ac:dyDescent="0.2">
      <c r="A61" s="1" t="s">
        <v>52</v>
      </c>
      <c r="B61" s="2" t="s">
        <v>62</v>
      </c>
      <c r="C61" s="1" t="s">
        <v>25</v>
      </c>
      <c r="D61" s="1">
        <v>7.6</v>
      </c>
      <c r="E61" s="1">
        <v>0.79</v>
      </c>
      <c r="F61" s="1">
        <v>139.97999999999999</v>
      </c>
      <c r="G61" s="1">
        <f t="shared" si="0"/>
        <v>25.29</v>
      </c>
      <c r="H61" s="1">
        <f>ROUND(2.8-1.981*(D61-6)+20.72*LN(D61/6)-1.703*LN((J61*J61+8.78*8.78)^0.5)-0.166*AY61+0.512*AZ61,2)</f>
        <v>1.33</v>
      </c>
      <c r="I61" s="1">
        <f>ROUND((3.495+2.764*(D61-6)+8.539*LN(D61/6)+1.008*LN((J61^2+6.155^2)^0.5)+0.464*AY61+0.165*AZ61),2)</f>
        <v>11.95</v>
      </c>
      <c r="J61" s="1">
        <v>1</v>
      </c>
      <c r="K61" s="1">
        <f>ROUND(J61+10^(0.89*D61-5.64),2)</f>
        <v>14.3</v>
      </c>
      <c r="L61" s="1">
        <f>ROUND(-3.49-1.86*LOG(J61)+0.9*D61,2)</f>
        <v>3.35</v>
      </c>
      <c r="M61" s="1">
        <v>1</v>
      </c>
      <c r="N61" s="1">
        <v>10</v>
      </c>
      <c r="O61" s="1">
        <v>4.2</v>
      </c>
      <c r="P61" s="1">
        <v>3.2</v>
      </c>
      <c r="Q61" s="1">
        <v>36.67</v>
      </c>
      <c r="R61" s="1">
        <v>0.19</v>
      </c>
      <c r="S61" s="1">
        <v>3.2</v>
      </c>
      <c r="T61" s="1">
        <v>186</v>
      </c>
      <c r="U61" s="1">
        <v>60</v>
      </c>
      <c r="V61" s="1" t="s">
        <v>54</v>
      </c>
      <c r="AY61" s="1">
        <f>IF(C61="Strike-Slip",0,IF(C61="Normal",1,0))</f>
        <v>0</v>
      </c>
      <c r="AZ61" s="1">
        <f>IF(C61="Strike-Slip",0,IF(C61="Normal",0,1))</f>
        <v>1</v>
      </c>
    </row>
    <row r="62" spans="1:52" x14ac:dyDescent="0.2">
      <c r="A62" s="1" t="s">
        <v>52</v>
      </c>
      <c r="B62" s="2" t="s">
        <v>63</v>
      </c>
      <c r="C62" s="1" t="s">
        <v>25</v>
      </c>
      <c r="D62" s="1">
        <v>7.6</v>
      </c>
      <c r="E62" s="1">
        <v>0.79</v>
      </c>
      <c r="F62" s="1">
        <v>139.97999999999999</v>
      </c>
      <c r="G62" s="1">
        <f t="shared" si="0"/>
        <v>25.29</v>
      </c>
      <c r="H62" s="1">
        <f>ROUND(2.8-1.981*(D62-6)+20.72*LN(D62/6)-1.703*LN((J62*J62+8.78*8.78)^0.5)-0.166*AY62+0.512*AZ62,2)</f>
        <v>1.33</v>
      </c>
      <c r="I62" s="1">
        <f>ROUND((3.495+2.764*(D62-6)+8.539*LN(D62/6)+1.008*LN((J62^2+6.155^2)^0.5)+0.464*AY62+0.165*AZ62),2)</f>
        <v>11.95</v>
      </c>
      <c r="J62" s="1">
        <v>1</v>
      </c>
      <c r="K62" s="1">
        <f>ROUND(J62+10^(0.89*D62-5.64),2)</f>
        <v>14.3</v>
      </c>
      <c r="L62" s="1">
        <f>ROUND(-3.49-1.86*LOG(J62)+0.9*D62,2)</f>
        <v>3.35</v>
      </c>
      <c r="M62" s="1">
        <v>1</v>
      </c>
      <c r="N62" s="1">
        <v>10</v>
      </c>
      <c r="O62" s="1">
        <v>1.6</v>
      </c>
      <c r="P62" s="1">
        <v>1.4</v>
      </c>
      <c r="Q62" s="1">
        <v>22</v>
      </c>
      <c r="R62" s="1">
        <v>0.13</v>
      </c>
      <c r="S62" s="1">
        <v>4.8</v>
      </c>
      <c r="T62" s="1">
        <v>186</v>
      </c>
      <c r="U62" s="1">
        <v>96</v>
      </c>
      <c r="V62" s="1" t="s">
        <v>54</v>
      </c>
      <c r="AY62" s="1">
        <f>IF(C62="Strike-Slip",0,IF(C62="Normal",1,0))</f>
        <v>0</v>
      </c>
      <c r="AZ62" s="1">
        <f>IF(C62="Strike-Slip",0,IF(C62="Normal",0,1))</f>
        <v>1</v>
      </c>
    </row>
    <row r="63" spans="1:52" x14ac:dyDescent="0.2">
      <c r="A63" s="1" t="s">
        <v>52</v>
      </c>
      <c r="B63" s="2" t="s">
        <v>64</v>
      </c>
      <c r="C63" s="1" t="s">
        <v>25</v>
      </c>
      <c r="D63" s="1">
        <v>7.6</v>
      </c>
      <c r="E63" s="1">
        <v>0.79</v>
      </c>
      <c r="F63" s="1">
        <v>139.97999999999999</v>
      </c>
      <c r="G63" s="1">
        <f t="shared" si="0"/>
        <v>25.29</v>
      </c>
      <c r="H63" s="1">
        <f>ROUND(2.8-1.981*(D63-6)+20.72*LN(D63/6)-1.703*LN((J63*J63+8.78*8.78)^0.5)-0.166*AY63+0.512*AZ63,2)</f>
        <v>1.33</v>
      </c>
      <c r="I63" s="1">
        <f>ROUND((3.495+2.764*(D63-6)+8.539*LN(D63/6)+1.008*LN((J63^2+6.155^2)^0.5)+0.464*AY63+0.165*AZ63),2)</f>
        <v>11.95</v>
      </c>
      <c r="J63" s="1">
        <v>1</v>
      </c>
      <c r="K63" s="1">
        <f>ROUND(J63+10^(0.89*D63-5.64),2)</f>
        <v>14.3</v>
      </c>
      <c r="L63" s="1">
        <f>ROUND(-3.49-1.86*LOG(J63)+0.9*D63,2)</f>
        <v>3.35</v>
      </c>
      <c r="M63" s="1">
        <v>1</v>
      </c>
      <c r="N63" s="1">
        <v>10</v>
      </c>
      <c r="O63" s="1">
        <v>2.8</v>
      </c>
      <c r="P63" s="1">
        <v>2.2000000000000002</v>
      </c>
      <c r="Q63" s="1">
        <v>46.5</v>
      </c>
      <c r="R63" s="1">
        <v>0.08</v>
      </c>
      <c r="S63" s="1">
        <v>2.2000000000000002</v>
      </c>
      <c r="T63" s="1">
        <v>186</v>
      </c>
      <c r="U63" s="1">
        <v>45</v>
      </c>
      <c r="V63" s="1" t="s">
        <v>54</v>
      </c>
      <c r="AY63" s="1">
        <f>IF(C63="Strike-Slip",0,IF(C63="Normal",1,0))</f>
        <v>0</v>
      </c>
      <c r="AZ63" s="1">
        <f>IF(C63="Strike-Slip",0,IF(C63="Normal",0,1))</f>
        <v>1</v>
      </c>
    </row>
    <row r="64" spans="1:52" x14ac:dyDescent="0.2">
      <c r="A64" s="1" t="s">
        <v>52</v>
      </c>
      <c r="B64" s="2" t="s">
        <v>65</v>
      </c>
      <c r="C64" s="1" t="s">
        <v>25</v>
      </c>
      <c r="D64" s="1">
        <v>7.6</v>
      </c>
      <c r="E64" s="1">
        <v>0.79</v>
      </c>
      <c r="F64" s="1">
        <v>139.97999999999999</v>
      </c>
      <c r="G64" s="1">
        <f t="shared" si="0"/>
        <v>25.29</v>
      </c>
      <c r="H64" s="1">
        <f>ROUND(2.8-1.981*(D64-6)+20.72*LN(D64/6)-1.703*LN((J64*J64+8.78*8.78)^0.5)-0.166*AY64+0.512*AZ64,2)</f>
        <v>1.33</v>
      </c>
      <c r="I64" s="1">
        <f>ROUND((3.495+2.764*(D64-6)+8.539*LN(D64/6)+1.008*LN((J64^2+6.155^2)^0.5)+0.464*AY64+0.165*AZ64),2)</f>
        <v>11.95</v>
      </c>
      <c r="J64" s="1">
        <v>1</v>
      </c>
      <c r="K64" s="1">
        <f>ROUND(J64+10^(0.89*D64-5.64),2)</f>
        <v>14.3</v>
      </c>
      <c r="L64" s="1">
        <f>ROUND(-3.49-1.86*LOG(J64)+0.9*D64,2)</f>
        <v>3.35</v>
      </c>
      <c r="M64" s="1">
        <v>1</v>
      </c>
      <c r="N64" s="1">
        <v>10</v>
      </c>
      <c r="O64" s="1">
        <v>1.5</v>
      </c>
      <c r="P64" s="1">
        <v>8</v>
      </c>
      <c r="Q64" s="1">
        <v>40</v>
      </c>
      <c r="R64" s="1">
        <v>0.1</v>
      </c>
      <c r="S64" s="1">
        <v>8</v>
      </c>
      <c r="T64" s="1">
        <v>186</v>
      </c>
      <c r="U64" s="1">
        <v>100</v>
      </c>
      <c r="V64" s="1" t="s">
        <v>54</v>
      </c>
      <c r="AY64" s="1">
        <f>IF(C64="Strike-Slip",0,IF(C64="Normal",1,0))</f>
        <v>0</v>
      </c>
      <c r="AZ64" s="1">
        <f>IF(C64="Strike-Slip",0,IF(C64="Normal",0,1))</f>
        <v>1</v>
      </c>
    </row>
    <row r="65" spans="1:52" x14ac:dyDescent="0.2">
      <c r="A65" s="1" t="s">
        <v>52</v>
      </c>
      <c r="B65" s="2" t="s">
        <v>66</v>
      </c>
      <c r="C65" s="1" t="s">
        <v>25</v>
      </c>
      <c r="D65" s="1">
        <v>7.6</v>
      </c>
      <c r="E65" s="1">
        <v>0.79</v>
      </c>
      <c r="F65" s="1">
        <v>139.97999999999999</v>
      </c>
      <c r="G65" s="1">
        <f t="shared" si="0"/>
        <v>25.29</v>
      </c>
      <c r="H65" s="1">
        <f>ROUND(2.8-1.981*(D65-6)+20.72*LN(D65/6)-1.703*LN((J65*J65+8.78*8.78)^0.5)-0.166*AY65+0.512*AZ65,2)</f>
        <v>1.33</v>
      </c>
      <c r="I65" s="1">
        <f>ROUND((3.495+2.764*(D65-6)+8.539*LN(D65/6)+1.008*LN((J65^2+6.155^2)^0.5)+0.464*AY65+0.165*AZ65),2)</f>
        <v>11.95</v>
      </c>
      <c r="J65" s="1">
        <v>1</v>
      </c>
      <c r="K65" s="1">
        <f>ROUND(J65+10^(0.89*D65-5.64),2)</f>
        <v>14.3</v>
      </c>
      <c r="L65" s="1">
        <f>ROUND(-3.49-1.86*LOG(J65)+0.9*D65,2)</f>
        <v>3.35</v>
      </c>
      <c r="M65" s="1">
        <v>1</v>
      </c>
      <c r="N65" s="1">
        <v>10</v>
      </c>
      <c r="O65" s="1">
        <v>2.4</v>
      </c>
      <c r="P65" s="1">
        <v>1</v>
      </c>
      <c r="Q65" s="1">
        <v>34</v>
      </c>
      <c r="R65" s="1">
        <v>0.15</v>
      </c>
      <c r="S65" s="1">
        <v>1</v>
      </c>
      <c r="T65" s="1">
        <v>186</v>
      </c>
      <c r="U65" s="1">
        <v>56</v>
      </c>
      <c r="V65" s="1" t="s">
        <v>54</v>
      </c>
      <c r="AY65" s="1">
        <f>IF(C65="Strike-Slip",0,IF(C65="Normal",1,0))</f>
        <v>0</v>
      </c>
      <c r="AZ65" s="1">
        <f>IF(C65="Strike-Slip",0,IF(C65="Normal",0,1))</f>
        <v>1</v>
      </c>
    </row>
    <row r="66" spans="1:52" x14ac:dyDescent="0.2">
      <c r="A66" s="1" t="s">
        <v>52</v>
      </c>
      <c r="B66" s="2" t="s">
        <v>67</v>
      </c>
      <c r="C66" s="1" t="s">
        <v>25</v>
      </c>
      <c r="D66" s="1">
        <v>7.6</v>
      </c>
      <c r="E66" s="1">
        <v>0.19</v>
      </c>
      <c r="F66" s="1">
        <v>36.909999999999997</v>
      </c>
      <c r="G66" s="1">
        <f t="shared" si="0"/>
        <v>7.31</v>
      </c>
      <c r="H66" s="1">
        <f>ROUND(2.8-1.981*(D66-6)+20.72*LN(D66/6)-1.703*LN((J66*J66+8.78*8.78)^0.5)-0.166*AY66+0.512*AZ66,2)</f>
        <v>0.87</v>
      </c>
      <c r="I66" s="1">
        <f>ROUND((3.495+2.764*(D66-6)+8.539*LN(D66/6)+1.008*LN((J66^2+6.155^2)^0.5)+0.464*AY66+0.165*AZ66),2)</f>
        <v>12.39</v>
      </c>
      <c r="J66" s="1">
        <v>7.5</v>
      </c>
      <c r="K66" s="1">
        <f>ROUND(J66+10^(0.89*D66-5.64),2)</f>
        <v>20.8</v>
      </c>
      <c r="L66" s="1">
        <f>ROUND(-3.49-1.86*LOG(J66)+0.9*D66,2)</f>
        <v>1.72</v>
      </c>
      <c r="M66" s="1">
        <v>1</v>
      </c>
      <c r="N66" s="1">
        <v>10</v>
      </c>
      <c r="O66" s="1">
        <v>4.2</v>
      </c>
      <c r="P66" s="1">
        <v>2.7</v>
      </c>
      <c r="Q66" s="1">
        <v>40.67</v>
      </c>
      <c r="R66" s="1">
        <v>0.09</v>
      </c>
      <c r="S66" s="1">
        <v>2.7</v>
      </c>
      <c r="T66" s="1">
        <v>152</v>
      </c>
      <c r="U66" s="1">
        <v>296</v>
      </c>
      <c r="V66" s="1" t="s">
        <v>54</v>
      </c>
      <c r="AY66" s="1">
        <f>IF(C66="Strike-Slip",0,IF(C66="Normal",1,0))</f>
        <v>0</v>
      </c>
      <c r="AZ66" s="1">
        <f>IF(C66="Strike-Slip",0,IF(C66="Normal",0,1))</f>
        <v>1</v>
      </c>
    </row>
    <row r="67" spans="1:52" x14ac:dyDescent="0.2">
      <c r="A67" s="1" t="s">
        <v>52</v>
      </c>
      <c r="B67" s="2" t="s">
        <v>68</v>
      </c>
      <c r="C67" s="1" t="s">
        <v>25</v>
      </c>
      <c r="D67" s="1">
        <v>7.6</v>
      </c>
      <c r="E67" s="1">
        <v>0.19</v>
      </c>
      <c r="F67" s="1">
        <v>36.909999999999997</v>
      </c>
      <c r="G67" s="1">
        <f t="shared" ref="G67:G130" si="1">ROUND(F67*F67/(E67*980.665),2)</f>
        <v>7.31</v>
      </c>
      <c r="H67" s="1">
        <f>ROUND(2.8-1.981*(D67-6)+20.72*LN(D67/6)-1.703*LN((J67*J67+8.78*8.78)^0.5)-0.166*AY67+0.512*AZ67,2)</f>
        <v>0.87</v>
      </c>
      <c r="I67" s="1">
        <f>ROUND((3.495+2.764*(D67-6)+8.539*LN(D67/6)+1.008*LN((J67^2+6.155^2)^0.5)+0.464*AY67+0.165*AZ67),2)</f>
        <v>12.39</v>
      </c>
      <c r="J67" s="1">
        <v>7.5</v>
      </c>
      <c r="K67" s="1">
        <f>ROUND(J67+10^(0.89*D67-5.64),2)</f>
        <v>20.8</v>
      </c>
      <c r="L67" s="1">
        <f>ROUND(-3.49-1.86*LOG(J67)+0.9*D67,2)</f>
        <v>1.72</v>
      </c>
      <c r="M67" s="1">
        <v>1</v>
      </c>
      <c r="N67" s="1">
        <v>10</v>
      </c>
      <c r="O67" s="1">
        <v>3.09</v>
      </c>
      <c r="P67" s="1">
        <v>0.71</v>
      </c>
      <c r="Q67" s="1">
        <v>9</v>
      </c>
      <c r="R67" s="1">
        <v>0.37</v>
      </c>
      <c r="S67" s="1">
        <v>0.71</v>
      </c>
      <c r="T67" s="1">
        <v>152</v>
      </c>
      <c r="U67" s="1">
        <v>383</v>
      </c>
      <c r="V67" s="1" t="s">
        <v>54</v>
      </c>
      <c r="AY67" s="1">
        <f>IF(C67="Strike-Slip",0,IF(C67="Normal",1,0))</f>
        <v>0</v>
      </c>
      <c r="AZ67" s="1">
        <f>IF(C67="Strike-Slip",0,IF(C67="Normal",0,1))</f>
        <v>1</v>
      </c>
    </row>
    <row r="68" spans="1:52" x14ac:dyDescent="0.2">
      <c r="A68" s="1" t="s">
        <v>52</v>
      </c>
      <c r="B68" s="2" t="s">
        <v>69</v>
      </c>
      <c r="C68" s="1" t="s">
        <v>25</v>
      </c>
      <c r="D68" s="1">
        <v>7.6</v>
      </c>
      <c r="E68" s="1">
        <v>0.19</v>
      </c>
      <c r="F68" s="1">
        <v>36.909999999999997</v>
      </c>
      <c r="G68" s="1">
        <f t="shared" si="1"/>
        <v>7.31</v>
      </c>
      <c r="H68" s="1">
        <f>ROUND(2.8-1.981*(D68-6)+20.72*LN(D68/6)-1.703*LN((J68*J68+8.78*8.78)^0.5)-0.166*AY68+0.512*AZ68,2)</f>
        <v>0.87</v>
      </c>
      <c r="I68" s="1">
        <f>ROUND((3.495+2.764*(D68-6)+8.539*LN(D68/6)+1.008*LN((J68^2+6.155^2)^0.5)+0.464*AY68+0.165*AZ68),2)</f>
        <v>12.39</v>
      </c>
      <c r="J68" s="1">
        <v>7.5</v>
      </c>
      <c r="K68" s="1">
        <f>ROUND(J68+10^(0.89*D68-5.64),2)</f>
        <v>20.8</v>
      </c>
      <c r="L68" s="1">
        <f>ROUND(-3.49-1.86*LOG(J68)+0.9*D68,2)</f>
        <v>1.72</v>
      </c>
      <c r="M68" s="1">
        <v>1</v>
      </c>
      <c r="N68" s="1">
        <v>10</v>
      </c>
      <c r="O68" s="1">
        <v>3.4</v>
      </c>
      <c r="P68" s="1">
        <v>11</v>
      </c>
      <c r="Q68" s="1">
        <v>13</v>
      </c>
      <c r="R68" s="1">
        <v>0.03</v>
      </c>
      <c r="S68" s="1">
        <v>11</v>
      </c>
      <c r="T68" s="1">
        <v>152</v>
      </c>
      <c r="U68" s="1">
        <v>221</v>
      </c>
      <c r="V68" s="1" t="s">
        <v>54</v>
      </c>
      <c r="AY68" s="1">
        <f>IF(C68="Strike-Slip",0,IF(C68="Normal",1,0))</f>
        <v>0</v>
      </c>
      <c r="AZ68" s="1">
        <f>IF(C68="Strike-Slip",0,IF(C68="Normal",0,1))</f>
        <v>1</v>
      </c>
    </row>
    <row r="69" spans="1:52" x14ac:dyDescent="0.2">
      <c r="A69" s="1" t="s">
        <v>52</v>
      </c>
      <c r="B69" s="2" t="s">
        <v>70</v>
      </c>
      <c r="C69" s="1" t="s">
        <v>25</v>
      </c>
      <c r="D69" s="1">
        <v>7.6</v>
      </c>
      <c r="E69" s="1">
        <v>0.19</v>
      </c>
      <c r="F69" s="1">
        <v>36.909999999999997</v>
      </c>
      <c r="G69" s="1">
        <f t="shared" si="1"/>
        <v>7.31</v>
      </c>
      <c r="H69" s="1">
        <f>ROUND(2.8-1.981*(D69-6)+20.72*LN(D69/6)-1.703*LN((J69*J69+8.78*8.78)^0.5)-0.166*AY69+0.512*AZ69,2)</f>
        <v>0.87</v>
      </c>
      <c r="I69" s="1">
        <f>ROUND((3.495+2.764*(D69-6)+8.539*LN(D69/6)+1.008*LN((J69^2+6.155^2)^0.5)+0.464*AY69+0.165*AZ69),2)</f>
        <v>12.39</v>
      </c>
      <c r="J69" s="1">
        <v>7.5</v>
      </c>
      <c r="K69" s="1">
        <f>ROUND(J69+10^(0.89*D69-5.64),2)</f>
        <v>20.8</v>
      </c>
      <c r="L69" s="1">
        <f>ROUND(-3.49-1.86*LOG(J69)+0.9*D69,2)</f>
        <v>1.72</v>
      </c>
      <c r="M69" s="1">
        <v>1</v>
      </c>
      <c r="N69" s="1">
        <v>10</v>
      </c>
      <c r="O69" s="1">
        <v>4.8</v>
      </c>
      <c r="P69" s="1">
        <v>1.4</v>
      </c>
      <c r="Q69" s="1">
        <v>31</v>
      </c>
      <c r="R69" s="1">
        <v>0.12</v>
      </c>
      <c r="S69" s="1">
        <v>1.4</v>
      </c>
      <c r="T69" s="1">
        <v>152</v>
      </c>
      <c r="U69" s="1">
        <v>272</v>
      </c>
      <c r="V69" s="1" t="s">
        <v>54</v>
      </c>
      <c r="AY69" s="1">
        <f>IF(C69="Strike-Slip",0,IF(C69="Normal",1,0))</f>
        <v>0</v>
      </c>
      <c r="AZ69" s="1">
        <f>IF(C69="Strike-Slip",0,IF(C69="Normal",0,1))</f>
        <v>1</v>
      </c>
    </row>
    <row r="70" spans="1:52" x14ac:dyDescent="0.2">
      <c r="A70" s="1" t="s">
        <v>52</v>
      </c>
      <c r="B70" s="2" t="s">
        <v>71</v>
      </c>
      <c r="C70" s="1" t="s">
        <v>25</v>
      </c>
      <c r="D70" s="1">
        <v>7.6</v>
      </c>
      <c r="E70" s="1">
        <v>0.19</v>
      </c>
      <c r="F70" s="1">
        <v>36.909999999999997</v>
      </c>
      <c r="G70" s="1">
        <f t="shared" si="1"/>
        <v>7.31</v>
      </c>
      <c r="H70" s="1">
        <f>ROUND(2.8-1.981*(D70-6)+20.72*LN(D70/6)-1.703*LN((J70*J70+8.78*8.78)^0.5)-0.166*AY70+0.512*AZ70,2)</f>
        <v>0.87</v>
      </c>
      <c r="I70" s="1">
        <f>ROUND((3.495+2.764*(D70-6)+8.539*LN(D70/6)+1.008*LN((J70^2+6.155^2)^0.5)+0.464*AY70+0.165*AZ70),2)</f>
        <v>12.39</v>
      </c>
      <c r="J70" s="1">
        <v>7.5</v>
      </c>
      <c r="K70" s="1">
        <f>ROUND(J70+10^(0.89*D70-5.64),2)</f>
        <v>20.8</v>
      </c>
      <c r="L70" s="1">
        <f>ROUND(-3.49-1.86*LOG(J70)+0.9*D70,2)</f>
        <v>1.72</v>
      </c>
      <c r="M70" s="1">
        <v>1</v>
      </c>
      <c r="N70" s="1">
        <v>10</v>
      </c>
      <c r="O70" s="1">
        <v>7.3</v>
      </c>
      <c r="P70" s="1">
        <v>4</v>
      </c>
      <c r="Q70" s="1">
        <v>25</v>
      </c>
      <c r="R70" s="1">
        <v>0.27</v>
      </c>
      <c r="S70" s="1">
        <v>4</v>
      </c>
      <c r="T70" s="1">
        <v>152</v>
      </c>
      <c r="U70" s="1">
        <v>158</v>
      </c>
      <c r="V70" s="1" t="s">
        <v>54</v>
      </c>
      <c r="AY70" s="1">
        <f>IF(C70="Strike-Slip",0,IF(C70="Normal",1,0))</f>
        <v>0</v>
      </c>
      <c r="AZ70" s="1">
        <f>IF(C70="Strike-Slip",0,IF(C70="Normal",0,1))</f>
        <v>1</v>
      </c>
    </row>
    <row r="71" spans="1:52" x14ac:dyDescent="0.2">
      <c r="A71" s="1" t="s">
        <v>52</v>
      </c>
      <c r="B71" s="2" t="s">
        <v>72</v>
      </c>
      <c r="C71" s="1" t="s">
        <v>25</v>
      </c>
      <c r="D71" s="1">
        <v>7.6</v>
      </c>
      <c r="E71" s="1">
        <v>0.19</v>
      </c>
      <c r="F71" s="1">
        <v>36.909999999999997</v>
      </c>
      <c r="G71" s="1">
        <f t="shared" si="1"/>
        <v>7.31</v>
      </c>
      <c r="H71" s="1">
        <f>ROUND(2.8-1.981*(D71-6)+20.72*LN(D71/6)-1.703*LN((J71*J71+8.78*8.78)^0.5)-0.166*AY71+0.512*AZ71,2)</f>
        <v>0.87</v>
      </c>
      <c r="I71" s="1">
        <f>ROUND((3.495+2.764*(D71-6)+8.539*LN(D71/6)+1.008*LN((J71^2+6.155^2)^0.5)+0.464*AY71+0.165*AZ71),2)</f>
        <v>12.39</v>
      </c>
      <c r="J71" s="1">
        <v>7.5</v>
      </c>
      <c r="K71" s="1">
        <f>ROUND(J71+10^(0.89*D71-5.64),2)</f>
        <v>20.8</v>
      </c>
      <c r="L71" s="1">
        <f>ROUND(-3.49-1.86*LOG(J71)+0.9*D71,2)</f>
        <v>1.72</v>
      </c>
      <c r="M71" s="1">
        <v>1</v>
      </c>
      <c r="N71" s="1">
        <v>10</v>
      </c>
      <c r="O71" s="1">
        <v>7.7</v>
      </c>
      <c r="P71" s="1">
        <v>2</v>
      </c>
      <c r="Q71" s="1">
        <v>19.399999999999999</v>
      </c>
      <c r="R71" s="1">
        <v>0.28000000000000003</v>
      </c>
      <c r="S71" s="1">
        <v>2</v>
      </c>
      <c r="T71" s="1">
        <v>152</v>
      </c>
      <c r="U71" s="1">
        <v>73</v>
      </c>
      <c r="V71" s="1" t="s">
        <v>54</v>
      </c>
      <c r="AY71" s="1">
        <f>IF(C71="Strike-Slip",0,IF(C71="Normal",1,0))</f>
        <v>0</v>
      </c>
      <c r="AZ71" s="1">
        <f>IF(C71="Strike-Slip",0,IF(C71="Normal",0,1))</f>
        <v>1</v>
      </c>
    </row>
    <row r="72" spans="1:52" x14ac:dyDescent="0.2">
      <c r="A72" s="1" t="s">
        <v>52</v>
      </c>
      <c r="B72" s="2" t="s">
        <v>73</v>
      </c>
      <c r="C72" s="1" t="s">
        <v>25</v>
      </c>
      <c r="D72" s="1">
        <v>7.6</v>
      </c>
      <c r="E72" s="1">
        <v>0.19</v>
      </c>
      <c r="F72" s="1">
        <v>36.909999999999997</v>
      </c>
      <c r="G72" s="1">
        <f t="shared" si="1"/>
        <v>7.31</v>
      </c>
      <c r="H72" s="1">
        <f>ROUND(2.8-1.981*(D72-6)+20.72*LN(D72/6)-1.703*LN((J72*J72+8.78*8.78)^0.5)-0.166*AY72+0.512*AZ72,2)</f>
        <v>0.87</v>
      </c>
      <c r="I72" s="1">
        <f>ROUND((3.495+2.764*(D72-6)+8.539*LN(D72/6)+1.008*LN((J72^2+6.155^2)^0.5)+0.464*AY72+0.165*AZ72),2)</f>
        <v>12.39</v>
      </c>
      <c r="J72" s="1">
        <v>7.5</v>
      </c>
      <c r="K72" s="1">
        <f>ROUND(J72+10^(0.89*D72-5.64),2)</f>
        <v>20.8</v>
      </c>
      <c r="L72" s="1">
        <f>ROUND(-3.49-1.86*LOG(J72)+0.9*D72,2)</f>
        <v>1.72</v>
      </c>
      <c r="M72" s="1">
        <v>1</v>
      </c>
      <c r="N72" s="1">
        <v>10</v>
      </c>
      <c r="O72" s="1">
        <v>3.9</v>
      </c>
      <c r="P72" s="1">
        <v>3</v>
      </c>
      <c r="Q72" s="1">
        <v>15.67</v>
      </c>
      <c r="R72" s="1">
        <v>0.26</v>
      </c>
      <c r="S72" s="1">
        <v>3</v>
      </c>
      <c r="T72" s="1">
        <v>152</v>
      </c>
      <c r="U72" s="1">
        <v>97</v>
      </c>
      <c r="V72" s="1" t="s">
        <v>54</v>
      </c>
      <c r="AY72" s="1">
        <f>IF(C72="Strike-Slip",0,IF(C72="Normal",1,0))</f>
        <v>0</v>
      </c>
      <c r="AZ72" s="1">
        <f>IF(C72="Strike-Slip",0,IF(C72="Normal",0,1))</f>
        <v>1</v>
      </c>
    </row>
    <row r="73" spans="1:52" x14ac:dyDescent="0.2">
      <c r="A73" s="1" t="s">
        <v>52</v>
      </c>
      <c r="B73" s="2" t="s">
        <v>74</v>
      </c>
      <c r="C73" s="1" t="s">
        <v>25</v>
      </c>
      <c r="D73" s="1">
        <v>7.6</v>
      </c>
      <c r="E73" s="1">
        <v>0.19</v>
      </c>
      <c r="F73" s="1">
        <v>36.909999999999997</v>
      </c>
      <c r="G73" s="1">
        <f t="shared" si="1"/>
        <v>7.31</v>
      </c>
      <c r="H73" s="1">
        <f>ROUND(2.8-1.981*(D73-6)+20.72*LN(D73/6)-1.703*LN((J73*J73+8.78*8.78)^0.5)-0.166*AY73+0.512*AZ73,2)</f>
        <v>0.87</v>
      </c>
      <c r="I73" s="1">
        <f>ROUND((3.495+2.764*(D73-6)+8.539*LN(D73/6)+1.008*LN((J73^2+6.155^2)^0.5)+0.464*AY73+0.165*AZ73),2)</f>
        <v>12.39</v>
      </c>
      <c r="J73" s="1">
        <v>7.5</v>
      </c>
      <c r="K73" s="1">
        <f>ROUND(J73+10^(0.89*D73-5.64),2)</f>
        <v>20.8</v>
      </c>
      <c r="L73" s="1">
        <f>ROUND(-3.49-1.86*LOG(J73)+0.9*D73,2)</f>
        <v>1.72</v>
      </c>
      <c r="M73" s="1">
        <v>1</v>
      </c>
      <c r="N73" s="1">
        <v>10</v>
      </c>
      <c r="O73" s="1">
        <v>2.2000000000000002</v>
      </c>
      <c r="P73" s="1">
        <v>3.5</v>
      </c>
      <c r="Q73" s="1">
        <v>17</v>
      </c>
      <c r="R73" s="1">
        <v>0.18</v>
      </c>
      <c r="S73" s="1">
        <v>18.3</v>
      </c>
      <c r="T73" s="1">
        <v>152</v>
      </c>
      <c r="U73" s="1">
        <v>49</v>
      </c>
      <c r="V73" s="1" t="s">
        <v>54</v>
      </c>
      <c r="AY73" s="1">
        <f>IF(C73="Strike-Slip",0,IF(C73="Normal",1,0))</f>
        <v>0</v>
      </c>
      <c r="AZ73" s="1">
        <f>IF(C73="Strike-Slip",0,IF(C73="Normal",0,1))</f>
        <v>1</v>
      </c>
    </row>
    <row r="74" spans="1:52" x14ac:dyDescent="0.2">
      <c r="A74" s="1" t="s">
        <v>52</v>
      </c>
      <c r="B74" s="2" t="s">
        <v>75</v>
      </c>
      <c r="C74" s="1" t="s">
        <v>25</v>
      </c>
      <c r="D74" s="1">
        <v>7.6</v>
      </c>
      <c r="E74" s="1">
        <v>0.19</v>
      </c>
      <c r="F74" s="1">
        <v>36.909999999999997</v>
      </c>
      <c r="G74" s="1">
        <f t="shared" si="1"/>
        <v>7.31</v>
      </c>
      <c r="H74" s="1">
        <f>ROUND(2.8-1.981*(D74-6)+20.72*LN(D74/6)-1.703*LN((J74*J74+8.78*8.78)^0.5)-0.166*AY74+0.512*AZ74,2)</f>
        <v>0.87</v>
      </c>
      <c r="I74" s="1">
        <f>ROUND((3.495+2.764*(D74-6)+8.539*LN(D74/6)+1.008*LN((J74^2+6.155^2)^0.5)+0.464*AY74+0.165*AZ74),2)</f>
        <v>12.39</v>
      </c>
      <c r="J74" s="1">
        <v>7.5</v>
      </c>
      <c r="K74" s="1">
        <f>ROUND(J74+10^(0.89*D74-5.64),2)</f>
        <v>20.8</v>
      </c>
      <c r="L74" s="1">
        <f>ROUND(-3.49-1.86*LOG(J74)+0.9*D74,2)</f>
        <v>1.72</v>
      </c>
      <c r="M74" s="1">
        <v>1</v>
      </c>
      <c r="N74" s="1">
        <v>10</v>
      </c>
      <c r="O74" s="1">
        <v>3.8</v>
      </c>
      <c r="P74" s="1">
        <v>9.5</v>
      </c>
      <c r="Q74" s="1">
        <v>17.670000000000002</v>
      </c>
      <c r="R74" s="1">
        <v>0.32</v>
      </c>
      <c r="S74" s="1">
        <v>16.2</v>
      </c>
      <c r="T74" s="1">
        <v>152</v>
      </c>
      <c r="U74" s="1">
        <v>248</v>
      </c>
      <c r="V74" s="1" t="s">
        <v>54</v>
      </c>
      <c r="AY74" s="1">
        <f>IF(C74="Strike-Slip",0,IF(C74="Normal",1,0))</f>
        <v>0</v>
      </c>
      <c r="AZ74" s="1">
        <f>IF(C74="Strike-Slip",0,IF(C74="Normal",0,1))</f>
        <v>1</v>
      </c>
    </row>
    <row r="75" spans="1:52" x14ac:dyDescent="0.2">
      <c r="A75" s="1" t="s">
        <v>52</v>
      </c>
      <c r="B75" s="2" t="s">
        <v>76</v>
      </c>
      <c r="C75" s="1" t="s">
        <v>25</v>
      </c>
      <c r="D75" s="1">
        <v>7.6</v>
      </c>
      <c r="E75" s="1">
        <v>0.19</v>
      </c>
      <c r="F75" s="1">
        <v>36.909999999999997</v>
      </c>
      <c r="G75" s="1">
        <f t="shared" si="1"/>
        <v>7.31</v>
      </c>
      <c r="H75" s="1">
        <f>ROUND(2.8-1.981*(D75-6)+20.72*LN(D75/6)-1.703*LN((J75*J75+8.78*8.78)^0.5)-0.166*AY75+0.512*AZ75,2)</f>
        <v>0.87</v>
      </c>
      <c r="I75" s="1">
        <f>ROUND((3.495+2.764*(D75-6)+8.539*LN(D75/6)+1.008*LN((J75^2+6.155^2)^0.5)+0.464*AY75+0.165*AZ75),2)</f>
        <v>12.39</v>
      </c>
      <c r="J75" s="1">
        <v>7.5</v>
      </c>
      <c r="K75" s="1">
        <f>ROUND(J75+10^(0.89*D75-5.64),2)</f>
        <v>20.8</v>
      </c>
      <c r="L75" s="1">
        <f>ROUND(-3.49-1.86*LOG(J75)+0.9*D75,2)</f>
        <v>1.72</v>
      </c>
      <c r="M75" s="1">
        <v>1</v>
      </c>
      <c r="N75" s="1">
        <v>10</v>
      </c>
      <c r="O75" s="1">
        <v>3</v>
      </c>
      <c r="P75" s="1">
        <v>2.6</v>
      </c>
      <c r="Q75" s="1">
        <v>21.5</v>
      </c>
      <c r="R75" s="1">
        <v>0.24</v>
      </c>
      <c r="S75" s="1">
        <v>2.6</v>
      </c>
      <c r="T75" s="1">
        <v>152</v>
      </c>
      <c r="U75" s="1">
        <v>147</v>
      </c>
      <c r="V75" s="1" t="s">
        <v>54</v>
      </c>
      <c r="AY75" s="1">
        <f>IF(C75="Strike-Slip",0,IF(C75="Normal",1,0))</f>
        <v>0</v>
      </c>
      <c r="AZ75" s="1">
        <f>IF(C75="Strike-Slip",0,IF(C75="Normal",0,1))</f>
        <v>1</v>
      </c>
    </row>
    <row r="76" spans="1:52" x14ac:dyDescent="0.2">
      <c r="A76" s="1" t="s">
        <v>52</v>
      </c>
      <c r="B76" s="2" t="s">
        <v>77</v>
      </c>
      <c r="C76" s="1" t="s">
        <v>25</v>
      </c>
      <c r="D76" s="1">
        <v>7.6</v>
      </c>
      <c r="E76" s="1">
        <v>0.19</v>
      </c>
      <c r="F76" s="1">
        <v>36.909999999999997</v>
      </c>
      <c r="G76" s="1">
        <f t="shared" si="1"/>
        <v>7.31</v>
      </c>
      <c r="H76" s="1">
        <f>ROUND(2.8-1.981*(D76-6)+20.72*LN(D76/6)-1.703*LN((J76*J76+8.78*8.78)^0.5)-0.166*AY76+0.512*AZ76,2)</f>
        <v>0.87</v>
      </c>
      <c r="I76" s="1">
        <f>ROUND((3.495+2.764*(D76-6)+8.539*LN(D76/6)+1.008*LN((J76^2+6.155^2)^0.5)+0.464*AY76+0.165*AZ76),2)</f>
        <v>12.39</v>
      </c>
      <c r="J76" s="1">
        <v>7.5</v>
      </c>
      <c r="K76" s="1">
        <f>ROUND(J76+10^(0.89*D76-5.64),2)</f>
        <v>20.8</v>
      </c>
      <c r="L76" s="1">
        <f>ROUND(-3.49-1.86*LOG(J76)+0.9*D76,2)</f>
        <v>1.72</v>
      </c>
      <c r="M76" s="1">
        <v>1</v>
      </c>
      <c r="N76" s="1">
        <v>10</v>
      </c>
      <c r="O76" s="1">
        <v>3.2</v>
      </c>
      <c r="P76" s="1">
        <v>6.5</v>
      </c>
      <c r="Q76" s="1">
        <v>28</v>
      </c>
      <c r="R76" s="1">
        <v>0.1</v>
      </c>
      <c r="S76" s="1">
        <v>6.5</v>
      </c>
      <c r="T76" s="1">
        <v>152</v>
      </c>
      <c r="U76" s="1">
        <v>89</v>
      </c>
      <c r="V76" s="1" t="s">
        <v>54</v>
      </c>
      <c r="AY76" s="1">
        <f>IF(C76="Strike-Slip",0,IF(C76="Normal",1,0))</f>
        <v>0</v>
      </c>
      <c r="AZ76" s="1">
        <f>IF(C76="Strike-Slip",0,IF(C76="Normal",0,1))</f>
        <v>1</v>
      </c>
    </row>
    <row r="77" spans="1:52" x14ac:dyDescent="0.2">
      <c r="A77" s="1" t="s">
        <v>52</v>
      </c>
      <c r="B77" s="2" t="s">
        <v>78</v>
      </c>
      <c r="C77" s="1" t="s">
        <v>25</v>
      </c>
      <c r="D77" s="1">
        <v>7.6</v>
      </c>
      <c r="E77" s="1">
        <v>0.19</v>
      </c>
      <c r="F77" s="1">
        <v>36.909999999999997</v>
      </c>
      <c r="G77" s="1">
        <f t="shared" si="1"/>
        <v>7.31</v>
      </c>
      <c r="H77" s="1">
        <f>ROUND(2.8-1.981*(D77-6)+20.72*LN(D77/6)-1.703*LN((J77*J77+8.78*8.78)^0.5)-0.166*AY77+0.512*AZ77,2)</f>
        <v>0.87</v>
      </c>
      <c r="I77" s="1">
        <f>ROUND((3.495+2.764*(D77-6)+8.539*LN(D77/6)+1.008*LN((J77^2+6.155^2)^0.5)+0.464*AY77+0.165*AZ77),2)</f>
        <v>12.39</v>
      </c>
      <c r="J77" s="1">
        <v>7.5</v>
      </c>
      <c r="K77" s="1">
        <f>ROUND(J77+10^(0.89*D77-5.64),2)</f>
        <v>20.8</v>
      </c>
      <c r="L77" s="1">
        <f>ROUND(-3.49-1.86*LOG(J77)+0.9*D77,2)</f>
        <v>1.72</v>
      </c>
      <c r="M77" s="1">
        <v>1</v>
      </c>
      <c r="N77" s="1">
        <v>10</v>
      </c>
      <c r="O77" s="1">
        <v>7.9</v>
      </c>
      <c r="P77" s="1">
        <v>1.6</v>
      </c>
      <c r="Q77" s="1">
        <v>28.25</v>
      </c>
      <c r="R77" s="1">
        <v>0.09</v>
      </c>
      <c r="S77" s="1">
        <v>8</v>
      </c>
      <c r="T77" s="1">
        <v>152</v>
      </c>
      <c r="U77" s="1">
        <v>99</v>
      </c>
      <c r="V77" s="1" t="s">
        <v>54</v>
      </c>
      <c r="AY77" s="1">
        <f>IF(C77="Strike-Slip",0,IF(C77="Normal",1,0))</f>
        <v>0</v>
      </c>
      <c r="AZ77" s="1">
        <f>IF(C77="Strike-Slip",0,IF(C77="Normal",0,1))</f>
        <v>1</v>
      </c>
    </row>
    <row r="78" spans="1:52" x14ac:dyDescent="0.2">
      <c r="A78" s="1" t="s">
        <v>52</v>
      </c>
      <c r="B78" s="2" t="s">
        <v>79</v>
      </c>
      <c r="C78" s="1" t="s">
        <v>25</v>
      </c>
      <c r="D78" s="1">
        <v>7.6</v>
      </c>
      <c r="E78" s="1">
        <v>0.19</v>
      </c>
      <c r="F78" s="1">
        <v>36.909999999999997</v>
      </c>
      <c r="G78" s="1">
        <f t="shared" si="1"/>
        <v>7.31</v>
      </c>
      <c r="H78" s="1">
        <f>ROUND(2.8-1.981*(D78-6)+20.72*LN(D78/6)-1.703*LN((J78*J78+8.78*8.78)^0.5)-0.166*AY78+0.512*AZ78,2)</f>
        <v>0.87</v>
      </c>
      <c r="I78" s="1">
        <f>ROUND((3.495+2.764*(D78-6)+8.539*LN(D78/6)+1.008*LN((J78^2+6.155^2)^0.5)+0.464*AY78+0.165*AZ78),2)</f>
        <v>12.39</v>
      </c>
      <c r="J78" s="1">
        <v>7.5</v>
      </c>
      <c r="K78" s="1">
        <f>ROUND(J78+10^(0.89*D78-5.64),2)</f>
        <v>20.8</v>
      </c>
      <c r="L78" s="1">
        <f>ROUND(-3.49-1.86*LOG(J78)+0.9*D78,2)</f>
        <v>1.72</v>
      </c>
      <c r="M78" s="1">
        <v>1</v>
      </c>
      <c r="N78" s="1">
        <v>10</v>
      </c>
      <c r="O78" s="1">
        <v>7.6</v>
      </c>
      <c r="P78" s="1">
        <v>2.2999999999999998</v>
      </c>
      <c r="Q78" s="1">
        <v>26.8</v>
      </c>
      <c r="R78" s="1">
        <v>0.15</v>
      </c>
      <c r="S78" s="1">
        <v>2.2999999999999998</v>
      </c>
      <c r="T78" s="1">
        <v>152</v>
      </c>
      <c r="U78" s="1">
        <v>170</v>
      </c>
      <c r="V78" s="1" t="s">
        <v>54</v>
      </c>
      <c r="AY78" s="1">
        <f>IF(C78="Strike-Slip",0,IF(C78="Normal",1,0))</f>
        <v>0</v>
      </c>
      <c r="AZ78" s="1">
        <f>IF(C78="Strike-Slip",0,IF(C78="Normal",0,1))</f>
        <v>1</v>
      </c>
    </row>
    <row r="79" spans="1:52" x14ac:dyDescent="0.2">
      <c r="A79" s="1" t="s">
        <v>80</v>
      </c>
      <c r="B79" s="2">
        <v>1692</v>
      </c>
      <c r="C79" s="1" t="s">
        <v>81</v>
      </c>
      <c r="D79" s="1">
        <v>6.3</v>
      </c>
      <c r="E79" s="1">
        <v>0.36</v>
      </c>
      <c r="F79" s="1">
        <v>36.700000000000003</v>
      </c>
      <c r="G79" s="1">
        <f t="shared" si="1"/>
        <v>3.82</v>
      </c>
      <c r="H79" s="1">
        <f>ROUND(2.8-1.981*(D79-6)+20.72*LN(D79/6)-1.703*LN((J79*J79+8.78*8.78)^0.5)-0.166*AY79+0.512*AZ79,2)</f>
        <v>-0.44</v>
      </c>
      <c r="I79" s="1">
        <f>ROUND((3.495+2.764*(D79-6)+8.539*LN(D79/6)+1.008*LN((J79^2+6.155^2)^0.5)+0.464*AY79+0.165*AZ79),2)</f>
        <v>7.2</v>
      </c>
      <c r="J79" s="1">
        <v>7.5</v>
      </c>
      <c r="K79" s="1">
        <f>ROUND(J79+10^(0.89*D79-5.64),2)</f>
        <v>8.43</v>
      </c>
      <c r="L79" s="1">
        <f>ROUND(-3.49-1.86*LOG(J79)+0.9*D79,2)</f>
        <v>0.55000000000000004</v>
      </c>
      <c r="M79" s="1">
        <v>0</v>
      </c>
      <c r="N79" s="1">
        <v>4.7</v>
      </c>
      <c r="O79" s="1">
        <v>5.25</v>
      </c>
      <c r="P79" s="1">
        <v>2.25</v>
      </c>
      <c r="Q79" s="1">
        <v>13.45</v>
      </c>
      <c r="R79" s="1">
        <v>0.19</v>
      </c>
      <c r="S79" s="1">
        <v>12.75</v>
      </c>
      <c r="T79" s="1">
        <v>196</v>
      </c>
      <c r="U79" s="1">
        <v>50</v>
      </c>
      <c r="V79" s="1" t="s">
        <v>51</v>
      </c>
      <c r="AY79" s="1">
        <f>IF(C79="Strike-Slip",0,IF(C79="Normal",1,0))</f>
        <v>0</v>
      </c>
      <c r="AZ79" s="1">
        <f>IF(C79="Strike-Slip",0,IF(C79="Normal",0,1))</f>
        <v>1</v>
      </c>
    </row>
    <row r="80" spans="1:52" x14ac:dyDescent="0.2">
      <c r="A80" s="1" t="s">
        <v>80</v>
      </c>
      <c r="B80" s="2">
        <v>1696</v>
      </c>
      <c r="C80" s="1" t="s">
        <v>81</v>
      </c>
      <c r="D80" s="1">
        <v>6.3</v>
      </c>
      <c r="E80" s="1">
        <v>0.44</v>
      </c>
      <c r="F80" s="1">
        <v>72.8</v>
      </c>
      <c r="G80" s="1">
        <f t="shared" si="1"/>
        <v>12.28</v>
      </c>
      <c r="H80" s="1">
        <f>ROUND(2.8-1.981*(D80-6)+20.72*LN(D80/6)-1.703*LN((J80*J80+8.78*8.78)^0.5)-0.166*AY80+0.512*AZ80,2)</f>
        <v>-0.57999999999999996</v>
      </c>
      <c r="I80" s="1">
        <f>ROUND((3.495+2.764*(D80-6)+8.539*LN(D80/6)+1.008*LN((J80^2+6.155^2)^0.5)+0.464*AY80+0.165*AZ80),2)</f>
        <v>7.31</v>
      </c>
      <c r="J80" s="1">
        <v>9</v>
      </c>
      <c r="K80" s="1">
        <f>ROUND(J80+10^(0.89*D80-5.64),2)</f>
        <v>9.93</v>
      </c>
      <c r="L80" s="1">
        <f>ROUND(-3.49-1.86*LOG(J80)+0.9*D80,2)</f>
        <v>0.41</v>
      </c>
      <c r="M80" s="1">
        <v>0</v>
      </c>
      <c r="N80" s="1">
        <v>5.8</v>
      </c>
      <c r="O80" s="1">
        <v>3.15</v>
      </c>
      <c r="P80" s="1">
        <v>0.6</v>
      </c>
      <c r="Q80" s="1">
        <v>26.13</v>
      </c>
      <c r="R80" s="1">
        <v>0.13</v>
      </c>
      <c r="S80" s="1">
        <v>2.25</v>
      </c>
      <c r="T80" s="1">
        <v>201</v>
      </c>
      <c r="U80" s="1">
        <v>95</v>
      </c>
      <c r="V80" s="1" t="s">
        <v>51</v>
      </c>
      <c r="AY80" s="1">
        <f>IF(C80="Strike-Slip",0,IF(C80="Normal",1,0))</f>
        <v>0</v>
      </c>
      <c r="AZ80" s="1">
        <f>IF(C80="Strike-Slip",0,IF(C80="Normal",0,1))</f>
        <v>1</v>
      </c>
    </row>
    <row r="81" spans="1:52" x14ac:dyDescent="0.2">
      <c r="A81" s="1" t="s">
        <v>80</v>
      </c>
      <c r="B81" s="2">
        <v>1697</v>
      </c>
      <c r="C81" s="1" t="s">
        <v>81</v>
      </c>
      <c r="D81" s="1">
        <v>6.3</v>
      </c>
      <c r="E81" s="1">
        <v>0.46</v>
      </c>
      <c r="F81" s="1">
        <v>72.8</v>
      </c>
      <c r="G81" s="1">
        <f t="shared" si="1"/>
        <v>11.75</v>
      </c>
      <c r="H81" s="1">
        <f>ROUND(2.8-1.981*(D81-6)+20.72*LN(D81/6)-1.703*LN((J81*J81+8.78*8.78)^0.5)-0.166*AY81+0.512*AZ81,2)</f>
        <v>-0.57999999999999996</v>
      </c>
      <c r="I81" s="1">
        <f>ROUND((3.495+2.764*(D81-6)+8.539*LN(D81/6)+1.008*LN((J81^2+6.155^2)^0.5)+0.464*AY81+0.165*AZ81),2)</f>
        <v>7.31</v>
      </c>
      <c r="J81" s="1">
        <v>9</v>
      </c>
      <c r="K81" s="1">
        <f>ROUND(J81+10^(0.89*D81-5.64),2)</f>
        <v>9.93</v>
      </c>
      <c r="L81" s="1">
        <f>ROUND(-3.49-1.86*LOG(J81)+0.9*D81,2)</f>
        <v>0.41</v>
      </c>
      <c r="M81" s="1">
        <v>0</v>
      </c>
      <c r="N81" s="1">
        <v>5.3</v>
      </c>
      <c r="O81" s="1">
        <v>3.5</v>
      </c>
      <c r="P81" s="1">
        <v>3.15</v>
      </c>
      <c r="Q81" s="1">
        <v>4.83</v>
      </c>
      <c r="R81" s="1">
        <v>0.19</v>
      </c>
      <c r="S81" s="1">
        <v>4.2374999999999998</v>
      </c>
      <c r="T81" s="1">
        <v>201</v>
      </c>
      <c r="U81" s="1">
        <v>46</v>
      </c>
      <c r="V81" s="1" t="s">
        <v>51</v>
      </c>
      <c r="AY81" s="1">
        <f>IF(C81="Strike-Slip",0,IF(C81="Normal",1,0))</f>
        <v>0</v>
      </c>
      <c r="AZ81" s="1">
        <f>IF(C81="Strike-Slip",0,IF(C81="Normal",0,1))</f>
        <v>1</v>
      </c>
    </row>
    <row r="82" spans="1:52" x14ac:dyDescent="0.2">
      <c r="A82" s="1" t="s">
        <v>80</v>
      </c>
      <c r="B82" s="2">
        <v>1698</v>
      </c>
      <c r="C82" s="1" t="s">
        <v>81</v>
      </c>
      <c r="D82" s="1">
        <v>6.3</v>
      </c>
      <c r="E82" s="1">
        <v>0.49</v>
      </c>
      <c r="F82" s="1">
        <v>72.8</v>
      </c>
      <c r="G82" s="1">
        <f t="shared" si="1"/>
        <v>11.03</v>
      </c>
      <c r="H82" s="1">
        <f>ROUND(2.8-1.981*(D82-6)+20.72*LN(D82/6)-1.703*LN((J82*J82+8.78*8.78)^0.5)-0.166*AY82+0.512*AZ82,2)</f>
        <v>-0.57999999999999996</v>
      </c>
      <c r="I82" s="1">
        <f>ROUND((3.495+2.764*(D82-6)+8.539*LN(D82/6)+1.008*LN((J82^2+6.155^2)^0.5)+0.464*AY82+0.165*AZ82),2)</f>
        <v>7.31</v>
      </c>
      <c r="J82" s="1">
        <v>9</v>
      </c>
      <c r="K82" s="1">
        <f>ROUND(J82+10^(0.89*D82-5.64),2)</f>
        <v>9.93</v>
      </c>
      <c r="L82" s="1">
        <f>ROUND(-3.49-1.86*LOG(J82)+0.9*D82,2)</f>
        <v>0.41</v>
      </c>
      <c r="M82" s="1">
        <v>0</v>
      </c>
      <c r="N82" s="1">
        <v>6.7</v>
      </c>
      <c r="O82" s="1">
        <v>3.55</v>
      </c>
      <c r="P82" s="1">
        <v>5.39</v>
      </c>
      <c r="Q82" s="1">
        <v>7.59</v>
      </c>
      <c r="R82" s="1">
        <v>0.19</v>
      </c>
      <c r="S82" s="1">
        <v>7.9</v>
      </c>
      <c r="T82" s="1">
        <v>201</v>
      </c>
      <c r="U82" s="1">
        <v>77</v>
      </c>
      <c r="V82" s="1" t="s">
        <v>51</v>
      </c>
      <c r="AY82" s="1">
        <f>IF(C82="Strike-Slip",0,IF(C82="Normal",1,0))</f>
        <v>0</v>
      </c>
      <c r="AZ82" s="1">
        <f>IF(C82="Strike-Slip",0,IF(C82="Normal",0,1))</f>
        <v>1</v>
      </c>
    </row>
    <row r="83" spans="1:52" x14ac:dyDescent="0.2">
      <c r="A83" s="1" t="s">
        <v>80</v>
      </c>
      <c r="B83" s="2">
        <v>1700</v>
      </c>
      <c r="C83" s="1" t="s">
        <v>81</v>
      </c>
      <c r="D83" s="1">
        <v>6.3</v>
      </c>
      <c r="E83" s="1">
        <v>0.49</v>
      </c>
      <c r="F83" s="1">
        <v>72.8</v>
      </c>
      <c r="G83" s="1">
        <f t="shared" si="1"/>
        <v>11.03</v>
      </c>
      <c r="H83" s="1">
        <f>ROUND(2.8-1.981*(D83-6)+20.72*LN(D83/6)-1.703*LN((J83*J83+8.78*8.78)^0.5)-0.166*AY83+0.512*AZ83,2)</f>
        <v>-0.57999999999999996</v>
      </c>
      <c r="I83" s="1">
        <f>ROUND((3.495+2.764*(D83-6)+8.539*LN(D83/6)+1.008*LN((J83^2+6.155^2)^0.5)+0.464*AY83+0.165*AZ83),2)</f>
        <v>7.31</v>
      </c>
      <c r="J83" s="1">
        <v>9</v>
      </c>
      <c r="K83" s="1">
        <f>ROUND(J83+10^(0.89*D83-5.64),2)</f>
        <v>9.93</v>
      </c>
      <c r="L83" s="1">
        <f>ROUND(-3.49-1.86*LOG(J83)+0.9*D83,2)</f>
        <v>0.41</v>
      </c>
      <c r="M83" s="1">
        <v>2.8</v>
      </c>
      <c r="N83" s="1">
        <v>2.9</v>
      </c>
      <c r="O83" s="1">
        <v>2.75</v>
      </c>
      <c r="P83" s="1">
        <v>1</v>
      </c>
      <c r="Q83" s="1">
        <v>6.8</v>
      </c>
      <c r="R83" s="1">
        <v>0.19</v>
      </c>
      <c r="S83" s="1">
        <v>2.25</v>
      </c>
      <c r="T83" s="1">
        <v>201</v>
      </c>
      <c r="U83" s="1">
        <v>40</v>
      </c>
      <c r="V83" s="1" t="s">
        <v>51</v>
      </c>
      <c r="AY83" s="1">
        <f>IF(C83="Strike-Slip",0,IF(C83="Normal",1,0))</f>
        <v>0</v>
      </c>
      <c r="AZ83" s="1">
        <f>IF(C83="Strike-Slip",0,IF(C83="Normal",0,1))</f>
        <v>1</v>
      </c>
    </row>
    <row r="84" spans="1:52" x14ac:dyDescent="0.2">
      <c r="A84" s="1" t="s">
        <v>80</v>
      </c>
      <c r="B84" s="2">
        <v>1703</v>
      </c>
      <c r="C84" s="1" t="s">
        <v>81</v>
      </c>
      <c r="D84" s="1">
        <v>6.3</v>
      </c>
      <c r="E84" s="1">
        <v>0.56000000000000005</v>
      </c>
      <c r="F84" s="1">
        <v>72.8</v>
      </c>
      <c r="G84" s="1">
        <f t="shared" si="1"/>
        <v>9.65</v>
      </c>
      <c r="H84" s="1">
        <f>ROUND(2.8-1.981*(D84-6)+20.72*LN(D84/6)-1.703*LN((J84*J84+8.78*8.78)^0.5)-0.166*AY84+0.512*AZ84,2)</f>
        <v>-0.57999999999999996</v>
      </c>
      <c r="I84" s="1">
        <f>ROUND((3.495+2.764*(D84-6)+8.539*LN(D84/6)+1.008*LN((J84^2+6.155^2)^0.5)+0.464*AY84+0.165*AZ84),2)</f>
        <v>7.31</v>
      </c>
      <c r="J84" s="1">
        <v>9</v>
      </c>
      <c r="K84" s="1">
        <f>ROUND(J84+10^(0.89*D84-5.64),2)</f>
        <v>9.93</v>
      </c>
      <c r="L84" s="1">
        <f>ROUND(-3.49-1.86*LOG(J84)+0.9*D84,2)</f>
        <v>0.41</v>
      </c>
      <c r="M84" s="1">
        <v>0</v>
      </c>
      <c r="N84" s="1">
        <v>9.5</v>
      </c>
      <c r="O84" s="1">
        <v>2.7</v>
      </c>
      <c r="P84" s="1">
        <v>2.4</v>
      </c>
      <c r="Q84" s="1">
        <v>15.24</v>
      </c>
      <c r="R84" s="1">
        <v>0.19</v>
      </c>
      <c r="S84" s="1">
        <v>2.4</v>
      </c>
      <c r="T84" s="1">
        <v>189</v>
      </c>
      <c r="U84" s="1">
        <v>46</v>
      </c>
      <c r="V84" s="1" t="s">
        <v>51</v>
      </c>
      <c r="AY84" s="1">
        <f>IF(C84="Strike-Slip",0,IF(C84="Normal",1,0))</f>
        <v>0</v>
      </c>
      <c r="AZ84" s="1">
        <f>IF(C84="Strike-Slip",0,IF(C84="Normal",0,1))</f>
        <v>1</v>
      </c>
    </row>
    <row r="85" spans="1:52" x14ac:dyDescent="0.2">
      <c r="A85" s="1" t="s">
        <v>80</v>
      </c>
      <c r="B85" s="2">
        <v>1704</v>
      </c>
      <c r="C85" s="1" t="s">
        <v>81</v>
      </c>
      <c r="D85" s="1">
        <v>6.3</v>
      </c>
      <c r="E85" s="1">
        <v>0.56000000000000005</v>
      </c>
      <c r="F85" s="1">
        <v>72.8</v>
      </c>
      <c r="G85" s="1">
        <f t="shared" si="1"/>
        <v>9.65</v>
      </c>
      <c r="H85" s="1">
        <f>ROUND(2.8-1.981*(D85-6)+20.72*LN(D85/6)-1.703*LN((J85*J85+8.78*8.78)^0.5)-0.166*AY85+0.512*AZ85,2)</f>
        <v>-0.55000000000000004</v>
      </c>
      <c r="I85" s="1">
        <f>ROUND((3.495+2.764*(D85-6)+8.539*LN(D85/6)+1.008*LN((J85^2+6.155^2)^0.5)+0.464*AY85+0.165*AZ85),2)</f>
        <v>7.29</v>
      </c>
      <c r="J85" s="1">
        <v>8.6999999999999993</v>
      </c>
      <c r="K85" s="1">
        <f>ROUND(J85+10^(0.89*D85-5.64),2)</f>
        <v>9.6300000000000008</v>
      </c>
      <c r="L85" s="1">
        <f>ROUND(-3.49-1.86*LOG(J85)+0.9*D85,2)</f>
        <v>0.43</v>
      </c>
      <c r="M85" s="1">
        <v>0</v>
      </c>
      <c r="N85" s="1">
        <v>17</v>
      </c>
      <c r="O85" s="1">
        <v>3</v>
      </c>
      <c r="P85" s="1">
        <v>2.25</v>
      </c>
      <c r="Q85" s="1">
        <v>42.36</v>
      </c>
      <c r="R85" s="1">
        <v>0.22</v>
      </c>
      <c r="S85" s="1">
        <v>3.75</v>
      </c>
      <c r="T85" s="1">
        <v>189</v>
      </c>
      <c r="U85" s="1">
        <v>54</v>
      </c>
      <c r="V85" s="1" t="s">
        <v>51</v>
      </c>
      <c r="AY85" s="1">
        <f>IF(C85="Strike-Slip",0,IF(C85="Normal",1,0))</f>
        <v>0</v>
      </c>
      <c r="AZ85" s="1">
        <f>IF(C85="Strike-Slip",0,IF(C85="Normal",0,1))</f>
        <v>1</v>
      </c>
    </row>
    <row r="86" spans="1:52" x14ac:dyDescent="0.2">
      <c r="A86" s="1" t="s">
        <v>80</v>
      </c>
      <c r="B86" s="2">
        <v>1705</v>
      </c>
      <c r="C86" s="1" t="s">
        <v>81</v>
      </c>
      <c r="D86" s="1">
        <v>6.3</v>
      </c>
      <c r="E86" s="1">
        <v>0.56999999999999995</v>
      </c>
      <c r="F86" s="1">
        <v>72.8</v>
      </c>
      <c r="G86" s="1">
        <f t="shared" si="1"/>
        <v>9.48</v>
      </c>
      <c r="H86" s="1">
        <f>ROUND(2.8-1.981*(D86-6)+20.72*LN(D86/6)-1.703*LN((J86*J86+8.78*8.78)^0.5)-0.166*AY86+0.512*AZ86,2)</f>
        <v>-0.55000000000000004</v>
      </c>
      <c r="I86" s="1">
        <f>ROUND((3.495+2.764*(D86-6)+8.539*LN(D86/6)+1.008*LN((J86^2+6.155^2)^0.5)+0.464*AY86+0.165*AZ86),2)</f>
        <v>7.29</v>
      </c>
      <c r="J86" s="1">
        <v>8.6999999999999993</v>
      </c>
      <c r="K86" s="1">
        <f>ROUND(J86+10^(0.89*D86-5.64),2)</f>
        <v>9.6300000000000008</v>
      </c>
      <c r="L86" s="1">
        <f>ROUND(-3.49-1.86*LOG(J86)+0.9*D86,2)</f>
        <v>0.43</v>
      </c>
      <c r="M86" s="1">
        <v>0</v>
      </c>
      <c r="N86" s="1">
        <v>13</v>
      </c>
      <c r="O86" s="1">
        <v>1.25</v>
      </c>
      <c r="P86" s="1">
        <v>1</v>
      </c>
      <c r="Q86" s="1">
        <v>31.85</v>
      </c>
      <c r="R86" s="1">
        <v>0.42</v>
      </c>
      <c r="S86" s="1">
        <v>1</v>
      </c>
      <c r="T86" s="1">
        <v>189</v>
      </c>
      <c r="U86" s="1">
        <v>36</v>
      </c>
      <c r="V86" s="1" t="s">
        <v>51</v>
      </c>
      <c r="AY86" s="1">
        <f>IF(C86="Strike-Slip",0,IF(C86="Normal",1,0))</f>
        <v>0</v>
      </c>
      <c r="AZ86" s="1">
        <f>IF(C86="Strike-Slip",0,IF(C86="Normal",0,1))</f>
        <v>1</v>
      </c>
    </row>
    <row r="87" spans="1:52" x14ac:dyDescent="0.2">
      <c r="A87" s="1" t="s">
        <v>80</v>
      </c>
      <c r="B87" s="2">
        <v>1706</v>
      </c>
      <c r="C87" s="1" t="s">
        <v>81</v>
      </c>
      <c r="D87" s="1">
        <v>6.3</v>
      </c>
      <c r="E87" s="1">
        <v>0.56999999999999995</v>
      </c>
      <c r="F87" s="1">
        <v>72.8</v>
      </c>
      <c r="G87" s="1">
        <f t="shared" si="1"/>
        <v>9.48</v>
      </c>
      <c r="H87" s="1">
        <f>ROUND(2.8-1.981*(D87-6)+20.72*LN(D87/6)-1.703*LN((J87*J87+8.78*8.78)^0.5)-0.166*AY87+0.512*AZ87,2)</f>
        <v>-0.55000000000000004</v>
      </c>
      <c r="I87" s="1">
        <f>ROUND((3.495+2.764*(D87-6)+8.539*LN(D87/6)+1.008*LN((J87^2+6.155^2)^0.5)+0.464*AY87+0.165*AZ87),2)</f>
        <v>7.29</v>
      </c>
      <c r="J87" s="1">
        <v>8.6999999999999993</v>
      </c>
      <c r="K87" s="1">
        <f>ROUND(J87+10^(0.89*D87-5.64),2)</f>
        <v>9.6300000000000008</v>
      </c>
      <c r="L87" s="1">
        <f>ROUND(-3.49-1.86*LOG(J87)+0.9*D87,2)</f>
        <v>0.43</v>
      </c>
      <c r="M87" s="1">
        <v>2</v>
      </c>
      <c r="N87" s="1">
        <v>0</v>
      </c>
      <c r="O87" s="1">
        <v>6</v>
      </c>
      <c r="P87" s="1">
        <v>0.5</v>
      </c>
      <c r="Q87" s="1">
        <v>6.4</v>
      </c>
      <c r="R87" s="1">
        <v>0.24</v>
      </c>
      <c r="S87" s="1">
        <v>5.25</v>
      </c>
      <c r="T87" s="1">
        <v>189</v>
      </c>
      <c r="U87" s="1">
        <v>64</v>
      </c>
      <c r="V87" s="1" t="s">
        <v>51</v>
      </c>
      <c r="AY87" s="1">
        <f>IF(C87="Strike-Slip",0,IF(C87="Normal",1,0))</f>
        <v>0</v>
      </c>
      <c r="AZ87" s="1">
        <f>IF(C87="Strike-Slip",0,IF(C87="Normal",0,1))</f>
        <v>1</v>
      </c>
    </row>
    <row r="88" spans="1:52" x14ac:dyDescent="0.2">
      <c r="A88" s="1" t="s">
        <v>80</v>
      </c>
      <c r="B88" s="2">
        <v>1707</v>
      </c>
      <c r="C88" s="1" t="s">
        <v>81</v>
      </c>
      <c r="D88" s="1">
        <v>6.3</v>
      </c>
      <c r="E88" s="1">
        <v>0.56999999999999995</v>
      </c>
      <c r="F88" s="1">
        <v>72.8</v>
      </c>
      <c r="G88" s="1">
        <f t="shared" si="1"/>
        <v>9.48</v>
      </c>
      <c r="H88" s="1">
        <f>ROUND(2.8-1.981*(D88-6)+20.72*LN(D88/6)-1.703*LN((J88*J88+8.78*8.78)^0.5)-0.166*AY88+0.512*AZ88,2)</f>
        <v>-0.55000000000000004</v>
      </c>
      <c r="I88" s="1">
        <f>ROUND((3.495+2.764*(D88-6)+8.539*LN(D88/6)+1.008*LN((J88^2+6.155^2)^0.5)+0.464*AY88+0.165*AZ88),2)</f>
        <v>7.29</v>
      </c>
      <c r="J88" s="1">
        <v>8.6999999999999993</v>
      </c>
      <c r="K88" s="1">
        <f>ROUND(J88+10^(0.89*D88-5.64),2)</f>
        <v>9.6300000000000008</v>
      </c>
      <c r="L88" s="1">
        <f>ROUND(-3.49-1.86*LOG(J88)+0.9*D88,2)</f>
        <v>0.43</v>
      </c>
      <c r="M88" s="1">
        <v>1</v>
      </c>
      <c r="N88" s="1">
        <v>0</v>
      </c>
      <c r="O88" s="1">
        <v>11.9</v>
      </c>
      <c r="P88" s="1">
        <v>2.25</v>
      </c>
      <c r="Q88" s="1">
        <v>7.92</v>
      </c>
      <c r="R88" s="1">
        <v>0.19</v>
      </c>
      <c r="S88" s="1">
        <v>12.8</v>
      </c>
      <c r="T88" s="1">
        <v>189</v>
      </c>
      <c r="U88" s="1">
        <v>80</v>
      </c>
      <c r="V88" s="1" t="s">
        <v>51</v>
      </c>
      <c r="AY88" s="1">
        <f>IF(C88="Strike-Slip",0,IF(C88="Normal",1,0))</f>
        <v>0</v>
      </c>
      <c r="AZ88" s="1">
        <f>IF(C88="Strike-Slip",0,IF(C88="Normal",0,1))</f>
        <v>1</v>
      </c>
    </row>
    <row r="89" spans="1:52" x14ac:dyDescent="0.2">
      <c r="A89" s="1" t="s">
        <v>80</v>
      </c>
      <c r="B89" s="2">
        <v>1720</v>
      </c>
      <c r="C89" s="1" t="s">
        <v>81</v>
      </c>
      <c r="D89" s="1">
        <v>6.3</v>
      </c>
      <c r="E89" s="1">
        <v>0.36</v>
      </c>
      <c r="F89" s="1">
        <v>67.8</v>
      </c>
      <c r="G89" s="1">
        <f t="shared" si="1"/>
        <v>13.02</v>
      </c>
      <c r="H89" s="1">
        <f>ROUND(2.8-1.981*(D89-6)+20.72*LN(D89/6)-1.703*LN((J89*J89+8.78*8.78)^0.5)-0.166*AY89+0.512*AZ89,2)</f>
        <v>-0.47</v>
      </c>
      <c r="I89" s="1">
        <f>ROUND((3.495+2.764*(D89-6)+8.539*LN(D89/6)+1.008*LN((J89^2+6.155^2)^0.5)+0.464*AY89+0.165*AZ89),2)</f>
        <v>7.22</v>
      </c>
      <c r="J89" s="1">
        <v>7.8</v>
      </c>
      <c r="K89" s="1">
        <f>ROUND(J89+10^(0.89*D89-5.64),2)</f>
        <v>8.73</v>
      </c>
      <c r="L89" s="1">
        <f>ROUND(-3.49-1.86*LOG(J89)+0.9*D89,2)</f>
        <v>0.52</v>
      </c>
      <c r="M89" s="1">
        <v>0</v>
      </c>
      <c r="N89" s="1">
        <v>2.2000000000000002</v>
      </c>
      <c r="O89" s="1">
        <v>3.45</v>
      </c>
      <c r="P89" s="1">
        <v>0.3</v>
      </c>
      <c r="Q89" s="1">
        <v>3.91</v>
      </c>
      <c r="R89" s="1">
        <v>0.19</v>
      </c>
      <c r="S89" s="1">
        <v>0.3</v>
      </c>
      <c r="T89" s="1">
        <v>201</v>
      </c>
      <c r="U89" s="1">
        <v>37</v>
      </c>
      <c r="V89" s="1" t="s">
        <v>51</v>
      </c>
      <c r="AY89" s="1">
        <f>IF(C89="Strike-Slip",0,IF(C89="Normal",1,0))</f>
        <v>0</v>
      </c>
      <c r="AZ89" s="1">
        <f>IF(C89="Strike-Slip",0,IF(C89="Normal",0,1))</f>
        <v>1</v>
      </c>
    </row>
    <row r="90" spans="1:52" x14ac:dyDescent="0.2">
      <c r="A90" s="1" t="s">
        <v>80</v>
      </c>
      <c r="B90" s="2">
        <v>1721</v>
      </c>
      <c r="C90" s="1" t="s">
        <v>81</v>
      </c>
      <c r="D90" s="1">
        <v>6.3</v>
      </c>
      <c r="E90" s="1">
        <v>0.36</v>
      </c>
      <c r="F90" s="1">
        <v>67.8</v>
      </c>
      <c r="G90" s="1">
        <f t="shared" si="1"/>
        <v>13.02</v>
      </c>
      <c r="H90" s="1">
        <f>ROUND(2.8-1.981*(D90-6)+20.72*LN(D90/6)-1.703*LN((J90*J90+8.78*8.78)^0.5)-0.166*AY90+0.512*AZ90,2)</f>
        <v>-0.47</v>
      </c>
      <c r="I90" s="1">
        <f>ROUND((3.495+2.764*(D90-6)+8.539*LN(D90/6)+1.008*LN((J90^2+6.155^2)^0.5)+0.464*AY90+0.165*AZ90),2)</f>
        <v>7.22</v>
      </c>
      <c r="J90" s="1">
        <v>7.8</v>
      </c>
      <c r="K90" s="1">
        <f>ROUND(J90+10^(0.89*D90-5.64),2)</f>
        <v>8.73</v>
      </c>
      <c r="L90" s="1">
        <f>ROUND(-3.49-1.86*LOG(J90)+0.9*D90,2)</f>
        <v>0.52</v>
      </c>
      <c r="M90" s="1">
        <v>0</v>
      </c>
      <c r="N90" s="1">
        <v>6</v>
      </c>
      <c r="O90" s="1">
        <v>11.2</v>
      </c>
      <c r="P90" s="1">
        <v>1</v>
      </c>
      <c r="Q90" s="1">
        <v>10.7</v>
      </c>
      <c r="R90" s="1">
        <v>0.19</v>
      </c>
      <c r="S90" s="1">
        <v>6</v>
      </c>
      <c r="T90" s="1">
        <v>201</v>
      </c>
      <c r="U90" s="1">
        <v>48</v>
      </c>
      <c r="V90" s="1" t="s">
        <v>51</v>
      </c>
      <c r="AY90" s="1">
        <f>IF(C90="Strike-Slip",0,IF(C90="Normal",1,0))</f>
        <v>0</v>
      </c>
      <c r="AZ90" s="1">
        <f>IF(C90="Strike-Slip",0,IF(C90="Normal",0,1))</f>
        <v>1</v>
      </c>
    </row>
    <row r="91" spans="1:52" x14ac:dyDescent="0.2">
      <c r="A91" s="1" t="s">
        <v>80</v>
      </c>
      <c r="B91" s="2">
        <v>1740</v>
      </c>
      <c r="C91" s="1" t="s">
        <v>81</v>
      </c>
      <c r="D91" s="1">
        <v>6.3</v>
      </c>
      <c r="E91" s="1">
        <v>0.45</v>
      </c>
      <c r="F91" s="1">
        <v>65.400000000000006</v>
      </c>
      <c r="G91" s="1">
        <f t="shared" si="1"/>
        <v>9.69</v>
      </c>
      <c r="H91" s="1">
        <f>ROUND(2.8-1.981*(D91-6)+20.72*LN(D91/6)-1.703*LN((J91*J91+8.78*8.78)^0.5)-0.166*AY91+0.512*AZ91,2)</f>
        <v>-0.57999999999999996</v>
      </c>
      <c r="I91" s="1">
        <f>ROUND((3.495+2.764*(D91-6)+8.539*LN(D91/6)+1.008*LN((J91^2+6.155^2)^0.5)+0.464*AY91+0.165*AZ91),2)</f>
        <v>7.31</v>
      </c>
      <c r="J91" s="1">
        <v>9</v>
      </c>
      <c r="K91" s="1">
        <f>ROUND(J91+10^(0.89*D91-5.64),2)</f>
        <v>9.93</v>
      </c>
      <c r="L91" s="1">
        <f>ROUND(-3.49-1.86*LOG(J91)+0.9*D91,2)</f>
        <v>0.41</v>
      </c>
      <c r="M91" s="1">
        <v>0</v>
      </c>
      <c r="N91" s="1">
        <v>1.5</v>
      </c>
      <c r="O91" s="1">
        <v>6.25</v>
      </c>
      <c r="P91" s="1">
        <v>2.25</v>
      </c>
      <c r="Q91" s="1">
        <v>55.92</v>
      </c>
      <c r="R91" s="1">
        <v>0.19</v>
      </c>
      <c r="S91" s="1">
        <v>3.75</v>
      </c>
      <c r="T91" s="1">
        <v>155</v>
      </c>
      <c r="U91" s="1">
        <v>26</v>
      </c>
      <c r="V91" s="1" t="s">
        <v>51</v>
      </c>
      <c r="AY91" s="1">
        <f>IF(C91="Strike-Slip",0,IF(C91="Normal",1,0))</f>
        <v>0</v>
      </c>
      <c r="AZ91" s="1">
        <f>IF(C91="Strike-Slip",0,IF(C91="Normal",0,1))</f>
        <v>1</v>
      </c>
    </row>
    <row r="92" spans="1:52" x14ac:dyDescent="0.2">
      <c r="A92" s="1" t="s">
        <v>80</v>
      </c>
      <c r="B92" s="2">
        <v>1784</v>
      </c>
      <c r="C92" s="1" t="s">
        <v>81</v>
      </c>
      <c r="D92" s="1">
        <v>6.3</v>
      </c>
      <c r="E92" s="1">
        <v>0.47</v>
      </c>
      <c r="F92" s="1">
        <v>72.8</v>
      </c>
      <c r="G92" s="1">
        <f t="shared" si="1"/>
        <v>11.5</v>
      </c>
      <c r="H92" s="1">
        <f>ROUND(2.8-1.981*(D92-6)+20.72*LN(D92/6)-1.703*LN((J92*J92+8.78*8.78)^0.5)-0.166*AY92+0.512*AZ92,2)</f>
        <v>-0.57999999999999996</v>
      </c>
      <c r="I92" s="1">
        <f>ROUND((3.495+2.764*(D92-6)+8.539*LN(D92/6)+1.008*LN((J92^2+6.155^2)^0.5)+0.464*AY92+0.165*AZ92),2)</f>
        <v>7.31</v>
      </c>
      <c r="J92" s="1">
        <v>9</v>
      </c>
      <c r="K92" s="1">
        <f>ROUND(J92+10^(0.89*D92-5.64),2)</f>
        <v>9.93</v>
      </c>
      <c r="L92" s="1">
        <f>ROUND(-3.49-1.86*LOG(J92)+0.9*D92,2)</f>
        <v>0.41</v>
      </c>
      <c r="M92" s="1">
        <v>0</v>
      </c>
      <c r="N92" s="1">
        <v>4.8</v>
      </c>
      <c r="O92" s="1">
        <v>2.25</v>
      </c>
      <c r="P92" s="1">
        <v>3.75</v>
      </c>
      <c r="Q92" s="1">
        <v>8.39</v>
      </c>
      <c r="R92" s="1">
        <v>0.19</v>
      </c>
      <c r="S92" s="1">
        <v>6.375</v>
      </c>
      <c r="T92" s="1">
        <v>196</v>
      </c>
      <c r="U92" s="1">
        <v>13</v>
      </c>
      <c r="V92" s="1" t="s">
        <v>51</v>
      </c>
      <c r="AY92" s="1">
        <f>IF(C92="Strike-Slip",0,IF(C92="Normal",1,0))</f>
        <v>0</v>
      </c>
      <c r="AZ92" s="1">
        <f>IF(C92="Strike-Slip",0,IF(C92="Normal",0,1))</f>
        <v>1</v>
      </c>
    </row>
    <row r="93" spans="1:52" x14ac:dyDescent="0.2">
      <c r="A93" s="1" t="s">
        <v>80</v>
      </c>
      <c r="B93" s="2">
        <v>1785</v>
      </c>
      <c r="C93" s="1" t="s">
        <v>81</v>
      </c>
      <c r="D93" s="1">
        <v>6.3</v>
      </c>
      <c r="E93" s="1">
        <v>0.48</v>
      </c>
      <c r="F93" s="1">
        <v>72.8</v>
      </c>
      <c r="G93" s="1">
        <f t="shared" si="1"/>
        <v>11.26</v>
      </c>
      <c r="H93" s="1">
        <f>ROUND(2.8-1.981*(D93-6)+20.72*LN(D93/6)-1.703*LN((J93*J93+8.78*8.78)^0.5)-0.166*AY93+0.512*AZ93,2)</f>
        <v>-0.57999999999999996</v>
      </c>
      <c r="I93" s="1">
        <f>ROUND((3.495+2.764*(D93-6)+8.539*LN(D93/6)+1.008*LN((J93^2+6.155^2)^0.5)+0.464*AY93+0.165*AZ93),2)</f>
        <v>7.31</v>
      </c>
      <c r="J93" s="1">
        <v>9</v>
      </c>
      <c r="K93" s="1">
        <f>ROUND(J93+10^(0.89*D93-5.64),2)</f>
        <v>9.93</v>
      </c>
      <c r="L93" s="1">
        <f>ROUND(-3.49-1.86*LOG(J93)+0.9*D93,2)</f>
        <v>0.41</v>
      </c>
      <c r="M93" s="1">
        <v>0</v>
      </c>
      <c r="N93" s="1">
        <v>1.3</v>
      </c>
      <c r="O93" s="1">
        <v>5.0999999999999996</v>
      </c>
      <c r="P93" s="1">
        <v>0.3</v>
      </c>
      <c r="Q93" s="1">
        <v>16.46</v>
      </c>
      <c r="R93" s="1">
        <v>0.18</v>
      </c>
      <c r="S93" s="1">
        <v>3</v>
      </c>
      <c r="T93" s="1">
        <v>196</v>
      </c>
      <c r="U93" s="1">
        <v>50</v>
      </c>
      <c r="V93" s="1" t="s">
        <v>51</v>
      </c>
      <c r="AY93" s="1">
        <f>IF(C93="Strike-Slip",0,IF(C93="Normal",1,0))</f>
        <v>0</v>
      </c>
      <c r="AZ93" s="1">
        <f>IF(C93="Strike-Slip",0,IF(C93="Normal",0,1))</f>
        <v>1</v>
      </c>
    </row>
    <row r="94" spans="1:52" x14ac:dyDescent="0.2">
      <c r="A94" s="1" t="s">
        <v>80</v>
      </c>
      <c r="B94" s="2">
        <v>1787</v>
      </c>
      <c r="C94" s="1" t="s">
        <v>81</v>
      </c>
      <c r="D94" s="1">
        <v>6.3</v>
      </c>
      <c r="E94" s="1">
        <v>0.5</v>
      </c>
      <c r="F94" s="1">
        <v>72.8</v>
      </c>
      <c r="G94" s="1">
        <f t="shared" si="1"/>
        <v>10.81</v>
      </c>
      <c r="H94" s="1">
        <f>ROUND(2.8-1.981*(D94-6)+20.72*LN(D94/6)-1.703*LN((J94*J94+8.78*8.78)^0.5)-0.166*AY94+0.512*AZ94,2)</f>
        <v>-0.57999999999999996</v>
      </c>
      <c r="I94" s="1">
        <f>ROUND((3.495+2.764*(D94-6)+8.539*LN(D94/6)+1.008*LN((J94^2+6.155^2)^0.5)+0.464*AY94+0.165*AZ94),2)</f>
        <v>7.31</v>
      </c>
      <c r="J94" s="1">
        <v>9</v>
      </c>
      <c r="K94" s="1">
        <f>ROUND(J94+10^(0.89*D94-5.64),2)</f>
        <v>9.93</v>
      </c>
      <c r="L94" s="1">
        <f>ROUND(-3.49-1.86*LOG(J94)+0.9*D94,2)</f>
        <v>0.41</v>
      </c>
      <c r="M94" s="1">
        <v>0</v>
      </c>
      <c r="N94" s="1">
        <v>7.8</v>
      </c>
      <c r="O94" s="1">
        <v>3</v>
      </c>
      <c r="P94" s="1">
        <v>2.25</v>
      </c>
      <c r="Q94" s="1">
        <v>6.75</v>
      </c>
      <c r="R94" s="1">
        <v>0.19</v>
      </c>
      <c r="S94" s="1">
        <v>3.75</v>
      </c>
      <c r="T94" s="1">
        <v>196</v>
      </c>
      <c r="U94" s="1">
        <v>70</v>
      </c>
      <c r="V94" s="1" t="s">
        <v>51</v>
      </c>
      <c r="AY94" s="1">
        <f>IF(C94="Strike-Slip",0,IF(C94="Normal",1,0))</f>
        <v>0</v>
      </c>
      <c r="AZ94" s="1">
        <f>IF(C94="Strike-Slip",0,IF(C94="Normal",0,1))</f>
        <v>1</v>
      </c>
    </row>
    <row r="95" spans="1:52" x14ac:dyDescent="0.2">
      <c r="A95" s="1" t="s">
        <v>80</v>
      </c>
      <c r="B95" s="2">
        <v>1788</v>
      </c>
      <c r="C95" s="1" t="s">
        <v>81</v>
      </c>
      <c r="D95" s="1">
        <v>6.3</v>
      </c>
      <c r="E95" s="1">
        <v>0.48</v>
      </c>
      <c r="F95" s="1">
        <v>72.8</v>
      </c>
      <c r="G95" s="1">
        <f t="shared" si="1"/>
        <v>11.26</v>
      </c>
      <c r="H95" s="1">
        <f>ROUND(2.8-1.981*(D95-6)+20.72*LN(D95/6)-1.703*LN((J95*J95+8.78*8.78)^0.5)-0.166*AY95+0.512*AZ95,2)</f>
        <v>-0.57999999999999996</v>
      </c>
      <c r="I95" s="1">
        <f>ROUND((3.495+2.764*(D95-6)+8.539*LN(D95/6)+1.008*LN((J95^2+6.155^2)^0.5)+0.464*AY95+0.165*AZ95),2)</f>
        <v>7.31</v>
      </c>
      <c r="J95" s="1">
        <v>9</v>
      </c>
      <c r="K95" s="1">
        <f>ROUND(J95+10^(0.89*D95-5.64),2)</f>
        <v>9.93</v>
      </c>
      <c r="L95" s="1">
        <f>ROUND(-3.49-1.86*LOG(J95)+0.9*D95,2)</f>
        <v>0.41</v>
      </c>
      <c r="M95" s="1">
        <v>0</v>
      </c>
      <c r="N95" s="1">
        <v>6.2</v>
      </c>
      <c r="O95" s="1">
        <v>1.2</v>
      </c>
      <c r="P95" s="1">
        <v>3</v>
      </c>
      <c r="Q95" s="1">
        <v>3.73</v>
      </c>
      <c r="R95" s="1">
        <v>0.19</v>
      </c>
      <c r="S95" s="1">
        <v>7.8</v>
      </c>
      <c r="T95" s="1">
        <v>196</v>
      </c>
      <c r="U95" s="1">
        <v>40</v>
      </c>
      <c r="V95" s="1" t="s">
        <v>51</v>
      </c>
      <c r="AY95" s="1">
        <f>IF(C95="Strike-Slip",0,IF(C95="Normal",1,0))</f>
        <v>0</v>
      </c>
      <c r="AZ95" s="1">
        <f>IF(C95="Strike-Slip",0,IF(C95="Normal",0,1))</f>
        <v>1</v>
      </c>
    </row>
    <row r="96" spans="1:52" x14ac:dyDescent="0.2">
      <c r="A96" s="1" t="s">
        <v>80</v>
      </c>
      <c r="B96" s="2">
        <v>1789</v>
      </c>
      <c r="C96" s="1" t="s">
        <v>81</v>
      </c>
      <c r="D96" s="1">
        <v>6.3</v>
      </c>
      <c r="E96" s="1">
        <v>0.45</v>
      </c>
      <c r="F96" s="1">
        <v>72.8</v>
      </c>
      <c r="G96" s="1">
        <f t="shared" si="1"/>
        <v>12.01</v>
      </c>
      <c r="H96" s="1">
        <f>ROUND(2.8-1.981*(D96-6)+20.72*LN(D96/6)-1.703*LN((J96*J96+8.78*8.78)^0.5)-0.166*AY96+0.512*AZ96,2)</f>
        <v>-0.57999999999999996</v>
      </c>
      <c r="I96" s="1">
        <f>ROUND((3.495+2.764*(D96-6)+8.539*LN(D96/6)+1.008*LN((J96^2+6.155^2)^0.5)+0.464*AY96+0.165*AZ96),2)</f>
        <v>7.31</v>
      </c>
      <c r="J96" s="1">
        <v>9</v>
      </c>
      <c r="K96" s="1">
        <f>ROUND(J96+10^(0.89*D96-5.64),2)</f>
        <v>9.93</v>
      </c>
      <c r="L96" s="1">
        <f>ROUND(-3.49-1.86*LOG(J96)+0.9*D96,2)</f>
        <v>0.41</v>
      </c>
      <c r="M96" s="1">
        <v>0</v>
      </c>
      <c r="N96" s="1">
        <v>12.86</v>
      </c>
      <c r="O96" s="1">
        <v>6</v>
      </c>
      <c r="P96" s="1">
        <v>3</v>
      </c>
      <c r="Q96" s="1">
        <v>5.36</v>
      </c>
      <c r="R96" s="1">
        <v>0.23</v>
      </c>
      <c r="S96" s="1">
        <v>4.2</v>
      </c>
      <c r="T96" s="1">
        <v>201</v>
      </c>
      <c r="U96" s="1">
        <v>64</v>
      </c>
      <c r="V96" s="1" t="s">
        <v>51</v>
      </c>
      <c r="AY96" s="1">
        <f>IF(C96="Strike-Slip",0,IF(C96="Normal",1,0))</f>
        <v>0</v>
      </c>
      <c r="AZ96" s="1">
        <f>IF(C96="Strike-Slip",0,IF(C96="Normal",0,1))</f>
        <v>1</v>
      </c>
    </row>
    <row r="97" spans="1:52" x14ac:dyDescent="0.2">
      <c r="A97" s="1" t="s">
        <v>80</v>
      </c>
      <c r="B97" s="2">
        <v>1790</v>
      </c>
      <c r="C97" s="1" t="s">
        <v>81</v>
      </c>
      <c r="D97" s="1">
        <v>6.3</v>
      </c>
      <c r="E97" s="1">
        <v>0.44</v>
      </c>
      <c r="F97" s="1">
        <v>72.8</v>
      </c>
      <c r="G97" s="1">
        <f t="shared" si="1"/>
        <v>12.28</v>
      </c>
      <c r="H97" s="1">
        <f>ROUND(2.8-1.981*(D97-6)+20.72*LN(D97/6)-1.703*LN((J97*J97+8.78*8.78)^0.5)-0.166*AY97+0.512*AZ97,2)</f>
        <v>-0.57999999999999996</v>
      </c>
      <c r="I97" s="1">
        <f>ROUND((3.495+2.764*(D97-6)+8.539*LN(D97/6)+1.008*LN((J97^2+6.155^2)^0.5)+0.464*AY97+0.165*AZ97),2)</f>
        <v>7.31</v>
      </c>
      <c r="J97" s="1">
        <v>9</v>
      </c>
      <c r="K97" s="1">
        <f>ROUND(J97+10^(0.89*D97-5.64),2)</f>
        <v>9.93</v>
      </c>
      <c r="L97" s="1">
        <f>ROUND(-3.49-1.86*LOG(J97)+0.9*D97,2)</f>
        <v>0.41</v>
      </c>
      <c r="M97" s="1">
        <v>0</v>
      </c>
      <c r="N97" s="1">
        <v>9.3000000000000007</v>
      </c>
      <c r="O97" s="1">
        <v>7.5</v>
      </c>
      <c r="P97" s="1">
        <v>2.25</v>
      </c>
      <c r="Q97" s="1">
        <v>9.09</v>
      </c>
      <c r="R97" s="1">
        <v>0.19</v>
      </c>
      <c r="S97" s="1">
        <v>6.75</v>
      </c>
      <c r="T97" s="1">
        <v>201</v>
      </c>
      <c r="U97" s="1">
        <v>100</v>
      </c>
      <c r="V97" s="1" t="s">
        <v>51</v>
      </c>
      <c r="AY97" s="1">
        <f>IF(C97="Strike-Slip",0,IF(C97="Normal",1,0))</f>
        <v>0</v>
      </c>
      <c r="AZ97" s="1">
        <f>IF(C97="Strike-Slip",0,IF(C97="Normal",0,1))</f>
        <v>1</v>
      </c>
    </row>
    <row r="98" spans="1:52" x14ac:dyDescent="0.2">
      <c r="A98" s="1" t="s">
        <v>80</v>
      </c>
      <c r="B98" s="2">
        <v>1791</v>
      </c>
      <c r="C98" s="1" t="s">
        <v>81</v>
      </c>
      <c r="D98" s="1">
        <v>6.3</v>
      </c>
      <c r="E98" s="1">
        <v>0.4</v>
      </c>
      <c r="F98" s="1">
        <v>72.8</v>
      </c>
      <c r="G98" s="1">
        <f t="shared" si="1"/>
        <v>13.51</v>
      </c>
      <c r="H98" s="1">
        <f>ROUND(2.8-1.981*(D98-6)+20.72*LN(D98/6)-1.703*LN((J98*J98+8.78*8.78)^0.5)-0.166*AY98+0.512*AZ98,2)</f>
        <v>-0.51</v>
      </c>
      <c r="I98" s="1">
        <f>ROUND((3.495+2.764*(D98-6)+8.539*LN(D98/6)+1.008*LN((J98^2+6.155^2)^0.5)+0.464*AY98+0.165*AZ98),2)</f>
        <v>7.25</v>
      </c>
      <c r="J98" s="1">
        <v>8.1999999999999993</v>
      </c>
      <c r="K98" s="1">
        <f>ROUND(J98+10^(0.89*D98-5.64),2)</f>
        <v>9.1300000000000008</v>
      </c>
      <c r="L98" s="1">
        <f>ROUND(-3.49-1.86*LOG(J98)+0.9*D98,2)</f>
        <v>0.48</v>
      </c>
      <c r="M98" s="1">
        <v>0</v>
      </c>
      <c r="N98" s="1">
        <v>10.199999999999999</v>
      </c>
      <c r="O98" s="1">
        <v>2.4</v>
      </c>
      <c r="P98" s="1">
        <v>3</v>
      </c>
      <c r="Q98" s="1">
        <v>13.53</v>
      </c>
      <c r="R98" s="1">
        <v>0.19</v>
      </c>
      <c r="S98" s="1">
        <v>5.4</v>
      </c>
      <c r="T98" s="1">
        <v>201</v>
      </c>
      <c r="U98" s="1">
        <v>60</v>
      </c>
      <c r="V98" s="1" t="s">
        <v>51</v>
      </c>
      <c r="AY98" s="1">
        <f>IF(C98="Strike-Slip",0,IF(C98="Normal",1,0))</f>
        <v>0</v>
      </c>
      <c r="AZ98" s="1">
        <f>IF(C98="Strike-Slip",0,IF(C98="Normal",0,1))</f>
        <v>1</v>
      </c>
    </row>
    <row r="99" spans="1:52" x14ac:dyDescent="0.2">
      <c r="A99" s="1" t="s">
        <v>80</v>
      </c>
      <c r="B99" s="2">
        <v>1792</v>
      </c>
      <c r="C99" s="1" t="s">
        <v>81</v>
      </c>
      <c r="D99" s="1">
        <v>6.3</v>
      </c>
      <c r="E99" s="1">
        <v>0.39</v>
      </c>
      <c r="F99" s="1">
        <v>72.8</v>
      </c>
      <c r="G99" s="1">
        <f t="shared" si="1"/>
        <v>13.86</v>
      </c>
      <c r="H99" s="1">
        <f>ROUND(2.8-1.981*(D99-6)+20.72*LN(D99/6)-1.703*LN((J99*J99+8.78*8.78)^0.5)-0.166*AY99+0.512*AZ99,2)</f>
        <v>-0.51</v>
      </c>
      <c r="I99" s="1">
        <f>ROUND((3.495+2.764*(D99-6)+8.539*LN(D99/6)+1.008*LN((J99^2+6.155^2)^0.5)+0.464*AY99+0.165*AZ99),2)</f>
        <v>7.25</v>
      </c>
      <c r="J99" s="1">
        <v>8.1999999999999993</v>
      </c>
      <c r="K99" s="1">
        <f>ROUND(J99+10^(0.89*D99-5.64),2)</f>
        <v>9.1300000000000008</v>
      </c>
      <c r="L99" s="1">
        <f>ROUND(-3.49-1.86*LOG(J99)+0.9*D99,2)</f>
        <v>0.48</v>
      </c>
      <c r="M99" s="1">
        <v>0.67</v>
      </c>
      <c r="N99" s="1">
        <v>2.12</v>
      </c>
      <c r="O99" s="1">
        <v>11.15</v>
      </c>
      <c r="P99" s="1">
        <v>0.1</v>
      </c>
      <c r="Q99" s="1">
        <v>7.36</v>
      </c>
      <c r="R99" s="1">
        <v>0.23</v>
      </c>
      <c r="S99" s="1">
        <v>0.1</v>
      </c>
      <c r="T99" s="1">
        <v>201</v>
      </c>
      <c r="U99" s="1">
        <v>25</v>
      </c>
      <c r="V99" s="1" t="s">
        <v>51</v>
      </c>
      <c r="AY99" s="1">
        <f>IF(C99="Strike-Slip",0,IF(C99="Normal",1,0))</f>
        <v>0</v>
      </c>
      <c r="AZ99" s="1">
        <f>IF(C99="Strike-Slip",0,IF(C99="Normal",0,1))</f>
        <v>1</v>
      </c>
    </row>
    <row r="100" spans="1:52" x14ac:dyDescent="0.2">
      <c r="A100" s="1" t="s">
        <v>80</v>
      </c>
      <c r="B100" s="2">
        <v>1835</v>
      </c>
      <c r="C100" s="1" t="s">
        <v>81</v>
      </c>
      <c r="D100" s="1">
        <v>6.3</v>
      </c>
      <c r="E100" s="1">
        <v>0.45</v>
      </c>
      <c r="F100" s="1">
        <v>72.8</v>
      </c>
      <c r="G100" s="1">
        <f t="shared" si="1"/>
        <v>12.01</v>
      </c>
      <c r="H100" s="1">
        <f>ROUND(2.8-1.981*(D100-6)+20.72*LN(D100/6)-1.703*LN((J100*J100+8.78*8.78)^0.5)-0.166*AY100+0.512*AZ100,2)</f>
        <v>-0.51</v>
      </c>
      <c r="I100" s="1">
        <f>ROUND((3.495+2.764*(D100-6)+8.539*LN(D100/6)+1.008*LN((J100^2+6.155^2)^0.5)+0.464*AY100+0.165*AZ100),2)</f>
        <v>7.25</v>
      </c>
      <c r="J100" s="1">
        <v>8.1999999999999993</v>
      </c>
      <c r="K100" s="1">
        <f>ROUND(J100+10^(0.89*D100-5.64),2)</f>
        <v>9.1300000000000008</v>
      </c>
      <c r="L100" s="1">
        <f>ROUND(-3.49-1.86*LOG(J100)+0.9*D100,2)</f>
        <v>0.48</v>
      </c>
      <c r="M100" s="1">
        <v>0</v>
      </c>
      <c r="N100" s="1">
        <v>5.2</v>
      </c>
      <c r="O100" s="1">
        <v>4</v>
      </c>
      <c r="P100" s="1">
        <v>3.2</v>
      </c>
      <c r="Q100" s="1">
        <v>7.13</v>
      </c>
      <c r="R100" s="1">
        <v>0.31</v>
      </c>
      <c r="S100" s="1">
        <v>13.8</v>
      </c>
      <c r="T100" s="1">
        <v>201</v>
      </c>
      <c r="U100" s="1">
        <v>100</v>
      </c>
      <c r="V100" s="1" t="s">
        <v>51</v>
      </c>
      <c r="AY100" s="1">
        <f>IF(C100="Strike-Slip",0,IF(C100="Normal",1,0))</f>
        <v>0</v>
      </c>
      <c r="AZ100" s="1">
        <f>IF(C100="Strike-Slip",0,IF(C100="Normal",0,1))</f>
        <v>1</v>
      </c>
    </row>
    <row r="101" spans="1:52" x14ac:dyDescent="0.2">
      <c r="A101" s="1" t="s">
        <v>80</v>
      </c>
      <c r="B101" s="2">
        <v>1836</v>
      </c>
      <c r="C101" s="1" t="s">
        <v>81</v>
      </c>
      <c r="D101" s="1">
        <v>6.3</v>
      </c>
      <c r="E101" s="1">
        <v>0.42</v>
      </c>
      <c r="F101" s="1">
        <v>72.8</v>
      </c>
      <c r="G101" s="1">
        <f t="shared" si="1"/>
        <v>12.87</v>
      </c>
      <c r="H101" s="1">
        <f>ROUND(2.8-1.981*(D101-6)+20.72*LN(D101/6)-1.703*LN((J101*J101+8.78*8.78)^0.5)-0.166*AY101+0.512*AZ101,2)</f>
        <v>-0.51</v>
      </c>
      <c r="I101" s="1">
        <f>ROUND((3.495+2.764*(D101-6)+8.539*LN(D101/6)+1.008*LN((J101^2+6.155^2)^0.5)+0.464*AY101+0.165*AZ101),2)</f>
        <v>7.25</v>
      </c>
      <c r="J101" s="1">
        <v>8.1999999999999993</v>
      </c>
      <c r="K101" s="1">
        <f>ROUND(J101+10^(0.89*D101-5.64),2)</f>
        <v>9.1300000000000008</v>
      </c>
      <c r="L101" s="1">
        <f>ROUND(-3.49-1.86*LOG(J101)+0.9*D101,2)</f>
        <v>0.48</v>
      </c>
      <c r="M101" s="1">
        <v>0</v>
      </c>
      <c r="N101" s="1">
        <v>4.9000000000000004</v>
      </c>
      <c r="O101" s="1">
        <v>1.1299999999999999</v>
      </c>
      <c r="P101" s="1">
        <v>2.93</v>
      </c>
      <c r="Q101" s="1">
        <v>8.5</v>
      </c>
      <c r="R101" s="1">
        <v>0.19</v>
      </c>
      <c r="S101" s="1">
        <v>7.9375</v>
      </c>
      <c r="T101" s="1">
        <v>201</v>
      </c>
      <c r="U101" s="1">
        <v>88</v>
      </c>
      <c r="V101" s="1" t="s">
        <v>51</v>
      </c>
      <c r="AY101" s="1">
        <f>IF(C101="Strike-Slip",0,IF(C101="Normal",1,0))</f>
        <v>0</v>
      </c>
      <c r="AZ101" s="1">
        <f>IF(C101="Strike-Slip",0,IF(C101="Normal",0,1))</f>
        <v>1</v>
      </c>
    </row>
    <row r="102" spans="1:52" x14ac:dyDescent="0.2">
      <c r="A102" s="1" t="s">
        <v>80</v>
      </c>
      <c r="B102" s="2">
        <v>1837</v>
      </c>
      <c r="C102" s="1" t="s">
        <v>81</v>
      </c>
      <c r="D102" s="1">
        <v>6.3</v>
      </c>
      <c r="E102" s="1">
        <v>0.42</v>
      </c>
      <c r="F102" s="1">
        <v>72.8</v>
      </c>
      <c r="G102" s="1">
        <f t="shared" si="1"/>
        <v>12.87</v>
      </c>
      <c r="H102" s="1">
        <f>ROUND(2.8-1.981*(D102-6)+20.72*LN(D102/6)-1.703*LN((J102*J102+8.78*8.78)^0.5)-0.166*AY102+0.512*AZ102,2)</f>
        <v>-0.51</v>
      </c>
      <c r="I102" s="1">
        <f>ROUND((3.495+2.764*(D102-6)+8.539*LN(D102/6)+1.008*LN((J102^2+6.155^2)^0.5)+0.464*AY102+0.165*AZ102),2)</f>
        <v>7.25</v>
      </c>
      <c r="J102" s="1">
        <v>8.1999999999999993</v>
      </c>
      <c r="K102" s="1">
        <f>ROUND(J102+10^(0.89*D102-5.64),2)</f>
        <v>9.1300000000000008</v>
      </c>
      <c r="L102" s="1">
        <f>ROUND(-3.49-1.86*LOG(J102)+0.9*D102,2)</f>
        <v>0.48</v>
      </c>
      <c r="M102" s="1">
        <v>0</v>
      </c>
      <c r="N102" s="1">
        <v>5.0999999999999996</v>
      </c>
      <c r="O102" s="1">
        <v>2.4500000000000002</v>
      </c>
      <c r="P102" s="1">
        <v>1.8</v>
      </c>
      <c r="Q102" s="1">
        <v>21.96</v>
      </c>
      <c r="R102" s="1">
        <v>0.14000000000000001</v>
      </c>
      <c r="S102" s="1">
        <v>2.875</v>
      </c>
      <c r="T102" s="1">
        <v>201</v>
      </c>
      <c r="U102" s="1">
        <v>38</v>
      </c>
      <c r="V102" s="1" t="s">
        <v>51</v>
      </c>
      <c r="AY102" s="1">
        <f>IF(C102="Strike-Slip",0,IF(C102="Normal",1,0))</f>
        <v>0</v>
      </c>
      <c r="AZ102" s="1">
        <f>IF(C102="Strike-Slip",0,IF(C102="Normal",0,1))</f>
        <v>1</v>
      </c>
    </row>
    <row r="103" spans="1:52" x14ac:dyDescent="0.2">
      <c r="A103" s="1" t="s">
        <v>80</v>
      </c>
      <c r="B103" s="2">
        <v>1838</v>
      </c>
      <c r="C103" s="1" t="s">
        <v>81</v>
      </c>
      <c r="D103" s="1">
        <v>6.3</v>
      </c>
      <c r="E103" s="1">
        <v>0.46</v>
      </c>
      <c r="F103" s="1">
        <v>65.400000000000006</v>
      </c>
      <c r="G103" s="1">
        <f t="shared" si="1"/>
        <v>9.48</v>
      </c>
      <c r="H103" s="1">
        <f>ROUND(2.8-1.981*(D103-6)+20.72*LN(D103/6)-1.703*LN((J103*J103+8.78*8.78)^0.5)-0.166*AY103+0.512*AZ103,2)</f>
        <v>-0.46</v>
      </c>
      <c r="I103" s="1">
        <f>ROUND((3.495+2.764*(D103-6)+8.539*LN(D103/6)+1.008*LN((J103^2+6.155^2)^0.5)+0.464*AY103+0.165*AZ103),2)</f>
        <v>7.21</v>
      </c>
      <c r="J103" s="1">
        <v>7.7</v>
      </c>
      <c r="K103" s="1">
        <f>ROUND(J103+10^(0.89*D103-5.64),2)</f>
        <v>8.6300000000000008</v>
      </c>
      <c r="L103" s="1">
        <f>ROUND(-3.49-1.86*LOG(J103)+0.9*D103,2)</f>
        <v>0.53</v>
      </c>
      <c r="M103" s="1">
        <v>2.7</v>
      </c>
      <c r="N103" s="1">
        <v>9.1999999999999993</v>
      </c>
      <c r="O103" s="1">
        <v>8.5</v>
      </c>
      <c r="P103" s="1">
        <v>2.25</v>
      </c>
      <c r="Q103" s="1">
        <v>2.17</v>
      </c>
      <c r="R103" s="1">
        <v>0.19</v>
      </c>
      <c r="S103" s="1">
        <v>5.375</v>
      </c>
      <c r="T103" s="1">
        <v>155</v>
      </c>
      <c r="U103" s="1">
        <v>38</v>
      </c>
      <c r="V103" s="1" t="s">
        <v>51</v>
      </c>
      <c r="AY103" s="1">
        <f>IF(C103="Strike-Slip",0,IF(C103="Normal",1,0))</f>
        <v>0</v>
      </c>
      <c r="AZ103" s="1">
        <f>IF(C103="Strike-Slip",0,IF(C103="Normal",0,1))</f>
        <v>1</v>
      </c>
    </row>
    <row r="104" spans="1:52" x14ac:dyDescent="0.2">
      <c r="A104" s="1" t="s">
        <v>80</v>
      </c>
      <c r="B104" s="2">
        <v>1840</v>
      </c>
      <c r="C104" s="1" t="s">
        <v>81</v>
      </c>
      <c r="D104" s="1">
        <v>6.3</v>
      </c>
      <c r="E104" s="1">
        <v>0.47</v>
      </c>
      <c r="F104" s="1">
        <v>65.400000000000006</v>
      </c>
      <c r="G104" s="1">
        <f t="shared" si="1"/>
        <v>9.2799999999999994</v>
      </c>
      <c r="H104" s="1">
        <f>ROUND(2.8-1.981*(D104-6)+20.72*LN(D104/6)-1.703*LN((J104*J104+8.78*8.78)^0.5)-0.166*AY104+0.512*AZ104,2)</f>
        <v>-0.36</v>
      </c>
      <c r="I104" s="1">
        <f>ROUND((3.495+2.764*(D104-6)+8.539*LN(D104/6)+1.008*LN((J104^2+6.155^2)^0.5)+0.464*AY104+0.165*AZ104),2)</f>
        <v>7.13</v>
      </c>
      <c r="J104" s="1">
        <v>6.7</v>
      </c>
      <c r="K104" s="1">
        <f>ROUND(J104+10^(0.89*D104-5.64),2)</f>
        <v>7.63</v>
      </c>
      <c r="L104" s="1">
        <f>ROUND(-3.49-1.86*LOG(J104)+0.9*D104,2)</f>
        <v>0.64</v>
      </c>
      <c r="M104" s="1">
        <v>0</v>
      </c>
      <c r="N104" s="1">
        <v>7.2</v>
      </c>
      <c r="O104" s="1">
        <v>14.5</v>
      </c>
      <c r="P104" s="1">
        <v>1</v>
      </c>
      <c r="Q104" s="1">
        <v>9.2899999999999991</v>
      </c>
      <c r="R104" s="1">
        <v>0.19</v>
      </c>
      <c r="S104" s="1">
        <v>1</v>
      </c>
      <c r="T104" s="1">
        <v>155</v>
      </c>
      <c r="U104" s="1">
        <v>64</v>
      </c>
      <c r="V104" s="1" t="s">
        <v>51</v>
      </c>
      <c r="AY104" s="1">
        <f>IF(C104="Strike-Slip",0,IF(C104="Normal",1,0))</f>
        <v>0</v>
      </c>
      <c r="AZ104" s="1">
        <f>IF(C104="Strike-Slip",0,IF(C104="Normal",0,1))</f>
        <v>1</v>
      </c>
    </row>
    <row r="105" spans="1:52" x14ac:dyDescent="0.2">
      <c r="A105" s="1" t="s">
        <v>80</v>
      </c>
      <c r="B105" s="2">
        <v>1841</v>
      </c>
      <c r="C105" s="1" t="s">
        <v>81</v>
      </c>
      <c r="D105" s="1">
        <v>6.3</v>
      </c>
      <c r="E105" s="1">
        <v>0.47</v>
      </c>
      <c r="F105" s="1">
        <v>65.400000000000006</v>
      </c>
      <c r="G105" s="1">
        <f t="shared" si="1"/>
        <v>9.2799999999999994</v>
      </c>
      <c r="H105" s="1">
        <f>ROUND(2.8-1.981*(D105-6)+20.72*LN(D105/6)-1.703*LN((J105*J105+8.78*8.78)^0.5)-0.166*AY105+0.512*AZ105,2)</f>
        <v>-0.36</v>
      </c>
      <c r="I105" s="1">
        <f>ROUND((3.495+2.764*(D105-6)+8.539*LN(D105/6)+1.008*LN((J105^2+6.155^2)^0.5)+0.464*AY105+0.165*AZ105),2)</f>
        <v>7.13</v>
      </c>
      <c r="J105" s="1">
        <v>6.7</v>
      </c>
      <c r="K105" s="1">
        <f>ROUND(J105+10^(0.89*D105-5.64),2)</f>
        <v>7.63</v>
      </c>
      <c r="L105" s="1">
        <f>ROUND(-3.49-1.86*LOG(J105)+0.9*D105,2)</f>
        <v>0.64</v>
      </c>
      <c r="M105" s="1">
        <v>2.5</v>
      </c>
      <c r="N105" s="1">
        <v>6.25</v>
      </c>
      <c r="O105" s="1">
        <v>7.25</v>
      </c>
      <c r="P105" s="1">
        <v>1</v>
      </c>
      <c r="Q105" s="1">
        <v>4.2</v>
      </c>
      <c r="R105" s="1">
        <v>0.19</v>
      </c>
      <c r="S105" s="1">
        <v>8.1999999999999993</v>
      </c>
      <c r="T105" s="1">
        <v>155</v>
      </c>
      <c r="U105" s="1">
        <v>65</v>
      </c>
      <c r="V105" s="1" t="s">
        <v>51</v>
      </c>
      <c r="AY105" s="1">
        <f>IF(C105="Strike-Slip",0,IF(C105="Normal",1,0))</f>
        <v>0</v>
      </c>
      <c r="AZ105" s="1">
        <f>IF(C105="Strike-Slip",0,IF(C105="Normal",0,1))</f>
        <v>1</v>
      </c>
    </row>
    <row r="106" spans="1:52" x14ac:dyDescent="0.2">
      <c r="A106" s="1" t="s">
        <v>80</v>
      </c>
      <c r="B106" s="2">
        <v>1876</v>
      </c>
      <c r="C106" s="1" t="s">
        <v>81</v>
      </c>
      <c r="D106" s="1">
        <v>6.3</v>
      </c>
      <c r="E106" s="1">
        <v>0.49</v>
      </c>
      <c r="F106" s="1">
        <v>72.8</v>
      </c>
      <c r="G106" s="1">
        <f t="shared" si="1"/>
        <v>11.03</v>
      </c>
      <c r="H106" s="1">
        <f>ROUND(2.8-1.981*(D106-6)+20.72*LN(D106/6)-1.703*LN((J106*J106+8.78*8.78)^0.5)-0.166*AY106+0.512*AZ106,2)</f>
        <v>-0.57999999999999996</v>
      </c>
      <c r="I106" s="1">
        <f>ROUND((3.495+2.764*(D106-6)+8.539*LN(D106/6)+1.008*LN((J106^2+6.155^2)^0.5)+0.464*AY106+0.165*AZ106),2)</f>
        <v>7.31</v>
      </c>
      <c r="J106" s="1">
        <v>9</v>
      </c>
      <c r="K106" s="1">
        <f>ROUND(J106+10^(0.89*D106-5.64),2)</f>
        <v>9.93</v>
      </c>
      <c r="L106" s="1">
        <f>ROUND(-3.49-1.86*LOG(J106)+0.9*D106,2)</f>
        <v>0.41</v>
      </c>
      <c r="M106" s="1">
        <v>2.5</v>
      </c>
      <c r="N106" s="1">
        <v>7.75</v>
      </c>
      <c r="O106" s="1">
        <v>4.5</v>
      </c>
      <c r="P106" s="1">
        <v>3.75</v>
      </c>
      <c r="Q106" s="1">
        <v>1.74</v>
      </c>
      <c r="R106" s="1">
        <v>0.19</v>
      </c>
      <c r="S106" s="1">
        <v>5.25</v>
      </c>
      <c r="T106" s="1">
        <v>196</v>
      </c>
      <c r="U106" s="1">
        <v>70</v>
      </c>
      <c r="V106" s="1" t="s">
        <v>51</v>
      </c>
      <c r="AY106" s="1">
        <f>IF(C106="Strike-Slip",0,IF(C106="Normal",1,0))</f>
        <v>0</v>
      </c>
      <c r="AZ106" s="1">
        <f>IF(C106="Strike-Slip",0,IF(C106="Normal",0,1))</f>
        <v>1</v>
      </c>
    </row>
    <row r="107" spans="1:52" x14ac:dyDescent="0.2">
      <c r="A107" s="1" t="s">
        <v>80</v>
      </c>
      <c r="B107" s="2">
        <v>1877</v>
      </c>
      <c r="C107" s="1" t="s">
        <v>81</v>
      </c>
      <c r="D107" s="1">
        <v>6.3</v>
      </c>
      <c r="E107" s="1">
        <v>0.49</v>
      </c>
      <c r="F107" s="1">
        <v>72.8</v>
      </c>
      <c r="G107" s="1">
        <f t="shared" si="1"/>
        <v>11.03</v>
      </c>
      <c r="H107" s="1">
        <f>ROUND(2.8-1.981*(D107-6)+20.72*LN(D107/6)-1.703*LN((J107*J107+8.78*8.78)^0.5)-0.166*AY107+0.512*AZ107,2)</f>
        <v>-0.41</v>
      </c>
      <c r="I107" s="1">
        <f>ROUND((3.495+2.764*(D107-6)+8.539*LN(D107/6)+1.008*LN((J107^2+6.155^2)^0.5)+0.464*AY107+0.165*AZ107),2)</f>
        <v>7.17</v>
      </c>
      <c r="J107" s="1">
        <v>7.2</v>
      </c>
      <c r="K107" s="1">
        <f>ROUND(J107+10^(0.89*D107-5.64),2)</f>
        <v>8.1300000000000008</v>
      </c>
      <c r="L107" s="1">
        <f>ROUND(-3.49-1.86*LOG(J107)+0.9*D107,2)</f>
        <v>0.59</v>
      </c>
      <c r="M107" s="1">
        <v>1.7</v>
      </c>
      <c r="N107" s="1">
        <v>4</v>
      </c>
      <c r="O107" s="1">
        <v>11.5</v>
      </c>
      <c r="P107" s="1">
        <v>5.25</v>
      </c>
      <c r="Q107" s="1">
        <v>8.4</v>
      </c>
      <c r="R107" s="1">
        <v>0.19</v>
      </c>
      <c r="S107" s="1">
        <v>9.75</v>
      </c>
      <c r="T107" s="1">
        <v>196</v>
      </c>
      <c r="U107" s="1">
        <v>43</v>
      </c>
      <c r="V107" s="1" t="s">
        <v>51</v>
      </c>
      <c r="AY107" s="1">
        <f>IF(C107="Strike-Slip",0,IF(C107="Normal",1,0))</f>
        <v>0</v>
      </c>
      <c r="AZ107" s="1">
        <f>IF(C107="Strike-Slip",0,IF(C107="Normal",0,1))</f>
        <v>1</v>
      </c>
    </row>
    <row r="108" spans="1:52" x14ac:dyDescent="0.2">
      <c r="A108" s="1" t="s">
        <v>80</v>
      </c>
      <c r="B108" s="2">
        <v>1879</v>
      </c>
      <c r="C108" s="1" t="s">
        <v>81</v>
      </c>
      <c r="D108" s="1">
        <v>6.3</v>
      </c>
      <c r="E108" s="1">
        <v>0.44</v>
      </c>
      <c r="F108" s="1">
        <v>72.8</v>
      </c>
      <c r="G108" s="1">
        <f t="shared" si="1"/>
        <v>12.28</v>
      </c>
      <c r="H108" s="1">
        <f>ROUND(2.8-1.981*(D108-6)+20.72*LN(D108/6)-1.703*LN((J108*J108+8.78*8.78)^0.5)-0.166*AY108+0.512*AZ108,2)</f>
        <v>-0.41</v>
      </c>
      <c r="I108" s="1">
        <f>ROUND((3.495+2.764*(D108-6)+8.539*LN(D108/6)+1.008*LN((J108^2+6.155^2)^0.5)+0.464*AY108+0.165*AZ108),2)</f>
        <v>7.17</v>
      </c>
      <c r="J108" s="1">
        <v>7.2</v>
      </c>
      <c r="K108" s="1">
        <f>ROUND(J108+10^(0.89*D108-5.64),2)</f>
        <v>8.1300000000000008</v>
      </c>
      <c r="L108" s="1">
        <f>ROUND(-3.49-1.86*LOG(J108)+0.9*D108,2)</f>
        <v>0.59</v>
      </c>
      <c r="M108" s="1">
        <v>0</v>
      </c>
      <c r="N108" s="1">
        <v>8.3000000000000007</v>
      </c>
      <c r="O108" s="1">
        <v>8.6999999999999993</v>
      </c>
      <c r="P108" s="1">
        <v>0.3</v>
      </c>
      <c r="Q108" s="1">
        <v>18.2</v>
      </c>
      <c r="R108" s="1">
        <v>0.17</v>
      </c>
      <c r="S108" s="1">
        <v>4.2</v>
      </c>
      <c r="T108" s="1">
        <v>196</v>
      </c>
      <c r="U108" s="1">
        <v>75</v>
      </c>
      <c r="V108" s="1" t="s">
        <v>51</v>
      </c>
      <c r="AY108" s="1">
        <f>IF(C108="Strike-Slip",0,IF(C108="Normal",1,0))</f>
        <v>0</v>
      </c>
      <c r="AZ108" s="1">
        <f>IF(C108="Strike-Slip",0,IF(C108="Normal",0,1))</f>
        <v>1</v>
      </c>
    </row>
    <row r="109" spans="1:52" x14ac:dyDescent="0.2">
      <c r="A109" s="1" t="s">
        <v>80</v>
      </c>
      <c r="B109" s="2">
        <v>1880</v>
      </c>
      <c r="C109" s="1" t="s">
        <v>81</v>
      </c>
      <c r="D109" s="1">
        <v>6.3</v>
      </c>
      <c r="E109" s="1">
        <v>0.42</v>
      </c>
      <c r="F109" s="1">
        <v>36.700000000000003</v>
      </c>
      <c r="G109" s="1">
        <f t="shared" si="1"/>
        <v>3.27</v>
      </c>
      <c r="H109" s="1">
        <f>ROUND(2.8-1.981*(D109-6)+20.72*LN(D109/6)-1.703*LN((J109*J109+8.78*8.78)^0.5)-0.166*AY109+0.512*AZ109,2)</f>
        <v>-0.47</v>
      </c>
      <c r="I109" s="1">
        <f>ROUND((3.495+2.764*(D109-6)+8.539*LN(D109/6)+1.008*LN((J109^2+6.155^2)^0.5)+0.464*AY109+0.165*AZ109),2)</f>
        <v>7.22</v>
      </c>
      <c r="J109" s="1">
        <v>7.8</v>
      </c>
      <c r="K109" s="1">
        <f>ROUND(J109+10^(0.89*D109-5.64),2)</f>
        <v>8.73</v>
      </c>
      <c r="L109" s="1">
        <f>ROUND(-3.49-1.86*LOG(J109)+0.9*D109,2)</f>
        <v>0.52</v>
      </c>
      <c r="M109" s="1">
        <v>0</v>
      </c>
      <c r="N109" s="1">
        <v>8.6999999999999993</v>
      </c>
      <c r="O109" s="1">
        <v>5.25</v>
      </c>
      <c r="P109" s="1">
        <v>2.25</v>
      </c>
      <c r="Q109" s="1">
        <v>8.77</v>
      </c>
      <c r="R109" s="1">
        <v>0.19</v>
      </c>
      <c r="S109" s="1">
        <v>2.25</v>
      </c>
      <c r="T109" s="1">
        <v>196</v>
      </c>
      <c r="U109" s="1">
        <v>40</v>
      </c>
      <c r="V109" s="1" t="s">
        <v>51</v>
      </c>
      <c r="AY109" s="1">
        <f>IF(C109="Strike-Slip",0,IF(C109="Normal",1,0))</f>
        <v>0</v>
      </c>
      <c r="AZ109" s="1">
        <f>IF(C109="Strike-Slip",0,IF(C109="Normal",0,1))</f>
        <v>1</v>
      </c>
    </row>
    <row r="110" spans="1:52" x14ac:dyDescent="0.2">
      <c r="A110" s="1" t="s">
        <v>80</v>
      </c>
      <c r="B110" s="2">
        <v>4309</v>
      </c>
      <c r="C110" s="1" t="s">
        <v>81</v>
      </c>
      <c r="D110" s="1">
        <v>6.3</v>
      </c>
      <c r="E110" s="1">
        <v>0.63</v>
      </c>
      <c r="F110" s="1">
        <v>72.8</v>
      </c>
      <c r="G110" s="1">
        <f t="shared" si="1"/>
        <v>8.58</v>
      </c>
      <c r="H110" s="1">
        <f>ROUND(2.8-1.981*(D110-6)+20.72*LN(D110/6)-1.703*LN((J110*J110+8.78*8.78)^0.5)-0.166*AY110+0.512*AZ110,2)</f>
        <v>-0.55000000000000004</v>
      </c>
      <c r="I110" s="1">
        <f>ROUND((3.495+2.764*(D110-6)+8.539*LN(D110/6)+1.008*LN((J110^2+6.155^2)^0.5)+0.464*AY110+0.165*AZ110),2)</f>
        <v>7.29</v>
      </c>
      <c r="J110" s="1">
        <v>8.6999999999999993</v>
      </c>
      <c r="K110" s="1">
        <f>ROUND(J110+10^(0.89*D110-5.64),2)</f>
        <v>9.6300000000000008</v>
      </c>
      <c r="L110" s="1">
        <f>ROUND(-3.49-1.86*LOG(J110)+0.9*D110,2)</f>
        <v>0.43</v>
      </c>
      <c r="M110" s="1">
        <v>0</v>
      </c>
      <c r="N110" s="1">
        <v>4.5999999999999996</v>
      </c>
      <c r="O110" s="1">
        <v>3.05</v>
      </c>
      <c r="P110" s="1">
        <v>0.7</v>
      </c>
      <c r="Q110" s="1">
        <v>8.4700000000000006</v>
      </c>
      <c r="R110" s="1">
        <v>0.24</v>
      </c>
      <c r="S110" s="1">
        <v>0.7</v>
      </c>
      <c r="T110" s="1">
        <v>189</v>
      </c>
      <c r="U110" s="1">
        <v>45</v>
      </c>
      <c r="V110" s="1" t="s">
        <v>51</v>
      </c>
      <c r="AY110" s="1">
        <f>IF(C110="Strike-Slip",0,IF(C110="Normal",1,0))</f>
        <v>0</v>
      </c>
      <c r="AZ110" s="1">
        <f>IF(C110="Strike-Slip",0,IF(C110="Normal",0,1))</f>
        <v>1</v>
      </c>
    </row>
    <row r="111" spans="1:52" x14ac:dyDescent="0.2">
      <c r="A111" s="1" t="s">
        <v>80</v>
      </c>
      <c r="B111" s="2">
        <v>4478</v>
      </c>
      <c r="C111" s="1" t="s">
        <v>81</v>
      </c>
      <c r="D111" s="1">
        <v>6.3</v>
      </c>
      <c r="E111" s="1">
        <v>0.63</v>
      </c>
      <c r="F111" s="1">
        <v>72.8</v>
      </c>
      <c r="G111" s="1">
        <f t="shared" si="1"/>
        <v>8.58</v>
      </c>
      <c r="H111" s="1">
        <f>ROUND(2.8-1.981*(D111-6)+20.72*LN(D111/6)-1.703*LN((J111*J111+8.78*8.78)^0.5)-0.166*AY111+0.512*AZ111,2)</f>
        <v>-0.55000000000000004</v>
      </c>
      <c r="I111" s="1">
        <f>ROUND((3.495+2.764*(D111-6)+8.539*LN(D111/6)+1.008*LN((J111^2+6.155^2)^0.5)+0.464*AY111+0.165*AZ111),2)</f>
        <v>7.29</v>
      </c>
      <c r="J111" s="1">
        <v>8.6999999999999993</v>
      </c>
      <c r="K111" s="1">
        <f>ROUND(J111+10^(0.89*D111-5.64),2)</f>
        <v>9.6300000000000008</v>
      </c>
      <c r="L111" s="1">
        <f>ROUND(-3.49-1.86*LOG(J111)+0.9*D111,2)</f>
        <v>0.43</v>
      </c>
      <c r="M111" s="1">
        <v>0</v>
      </c>
      <c r="N111" s="1">
        <v>0.87</v>
      </c>
      <c r="O111" s="1">
        <v>7.55</v>
      </c>
      <c r="P111" s="1">
        <v>0.7</v>
      </c>
      <c r="Q111" s="1">
        <v>2.57</v>
      </c>
      <c r="R111" s="1">
        <v>0.19</v>
      </c>
      <c r="S111" s="1">
        <v>0.7</v>
      </c>
      <c r="T111" s="1">
        <v>189</v>
      </c>
      <c r="U111" s="1">
        <v>36</v>
      </c>
      <c r="V111" s="1" t="s">
        <v>51</v>
      </c>
      <c r="AY111" s="1">
        <f>IF(C111="Strike-Slip",0,IF(C111="Normal",1,0))</f>
        <v>0</v>
      </c>
      <c r="AZ111" s="1">
        <f>IF(C111="Strike-Slip",0,IF(C111="Normal",0,1))</f>
        <v>1</v>
      </c>
    </row>
    <row r="112" spans="1:52" x14ac:dyDescent="0.2">
      <c r="A112" s="1" t="s">
        <v>80</v>
      </c>
      <c r="B112" s="2">
        <v>4487</v>
      </c>
      <c r="C112" s="1" t="s">
        <v>81</v>
      </c>
      <c r="D112" s="1">
        <v>6.3</v>
      </c>
      <c r="E112" s="1">
        <v>0.63</v>
      </c>
      <c r="F112" s="1">
        <v>72.8</v>
      </c>
      <c r="G112" s="1">
        <f t="shared" si="1"/>
        <v>8.58</v>
      </c>
      <c r="H112" s="1">
        <f>ROUND(2.8-1.981*(D112-6)+20.72*LN(D112/6)-1.703*LN((J112*J112+8.78*8.78)^0.5)-0.166*AY112+0.512*AZ112,2)</f>
        <v>-0.55000000000000004</v>
      </c>
      <c r="I112" s="1">
        <f>ROUND((3.495+2.764*(D112-6)+8.539*LN(D112/6)+1.008*LN((J112^2+6.155^2)^0.5)+0.464*AY112+0.165*AZ112),2)</f>
        <v>7.29</v>
      </c>
      <c r="J112" s="1">
        <v>8.6999999999999993</v>
      </c>
      <c r="K112" s="1">
        <f>ROUND(J112+10^(0.89*D112-5.64),2)</f>
        <v>9.6300000000000008</v>
      </c>
      <c r="L112" s="1">
        <f>ROUND(-3.49-1.86*LOG(J112)+0.9*D112,2)</f>
        <v>0.43</v>
      </c>
      <c r="M112" s="1">
        <v>0</v>
      </c>
      <c r="N112" s="1">
        <v>2.2000000000000002</v>
      </c>
      <c r="O112" s="1">
        <v>3</v>
      </c>
      <c r="P112" s="1">
        <v>0.7</v>
      </c>
      <c r="Q112" s="1">
        <v>5.99</v>
      </c>
      <c r="R112" s="1">
        <v>0.28999999999999998</v>
      </c>
      <c r="S112" s="1">
        <v>8.25</v>
      </c>
      <c r="T112" s="1">
        <v>189</v>
      </c>
      <c r="U112" s="1">
        <v>0.4</v>
      </c>
      <c r="V112" s="1" t="s">
        <v>51</v>
      </c>
      <c r="AY112" s="1">
        <f>IF(C112="Strike-Slip",0,IF(C112="Normal",1,0))</f>
        <v>0</v>
      </c>
      <c r="AZ112" s="1">
        <f>IF(C112="Strike-Slip",0,IF(C112="Normal",0,1))</f>
        <v>1</v>
      </c>
    </row>
    <row r="113" spans="1:52" x14ac:dyDescent="0.2">
      <c r="A113" s="1" t="s">
        <v>80</v>
      </c>
      <c r="B113" s="2">
        <v>4931</v>
      </c>
      <c r="C113" s="1" t="s">
        <v>81</v>
      </c>
      <c r="D113" s="1">
        <v>6.3</v>
      </c>
      <c r="E113" s="1">
        <v>0.62</v>
      </c>
      <c r="F113" s="1">
        <v>72.8</v>
      </c>
      <c r="G113" s="1">
        <f t="shared" si="1"/>
        <v>8.7200000000000006</v>
      </c>
      <c r="H113" s="1">
        <f>ROUND(2.8-1.981*(D113-6)+20.72*LN(D113/6)-1.703*LN((J113*J113+8.78*8.78)^0.5)-0.166*AY113+0.512*AZ113,2)</f>
        <v>-0.55000000000000004</v>
      </c>
      <c r="I113" s="1">
        <f>ROUND((3.495+2.764*(D113-6)+8.539*LN(D113/6)+1.008*LN((J113^2+6.155^2)^0.5)+0.464*AY113+0.165*AZ113),2)</f>
        <v>7.29</v>
      </c>
      <c r="J113" s="1">
        <v>8.6999999999999993</v>
      </c>
      <c r="K113" s="1">
        <f>ROUND(J113+10^(0.89*D113-5.64),2)</f>
        <v>9.6300000000000008</v>
      </c>
      <c r="L113" s="1">
        <f>ROUND(-3.49-1.86*LOG(J113)+0.9*D113,2)</f>
        <v>0.43</v>
      </c>
      <c r="M113" s="1">
        <v>0</v>
      </c>
      <c r="N113" s="1">
        <v>1.7</v>
      </c>
      <c r="O113" s="1">
        <v>3</v>
      </c>
      <c r="P113" s="1">
        <v>1.25</v>
      </c>
      <c r="Q113" s="1">
        <v>5.1100000000000003</v>
      </c>
      <c r="R113" s="1">
        <v>0.19</v>
      </c>
      <c r="S113" s="1">
        <v>2.75</v>
      </c>
      <c r="T113" s="1">
        <v>189</v>
      </c>
      <c r="U113" s="1">
        <v>55</v>
      </c>
      <c r="V113" s="1" t="s">
        <v>51</v>
      </c>
      <c r="AY113" s="1">
        <f>IF(C113="Strike-Slip",0,IF(C113="Normal",1,0))</f>
        <v>0</v>
      </c>
      <c r="AZ113" s="1">
        <f>IF(C113="Strike-Slip",0,IF(C113="Normal",0,1))</f>
        <v>1</v>
      </c>
    </row>
    <row r="114" spans="1:52" x14ac:dyDescent="0.2">
      <c r="A114" s="1" t="s">
        <v>80</v>
      </c>
      <c r="B114" s="2">
        <v>5987</v>
      </c>
      <c r="C114" s="1" t="s">
        <v>81</v>
      </c>
      <c r="D114" s="1">
        <v>6.3</v>
      </c>
      <c r="E114" s="1">
        <v>0.61</v>
      </c>
      <c r="F114" s="1">
        <v>72.8</v>
      </c>
      <c r="G114" s="1">
        <f t="shared" si="1"/>
        <v>8.86</v>
      </c>
      <c r="H114" s="1">
        <f>ROUND(2.8-1.981*(D114-6)+20.72*LN(D114/6)-1.703*LN((J114*J114+8.78*8.78)^0.5)-0.166*AY114+0.512*AZ114,2)</f>
        <v>-0.55000000000000004</v>
      </c>
      <c r="I114" s="1">
        <f>ROUND((3.495+2.764*(D114-6)+8.539*LN(D114/6)+1.008*LN((J114^2+6.155^2)^0.5)+0.464*AY114+0.165*AZ114),2)</f>
        <v>7.29</v>
      </c>
      <c r="J114" s="1">
        <v>8.6999999999999993</v>
      </c>
      <c r="K114" s="1">
        <f>ROUND(J114+10^(0.89*D114-5.64),2)</f>
        <v>9.6300000000000008</v>
      </c>
      <c r="L114" s="1">
        <f>ROUND(-3.49-1.86*LOG(J114)+0.9*D114,2)</f>
        <v>0.43</v>
      </c>
      <c r="M114" s="1">
        <v>0</v>
      </c>
      <c r="N114" s="1">
        <v>15</v>
      </c>
      <c r="O114" s="1">
        <v>6.35</v>
      </c>
      <c r="P114" s="1">
        <v>0.4</v>
      </c>
      <c r="Q114" s="1">
        <v>5.25</v>
      </c>
      <c r="R114" s="1">
        <v>0.19</v>
      </c>
      <c r="S114" s="1">
        <v>2.25</v>
      </c>
      <c r="T114" s="1">
        <v>189</v>
      </c>
      <c r="U114" s="1">
        <v>100</v>
      </c>
      <c r="V114" s="1" t="s">
        <v>51</v>
      </c>
      <c r="AY114" s="1">
        <f>IF(C114="Strike-Slip",0,IF(C114="Normal",1,0))</f>
        <v>0</v>
      </c>
      <c r="AZ114" s="1">
        <f>IF(C114="Strike-Slip",0,IF(C114="Normal",0,1))</f>
        <v>1</v>
      </c>
    </row>
    <row r="115" spans="1:52" x14ac:dyDescent="0.2">
      <c r="A115" s="1" t="s">
        <v>80</v>
      </c>
      <c r="B115" s="2">
        <v>8589</v>
      </c>
      <c r="C115" s="1" t="s">
        <v>81</v>
      </c>
      <c r="D115" s="1">
        <v>6.3</v>
      </c>
      <c r="E115" s="1">
        <v>0.49</v>
      </c>
      <c r="F115" s="1">
        <v>72.8</v>
      </c>
      <c r="G115" s="1">
        <f t="shared" si="1"/>
        <v>11.03</v>
      </c>
      <c r="H115" s="1">
        <f>ROUND(2.8-1.981*(D115-6)+20.72*LN(D115/6)-1.703*LN((J115*J115+8.78*8.78)^0.5)-0.166*AY115+0.512*AZ115,2)</f>
        <v>-0.57999999999999996</v>
      </c>
      <c r="I115" s="1">
        <f>ROUND((3.495+2.764*(D115-6)+8.539*LN(D115/6)+1.008*LN((J115^2+6.155^2)^0.5)+0.464*AY115+0.165*AZ115),2)</f>
        <v>7.31</v>
      </c>
      <c r="J115" s="1">
        <v>9</v>
      </c>
      <c r="K115" s="1">
        <f>ROUND(J115+10^(0.89*D115-5.64),2)</f>
        <v>9.93</v>
      </c>
      <c r="L115" s="1">
        <f>ROUND(-3.49-1.86*LOG(J115)+0.9*D115,2)</f>
        <v>0.41</v>
      </c>
      <c r="M115" s="1">
        <v>0</v>
      </c>
      <c r="N115" s="1">
        <v>0.7</v>
      </c>
      <c r="O115" s="1">
        <v>5.25</v>
      </c>
      <c r="P115" s="1">
        <v>3.75</v>
      </c>
      <c r="Q115" s="1">
        <v>6.36</v>
      </c>
      <c r="R115" s="1">
        <v>0.19</v>
      </c>
      <c r="S115" s="1">
        <v>8.25</v>
      </c>
      <c r="T115" s="1">
        <v>201</v>
      </c>
      <c r="U115" s="1">
        <v>30</v>
      </c>
      <c r="V115" s="1" t="s">
        <v>51</v>
      </c>
      <c r="AY115" s="1">
        <f>IF(C115="Strike-Slip",0,IF(C115="Normal",1,0))</f>
        <v>0</v>
      </c>
      <c r="AZ115" s="1">
        <f>IF(C115="Strike-Slip",0,IF(C115="Normal",0,1))</f>
        <v>1</v>
      </c>
    </row>
    <row r="116" spans="1:52" x14ac:dyDescent="0.2">
      <c r="A116" s="1" t="s">
        <v>80</v>
      </c>
      <c r="B116" s="2">
        <v>8590</v>
      </c>
      <c r="C116" s="1" t="s">
        <v>81</v>
      </c>
      <c r="D116" s="1">
        <v>6.3</v>
      </c>
      <c r="E116" s="1">
        <v>0.49</v>
      </c>
      <c r="F116" s="1">
        <v>72.8</v>
      </c>
      <c r="G116" s="1">
        <f t="shared" si="1"/>
        <v>11.03</v>
      </c>
      <c r="H116" s="1">
        <f>ROUND(2.8-1.981*(D116-6)+20.72*LN(D116/6)-1.703*LN((J116*J116+8.78*8.78)^0.5)-0.166*AY116+0.512*AZ116,2)</f>
        <v>-0.57999999999999996</v>
      </c>
      <c r="I116" s="1">
        <f>ROUND((3.495+2.764*(D116-6)+8.539*LN(D116/6)+1.008*LN((J116^2+6.155^2)^0.5)+0.464*AY116+0.165*AZ116),2)</f>
        <v>7.31</v>
      </c>
      <c r="J116" s="1">
        <v>9</v>
      </c>
      <c r="K116" s="1">
        <f>ROUND(J116+10^(0.89*D116-5.64),2)</f>
        <v>9.93</v>
      </c>
      <c r="L116" s="1">
        <f>ROUND(-3.49-1.86*LOG(J116)+0.9*D116,2)</f>
        <v>0.41</v>
      </c>
      <c r="M116" s="1">
        <v>1</v>
      </c>
      <c r="N116" s="1">
        <v>0</v>
      </c>
      <c r="O116" s="1">
        <v>1.5</v>
      </c>
      <c r="P116" s="1">
        <v>7.25</v>
      </c>
      <c r="Q116" s="1">
        <v>6.8</v>
      </c>
      <c r="R116" s="1">
        <v>0.19</v>
      </c>
      <c r="S116" s="1">
        <v>13.25</v>
      </c>
      <c r="T116" s="1">
        <v>201</v>
      </c>
      <c r="U116" s="1">
        <v>10</v>
      </c>
      <c r="V116" s="1" t="s">
        <v>51</v>
      </c>
      <c r="AY116" s="1">
        <f>IF(C116="Strike-Slip",0,IF(C116="Normal",1,0))</f>
        <v>0</v>
      </c>
      <c r="AZ116" s="1">
        <f>IF(C116="Strike-Slip",0,IF(C116="Normal",0,1))</f>
        <v>1</v>
      </c>
    </row>
    <row r="117" spans="1:52" x14ac:dyDescent="0.2">
      <c r="A117" s="1" t="s">
        <v>80</v>
      </c>
      <c r="B117" s="2">
        <v>13672</v>
      </c>
      <c r="C117" s="1" t="s">
        <v>81</v>
      </c>
      <c r="D117" s="1">
        <v>6.3</v>
      </c>
      <c r="E117" s="1">
        <v>0.44</v>
      </c>
      <c r="F117" s="1">
        <v>72.8</v>
      </c>
      <c r="G117" s="1">
        <f t="shared" si="1"/>
        <v>12.28</v>
      </c>
      <c r="H117" s="1">
        <f>ROUND(2.8-1.981*(D117-6)+20.72*LN(D117/6)-1.703*LN((J117*J117+8.78*8.78)^0.5)-0.166*AY117+0.512*AZ117,2)</f>
        <v>-0.39</v>
      </c>
      <c r="I117" s="1">
        <f>ROUND((3.495+2.764*(D117-6)+8.539*LN(D117/6)+1.008*LN((J117^2+6.155^2)^0.5)+0.464*AY117+0.165*AZ117),2)</f>
        <v>7.16</v>
      </c>
      <c r="J117" s="1">
        <v>7</v>
      </c>
      <c r="K117" s="1">
        <f>ROUND(J117+10^(0.89*D117-5.64),2)</f>
        <v>7.93</v>
      </c>
      <c r="L117" s="1">
        <f>ROUND(-3.49-1.86*LOG(J117)+0.9*D117,2)</f>
        <v>0.61</v>
      </c>
      <c r="M117" s="1">
        <v>0</v>
      </c>
      <c r="N117" s="1">
        <v>2.1</v>
      </c>
      <c r="O117" s="1">
        <v>14.5</v>
      </c>
      <c r="P117" s="1">
        <v>2.25</v>
      </c>
      <c r="Q117" s="1">
        <v>4.87</v>
      </c>
      <c r="R117" s="1">
        <v>0.19</v>
      </c>
      <c r="S117" s="1">
        <v>6.8249999999999993</v>
      </c>
      <c r="T117" s="1">
        <v>196</v>
      </c>
      <c r="U117" s="1">
        <v>36</v>
      </c>
      <c r="V117" s="1" t="s">
        <v>51</v>
      </c>
      <c r="AY117" s="1">
        <f>IF(C117="Strike-Slip",0,IF(C117="Normal",1,0))</f>
        <v>0</v>
      </c>
      <c r="AZ117" s="1">
        <f>IF(C117="Strike-Slip",0,IF(C117="Normal",0,1))</f>
        <v>1</v>
      </c>
    </row>
    <row r="118" spans="1:52" x14ac:dyDescent="0.2">
      <c r="A118" s="1" t="s">
        <v>80</v>
      </c>
      <c r="B118" s="2">
        <v>15471</v>
      </c>
      <c r="C118" s="1" t="s">
        <v>81</v>
      </c>
      <c r="D118" s="1">
        <v>6.3</v>
      </c>
      <c r="E118" s="1">
        <v>0.48</v>
      </c>
      <c r="F118" s="1">
        <v>72.8</v>
      </c>
      <c r="G118" s="1">
        <f t="shared" si="1"/>
        <v>11.26</v>
      </c>
      <c r="H118" s="1">
        <f>ROUND(2.8-1.981*(D118-6)+20.72*LN(D118/6)-1.703*LN((J118*J118+8.78*8.78)^0.5)-0.166*AY118+0.512*AZ118,2)</f>
        <v>-0.39</v>
      </c>
      <c r="I118" s="1">
        <f>ROUND((3.495+2.764*(D118-6)+8.539*LN(D118/6)+1.008*LN((J118^2+6.155^2)^0.5)+0.464*AY118+0.165*AZ118),2)</f>
        <v>7.16</v>
      </c>
      <c r="J118" s="1">
        <v>7</v>
      </c>
      <c r="K118" s="1">
        <f>ROUND(J118+10^(0.89*D118-5.64),2)</f>
        <v>7.93</v>
      </c>
      <c r="L118" s="1">
        <f>ROUND(-3.49-1.86*LOG(J118)+0.9*D118,2)</f>
        <v>0.61</v>
      </c>
      <c r="M118" s="1">
        <v>1</v>
      </c>
      <c r="N118" s="1">
        <v>0</v>
      </c>
      <c r="O118" s="1">
        <v>3.75</v>
      </c>
      <c r="P118" s="1">
        <v>3.75</v>
      </c>
      <c r="Q118" s="1">
        <v>9.52</v>
      </c>
      <c r="R118" s="1">
        <v>0.27</v>
      </c>
      <c r="S118" s="1">
        <v>9.75</v>
      </c>
      <c r="T118" s="1">
        <v>196</v>
      </c>
      <c r="U118" s="1">
        <v>25</v>
      </c>
      <c r="V118" s="1" t="s">
        <v>51</v>
      </c>
      <c r="AY118" s="1">
        <f>IF(C118="Strike-Slip",0,IF(C118="Normal",1,0))</f>
        <v>0</v>
      </c>
      <c r="AZ118" s="1">
        <f>IF(C118="Strike-Slip",0,IF(C118="Normal",0,1))</f>
        <v>1</v>
      </c>
    </row>
    <row r="119" spans="1:52" x14ac:dyDescent="0.2">
      <c r="A119" s="1" t="s">
        <v>80</v>
      </c>
      <c r="B119" s="2">
        <v>15603</v>
      </c>
      <c r="C119" s="1" t="s">
        <v>81</v>
      </c>
      <c r="D119" s="1">
        <v>6.3</v>
      </c>
      <c r="E119" s="1">
        <v>0.46</v>
      </c>
      <c r="F119" s="1">
        <v>72.8</v>
      </c>
      <c r="G119" s="1">
        <f t="shared" si="1"/>
        <v>11.75</v>
      </c>
      <c r="H119" s="1">
        <f>ROUND(2.8-1.981*(D119-6)+20.72*LN(D119/6)-1.703*LN((J119*J119+8.78*8.78)^0.5)-0.166*AY119+0.512*AZ119,2)</f>
        <v>-0.39</v>
      </c>
      <c r="I119" s="1">
        <f>ROUND((3.495+2.764*(D119-6)+8.539*LN(D119/6)+1.008*LN((J119^2+6.155^2)^0.5)+0.464*AY119+0.165*AZ119),2)</f>
        <v>7.16</v>
      </c>
      <c r="J119" s="1">
        <v>7</v>
      </c>
      <c r="K119" s="1">
        <f>ROUND(J119+10^(0.89*D119-5.64),2)</f>
        <v>7.93</v>
      </c>
      <c r="L119" s="1">
        <f>ROUND(-3.49-1.86*LOG(J119)+0.9*D119,2)</f>
        <v>0.61</v>
      </c>
      <c r="M119" s="1">
        <v>0</v>
      </c>
      <c r="N119" s="1">
        <v>0.78</v>
      </c>
      <c r="O119" s="1">
        <v>3</v>
      </c>
      <c r="P119" s="1">
        <v>5.35</v>
      </c>
      <c r="Q119" s="1">
        <v>4.67</v>
      </c>
      <c r="R119" s="1">
        <v>0.19</v>
      </c>
      <c r="S119" s="1">
        <v>6.85</v>
      </c>
      <c r="T119" s="1">
        <v>196</v>
      </c>
      <c r="U119" s="1">
        <v>8</v>
      </c>
      <c r="V119" s="1" t="s">
        <v>51</v>
      </c>
      <c r="AY119" s="1">
        <f>IF(C119="Strike-Slip",0,IF(C119="Normal",1,0))</f>
        <v>0</v>
      </c>
      <c r="AZ119" s="1">
        <f>IF(C119="Strike-Slip",0,IF(C119="Normal",0,1))</f>
        <v>1</v>
      </c>
    </row>
    <row r="120" spans="1:52" x14ac:dyDescent="0.2">
      <c r="A120" s="1" t="s">
        <v>80</v>
      </c>
      <c r="B120" s="2">
        <v>15604</v>
      </c>
      <c r="C120" s="1" t="s">
        <v>81</v>
      </c>
      <c r="D120" s="1">
        <v>6.3</v>
      </c>
      <c r="E120" s="1">
        <v>0.44</v>
      </c>
      <c r="F120" s="1">
        <v>72.8</v>
      </c>
      <c r="G120" s="1">
        <f t="shared" si="1"/>
        <v>12.28</v>
      </c>
      <c r="H120" s="1">
        <f>ROUND(2.8-1.981*(D120-6)+20.72*LN(D120/6)-1.703*LN((J120*J120+8.78*8.78)^0.5)-0.166*AY120+0.512*AZ120,2)</f>
        <v>-0.57999999999999996</v>
      </c>
      <c r="I120" s="1">
        <f>ROUND((3.495+2.764*(D120-6)+8.539*LN(D120/6)+1.008*LN((J120^2+6.155^2)^0.5)+0.464*AY120+0.165*AZ120),2)</f>
        <v>7.31</v>
      </c>
      <c r="J120" s="1">
        <v>9</v>
      </c>
      <c r="K120" s="1">
        <f>ROUND(J120+10^(0.89*D120-5.64),2)</f>
        <v>9.93</v>
      </c>
      <c r="L120" s="1">
        <f>ROUND(-3.49-1.86*LOG(J120)+0.9*D120,2)</f>
        <v>0.41</v>
      </c>
      <c r="M120" s="1">
        <v>0</v>
      </c>
      <c r="N120" s="1">
        <v>1.04</v>
      </c>
      <c r="O120" s="1">
        <v>5.2</v>
      </c>
      <c r="P120" s="1">
        <v>0.8</v>
      </c>
      <c r="Q120" s="1">
        <v>10.43</v>
      </c>
      <c r="R120" s="1">
        <v>0.19</v>
      </c>
      <c r="S120" s="1">
        <v>6.75</v>
      </c>
      <c r="T120" s="1">
        <v>201</v>
      </c>
      <c r="U120" s="1">
        <v>54</v>
      </c>
      <c r="V120" s="1" t="s">
        <v>51</v>
      </c>
      <c r="AY120" s="1">
        <f>IF(C120="Strike-Slip",0,IF(C120="Normal",1,0))</f>
        <v>0</v>
      </c>
      <c r="AZ120" s="1">
        <f>IF(C120="Strike-Slip",0,IF(C120="Normal",0,1))</f>
        <v>1</v>
      </c>
    </row>
    <row r="121" spans="1:52" x14ac:dyDescent="0.2">
      <c r="A121" s="1" t="s">
        <v>80</v>
      </c>
      <c r="B121" s="2">
        <v>15692</v>
      </c>
      <c r="C121" s="1" t="s">
        <v>81</v>
      </c>
      <c r="D121" s="1">
        <v>6.3</v>
      </c>
      <c r="E121" s="1">
        <v>0.47</v>
      </c>
      <c r="F121" s="1">
        <v>72.8</v>
      </c>
      <c r="G121" s="1">
        <f t="shared" si="1"/>
        <v>11.5</v>
      </c>
      <c r="H121" s="1">
        <f>ROUND(2.8-1.981*(D121-6)+20.72*LN(D121/6)-1.703*LN((J121*J121+8.78*8.78)^0.5)-0.166*AY121+0.512*AZ121,2)</f>
        <v>-0.57999999999999996</v>
      </c>
      <c r="I121" s="1">
        <f>ROUND((3.495+2.764*(D121-6)+8.539*LN(D121/6)+1.008*LN((J121^2+6.155^2)^0.5)+0.464*AY121+0.165*AZ121),2)</f>
        <v>7.31</v>
      </c>
      <c r="J121" s="1">
        <v>9</v>
      </c>
      <c r="K121" s="1">
        <f>ROUND(J121+10^(0.89*D121-5.64),2)</f>
        <v>9.93</v>
      </c>
      <c r="L121" s="1">
        <f>ROUND(-3.49-1.86*LOG(J121)+0.9*D121,2)</f>
        <v>0.41</v>
      </c>
      <c r="M121" s="1">
        <v>0</v>
      </c>
      <c r="N121" s="1">
        <v>1.7</v>
      </c>
      <c r="O121" s="1">
        <v>5.05</v>
      </c>
      <c r="P121" s="1">
        <v>1</v>
      </c>
      <c r="Q121" s="1">
        <v>31.04</v>
      </c>
      <c r="R121" s="1">
        <v>0.21</v>
      </c>
      <c r="S121" s="1">
        <v>3.8249999999999997</v>
      </c>
      <c r="T121" s="1">
        <v>196</v>
      </c>
      <c r="U121" s="1">
        <v>20</v>
      </c>
      <c r="V121" s="1" t="s">
        <v>51</v>
      </c>
      <c r="AY121" s="1">
        <f>IF(C121="Strike-Slip",0,IF(C121="Normal",1,0))</f>
        <v>0</v>
      </c>
      <c r="AZ121" s="1">
        <f>IF(C121="Strike-Slip",0,IF(C121="Normal",0,1))</f>
        <v>1</v>
      </c>
    </row>
    <row r="122" spans="1:52" x14ac:dyDescent="0.2">
      <c r="A122" s="1" t="s">
        <v>80</v>
      </c>
      <c r="B122" s="2">
        <v>17407</v>
      </c>
      <c r="C122" s="1" t="s">
        <v>81</v>
      </c>
      <c r="D122" s="1">
        <v>6.3</v>
      </c>
      <c r="E122" s="1">
        <v>0.43</v>
      </c>
      <c r="F122" s="1">
        <v>67.8</v>
      </c>
      <c r="G122" s="1">
        <f t="shared" si="1"/>
        <v>10.9</v>
      </c>
      <c r="H122" s="1">
        <f>ROUND(2.8-1.981*(D122-6)+20.72*LN(D122/6)-1.703*LN((J122*J122+8.78*8.78)^0.5)-0.166*AY122+0.512*AZ122,2)</f>
        <v>-0.43</v>
      </c>
      <c r="I122" s="1">
        <f>ROUND((3.495+2.764*(D122-6)+8.539*LN(D122/6)+1.008*LN((J122^2+6.155^2)^0.5)+0.464*AY122+0.165*AZ122),2)</f>
        <v>7.19</v>
      </c>
      <c r="J122" s="1">
        <v>7.4</v>
      </c>
      <c r="K122" s="1">
        <f>ROUND(J122+10^(0.89*D122-5.64),2)</f>
        <v>8.33</v>
      </c>
      <c r="L122" s="1">
        <f>ROUND(-3.49-1.86*LOG(J122)+0.9*D122,2)</f>
        <v>0.56000000000000005</v>
      </c>
      <c r="M122" s="1">
        <v>0</v>
      </c>
      <c r="N122" s="1">
        <v>1.67</v>
      </c>
      <c r="O122" s="1">
        <v>0.75</v>
      </c>
      <c r="P122" s="1">
        <v>6.75</v>
      </c>
      <c r="Q122" s="1">
        <v>3.93</v>
      </c>
      <c r="R122" s="1">
        <v>0.19</v>
      </c>
      <c r="S122" s="1">
        <v>8.625</v>
      </c>
      <c r="T122" s="1">
        <v>201</v>
      </c>
      <c r="U122" s="1">
        <v>27</v>
      </c>
      <c r="V122" s="1" t="s">
        <v>51</v>
      </c>
      <c r="AY122" s="1">
        <f>IF(C122="Strike-Slip",0,IF(C122="Normal",1,0))</f>
        <v>0</v>
      </c>
      <c r="AZ122" s="1">
        <f>IF(C122="Strike-Slip",0,IF(C122="Normal",0,1))</f>
        <v>1</v>
      </c>
    </row>
    <row r="123" spans="1:52" x14ac:dyDescent="0.2">
      <c r="A123" s="1" t="s">
        <v>80</v>
      </c>
      <c r="B123" s="2">
        <v>17997</v>
      </c>
      <c r="C123" s="1" t="s">
        <v>81</v>
      </c>
      <c r="D123" s="1">
        <v>6.3</v>
      </c>
      <c r="E123" s="1">
        <v>0.45</v>
      </c>
      <c r="F123" s="1">
        <v>67.8</v>
      </c>
      <c r="G123" s="1">
        <f t="shared" si="1"/>
        <v>10.42</v>
      </c>
      <c r="H123" s="1">
        <f>ROUND(2.8-1.981*(D123-6)+20.72*LN(D123/6)-1.703*LN((J123*J123+8.78*8.78)^0.5)-0.166*AY123+0.512*AZ123,2)</f>
        <v>-0.43</v>
      </c>
      <c r="I123" s="1">
        <f>ROUND((3.495+2.764*(D123-6)+8.539*LN(D123/6)+1.008*LN((J123^2+6.155^2)^0.5)+0.464*AY123+0.165*AZ123),2)</f>
        <v>7.19</v>
      </c>
      <c r="J123" s="1">
        <v>7.4</v>
      </c>
      <c r="K123" s="1">
        <f>ROUND(J123+10^(0.89*D123-5.64),2)</f>
        <v>8.33</v>
      </c>
      <c r="L123" s="1">
        <f>ROUND(-3.49-1.86*LOG(J123)+0.9*D123,2)</f>
        <v>0.56000000000000005</v>
      </c>
      <c r="M123" s="1">
        <v>0</v>
      </c>
      <c r="N123" s="1">
        <v>3.13</v>
      </c>
      <c r="O123" s="1">
        <v>6</v>
      </c>
      <c r="P123" s="1">
        <v>3.75</v>
      </c>
      <c r="Q123" s="1">
        <v>8.11</v>
      </c>
      <c r="R123" s="1">
        <v>0.19</v>
      </c>
      <c r="S123" s="1">
        <v>9.75</v>
      </c>
      <c r="T123" s="1">
        <v>201</v>
      </c>
      <c r="U123" s="1">
        <v>30</v>
      </c>
      <c r="V123" s="1" t="s">
        <v>51</v>
      </c>
      <c r="AY123" s="1">
        <f>IF(C123="Strike-Slip",0,IF(C123="Normal",1,0))</f>
        <v>0</v>
      </c>
      <c r="AZ123" s="1">
        <f>IF(C123="Strike-Slip",0,IF(C123="Normal",0,1))</f>
        <v>1</v>
      </c>
    </row>
    <row r="124" spans="1:52" x14ac:dyDescent="0.2">
      <c r="A124" s="1" t="s">
        <v>80</v>
      </c>
      <c r="B124" s="2">
        <v>20946</v>
      </c>
      <c r="C124" s="1" t="s">
        <v>81</v>
      </c>
      <c r="D124" s="1">
        <v>6.3</v>
      </c>
      <c r="E124" s="1">
        <v>0.44</v>
      </c>
      <c r="F124" s="1">
        <v>67.8</v>
      </c>
      <c r="G124" s="1">
        <f t="shared" si="1"/>
        <v>10.65</v>
      </c>
      <c r="H124" s="1">
        <f>ROUND(2.8-1.981*(D124-6)+20.72*LN(D124/6)-1.703*LN((J124*J124+8.78*8.78)^0.5)-0.166*AY124+0.512*AZ124,2)</f>
        <v>-0.43</v>
      </c>
      <c r="I124" s="1">
        <f>ROUND((3.495+2.764*(D124-6)+8.539*LN(D124/6)+1.008*LN((J124^2+6.155^2)^0.5)+0.464*AY124+0.165*AZ124),2)</f>
        <v>7.19</v>
      </c>
      <c r="J124" s="1">
        <v>7.4</v>
      </c>
      <c r="K124" s="1">
        <f>ROUND(J124+10^(0.89*D124-5.64),2)</f>
        <v>8.33</v>
      </c>
      <c r="L124" s="1">
        <f>ROUND(-3.49-1.86*LOG(J124)+0.9*D124,2)</f>
        <v>0.56000000000000005</v>
      </c>
      <c r="M124" s="1">
        <v>0</v>
      </c>
      <c r="N124" s="1">
        <v>3.05</v>
      </c>
      <c r="O124" s="1">
        <v>0.8</v>
      </c>
      <c r="P124" s="1">
        <v>2.23</v>
      </c>
      <c r="Q124" s="1">
        <v>15.21</v>
      </c>
      <c r="R124" s="1">
        <v>0.56000000000000005</v>
      </c>
      <c r="S124" s="1">
        <v>9.9</v>
      </c>
      <c r="T124" s="1">
        <v>201</v>
      </c>
      <c r="U124" s="1">
        <v>50</v>
      </c>
      <c r="V124" s="1" t="s">
        <v>51</v>
      </c>
      <c r="AY124" s="1">
        <f>IF(C124="Strike-Slip",0,IF(C124="Normal",1,0))</f>
        <v>0</v>
      </c>
      <c r="AZ124" s="1">
        <f>IF(C124="Strike-Slip",0,IF(C124="Normal",0,1))</f>
        <v>1</v>
      </c>
    </row>
    <row r="125" spans="1:52" x14ac:dyDescent="0.2">
      <c r="A125" s="1" t="s">
        <v>80</v>
      </c>
      <c r="B125" s="2">
        <v>21857</v>
      </c>
      <c r="C125" s="1" t="s">
        <v>81</v>
      </c>
      <c r="D125" s="1">
        <v>6.3</v>
      </c>
      <c r="E125" s="1">
        <v>0.32</v>
      </c>
      <c r="F125" s="1">
        <v>36.700000000000003</v>
      </c>
      <c r="G125" s="1">
        <f t="shared" si="1"/>
        <v>4.29</v>
      </c>
      <c r="H125" s="1">
        <f>ROUND(2.8-1.981*(D125-6)+20.72*LN(D125/6)-1.703*LN((J125*J125+8.78*8.78)^0.5)-0.166*AY125+0.512*AZ125,2)</f>
        <v>-0.43</v>
      </c>
      <c r="I125" s="1">
        <f>ROUND((3.495+2.764*(D125-6)+8.539*LN(D125/6)+1.008*LN((J125^2+6.155^2)^0.5)+0.464*AY125+0.165*AZ125),2)</f>
        <v>7.19</v>
      </c>
      <c r="J125" s="1">
        <v>7.4</v>
      </c>
      <c r="K125" s="1">
        <f>ROUND(J125+10^(0.89*D125-5.64),2)</f>
        <v>8.33</v>
      </c>
      <c r="L125" s="1">
        <f>ROUND(-3.49-1.86*LOG(J125)+0.9*D125,2)</f>
        <v>0.56000000000000005</v>
      </c>
      <c r="M125" s="1">
        <v>0</v>
      </c>
      <c r="N125" s="1">
        <v>1.46</v>
      </c>
      <c r="O125" s="1">
        <v>2.0499999999999998</v>
      </c>
      <c r="P125" s="1">
        <v>0.2</v>
      </c>
      <c r="Q125" s="1">
        <v>3.59</v>
      </c>
      <c r="R125" s="1">
        <v>0.19</v>
      </c>
      <c r="S125" s="1">
        <v>0.2</v>
      </c>
      <c r="T125" s="1">
        <v>196</v>
      </c>
      <c r="U125" s="1">
        <v>106</v>
      </c>
      <c r="V125" s="1" t="s">
        <v>51</v>
      </c>
      <c r="AY125" s="1">
        <f>IF(C125="Strike-Slip",0,IF(C125="Normal",1,0))</f>
        <v>0</v>
      </c>
      <c r="AZ125" s="1">
        <f>IF(C125="Strike-Slip",0,IF(C125="Normal",0,1))</f>
        <v>1</v>
      </c>
    </row>
    <row r="126" spans="1:52" x14ac:dyDescent="0.2">
      <c r="A126" s="1" t="s">
        <v>80</v>
      </c>
      <c r="B126" s="2">
        <v>21867</v>
      </c>
      <c r="C126" s="1" t="s">
        <v>81</v>
      </c>
      <c r="D126" s="1">
        <v>6.3</v>
      </c>
      <c r="E126" s="1">
        <v>0.45</v>
      </c>
      <c r="F126" s="1">
        <v>72.8</v>
      </c>
      <c r="G126" s="1">
        <f t="shared" si="1"/>
        <v>12.01</v>
      </c>
      <c r="H126" s="1">
        <f>ROUND(2.8-1.981*(D126-6)+20.72*LN(D126/6)-1.703*LN((J126*J126+8.78*8.78)^0.5)-0.166*AY126+0.512*AZ126,2)</f>
        <v>-0.51</v>
      </c>
      <c r="I126" s="1">
        <f>ROUND((3.495+2.764*(D126-6)+8.539*LN(D126/6)+1.008*LN((J126^2+6.155^2)^0.5)+0.464*AY126+0.165*AZ126),2)</f>
        <v>7.25</v>
      </c>
      <c r="J126" s="1">
        <v>8.1999999999999993</v>
      </c>
      <c r="K126" s="1">
        <f>ROUND(J126+10^(0.89*D126-5.64),2)</f>
        <v>9.1300000000000008</v>
      </c>
      <c r="L126" s="1">
        <f>ROUND(-3.49-1.86*LOG(J126)+0.9*D126,2)</f>
        <v>0.48</v>
      </c>
      <c r="M126" s="1">
        <v>0</v>
      </c>
      <c r="N126" s="1">
        <v>5.6</v>
      </c>
      <c r="O126" s="1">
        <v>1.2</v>
      </c>
      <c r="P126" s="1">
        <v>6.85</v>
      </c>
      <c r="Q126" s="1">
        <v>15.45</v>
      </c>
      <c r="R126" s="1">
        <v>0.19</v>
      </c>
      <c r="S126" s="1">
        <v>8.5</v>
      </c>
      <c r="T126" s="1">
        <v>201</v>
      </c>
      <c r="U126" s="1">
        <v>53</v>
      </c>
      <c r="V126" s="1" t="s">
        <v>51</v>
      </c>
      <c r="AY126" s="1">
        <f>IF(C126="Strike-Slip",0,IF(C126="Normal",1,0))</f>
        <v>0</v>
      </c>
      <c r="AZ126" s="1">
        <f>IF(C126="Strike-Slip",0,IF(C126="Normal",0,1))</f>
        <v>1</v>
      </c>
    </row>
    <row r="127" spans="1:52" x14ac:dyDescent="0.2">
      <c r="A127" s="1" t="s">
        <v>80</v>
      </c>
      <c r="B127" s="2">
        <v>21869</v>
      </c>
      <c r="C127" s="1" t="s">
        <v>81</v>
      </c>
      <c r="D127" s="1">
        <v>6.3</v>
      </c>
      <c r="E127" s="1">
        <v>0.45</v>
      </c>
      <c r="F127" s="1">
        <v>72.8</v>
      </c>
      <c r="G127" s="1">
        <f t="shared" si="1"/>
        <v>12.01</v>
      </c>
      <c r="H127" s="1">
        <f>ROUND(2.8-1.981*(D127-6)+20.72*LN(D127/6)-1.703*LN((J127*J127+8.78*8.78)^0.5)-0.166*AY127+0.512*AZ127,2)</f>
        <v>-0.51</v>
      </c>
      <c r="I127" s="1">
        <f>ROUND((3.495+2.764*(D127-6)+8.539*LN(D127/6)+1.008*LN((J127^2+6.155^2)^0.5)+0.464*AY127+0.165*AZ127),2)</f>
        <v>7.25</v>
      </c>
      <c r="J127" s="1">
        <v>8.1999999999999993</v>
      </c>
      <c r="K127" s="1">
        <f>ROUND(J127+10^(0.89*D127-5.64),2)</f>
        <v>9.1300000000000008</v>
      </c>
      <c r="L127" s="1">
        <f>ROUND(-3.49-1.86*LOG(J127)+0.9*D127,2)</f>
        <v>0.48</v>
      </c>
      <c r="M127" s="1">
        <v>1.4</v>
      </c>
      <c r="N127" s="1">
        <v>3.1</v>
      </c>
      <c r="O127" s="1">
        <v>6.1</v>
      </c>
      <c r="P127" s="1">
        <v>2.23</v>
      </c>
      <c r="Q127" s="1">
        <v>12.78</v>
      </c>
      <c r="R127" s="1">
        <v>0.21</v>
      </c>
      <c r="S127" s="1">
        <v>8.3249999999999993</v>
      </c>
      <c r="T127" s="1">
        <v>201</v>
      </c>
      <c r="U127" s="1">
        <v>46</v>
      </c>
      <c r="V127" s="1" t="s">
        <v>51</v>
      </c>
      <c r="AY127" s="1">
        <f>IF(C127="Strike-Slip",0,IF(C127="Normal",1,0))</f>
        <v>0</v>
      </c>
      <c r="AZ127" s="1">
        <f>IF(C127="Strike-Slip",0,IF(C127="Normal",0,1))</f>
        <v>1</v>
      </c>
    </row>
    <row r="128" spans="1:52" x14ac:dyDescent="0.2">
      <c r="A128" s="1" t="s">
        <v>80</v>
      </c>
      <c r="B128" s="2">
        <v>23512</v>
      </c>
      <c r="C128" s="1" t="s">
        <v>81</v>
      </c>
      <c r="D128" s="1">
        <v>6.3</v>
      </c>
      <c r="E128" s="1">
        <v>0.46</v>
      </c>
      <c r="F128" s="1">
        <v>72.8</v>
      </c>
      <c r="G128" s="1">
        <f t="shared" si="1"/>
        <v>11.75</v>
      </c>
      <c r="H128" s="1">
        <f>ROUND(2.8-1.981*(D128-6)+20.72*LN(D128/6)-1.703*LN((J128*J128+8.78*8.78)^0.5)-0.166*AY128+0.512*AZ128,2)</f>
        <v>-0.51</v>
      </c>
      <c r="I128" s="1">
        <f>ROUND((3.495+2.764*(D128-6)+8.539*LN(D128/6)+1.008*LN((J128^2+6.155^2)^0.5)+0.464*AY128+0.165*AZ128),2)</f>
        <v>7.25</v>
      </c>
      <c r="J128" s="1">
        <v>8.1999999999999993</v>
      </c>
      <c r="K128" s="1">
        <f>ROUND(J128+10^(0.89*D128-5.64),2)</f>
        <v>9.1300000000000008</v>
      </c>
      <c r="L128" s="1">
        <f>ROUND(-3.49-1.86*LOG(J128)+0.9*D128,2)</f>
        <v>0.48</v>
      </c>
      <c r="M128" s="1">
        <v>0</v>
      </c>
      <c r="N128" s="1">
        <v>3.6</v>
      </c>
      <c r="O128" s="1">
        <v>1.55</v>
      </c>
      <c r="P128" s="1">
        <v>3.83</v>
      </c>
      <c r="Q128" s="1">
        <v>10.27</v>
      </c>
      <c r="R128" s="1">
        <v>0.34</v>
      </c>
      <c r="S128" s="1">
        <v>3.8249999999999997</v>
      </c>
      <c r="T128" s="1">
        <v>201</v>
      </c>
      <c r="U128" s="1">
        <v>52</v>
      </c>
      <c r="V128" s="1" t="s">
        <v>51</v>
      </c>
      <c r="AY128" s="1">
        <f>IF(C128="Strike-Slip",0,IF(C128="Normal",1,0))</f>
        <v>0</v>
      </c>
      <c r="AZ128" s="1">
        <f>IF(C128="Strike-Slip",0,IF(C128="Normal",0,1))</f>
        <v>1</v>
      </c>
    </row>
    <row r="129" spans="1:52" x14ac:dyDescent="0.2">
      <c r="A129" s="1" t="s">
        <v>82</v>
      </c>
      <c r="B129" s="2" t="s">
        <v>83</v>
      </c>
      <c r="C129" s="1" t="s">
        <v>81</v>
      </c>
      <c r="D129" s="1">
        <v>7.3</v>
      </c>
      <c r="E129" s="1">
        <v>0.4</v>
      </c>
      <c r="F129" s="1">
        <f>ROUND(10^((0.58*D129+0.0031*J129-1.25)-LOG(J129+0.0028*10^(0.5*D129))-0.002*J129),2)</f>
        <v>35.21</v>
      </c>
      <c r="G129" s="1">
        <f t="shared" si="1"/>
        <v>3.16</v>
      </c>
      <c r="H129" s="1">
        <f>ROUND(2.8-1.981*(D129-6)+20.72*LN(D129/6)-1.703*LN((J129*J129+8.78*8.78)^0.5)-0.166*AY129+0.512*AZ129,2)</f>
        <v>-0.15</v>
      </c>
      <c r="I129" s="1">
        <f>ROUND((3.495+2.764*(D129-6)+8.539*LN(D129/6)+1.008*LN((J129^2+6.155^2)^0.5)+0.464*AY129+0.165*AZ129),2)</f>
        <v>11.79</v>
      </c>
      <c r="J129" s="1">
        <v>16</v>
      </c>
      <c r="K129" s="1">
        <f>ROUND(J129+10^(0.89*D129-5.64),2)</f>
        <v>23.19</v>
      </c>
      <c r="L129" s="1">
        <f>ROUND(-3.49-1.86*LOG(J129)+0.9*D129,2)</f>
        <v>0.84</v>
      </c>
      <c r="M129" s="1">
        <v>2</v>
      </c>
      <c r="N129" s="1">
        <v>1.35</v>
      </c>
      <c r="O129" s="1">
        <v>0</v>
      </c>
      <c r="P129" s="1">
        <v>6.2</v>
      </c>
      <c r="Q129" s="1">
        <v>0</v>
      </c>
      <c r="R129" s="1">
        <v>0</v>
      </c>
      <c r="S129" s="1">
        <v>6.2</v>
      </c>
      <c r="T129" s="1">
        <v>189</v>
      </c>
      <c r="U129" s="1">
        <v>59</v>
      </c>
      <c r="V129" s="1" t="s">
        <v>84</v>
      </c>
      <c r="AY129" s="1">
        <f>IF(C129="Strike-Slip",0,IF(C129="Normal",1,0))</f>
        <v>0</v>
      </c>
      <c r="AZ129" s="1">
        <f>IF(C129="Strike-Slip",0,IF(C129="Normal",0,1))</f>
        <v>1</v>
      </c>
    </row>
    <row r="130" spans="1:52" x14ac:dyDescent="0.2">
      <c r="A130" s="1" t="s">
        <v>82</v>
      </c>
      <c r="B130" s="2" t="s">
        <v>85</v>
      </c>
      <c r="C130" s="1" t="s">
        <v>81</v>
      </c>
      <c r="D130" s="1">
        <v>7.3</v>
      </c>
      <c r="E130" s="1">
        <v>0.4</v>
      </c>
      <c r="F130" s="1">
        <f>ROUND(10^((0.58*D130+0.0031*J130-1.25)-LOG(J130+0.0028*10^(0.5*D130))-0.002*J130),2)</f>
        <v>35.21</v>
      </c>
      <c r="G130" s="1">
        <f t="shared" si="1"/>
        <v>3.16</v>
      </c>
      <c r="H130" s="1">
        <f>ROUND(2.8-1.981*(D130-6)+20.72*LN(D130/6)-1.703*LN((J130*J130+8.78*8.78)^0.5)-0.166*AY130+0.512*AZ130,2)</f>
        <v>-0.15</v>
      </c>
      <c r="I130" s="1">
        <f>ROUND((3.495+2.764*(D130-6)+8.539*LN(D130/6)+1.008*LN((J130^2+6.155^2)^0.5)+0.464*AY130+0.165*AZ130),2)</f>
        <v>11.79</v>
      </c>
      <c r="J130" s="1">
        <v>16</v>
      </c>
      <c r="K130" s="1">
        <f>ROUND(J130+10^(0.89*D130-5.64),2)</f>
        <v>23.19</v>
      </c>
      <c r="L130" s="1">
        <f>ROUND(-3.49-1.86*LOG(J130)+0.9*D130,2)</f>
        <v>0.84</v>
      </c>
      <c r="M130" s="1">
        <v>2</v>
      </c>
      <c r="N130" s="1">
        <v>1.46</v>
      </c>
      <c r="O130" s="1">
        <v>3.4</v>
      </c>
      <c r="P130" s="1">
        <v>2.9</v>
      </c>
      <c r="Q130" s="1">
        <v>13.75</v>
      </c>
      <c r="R130" s="1">
        <v>0.28000000000000003</v>
      </c>
      <c r="S130" s="1">
        <v>2.9</v>
      </c>
      <c r="T130" s="1">
        <v>189</v>
      </c>
      <c r="U130" s="1">
        <v>389</v>
      </c>
      <c r="V130" s="1" t="s">
        <v>84</v>
      </c>
      <c r="AY130" s="1">
        <f>IF(C130="Strike-Slip",0,IF(C130="Normal",1,0))</f>
        <v>0</v>
      </c>
      <c r="AZ130" s="1">
        <f>IF(C130="Strike-Slip",0,IF(C130="Normal",0,1))</f>
        <v>1</v>
      </c>
    </row>
    <row r="131" spans="1:52" x14ac:dyDescent="0.2">
      <c r="A131" s="1" t="s">
        <v>82</v>
      </c>
      <c r="B131" s="2" t="s">
        <v>86</v>
      </c>
      <c r="C131" s="1" t="s">
        <v>81</v>
      </c>
      <c r="D131" s="1">
        <v>7.3</v>
      </c>
      <c r="E131" s="1">
        <v>0.4</v>
      </c>
      <c r="F131" s="1">
        <f>ROUND(10^((0.58*D131+0.0031*J131-1.25)-LOG(J131+0.0028*10^(0.5*D131))-0.002*J131),2)</f>
        <v>35.21</v>
      </c>
      <c r="G131" s="1">
        <f t="shared" ref="G131:G194" si="2">ROUND(F131*F131/(E131*980.665),2)</f>
        <v>3.16</v>
      </c>
      <c r="H131" s="1">
        <f>ROUND(2.8-1.981*(D131-6)+20.72*LN(D131/6)-1.703*LN((J131*J131+8.78*8.78)^0.5)-0.166*AY131+0.512*AZ131,2)</f>
        <v>-0.15</v>
      </c>
      <c r="I131" s="1">
        <f>ROUND((3.495+2.764*(D131-6)+8.539*LN(D131/6)+1.008*LN((J131^2+6.155^2)^0.5)+0.464*AY131+0.165*AZ131),2)</f>
        <v>11.79</v>
      </c>
      <c r="J131" s="1">
        <v>16</v>
      </c>
      <c r="K131" s="1">
        <f>ROUND(J131+10^(0.89*D131-5.64),2)</f>
        <v>23.19</v>
      </c>
      <c r="L131" s="1">
        <f>ROUND(-3.49-1.86*LOG(J131)+0.9*D131,2)</f>
        <v>0.84</v>
      </c>
      <c r="M131" s="1">
        <v>2</v>
      </c>
      <c r="N131" s="1">
        <v>1.6</v>
      </c>
      <c r="O131" s="1">
        <v>3.1</v>
      </c>
      <c r="P131" s="1">
        <v>3.5</v>
      </c>
      <c r="Q131" s="1">
        <v>4.33</v>
      </c>
      <c r="R131" s="1">
        <v>0.42</v>
      </c>
      <c r="S131" s="1">
        <v>7.5</v>
      </c>
      <c r="T131" s="1">
        <v>189</v>
      </c>
      <c r="U131" s="1">
        <v>193</v>
      </c>
      <c r="V131" s="1" t="s">
        <v>84</v>
      </c>
      <c r="AY131" s="1">
        <f>IF(C131="Strike-Slip",0,IF(C131="Normal",1,0))</f>
        <v>0</v>
      </c>
      <c r="AZ131" s="1">
        <f>IF(C131="Strike-Slip",0,IF(C131="Normal",0,1))</f>
        <v>1</v>
      </c>
    </row>
    <row r="132" spans="1:52" x14ac:dyDescent="0.2">
      <c r="A132" s="1" t="s">
        <v>82</v>
      </c>
      <c r="B132" s="2" t="s">
        <v>87</v>
      </c>
      <c r="C132" s="1" t="s">
        <v>81</v>
      </c>
      <c r="D132" s="1">
        <v>7.3</v>
      </c>
      <c r="E132" s="1">
        <v>0.4</v>
      </c>
      <c r="F132" s="1">
        <f>ROUND(10^((0.58*D132+0.0031*J132-1.25)-LOG(J132+0.0028*10^(0.5*D132))-0.002*J132),2)</f>
        <v>34.1</v>
      </c>
      <c r="G132" s="1">
        <f t="shared" si="2"/>
        <v>2.96</v>
      </c>
      <c r="H132" s="1">
        <f>ROUND(2.8-1.981*(D132-6)+20.72*LN(D132/6)-1.703*LN((J132*J132+8.78*8.78)^0.5)-0.166*AY132+0.512*AZ132,2)</f>
        <v>-0.23</v>
      </c>
      <c r="I132" s="1">
        <f>ROUND((3.495+2.764*(D132-6)+8.539*LN(D132/6)+1.008*LN((J132^2+6.155^2)^0.5)+0.464*AY132+0.165*AZ132),2)</f>
        <v>11.85</v>
      </c>
      <c r="J132" s="1">
        <v>17</v>
      </c>
      <c r="K132" s="1">
        <f>ROUND(J132+10^(0.89*D132-5.64),2)</f>
        <v>24.19</v>
      </c>
      <c r="L132" s="1">
        <f>ROUND(-3.49-1.86*LOG(J132)+0.9*D132,2)</f>
        <v>0.79</v>
      </c>
      <c r="M132" s="1">
        <v>2</v>
      </c>
      <c r="N132" s="1">
        <v>1.72</v>
      </c>
      <c r="O132" s="1">
        <v>6.2</v>
      </c>
      <c r="P132" s="1">
        <v>8.6</v>
      </c>
      <c r="Q132" s="1">
        <v>5</v>
      </c>
      <c r="R132" s="1">
        <v>0.35</v>
      </c>
      <c r="S132" s="1">
        <v>8.6</v>
      </c>
      <c r="T132" s="1">
        <v>189</v>
      </c>
      <c r="U132" s="1">
        <v>98</v>
      </c>
      <c r="V132" s="1" t="s">
        <v>84</v>
      </c>
      <c r="AY132" s="1">
        <f>IF(C132="Strike-Slip",0,IF(C132="Normal",1,0))</f>
        <v>0</v>
      </c>
      <c r="AZ132" s="1">
        <f>IF(C132="Strike-Slip",0,IF(C132="Normal",0,1))</f>
        <v>1</v>
      </c>
    </row>
    <row r="133" spans="1:52" x14ac:dyDescent="0.2">
      <c r="A133" s="1" t="s">
        <v>82</v>
      </c>
      <c r="B133" s="2" t="s">
        <v>88</v>
      </c>
      <c r="C133" s="1" t="s">
        <v>81</v>
      </c>
      <c r="D133" s="1">
        <v>7.3</v>
      </c>
      <c r="E133" s="1">
        <v>0.4</v>
      </c>
      <c r="F133" s="1">
        <f>ROUND(10^((0.58*D133+0.0031*J133-1.25)-LOG(J133+0.0028*10^(0.5*D133))-0.002*J133),2)</f>
        <v>34.1</v>
      </c>
      <c r="G133" s="1">
        <f t="shared" si="2"/>
        <v>2.96</v>
      </c>
      <c r="H133" s="1">
        <f>ROUND(2.8-1.981*(D133-6)+20.72*LN(D133/6)-1.703*LN((J133*J133+8.78*8.78)^0.5)-0.166*AY133+0.512*AZ133,2)</f>
        <v>-0.23</v>
      </c>
      <c r="I133" s="1">
        <f>ROUND((3.495+2.764*(D133-6)+8.539*LN(D133/6)+1.008*LN((J133^2+6.155^2)^0.5)+0.464*AY133+0.165*AZ133),2)</f>
        <v>11.85</v>
      </c>
      <c r="J133" s="1">
        <v>17</v>
      </c>
      <c r="K133" s="1">
        <f>ROUND(J133+10^(0.89*D133-5.64),2)</f>
        <v>24.19</v>
      </c>
      <c r="L133" s="1">
        <f>ROUND(-3.49-1.86*LOG(J133)+0.9*D133,2)</f>
        <v>0.79</v>
      </c>
      <c r="M133" s="1">
        <v>2</v>
      </c>
      <c r="N133" s="1">
        <v>1.23</v>
      </c>
      <c r="O133" s="1">
        <v>6.2</v>
      </c>
      <c r="P133" s="1">
        <v>3.5</v>
      </c>
      <c r="Q133" s="1">
        <v>5</v>
      </c>
      <c r="R133" s="1">
        <v>0.35</v>
      </c>
      <c r="S133" s="1">
        <v>6</v>
      </c>
      <c r="T133" s="1">
        <v>189</v>
      </c>
      <c r="U133" s="1">
        <v>95</v>
      </c>
      <c r="V133" s="1" t="s">
        <v>84</v>
      </c>
      <c r="AY133" s="1">
        <f>IF(C133="Strike-Slip",0,IF(C133="Normal",1,0))</f>
        <v>0</v>
      </c>
      <c r="AZ133" s="1">
        <f>IF(C133="Strike-Slip",0,IF(C133="Normal",0,1))</f>
        <v>1</v>
      </c>
    </row>
    <row r="134" spans="1:52" x14ac:dyDescent="0.2">
      <c r="A134" s="1" t="s">
        <v>82</v>
      </c>
      <c r="B134" s="2" t="s">
        <v>89</v>
      </c>
      <c r="C134" s="1" t="s">
        <v>81</v>
      </c>
      <c r="D134" s="1">
        <v>7.3</v>
      </c>
      <c r="E134" s="1">
        <v>0.4</v>
      </c>
      <c r="F134" s="1">
        <f>ROUND(10^((0.58*D134+0.0031*J134-1.25)-LOG(J134+0.0028*10^(0.5*D134))-0.002*J134),2)</f>
        <v>34.1</v>
      </c>
      <c r="G134" s="1">
        <f t="shared" si="2"/>
        <v>2.96</v>
      </c>
      <c r="H134" s="1">
        <f>ROUND(2.8-1.981*(D134-6)+20.72*LN(D134/6)-1.703*LN((J134*J134+8.78*8.78)^0.5)-0.166*AY134+0.512*AZ134,2)</f>
        <v>-0.23</v>
      </c>
      <c r="I134" s="1">
        <f>ROUND((3.495+2.764*(D134-6)+8.539*LN(D134/6)+1.008*LN((J134^2+6.155^2)^0.5)+0.464*AY134+0.165*AZ134),2)</f>
        <v>11.85</v>
      </c>
      <c r="J134" s="1">
        <v>17</v>
      </c>
      <c r="K134" s="1">
        <f>ROUND(J134+10^(0.89*D134-5.64),2)</f>
        <v>24.19</v>
      </c>
      <c r="L134" s="1">
        <f>ROUND(-3.49-1.86*LOG(J134)+0.9*D134,2)</f>
        <v>0.79</v>
      </c>
      <c r="M134" s="1">
        <v>2</v>
      </c>
      <c r="N134" s="1">
        <v>10.210000000000001</v>
      </c>
      <c r="O134" s="1">
        <v>0</v>
      </c>
      <c r="P134" s="1">
        <v>14.4</v>
      </c>
      <c r="Q134" s="1">
        <v>0</v>
      </c>
      <c r="R134" s="1">
        <v>0</v>
      </c>
      <c r="S134" s="1">
        <v>17</v>
      </c>
      <c r="T134" s="1">
        <v>189</v>
      </c>
      <c r="U134" s="1">
        <v>68</v>
      </c>
      <c r="V134" s="1" t="s">
        <v>84</v>
      </c>
      <c r="AY134" s="1">
        <f>IF(C134="Strike-Slip",0,IF(C134="Normal",1,0))</f>
        <v>0</v>
      </c>
      <c r="AZ134" s="1">
        <f>IF(C134="Strike-Slip",0,IF(C134="Normal",0,1))</f>
        <v>1</v>
      </c>
    </row>
    <row r="135" spans="1:52" x14ac:dyDescent="0.2">
      <c r="A135" s="1" t="s">
        <v>82</v>
      </c>
      <c r="B135" s="2" t="s">
        <v>90</v>
      </c>
      <c r="C135" s="1" t="s">
        <v>81</v>
      </c>
      <c r="D135" s="1">
        <v>7.3</v>
      </c>
      <c r="E135" s="1">
        <v>0.4</v>
      </c>
      <c r="F135" s="1">
        <f>ROUND(10^((0.58*D135+0.0031*J135-1.25)-LOG(J135+0.0028*10^(0.5*D135))-0.002*J135),2)</f>
        <v>34.1</v>
      </c>
      <c r="G135" s="1">
        <f t="shared" si="2"/>
        <v>2.96</v>
      </c>
      <c r="H135" s="1">
        <f>ROUND(2.8-1.981*(D135-6)+20.72*LN(D135/6)-1.703*LN((J135*J135+8.78*8.78)^0.5)-0.166*AY135+0.512*AZ135,2)</f>
        <v>-0.23</v>
      </c>
      <c r="I135" s="1">
        <f>ROUND((3.495+2.764*(D135-6)+8.539*LN(D135/6)+1.008*LN((J135^2+6.155^2)^0.5)+0.464*AY135+0.165*AZ135),2)</f>
        <v>11.85</v>
      </c>
      <c r="J135" s="1">
        <v>17</v>
      </c>
      <c r="K135" s="1">
        <f>ROUND(J135+10^(0.89*D135-5.64),2)</f>
        <v>24.19</v>
      </c>
      <c r="L135" s="1">
        <f>ROUND(-3.49-1.86*LOG(J135)+0.9*D135,2)</f>
        <v>0.79</v>
      </c>
      <c r="M135" s="1">
        <v>2</v>
      </c>
      <c r="N135" s="1">
        <v>19.809999999999999</v>
      </c>
      <c r="O135" s="1">
        <v>5.5</v>
      </c>
      <c r="P135" s="1">
        <v>2.2000000000000002</v>
      </c>
      <c r="Q135" s="1">
        <v>4.83</v>
      </c>
      <c r="R135" s="1">
        <v>0.37</v>
      </c>
      <c r="S135" s="1">
        <v>16.5</v>
      </c>
      <c r="T135" s="1">
        <v>189</v>
      </c>
      <c r="U135" s="1">
        <v>63</v>
      </c>
      <c r="V135" s="1" t="s">
        <v>84</v>
      </c>
      <c r="AY135" s="1">
        <f>IF(C135="Strike-Slip",0,IF(C135="Normal",1,0))</f>
        <v>0</v>
      </c>
      <c r="AZ135" s="1">
        <f>IF(C135="Strike-Slip",0,IF(C135="Normal",0,1))</f>
        <v>1</v>
      </c>
    </row>
    <row r="136" spans="1:52" x14ac:dyDescent="0.2">
      <c r="A136" s="1" t="s">
        <v>91</v>
      </c>
      <c r="B136" s="2" t="s">
        <v>92</v>
      </c>
      <c r="C136" s="1" t="s">
        <v>81</v>
      </c>
      <c r="D136" s="1">
        <v>7.5</v>
      </c>
      <c r="E136" s="1">
        <v>0.12</v>
      </c>
      <c r="F136" s="1">
        <f>ROUND(10^((0.58*D136+0.0031*J136-1.25)-LOG(J136+0.0028*10^(0.5*D136))-0.002*J136),2)</f>
        <v>50.15</v>
      </c>
      <c r="G136" s="1">
        <f t="shared" si="2"/>
        <v>21.37</v>
      </c>
      <c r="H136" s="1">
        <f>ROUND(2.8-1.981*(D136-6)+20.72*LN(D136/6)-1.703*LN((J136*J136+8.78*8.78)^0.5)-0.166*AY136+0.512*AZ136,2)</f>
        <v>0.56000000000000005</v>
      </c>
      <c r="I136" s="1">
        <f>ROUND((3.495+2.764*(D136-6)+8.539*LN(D136/6)+1.008*LN((J136^2+6.155^2)^0.5)+0.464*AY136+0.165*AZ136),2)</f>
        <v>12.19</v>
      </c>
      <c r="J136" s="1">
        <v>10</v>
      </c>
      <c r="K136" s="1">
        <f>ROUND(J136+10^(0.89*D136-5.64),2)</f>
        <v>20.84</v>
      </c>
      <c r="L136" s="1">
        <f>ROUND(-3.49-1.86*LOG(J136)+0.9*D136,2)</f>
        <v>1.4</v>
      </c>
      <c r="M136" s="1">
        <v>3.5</v>
      </c>
      <c r="N136" s="1">
        <v>1.03</v>
      </c>
      <c r="O136" s="1">
        <v>6.71</v>
      </c>
      <c r="P136" s="1">
        <v>4.4000000000000004</v>
      </c>
      <c r="Q136" s="1">
        <v>10</v>
      </c>
      <c r="R136" s="1">
        <v>1</v>
      </c>
      <c r="S136" s="1">
        <v>14.86</v>
      </c>
      <c r="T136" s="1">
        <v>167</v>
      </c>
      <c r="U136" s="1">
        <v>0</v>
      </c>
      <c r="V136" s="1" t="s">
        <v>84</v>
      </c>
      <c r="AY136" s="1">
        <f>IF(C136="Strike-Slip",0,IF(C136="Normal",1,0))</f>
        <v>0</v>
      </c>
      <c r="AZ136" s="1">
        <f>IF(C136="Strike-Slip",0,IF(C136="Normal",0,1))</f>
        <v>1</v>
      </c>
    </row>
    <row r="137" spans="1:52" x14ac:dyDescent="0.2">
      <c r="A137" s="1" t="s">
        <v>91</v>
      </c>
      <c r="B137" s="2" t="s">
        <v>93</v>
      </c>
      <c r="C137" s="1" t="s">
        <v>81</v>
      </c>
      <c r="D137" s="1">
        <v>7.5</v>
      </c>
      <c r="E137" s="1">
        <v>0.12</v>
      </c>
      <c r="F137" s="1">
        <f>ROUND(10^((0.58*D137+0.0031*J137-1.25)-LOG(J137+0.0028*10^(0.5*D137))-0.002*J137),2)</f>
        <v>50.15</v>
      </c>
      <c r="G137" s="1">
        <f t="shared" si="2"/>
        <v>21.37</v>
      </c>
      <c r="H137" s="1">
        <f>ROUND(2.8-1.981*(D137-6)+20.72*LN(D137/6)-1.703*LN((J137*J137+8.78*8.78)^0.5)-0.166*AY137+0.512*AZ137,2)</f>
        <v>0.56000000000000005</v>
      </c>
      <c r="I137" s="1">
        <f>ROUND((3.495+2.764*(D137-6)+8.539*LN(D137/6)+1.008*LN((J137^2+6.155^2)^0.5)+0.464*AY137+0.165*AZ137),2)</f>
        <v>12.19</v>
      </c>
      <c r="J137" s="1">
        <v>10</v>
      </c>
      <c r="K137" s="1">
        <f>ROUND(J137+10^(0.89*D137-5.64),2)</f>
        <v>20.84</v>
      </c>
      <c r="L137" s="1">
        <f>ROUND(-3.49-1.86*LOG(J137)+0.9*D137,2)</f>
        <v>1.4</v>
      </c>
      <c r="M137" s="1">
        <v>5.24</v>
      </c>
      <c r="N137" s="1">
        <v>0.78</v>
      </c>
      <c r="O137" s="1">
        <v>1.52</v>
      </c>
      <c r="P137" s="1">
        <v>6.73</v>
      </c>
      <c r="Q137" s="1">
        <v>10</v>
      </c>
      <c r="R137" s="1">
        <v>1</v>
      </c>
      <c r="S137" s="1">
        <v>15.32</v>
      </c>
      <c r="T137" s="1">
        <v>150</v>
      </c>
      <c r="U137" s="1">
        <v>0</v>
      </c>
      <c r="V137" s="1" t="s">
        <v>84</v>
      </c>
      <c r="AY137" s="1">
        <f>IF(C137="Strike-Slip",0,IF(C137="Normal",1,0))</f>
        <v>0</v>
      </c>
      <c r="AZ137" s="1">
        <f>IF(C137="Strike-Slip",0,IF(C137="Normal",0,1))</f>
        <v>1</v>
      </c>
    </row>
    <row r="138" spans="1:52" x14ac:dyDescent="0.2">
      <c r="A138" s="1" t="s">
        <v>91</v>
      </c>
      <c r="B138" s="2" t="s">
        <v>94</v>
      </c>
      <c r="C138" s="1" t="s">
        <v>81</v>
      </c>
      <c r="D138" s="1">
        <v>7.5</v>
      </c>
      <c r="E138" s="1">
        <v>0.12</v>
      </c>
      <c r="F138" s="1">
        <f>ROUND(10^((0.58*D138+0.0031*J138-1.25)-LOG(J138+0.0028*10^(0.5*D138))-0.002*J138),2)</f>
        <v>50.15</v>
      </c>
      <c r="G138" s="1">
        <f t="shared" si="2"/>
        <v>21.37</v>
      </c>
      <c r="H138" s="1">
        <f>ROUND(2.8-1.981*(D138-6)+20.72*LN(D138/6)-1.703*LN((J138*J138+8.78*8.78)^0.5)-0.166*AY138+0.512*AZ138,2)</f>
        <v>0.56000000000000005</v>
      </c>
      <c r="I138" s="1">
        <f>ROUND((3.495+2.764*(D138-6)+8.539*LN(D138/6)+1.008*LN((J138^2+6.155^2)^0.5)+0.464*AY138+0.165*AZ138),2)</f>
        <v>12.19</v>
      </c>
      <c r="J138" s="1">
        <v>10</v>
      </c>
      <c r="K138" s="1">
        <f>ROUND(J138+10^(0.89*D138-5.64),2)</f>
        <v>20.84</v>
      </c>
      <c r="L138" s="1">
        <f>ROUND(-3.49-1.86*LOG(J138)+0.9*D138,2)</f>
        <v>1.4</v>
      </c>
      <c r="M138" s="1">
        <v>5.24</v>
      </c>
      <c r="N138" s="1">
        <v>0.76</v>
      </c>
      <c r="O138" s="1">
        <v>3.05</v>
      </c>
      <c r="P138" s="1">
        <v>13.5</v>
      </c>
      <c r="Q138" s="1">
        <v>10</v>
      </c>
      <c r="R138" s="1">
        <v>1</v>
      </c>
      <c r="S138" s="1">
        <v>15.01</v>
      </c>
      <c r="T138" s="1">
        <v>167</v>
      </c>
      <c r="U138" s="1">
        <v>0</v>
      </c>
      <c r="V138" s="1" t="s">
        <v>84</v>
      </c>
      <c r="AY138" s="1">
        <f>IF(C138="Strike-Slip",0,IF(C138="Normal",1,0))</f>
        <v>0</v>
      </c>
      <c r="AZ138" s="1">
        <f>IF(C138="Strike-Slip",0,IF(C138="Normal",0,1))</f>
        <v>1</v>
      </c>
    </row>
    <row r="139" spans="1:52" x14ac:dyDescent="0.2">
      <c r="A139" s="1" t="s">
        <v>95</v>
      </c>
      <c r="B139" s="2" t="s">
        <v>96</v>
      </c>
      <c r="C139" s="1" t="s">
        <v>81</v>
      </c>
      <c r="D139" s="1">
        <v>7.8</v>
      </c>
      <c r="E139" s="1">
        <v>0.7</v>
      </c>
      <c r="F139" s="1">
        <f>ROUND(10^((0.58*D139+0.0031*J139-1.25)-LOG(J139+0.0028*10^(0.5*D139))-0.002*J139),2)</f>
        <v>59.78</v>
      </c>
      <c r="G139" s="1">
        <f t="shared" si="2"/>
        <v>5.21</v>
      </c>
      <c r="H139" s="1"/>
      <c r="I139" s="1">
        <f>ROUND((3.495+2.764*(D139-6)+8.539*LN(D139/6)+1.008*LN((J139^2+6.155^2)^0.5)+0.464*AY139+0.165*AZ139),2)</f>
        <v>13.36</v>
      </c>
      <c r="J139" s="1">
        <v>10</v>
      </c>
      <c r="K139" s="1">
        <f>ROUND(J139+10^(0.89*D139-5.64),2)</f>
        <v>30.04</v>
      </c>
      <c r="L139" s="1">
        <f>ROUND(-3.49-1.86*LOG(J139)+0.9*D139,2)</f>
        <v>1.67</v>
      </c>
      <c r="M139" s="1">
        <v>0</v>
      </c>
      <c r="N139" s="1">
        <v>0</v>
      </c>
      <c r="O139" s="1">
        <v>6.4</v>
      </c>
      <c r="P139" s="1">
        <v>2.5</v>
      </c>
      <c r="Q139" s="1">
        <v>0</v>
      </c>
      <c r="R139" s="1">
        <v>0.68</v>
      </c>
      <c r="S139" s="1">
        <v>2.5</v>
      </c>
      <c r="T139" s="1">
        <v>134</v>
      </c>
      <c r="U139" s="1">
        <v>66.5</v>
      </c>
      <c r="V139" s="1" t="s">
        <v>84</v>
      </c>
      <c r="AY139" s="1">
        <f>IF(C139="Strike-Slip",0,IF(C139="Normal",1,0))</f>
        <v>0</v>
      </c>
      <c r="AZ139" s="1">
        <f>IF(C139="Strike-Slip",0,IF(C139="Normal",0,1))</f>
        <v>1</v>
      </c>
    </row>
    <row r="140" spans="1:52" x14ac:dyDescent="0.2">
      <c r="A140" s="1" t="s">
        <v>95</v>
      </c>
      <c r="B140" s="2" t="s">
        <v>97</v>
      </c>
      <c r="C140" s="1" t="s">
        <v>81</v>
      </c>
      <c r="D140" s="1">
        <v>7.8</v>
      </c>
      <c r="E140" s="1">
        <v>0.7</v>
      </c>
      <c r="F140" s="1">
        <f>ROUND(10^((0.58*D140+0.0031*J140-1.25)-LOG(J140+0.0028*10^(0.5*D140))-0.002*J140),2)</f>
        <v>59.78</v>
      </c>
      <c r="G140" s="1">
        <f t="shared" si="2"/>
        <v>5.21</v>
      </c>
      <c r="H140" s="1"/>
      <c r="I140" s="1">
        <f>ROUND((3.495+2.764*(D140-6)+8.539*LN(D140/6)+1.008*LN((J140^2+6.155^2)^0.5)+0.464*AY140+0.165*AZ140),2)</f>
        <v>13.36</v>
      </c>
      <c r="J140" s="1">
        <v>10</v>
      </c>
      <c r="K140" s="1">
        <f>ROUND(J140+10^(0.89*D140-5.64),2)</f>
        <v>30.04</v>
      </c>
      <c r="L140" s="1">
        <f>ROUND(-3.49-1.86*LOG(J140)+0.9*D140,2)</f>
        <v>1.67</v>
      </c>
      <c r="M140" s="1">
        <v>0</v>
      </c>
      <c r="N140" s="1">
        <v>0</v>
      </c>
      <c r="O140" s="1">
        <v>3.9</v>
      </c>
      <c r="P140" s="1">
        <v>2.2000000000000002</v>
      </c>
      <c r="Q140" s="1">
        <v>0</v>
      </c>
      <c r="R140" s="1">
        <v>1.79</v>
      </c>
      <c r="S140" s="1">
        <v>3</v>
      </c>
      <c r="T140" s="1">
        <v>134</v>
      </c>
      <c r="U140" s="1">
        <v>57</v>
      </c>
      <c r="V140" s="1" t="s">
        <v>84</v>
      </c>
      <c r="AY140" s="1">
        <f>IF(C140="Strike-Slip",0,IF(C140="Normal",1,0))</f>
        <v>0</v>
      </c>
      <c r="AZ140" s="1">
        <f>IF(C140="Strike-Slip",0,IF(C140="Normal",0,1))</f>
        <v>1</v>
      </c>
    </row>
    <row r="141" spans="1:52" x14ac:dyDescent="0.2">
      <c r="A141" s="1" t="s">
        <v>95</v>
      </c>
      <c r="B141" s="2" t="s">
        <v>98</v>
      </c>
      <c r="C141" s="1" t="s">
        <v>81</v>
      </c>
      <c r="D141" s="1">
        <v>7.8</v>
      </c>
      <c r="E141" s="1">
        <v>0.7</v>
      </c>
      <c r="F141" s="1">
        <f>ROUND(10^((0.58*D141+0.0031*J141-1.25)-LOG(J141+0.0028*10^(0.5*D141))-0.002*J141),2)</f>
        <v>59.78</v>
      </c>
      <c r="G141" s="1">
        <f t="shared" si="2"/>
        <v>5.21</v>
      </c>
      <c r="H141" s="1"/>
      <c r="I141" s="1">
        <f>ROUND((3.495+2.764*(D141-6)+8.539*LN(D141/6)+1.008*LN((J141^2+6.155^2)^0.5)+0.464*AY141+0.165*AZ141),2)</f>
        <v>13.36</v>
      </c>
      <c r="J141" s="1">
        <v>10</v>
      </c>
      <c r="K141" s="1">
        <f>ROUND(J141+10^(0.89*D141-5.64),2)</f>
        <v>30.04</v>
      </c>
      <c r="L141" s="1">
        <f>ROUND(-3.49-1.86*LOG(J141)+0.9*D141,2)</f>
        <v>1.67</v>
      </c>
      <c r="M141" s="1">
        <v>0</v>
      </c>
      <c r="N141" s="1">
        <v>0</v>
      </c>
      <c r="O141" s="1">
        <v>4.0999999999999996</v>
      </c>
      <c r="P141" s="1">
        <v>2.2999999999999998</v>
      </c>
      <c r="Q141" s="1">
        <v>0</v>
      </c>
      <c r="R141" s="1">
        <v>0.43</v>
      </c>
      <c r="S141" s="1">
        <v>4.5</v>
      </c>
      <c r="T141" s="1">
        <v>134</v>
      </c>
      <c r="U141" s="1">
        <v>99.65</v>
      </c>
      <c r="V141" s="1" t="s">
        <v>84</v>
      </c>
      <c r="AY141" s="1">
        <f>IF(C141="Strike-Slip",0,IF(C141="Normal",1,0))</f>
        <v>0</v>
      </c>
      <c r="AZ141" s="1">
        <f>IF(C141="Strike-Slip",0,IF(C141="Normal",0,1))</f>
        <v>1</v>
      </c>
    </row>
    <row r="142" spans="1:52" x14ac:dyDescent="0.2">
      <c r="A142" s="1" t="s">
        <v>95</v>
      </c>
      <c r="B142" s="2" t="s">
        <v>99</v>
      </c>
      <c r="C142" s="1" t="s">
        <v>81</v>
      </c>
      <c r="D142" s="1">
        <v>7.8</v>
      </c>
      <c r="E142" s="1">
        <v>0.7</v>
      </c>
      <c r="F142" s="1">
        <f>ROUND(10^((0.58*D142+0.0031*J142-1.25)-LOG(J142+0.0028*10^(0.5*D142))-0.002*J142),2)</f>
        <v>59.78</v>
      </c>
      <c r="G142" s="1">
        <f t="shared" si="2"/>
        <v>5.21</v>
      </c>
      <c r="H142" s="1"/>
      <c r="I142" s="1">
        <f>ROUND((3.495+2.764*(D142-6)+8.539*LN(D142/6)+1.008*LN((J142^2+6.155^2)^0.5)+0.464*AY142+0.165*AZ142),2)</f>
        <v>13.36</v>
      </c>
      <c r="J142" s="1">
        <v>10</v>
      </c>
      <c r="K142" s="1">
        <f>ROUND(J142+10^(0.89*D142-5.64),2)</f>
        <v>30.04</v>
      </c>
      <c r="L142" s="1">
        <f>ROUND(-3.49-1.86*LOG(J142)+0.9*D142,2)</f>
        <v>1.67</v>
      </c>
      <c r="M142" s="1">
        <v>0</v>
      </c>
      <c r="N142" s="1">
        <v>0</v>
      </c>
      <c r="O142" s="1">
        <v>8.6</v>
      </c>
      <c r="P142" s="1">
        <v>1.4</v>
      </c>
      <c r="Q142" s="1">
        <v>0</v>
      </c>
      <c r="R142" s="1">
        <v>0.37</v>
      </c>
      <c r="S142" s="1">
        <v>1.4</v>
      </c>
      <c r="T142" s="1">
        <v>134</v>
      </c>
      <c r="U142" s="1">
        <v>71.58</v>
      </c>
      <c r="V142" s="1" t="s">
        <v>84</v>
      </c>
      <c r="AY142" s="1">
        <f>IF(C142="Strike-Slip",0,IF(C142="Normal",1,0))</f>
        <v>0</v>
      </c>
      <c r="AZ142" s="1">
        <f>IF(C142="Strike-Slip",0,IF(C142="Normal",0,1))</f>
        <v>1</v>
      </c>
    </row>
    <row r="143" spans="1:52" x14ac:dyDescent="0.2">
      <c r="A143" s="1" t="s">
        <v>95</v>
      </c>
      <c r="B143" s="2" t="s">
        <v>100</v>
      </c>
      <c r="C143" s="1" t="s">
        <v>81</v>
      </c>
      <c r="D143" s="1">
        <v>7.8</v>
      </c>
      <c r="E143" s="1">
        <v>0.7</v>
      </c>
      <c r="F143" s="1">
        <f>ROUND(10^((0.58*D143+0.0031*J143-1.25)-LOG(J143+0.0028*10^(0.5*D143))-0.002*J143),2)</f>
        <v>59.78</v>
      </c>
      <c r="G143" s="1">
        <f t="shared" si="2"/>
        <v>5.21</v>
      </c>
      <c r="H143" s="1"/>
      <c r="I143" s="1">
        <f>ROUND((3.495+2.764*(D143-6)+8.539*LN(D143/6)+1.008*LN((J143^2+6.155^2)^0.5)+0.464*AY143+0.165*AZ143),2)</f>
        <v>13.36</v>
      </c>
      <c r="J143" s="1">
        <v>10</v>
      </c>
      <c r="K143" s="1">
        <f>ROUND(J143+10^(0.89*D143-5.64),2)</f>
        <v>30.04</v>
      </c>
      <c r="L143" s="1">
        <f>ROUND(-3.49-1.86*LOG(J143)+0.9*D143,2)</f>
        <v>1.67</v>
      </c>
      <c r="M143" s="1">
        <v>0</v>
      </c>
      <c r="N143" s="1">
        <v>0</v>
      </c>
      <c r="O143" s="1">
        <v>4.0999999999999996</v>
      </c>
      <c r="P143" s="1">
        <v>2.1</v>
      </c>
      <c r="Q143" s="1">
        <v>0</v>
      </c>
      <c r="R143" s="1">
        <v>0.38</v>
      </c>
      <c r="S143" s="1">
        <v>2.1</v>
      </c>
      <c r="T143" s="1">
        <v>134</v>
      </c>
      <c r="U143" s="1">
        <v>130.58000000000001</v>
      </c>
      <c r="V143" s="1" t="s">
        <v>84</v>
      </c>
      <c r="AY143" s="1">
        <f>IF(C143="Strike-Slip",0,IF(C143="Normal",1,0))</f>
        <v>0</v>
      </c>
      <c r="AZ143" s="1">
        <f>IF(C143="Strike-Slip",0,IF(C143="Normal",0,1))</f>
        <v>1</v>
      </c>
    </row>
    <row r="144" spans="1:52" x14ac:dyDescent="0.2">
      <c r="A144" s="1" t="s">
        <v>101</v>
      </c>
      <c r="B144" s="2" t="s">
        <v>102</v>
      </c>
      <c r="C144" s="1" t="s">
        <v>81</v>
      </c>
      <c r="D144" s="1">
        <v>6.9</v>
      </c>
      <c r="E144" s="1">
        <v>0.6</v>
      </c>
      <c r="F144" s="1">
        <v>40</v>
      </c>
      <c r="G144" s="1">
        <f t="shared" si="2"/>
        <v>2.72</v>
      </c>
      <c r="H144" s="1">
        <f>ROUND(2.8-1.981*(D144-6)+20.72*LN(D144/6)-1.703*LN((J144*J144+8.78*8.78)^0.5)-0.166*AY144+0.512*AZ144,2)</f>
        <v>0.02</v>
      </c>
      <c r="I144" s="1">
        <f>ROUND((3.495+2.764*(D144-6)+8.539*LN(D144/6)+1.008*LN((J144^2+6.155^2)^0.5)+0.464*AY144+0.165*AZ144),2)</f>
        <v>9.82</v>
      </c>
      <c r="J144" s="1">
        <v>10</v>
      </c>
      <c r="K144" s="1">
        <f>ROUND(J144+10^(0.89*D144-5.64),2)</f>
        <v>13.17</v>
      </c>
      <c r="L144" s="1">
        <f>ROUND(-3.49-1.86*LOG(J144)+0.9*D144,2)</f>
        <v>0.86</v>
      </c>
      <c r="M144" s="1">
        <v>0.1</v>
      </c>
      <c r="N144" s="1">
        <v>0</v>
      </c>
      <c r="O144" s="1">
        <v>1</v>
      </c>
      <c r="P144" s="1">
        <v>2.5</v>
      </c>
      <c r="Q144" s="1">
        <v>20</v>
      </c>
      <c r="R144" s="1">
        <v>1</v>
      </c>
      <c r="S144" s="1">
        <v>13</v>
      </c>
      <c r="T144" s="1">
        <v>189</v>
      </c>
      <c r="U144" s="1">
        <v>40</v>
      </c>
      <c r="V144" s="1" t="s">
        <v>103</v>
      </c>
      <c r="AY144" s="1">
        <f>IF(C144="Strike-Slip",0,IF(C144="Normal",1,0))</f>
        <v>0</v>
      </c>
      <c r="AZ144" s="1">
        <f>IF(C144="Strike-Slip",0,IF(C144="Normal",0,1))</f>
        <v>1</v>
      </c>
    </row>
    <row r="145" spans="1:52" x14ac:dyDescent="0.2">
      <c r="A145" s="1" t="s">
        <v>101</v>
      </c>
      <c r="B145" s="2" t="s">
        <v>104</v>
      </c>
      <c r="C145" s="1" t="s">
        <v>81</v>
      </c>
      <c r="D145" s="1">
        <v>6.9</v>
      </c>
      <c r="E145" s="1">
        <v>0.35</v>
      </c>
      <c r="F145" s="1">
        <v>40</v>
      </c>
      <c r="G145" s="1">
        <f t="shared" si="2"/>
        <v>4.66</v>
      </c>
      <c r="H145" s="1">
        <f>ROUND(2.8-1.981*(D145-6)+20.72*LN(D145/6)-1.703*LN((J145*J145+8.78*8.78)^0.5)-0.166*AY145+0.512*AZ145,2)</f>
        <v>0.02</v>
      </c>
      <c r="I145" s="1">
        <f>ROUND((3.495+2.764*(D145-6)+8.539*LN(D145/6)+1.008*LN((J145^2+6.155^2)^0.5)+0.464*AY145+0.165*AZ145),2)</f>
        <v>9.82</v>
      </c>
      <c r="J145" s="1">
        <v>10</v>
      </c>
      <c r="K145" s="1">
        <f>ROUND(J145+10^(0.89*D145-5.64),2)</f>
        <v>13.17</v>
      </c>
      <c r="L145" s="1">
        <f>ROUND(-3.49-1.86*LOG(J145)+0.9*D145,2)</f>
        <v>0.86</v>
      </c>
      <c r="M145" s="1">
        <v>0</v>
      </c>
      <c r="N145" s="1">
        <v>5.16</v>
      </c>
      <c r="O145" s="1">
        <v>3</v>
      </c>
      <c r="P145" s="1">
        <v>14</v>
      </c>
      <c r="Q145" s="1">
        <v>20</v>
      </c>
      <c r="R145" s="1">
        <v>1</v>
      </c>
      <c r="S145" s="1">
        <v>14</v>
      </c>
      <c r="T145" s="1">
        <v>188</v>
      </c>
      <c r="U145" s="1">
        <v>20</v>
      </c>
      <c r="V145" s="1" t="s">
        <v>103</v>
      </c>
      <c r="AY145" s="1">
        <f>IF(C145="Strike-Slip",0,IF(C145="Normal",1,0))</f>
        <v>0</v>
      </c>
      <c r="AZ145" s="1">
        <f>IF(C145="Strike-Slip",0,IF(C145="Normal",0,1))</f>
        <v>1</v>
      </c>
    </row>
    <row r="146" spans="1:52" x14ac:dyDescent="0.2">
      <c r="A146" s="1" t="s">
        <v>101</v>
      </c>
      <c r="B146" s="2" t="s">
        <v>105</v>
      </c>
      <c r="C146" s="1" t="s">
        <v>81</v>
      </c>
      <c r="D146" s="1">
        <v>6.9</v>
      </c>
      <c r="E146" s="1">
        <v>0.54</v>
      </c>
      <c r="F146" s="1">
        <v>70</v>
      </c>
      <c r="G146" s="1">
        <f t="shared" si="2"/>
        <v>9.25</v>
      </c>
      <c r="H146" s="1">
        <f>ROUND(2.8-1.981*(D146-6)+20.72*LN(D146/6)-1.703*LN((J146*J146+8.78*8.78)^0.5)-0.166*AY146+0.512*AZ146,2)</f>
        <v>0.44</v>
      </c>
      <c r="I146" s="1">
        <f>ROUND((3.495+2.764*(D146-6)+8.539*LN(D146/6)+1.008*LN((J146^2+6.155^2)^0.5)+0.464*AY146+0.165*AZ146),2)</f>
        <v>9.4700000000000006</v>
      </c>
      <c r="J146" s="1">
        <v>5.5</v>
      </c>
      <c r="K146" s="1">
        <f>ROUND(J146+10^(0.89*D146-5.64),2)</f>
        <v>8.67</v>
      </c>
      <c r="L146" s="1">
        <f>ROUND(-3.49-1.86*LOG(J146)+0.9*D146,2)</f>
        <v>1.34</v>
      </c>
      <c r="M146" s="1">
        <v>0</v>
      </c>
      <c r="N146" s="1">
        <v>14.34</v>
      </c>
      <c r="O146" s="1">
        <v>16.5</v>
      </c>
      <c r="P146" s="1">
        <v>3.5</v>
      </c>
      <c r="Q146" s="1">
        <v>12.38</v>
      </c>
      <c r="R146" s="1">
        <v>1.3</v>
      </c>
      <c r="S146" s="1">
        <v>3.5</v>
      </c>
      <c r="T146" s="1">
        <v>152</v>
      </c>
      <c r="U146" s="1">
        <v>130</v>
      </c>
      <c r="V146" s="1" t="s">
        <v>103</v>
      </c>
      <c r="AY146" s="1">
        <f>IF(C146="Strike-Slip",0,IF(C146="Normal",1,0))</f>
        <v>0</v>
      </c>
      <c r="AZ146" s="1">
        <f>IF(C146="Strike-Slip",0,IF(C146="Normal",0,1))</f>
        <v>1</v>
      </c>
    </row>
    <row r="147" spans="1:52" x14ac:dyDescent="0.2">
      <c r="A147" s="1" t="s">
        <v>101</v>
      </c>
      <c r="B147" s="2" t="s">
        <v>106</v>
      </c>
      <c r="C147" s="1" t="s">
        <v>81</v>
      </c>
      <c r="D147" s="1">
        <v>6.9</v>
      </c>
      <c r="E147" s="1">
        <v>0.54</v>
      </c>
      <c r="F147" s="1">
        <v>70</v>
      </c>
      <c r="G147" s="1">
        <f t="shared" si="2"/>
        <v>9.25</v>
      </c>
      <c r="H147" s="1">
        <f>ROUND(2.8-1.981*(D147-6)+20.72*LN(D147/6)-1.703*LN((J147*J147+8.78*8.78)^0.5)-0.166*AY147+0.512*AZ147,2)</f>
        <v>0.44</v>
      </c>
      <c r="I147" s="1">
        <f>ROUND((3.495+2.764*(D147-6)+8.539*LN(D147/6)+1.008*LN((J147^2+6.155^2)^0.5)+0.464*AY147+0.165*AZ147),2)</f>
        <v>9.4700000000000006</v>
      </c>
      <c r="J147" s="1">
        <v>5.5</v>
      </c>
      <c r="K147" s="1">
        <f>ROUND(J147+10^(0.89*D147-5.64),2)</f>
        <v>8.67</v>
      </c>
      <c r="L147" s="1">
        <f>ROUND(-3.49-1.86*LOG(J147)+0.9*D147,2)</f>
        <v>1.34</v>
      </c>
      <c r="M147" s="1">
        <v>0</v>
      </c>
      <c r="N147" s="1">
        <v>14.56</v>
      </c>
      <c r="O147" s="1">
        <v>16.5</v>
      </c>
      <c r="P147" s="1">
        <v>3.5</v>
      </c>
      <c r="Q147" s="1">
        <v>12.38</v>
      </c>
      <c r="R147" s="1">
        <v>1.3</v>
      </c>
      <c r="S147" s="1">
        <v>3.5</v>
      </c>
      <c r="T147" s="1">
        <v>152</v>
      </c>
      <c r="U147" s="1">
        <v>133</v>
      </c>
      <c r="V147" s="1" t="s">
        <v>103</v>
      </c>
      <c r="AY147" s="1">
        <f>IF(C147="Strike-Slip",0,IF(C147="Normal",1,0))</f>
        <v>0</v>
      </c>
      <c r="AZ147" s="1">
        <f>IF(C147="Strike-Slip",0,IF(C147="Normal",0,1))</f>
        <v>1</v>
      </c>
    </row>
    <row r="148" spans="1:52" x14ac:dyDescent="0.2">
      <c r="A148" s="1" t="s">
        <v>101</v>
      </c>
      <c r="B148" s="2" t="s">
        <v>107</v>
      </c>
      <c r="C148" s="1" t="s">
        <v>81</v>
      </c>
      <c r="D148" s="1">
        <v>6.9</v>
      </c>
      <c r="E148" s="1">
        <v>0.54</v>
      </c>
      <c r="F148" s="1">
        <v>70</v>
      </c>
      <c r="G148" s="1">
        <f t="shared" si="2"/>
        <v>9.25</v>
      </c>
      <c r="H148" s="1">
        <f>ROUND(2.8-1.981*(D148-6)+20.72*LN(D148/6)-1.703*LN((J148*J148+8.78*8.78)^0.5)-0.166*AY148+0.512*AZ148,2)</f>
        <v>0.44</v>
      </c>
      <c r="I148" s="1">
        <f>ROUND((3.495+2.764*(D148-6)+8.539*LN(D148/6)+1.008*LN((J148^2+6.155^2)^0.5)+0.464*AY148+0.165*AZ148),2)</f>
        <v>9.4700000000000006</v>
      </c>
      <c r="J148" s="1">
        <v>5.5</v>
      </c>
      <c r="K148" s="1">
        <f>ROUND(J148+10^(0.89*D148-5.64),2)</f>
        <v>8.67</v>
      </c>
      <c r="L148" s="1">
        <f>ROUND(-3.49-1.86*LOG(J148)+0.9*D148,2)</f>
        <v>1.34</v>
      </c>
      <c r="M148" s="1">
        <v>0</v>
      </c>
      <c r="N148" s="1">
        <v>9.7899999999999991</v>
      </c>
      <c r="O148" s="1">
        <v>16.5</v>
      </c>
      <c r="P148" s="1">
        <v>3.5</v>
      </c>
      <c r="Q148" s="1">
        <v>12.38</v>
      </c>
      <c r="R148" s="1">
        <v>1.3</v>
      </c>
      <c r="S148" s="1">
        <v>3.5</v>
      </c>
      <c r="T148" s="1">
        <v>152</v>
      </c>
      <c r="U148" s="1">
        <v>146</v>
      </c>
      <c r="V148" s="1" t="s">
        <v>103</v>
      </c>
      <c r="AY148" s="1">
        <f>IF(C148="Strike-Slip",0,IF(C148="Normal",1,0))</f>
        <v>0</v>
      </c>
      <c r="AZ148" s="1">
        <f>IF(C148="Strike-Slip",0,IF(C148="Normal",0,1))</f>
        <v>1</v>
      </c>
    </row>
    <row r="149" spans="1:52" x14ac:dyDescent="0.2">
      <c r="A149" s="1" t="s">
        <v>101</v>
      </c>
      <c r="B149" s="2" t="s">
        <v>108</v>
      </c>
      <c r="C149" s="1" t="s">
        <v>81</v>
      </c>
      <c r="D149" s="1">
        <v>6.9</v>
      </c>
      <c r="E149" s="1">
        <v>0.54</v>
      </c>
      <c r="F149" s="1">
        <v>70</v>
      </c>
      <c r="G149" s="1">
        <f t="shared" si="2"/>
        <v>9.25</v>
      </c>
      <c r="H149" s="1">
        <f>ROUND(2.8-1.981*(D149-6)+20.72*LN(D149/6)-1.703*LN((J149*J149+8.78*8.78)^0.5)-0.166*AY149+0.512*AZ149,2)</f>
        <v>0.44</v>
      </c>
      <c r="I149" s="1">
        <f>ROUND((3.495+2.764*(D149-6)+8.539*LN(D149/6)+1.008*LN((J149^2+6.155^2)^0.5)+0.464*AY149+0.165*AZ149),2)</f>
        <v>9.4700000000000006</v>
      </c>
      <c r="J149" s="1">
        <v>5.5</v>
      </c>
      <c r="K149" s="1">
        <f>ROUND(J149+10^(0.89*D149-5.64),2)</f>
        <v>8.67</v>
      </c>
      <c r="L149" s="1">
        <f>ROUND(-3.49-1.86*LOG(J149)+0.9*D149,2)</f>
        <v>1.34</v>
      </c>
      <c r="M149" s="1">
        <v>0</v>
      </c>
      <c r="N149" s="1">
        <v>56.82</v>
      </c>
      <c r="O149" s="1">
        <v>16.5</v>
      </c>
      <c r="P149" s="1">
        <v>3.5</v>
      </c>
      <c r="Q149" s="1">
        <v>12.38</v>
      </c>
      <c r="R149" s="1">
        <v>1.3</v>
      </c>
      <c r="S149" s="1">
        <v>3.5</v>
      </c>
      <c r="T149" s="1">
        <v>152</v>
      </c>
      <c r="U149" s="1">
        <v>247</v>
      </c>
      <c r="V149" s="1" t="s">
        <v>103</v>
      </c>
      <c r="AY149" s="1">
        <f>IF(C149="Strike-Slip",0,IF(C149="Normal",1,0))</f>
        <v>0</v>
      </c>
      <c r="AZ149" s="1">
        <f>IF(C149="Strike-Slip",0,IF(C149="Normal",0,1))</f>
        <v>1</v>
      </c>
    </row>
    <row r="150" spans="1:52" x14ac:dyDescent="0.2">
      <c r="A150" s="1" t="s">
        <v>101</v>
      </c>
      <c r="B150" s="2" t="s">
        <v>109</v>
      </c>
      <c r="C150" s="1" t="s">
        <v>81</v>
      </c>
      <c r="D150" s="1">
        <v>6.9</v>
      </c>
      <c r="E150" s="1">
        <v>0.54</v>
      </c>
      <c r="F150" s="1">
        <v>70</v>
      </c>
      <c r="G150" s="1">
        <f t="shared" si="2"/>
        <v>9.25</v>
      </c>
      <c r="H150" s="1">
        <f>ROUND(2.8-1.981*(D150-6)+20.72*LN(D150/6)-1.703*LN((J150*J150+8.78*8.78)^0.5)-0.166*AY150+0.512*AZ150,2)</f>
        <v>0.44</v>
      </c>
      <c r="I150" s="1">
        <f>ROUND((3.495+2.764*(D150-6)+8.539*LN(D150/6)+1.008*LN((J150^2+6.155^2)^0.5)+0.464*AY150+0.165*AZ150),2)</f>
        <v>9.4700000000000006</v>
      </c>
      <c r="J150" s="1">
        <v>5.5</v>
      </c>
      <c r="K150" s="1">
        <f>ROUND(J150+10^(0.89*D150-5.64),2)</f>
        <v>8.67</v>
      </c>
      <c r="L150" s="1">
        <f>ROUND(-3.49-1.86*LOG(J150)+0.9*D150,2)</f>
        <v>1.34</v>
      </c>
      <c r="M150" s="1">
        <v>0</v>
      </c>
      <c r="N150" s="1">
        <v>30.2</v>
      </c>
      <c r="O150" s="1">
        <v>16.5</v>
      </c>
      <c r="P150" s="1">
        <v>3.5</v>
      </c>
      <c r="Q150" s="1">
        <v>12.38</v>
      </c>
      <c r="R150" s="1">
        <v>1.3</v>
      </c>
      <c r="S150" s="1">
        <v>3.5</v>
      </c>
      <c r="T150" s="1">
        <v>152</v>
      </c>
      <c r="U150" s="1">
        <v>282</v>
      </c>
      <c r="V150" s="1" t="s">
        <v>103</v>
      </c>
      <c r="AY150" s="1">
        <f>IF(C150="Strike-Slip",0,IF(C150="Normal",1,0))</f>
        <v>0</v>
      </c>
      <c r="AZ150" s="1">
        <f>IF(C150="Strike-Slip",0,IF(C150="Normal",0,1))</f>
        <v>1</v>
      </c>
    </row>
    <row r="151" spans="1:52" x14ac:dyDescent="0.2">
      <c r="A151" s="1" t="s">
        <v>101</v>
      </c>
      <c r="B151" s="2" t="s">
        <v>110</v>
      </c>
      <c r="C151" s="1" t="s">
        <v>81</v>
      </c>
      <c r="D151" s="1">
        <v>6.9</v>
      </c>
      <c r="E151" s="1">
        <v>0.54</v>
      </c>
      <c r="F151" s="1">
        <v>65</v>
      </c>
      <c r="G151" s="1">
        <f t="shared" si="2"/>
        <v>7.98</v>
      </c>
      <c r="H151" s="1">
        <f>ROUND(2.8-1.981*(D151-6)+20.72*LN(D151/6)-1.703*LN((J151*J151+8.78*8.78)^0.5)-0.166*AY151+0.512*AZ151,2)</f>
        <v>0.35</v>
      </c>
      <c r="I151" s="1">
        <f>ROUND((3.495+2.764*(D151-6)+8.539*LN(D151/6)+1.008*LN((J151^2+6.155^2)^0.5)+0.464*AY151+0.165*AZ151),2)</f>
        <v>9.5500000000000007</v>
      </c>
      <c r="J151" s="1">
        <v>6.5</v>
      </c>
      <c r="K151" s="1">
        <f>ROUND(J151+10^(0.89*D151-5.64),2)</f>
        <v>9.67</v>
      </c>
      <c r="L151" s="1">
        <f>ROUND(-3.49-1.86*LOG(J151)+0.9*D151,2)</f>
        <v>1.21</v>
      </c>
      <c r="M151" s="1">
        <v>0</v>
      </c>
      <c r="N151" s="1">
        <v>5.16</v>
      </c>
      <c r="O151" s="1">
        <v>13</v>
      </c>
      <c r="P151" s="1">
        <v>2.6</v>
      </c>
      <c r="Q151" s="1">
        <v>9.57</v>
      </c>
      <c r="R151" s="1">
        <v>1.59</v>
      </c>
      <c r="S151" s="1">
        <v>13</v>
      </c>
      <c r="T151" s="1">
        <v>157</v>
      </c>
      <c r="U151" s="1">
        <v>33</v>
      </c>
      <c r="V151" s="1" t="s">
        <v>103</v>
      </c>
      <c r="AY151" s="1">
        <f>IF(C151="Strike-Slip",0,IF(C151="Normal",1,0))</f>
        <v>0</v>
      </c>
      <c r="AZ151" s="1">
        <f>IF(C151="Strike-Slip",0,IF(C151="Normal",0,1))</f>
        <v>1</v>
      </c>
    </row>
    <row r="152" spans="1:52" x14ac:dyDescent="0.2">
      <c r="A152" s="1" t="s">
        <v>101</v>
      </c>
      <c r="B152" s="2" t="s">
        <v>111</v>
      </c>
      <c r="C152" s="1" t="s">
        <v>81</v>
      </c>
      <c r="D152" s="1">
        <v>6.9</v>
      </c>
      <c r="E152" s="1">
        <v>0.54</v>
      </c>
      <c r="F152" s="1">
        <v>65</v>
      </c>
      <c r="G152" s="1">
        <f t="shared" si="2"/>
        <v>7.98</v>
      </c>
      <c r="H152" s="1">
        <f>ROUND(2.8-1.981*(D152-6)+20.72*LN(D152/6)-1.703*LN((J152*J152+8.78*8.78)^0.5)-0.166*AY152+0.512*AZ152,2)</f>
        <v>0.35</v>
      </c>
      <c r="I152" s="1">
        <f>ROUND((3.495+2.764*(D152-6)+8.539*LN(D152/6)+1.008*LN((J152^2+6.155^2)^0.5)+0.464*AY152+0.165*AZ152),2)</f>
        <v>9.5500000000000007</v>
      </c>
      <c r="J152" s="1">
        <v>6.5</v>
      </c>
      <c r="K152" s="1">
        <f>ROUND(J152+10^(0.89*D152-5.64),2)</f>
        <v>9.67</v>
      </c>
      <c r="L152" s="1">
        <f>ROUND(-3.49-1.86*LOG(J152)+0.9*D152,2)</f>
        <v>1.21</v>
      </c>
      <c r="M152" s="1">
        <v>0</v>
      </c>
      <c r="N152" s="1">
        <v>9.84</v>
      </c>
      <c r="O152" s="1">
        <v>13</v>
      </c>
      <c r="P152" s="1">
        <v>2.6</v>
      </c>
      <c r="Q152" s="1">
        <v>9.57</v>
      </c>
      <c r="R152" s="1">
        <v>1.59</v>
      </c>
      <c r="S152" s="1">
        <v>13</v>
      </c>
      <c r="T152" s="1">
        <v>157</v>
      </c>
      <c r="U152" s="1">
        <v>102</v>
      </c>
      <c r="V152" s="1" t="s">
        <v>103</v>
      </c>
      <c r="AY152" s="1">
        <f>IF(C152="Strike-Slip",0,IF(C152="Normal",1,0))</f>
        <v>0</v>
      </c>
      <c r="AZ152" s="1">
        <f>IF(C152="Strike-Slip",0,IF(C152="Normal",0,1))</f>
        <v>1</v>
      </c>
    </row>
    <row r="153" spans="1:52" x14ac:dyDescent="0.2">
      <c r="A153" s="1" t="s">
        <v>101</v>
      </c>
      <c r="B153" s="2" t="s">
        <v>112</v>
      </c>
      <c r="C153" s="1" t="s">
        <v>81</v>
      </c>
      <c r="D153" s="1">
        <v>6.9</v>
      </c>
      <c r="E153" s="1">
        <v>0.54</v>
      </c>
      <c r="F153" s="1">
        <v>65</v>
      </c>
      <c r="G153" s="1">
        <f t="shared" si="2"/>
        <v>7.98</v>
      </c>
      <c r="H153" s="1">
        <f>ROUND(2.8-1.981*(D153-6)+20.72*LN(D153/6)-1.703*LN((J153*J153+8.78*8.78)^0.5)-0.166*AY153+0.512*AZ153,2)</f>
        <v>0.35</v>
      </c>
      <c r="I153" s="1">
        <f>ROUND((3.495+2.764*(D153-6)+8.539*LN(D153/6)+1.008*LN((J153^2+6.155^2)^0.5)+0.464*AY153+0.165*AZ153),2)</f>
        <v>9.5500000000000007</v>
      </c>
      <c r="J153" s="1">
        <v>6.5</v>
      </c>
      <c r="K153" s="1">
        <f>ROUND(J153+10^(0.89*D153-5.64),2)</f>
        <v>9.67</v>
      </c>
      <c r="L153" s="1">
        <f>ROUND(-3.49-1.86*LOG(J153)+0.9*D153,2)</f>
        <v>1.21</v>
      </c>
      <c r="M153" s="1">
        <v>0</v>
      </c>
      <c r="N153" s="1">
        <v>14.63</v>
      </c>
      <c r="O153" s="1">
        <v>13</v>
      </c>
      <c r="P153" s="1">
        <v>2.6</v>
      </c>
      <c r="Q153" s="1">
        <v>9.57</v>
      </c>
      <c r="R153" s="1">
        <v>1.59</v>
      </c>
      <c r="S153" s="1">
        <v>13</v>
      </c>
      <c r="T153" s="1">
        <v>157</v>
      </c>
      <c r="U153" s="1">
        <v>157</v>
      </c>
      <c r="V153" s="1" t="s">
        <v>103</v>
      </c>
      <c r="AY153" s="1">
        <f>IF(C153="Strike-Slip",0,IF(C153="Normal",1,0))</f>
        <v>0</v>
      </c>
      <c r="AZ153" s="1">
        <f>IF(C153="Strike-Slip",0,IF(C153="Normal",0,1))</f>
        <v>1</v>
      </c>
    </row>
    <row r="154" spans="1:52" x14ac:dyDescent="0.2">
      <c r="A154" s="1" t="s">
        <v>101</v>
      </c>
      <c r="B154" s="2" t="s">
        <v>113</v>
      </c>
      <c r="C154" s="1" t="s">
        <v>81</v>
      </c>
      <c r="D154" s="1">
        <v>6.9</v>
      </c>
      <c r="E154" s="1">
        <v>0.54</v>
      </c>
      <c r="F154" s="1">
        <v>60</v>
      </c>
      <c r="G154" s="1">
        <f t="shared" si="2"/>
        <v>6.8</v>
      </c>
      <c r="H154" s="1">
        <f>ROUND(2.8-1.981*(D154-6)+20.72*LN(D154/6)-1.703*LN((J154*J154+8.78*8.78)^0.5)-0.166*AY154+0.512*AZ154,2)</f>
        <v>0.4</v>
      </c>
      <c r="I154" s="1">
        <f>ROUND((3.495+2.764*(D154-6)+8.539*LN(D154/6)+1.008*LN((J154^2+6.155^2)^0.5)+0.464*AY154+0.165*AZ154),2)</f>
        <v>9.51</v>
      </c>
      <c r="J154" s="1">
        <v>6</v>
      </c>
      <c r="K154" s="1">
        <f>ROUND(J154+10^(0.89*D154-5.64),2)</f>
        <v>9.17</v>
      </c>
      <c r="L154" s="1">
        <f>ROUND(-3.49-1.86*LOG(J154)+0.9*D154,2)</f>
        <v>1.27</v>
      </c>
      <c r="M154" s="1">
        <v>0</v>
      </c>
      <c r="N154" s="1">
        <v>9.25</v>
      </c>
      <c r="O154" s="1">
        <v>13.5</v>
      </c>
      <c r="P154" s="1">
        <v>3.5</v>
      </c>
      <c r="Q154" s="1">
        <v>13.27</v>
      </c>
      <c r="R154" s="1">
        <v>0.94</v>
      </c>
      <c r="S154" s="1">
        <v>3.5</v>
      </c>
      <c r="T154" s="1">
        <v>164</v>
      </c>
      <c r="U154" s="1">
        <v>100</v>
      </c>
      <c r="V154" s="1" t="s">
        <v>103</v>
      </c>
      <c r="AY154" s="1">
        <f>IF(C154="Strike-Slip",0,IF(C154="Normal",1,0))</f>
        <v>0</v>
      </c>
      <c r="AZ154" s="1">
        <f>IF(C154="Strike-Slip",0,IF(C154="Normal",0,1))</f>
        <v>1</v>
      </c>
    </row>
    <row r="155" spans="1:52" x14ac:dyDescent="0.2">
      <c r="A155" s="1" t="s">
        <v>101</v>
      </c>
      <c r="B155" s="2" t="s">
        <v>114</v>
      </c>
      <c r="C155" s="1" t="s">
        <v>81</v>
      </c>
      <c r="D155" s="1">
        <v>6.9</v>
      </c>
      <c r="E155" s="1">
        <v>0.54</v>
      </c>
      <c r="F155" s="1">
        <v>60</v>
      </c>
      <c r="G155" s="1">
        <f t="shared" si="2"/>
        <v>6.8</v>
      </c>
      <c r="H155" s="1">
        <f>ROUND(2.8-1.981*(D155-6)+20.72*LN(D155/6)-1.703*LN((J155*J155+8.78*8.78)^0.5)-0.166*AY155+0.512*AZ155,2)</f>
        <v>0.4</v>
      </c>
      <c r="I155" s="1">
        <f>ROUND((3.495+2.764*(D155-6)+8.539*LN(D155/6)+1.008*LN((J155^2+6.155^2)^0.5)+0.464*AY155+0.165*AZ155),2)</f>
        <v>9.51</v>
      </c>
      <c r="J155" s="1">
        <v>6</v>
      </c>
      <c r="K155" s="1">
        <f>ROUND(J155+10^(0.89*D155-5.64),2)</f>
        <v>9.17</v>
      </c>
      <c r="L155" s="1">
        <f>ROUND(-3.49-1.86*LOG(J155)+0.9*D155,2)</f>
        <v>1.27</v>
      </c>
      <c r="M155" s="1">
        <v>0</v>
      </c>
      <c r="N155" s="1">
        <v>15</v>
      </c>
      <c r="O155" s="1">
        <v>13.5</v>
      </c>
      <c r="P155" s="1">
        <v>3.5</v>
      </c>
      <c r="Q155" s="1">
        <v>13.27</v>
      </c>
      <c r="R155" s="1">
        <v>0.94</v>
      </c>
      <c r="S155" s="1">
        <v>3.5</v>
      </c>
      <c r="T155" s="1">
        <v>164</v>
      </c>
      <c r="U155" s="1">
        <v>147</v>
      </c>
      <c r="V155" s="1" t="s">
        <v>103</v>
      </c>
      <c r="AY155" s="1">
        <f>IF(C155="Strike-Slip",0,IF(C155="Normal",1,0))</f>
        <v>0</v>
      </c>
      <c r="AZ155" s="1">
        <f>IF(C155="Strike-Slip",0,IF(C155="Normal",0,1))</f>
        <v>1</v>
      </c>
    </row>
    <row r="156" spans="1:52" x14ac:dyDescent="0.2">
      <c r="A156" s="1" t="s">
        <v>101</v>
      </c>
      <c r="B156" s="2" t="s">
        <v>115</v>
      </c>
      <c r="C156" s="1" t="s">
        <v>81</v>
      </c>
      <c r="D156" s="1">
        <v>6.9</v>
      </c>
      <c r="E156" s="1">
        <v>0.54</v>
      </c>
      <c r="F156" s="1">
        <v>55</v>
      </c>
      <c r="G156" s="1">
        <f t="shared" si="2"/>
        <v>5.71</v>
      </c>
      <c r="H156" s="1">
        <f>ROUND(2.8-1.981*(D156-6)+20.72*LN(D156/6)-1.703*LN((J156*J156+8.78*8.78)^0.5)-0.166*AY156+0.512*AZ156,2)</f>
        <v>0.26</v>
      </c>
      <c r="I156" s="1">
        <f>ROUND((3.495+2.764*(D156-6)+8.539*LN(D156/6)+1.008*LN((J156^2+6.155^2)^0.5)+0.464*AY156+0.165*AZ156),2)</f>
        <v>9.6300000000000008</v>
      </c>
      <c r="J156" s="1">
        <v>7.5</v>
      </c>
      <c r="K156" s="1">
        <f>ROUND(J156+10^(0.89*D156-5.64),2)</f>
        <v>10.67</v>
      </c>
      <c r="L156" s="1">
        <f>ROUND(-3.49-1.86*LOG(J156)+0.9*D156,2)</f>
        <v>1.0900000000000001</v>
      </c>
      <c r="M156" s="1">
        <v>0</v>
      </c>
      <c r="N156" s="1">
        <v>10.4</v>
      </c>
      <c r="O156" s="1">
        <v>11.5</v>
      </c>
      <c r="P156" s="1">
        <v>3.5</v>
      </c>
      <c r="Q156" s="1">
        <v>9.27</v>
      </c>
      <c r="R156" s="1">
        <v>0.55000000000000004</v>
      </c>
      <c r="S156" s="1">
        <v>11.5</v>
      </c>
      <c r="T156" s="1">
        <v>176</v>
      </c>
      <c r="U156" s="1">
        <v>88</v>
      </c>
      <c r="V156" s="1" t="s">
        <v>103</v>
      </c>
      <c r="AY156" s="1">
        <f>IF(C156="Strike-Slip",0,IF(C156="Normal",1,0))</f>
        <v>0</v>
      </c>
      <c r="AZ156" s="1">
        <f>IF(C156="Strike-Slip",0,IF(C156="Normal",0,1))</f>
        <v>1</v>
      </c>
    </row>
    <row r="157" spans="1:52" x14ac:dyDescent="0.2">
      <c r="A157" s="1" t="s">
        <v>101</v>
      </c>
      <c r="B157" s="2" t="s">
        <v>116</v>
      </c>
      <c r="C157" s="1" t="s">
        <v>81</v>
      </c>
      <c r="D157" s="1">
        <v>6.9</v>
      </c>
      <c r="E157" s="1">
        <v>0.54</v>
      </c>
      <c r="F157" s="1">
        <v>55</v>
      </c>
      <c r="G157" s="1">
        <f t="shared" si="2"/>
        <v>5.71</v>
      </c>
      <c r="H157" s="1">
        <f>ROUND(2.8-1.981*(D157-6)+20.72*LN(D157/6)-1.703*LN((J157*J157+8.78*8.78)^0.5)-0.166*AY157+0.512*AZ157,2)</f>
        <v>0.26</v>
      </c>
      <c r="I157" s="1">
        <f>ROUND((3.495+2.764*(D157-6)+8.539*LN(D157/6)+1.008*LN((J157^2+6.155^2)^0.5)+0.464*AY157+0.165*AZ157),2)</f>
        <v>9.6300000000000008</v>
      </c>
      <c r="J157" s="1">
        <v>7.5</v>
      </c>
      <c r="K157" s="1">
        <f>ROUND(J157+10^(0.89*D157-5.64),2)</f>
        <v>10.67</v>
      </c>
      <c r="L157" s="1">
        <f>ROUND(-3.49-1.86*LOG(J157)+0.9*D157,2)</f>
        <v>1.0900000000000001</v>
      </c>
      <c r="M157" s="1">
        <v>0</v>
      </c>
      <c r="N157" s="1">
        <v>13.95</v>
      </c>
      <c r="O157" s="1">
        <v>11.5</v>
      </c>
      <c r="P157" s="1">
        <v>3.5</v>
      </c>
      <c r="Q157" s="1">
        <v>9.27</v>
      </c>
      <c r="R157" s="1">
        <v>0.55000000000000004</v>
      </c>
      <c r="S157" s="1">
        <v>11.5</v>
      </c>
      <c r="T157" s="1">
        <v>176</v>
      </c>
      <c r="U157" s="1">
        <v>117</v>
      </c>
      <c r="V157" s="1" t="s">
        <v>103</v>
      </c>
      <c r="AY157" s="1">
        <f>IF(C157="Strike-Slip",0,IF(C157="Normal",1,0))</f>
        <v>0</v>
      </c>
      <c r="AZ157" s="1">
        <f>IF(C157="Strike-Slip",0,IF(C157="Normal",0,1))</f>
        <v>1</v>
      </c>
    </row>
    <row r="158" spans="1:52" x14ac:dyDescent="0.2">
      <c r="A158" s="1" t="s">
        <v>101</v>
      </c>
      <c r="B158" s="2" t="s">
        <v>117</v>
      </c>
      <c r="C158" s="1" t="s">
        <v>81</v>
      </c>
      <c r="D158" s="1">
        <v>6.9</v>
      </c>
      <c r="E158" s="1">
        <v>0.54</v>
      </c>
      <c r="F158" s="1">
        <v>55</v>
      </c>
      <c r="G158" s="1">
        <f t="shared" si="2"/>
        <v>5.71</v>
      </c>
      <c r="H158" s="1">
        <f>ROUND(2.8-1.981*(D158-6)+20.72*LN(D158/6)-1.703*LN((J158*J158+8.78*8.78)^0.5)-0.166*AY158+0.512*AZ158,2)</f>
        <v>0.26</v>
      </c>
      <c r="I158" s="1">
        <f>ROUND((3.495+2.764*(D158-6)+8.539*LN(D158/6)+1.008*LN((J158^2+6.155^2)^0.5)+0.464*AY158+0.165*AZ158),2)</f>
        <v>9.6300000000000008</v>
      </c>
      <c r="J158" s="1">
        <v>7.5</v>
      </c>
      <c r="K158" s="1">
        <f>ROUND(J158+10^(0.89*D158-5.64),2)</f>
        <v>10.67</v>
      </c>
      <c r="L158" s="1">
        <f>ROUND(-3.49-1.86*LOG(J158)+0.9*D158,2)</f>
        <v>1.0900000000000001</v>
      </c>
      <c r="M158" s="1">
        <v>0</v>
      </c>
      <c r="N158" s="1">
        <v>18.559999999999999</v>
      </c>
      <c r="O158" s="1">
        <v>11.5</v>
      </c>
      <c r="P158" s="1">
        <v>3.5</v>
      </c>
      <c r="Q158" s="1">
        <v>9.27</v>
      </c>
      <c r="R158" s="1">
        <v>0.55000000000000004</v>
      </c>
      <c r="S158" s="1">
        <v>11.5</v>
      </c>
      <c r="T158" s="1">
        <v>176</v>
      </c>
      <c r="U158" s="1">
        <v>132</v>
      </c>
      <c r="V158" s="1" t="s">
        <v>103</v>
      </c>
      <c r="AY158" s="1">
        <f>IF(C158="Strike-Slip",0,IF(C158="Normal",1,0))</f>
        <v>0</v>
      </c>
      <c r="AZ158" s="1">
        <f>IF(C158="Strike-Slip",0,IF(C158="Normal",0,1))</f>
        <v>1</v>
      </c>
    </row>
    <row r="159" spans="1:52" x14ac:dyDescent="0.2">
      <c r="A159" s="1" t="s">
        <v>101</v>
      </c>
      <c r="B159" s="2" t="s">
        <v>118</v>
      </c>
      <c r="C159" s="1" t="s">
        <v>81</v>
      </c>
      <c r="D159" s="1">
        <v>6.9</v>
      </c>
      <c r="E159" s="1">
        <v>0.54</v>
      </c>
      <c r="F159" s="1">
        <v>50</v>
      </c>
      <c r="G159" s="1">
        <f t="shared" si="2"/>
        <v>4.72</v>
      </c>
      <c r="H159" s="1">
        <f>ROUND(2.8-1.981*(D159-6)+20.72*LN(D159/6)-1.703*LN((J159*J159+8.78*8.78)^0.5)-0.166*AY159+0.512*AZ159,2)</f>
        <v>0.21</v>
      </c>
      <c r="I159" s="1">
        <f>ROUND((3.495+2.764*(D159-6)+8.539*LN(D159/6)+1.008*LN((J159^2+6.155^2)^0.5)+0.464*AY159+0.165*AZ159),2)</f>
        <v>9.67</v>
      </c>
      <c r="J159" s="1">
        <v>8</v>
      </c>
      <c r="K159" s="1">
        <f>ROUND(J159+10^(0.89*D159-5.64),2)</f>
        <v>11.17</v>
      </c>
      <c r="L159" s="1">
        <f>ROUND(-3.49-1.86*LOG(J159)+0.9*D159,2)</f>
        <v>1.04</v>
      </c>
      <c r="M159" s="1">
        <v>0</v>
      </c>
      <c r="N159" s="1">
        <v>20.69</v>
      </c>
      <c r="O159" s="1">
        <v>14.4</v>
      </c>
      <c r="P159" s="1">
        <v>2.6</v>
      </c>
      <c r="Q159" s="1">
        <v>14.83</v>
      </c>
      <c r="R159" s="1">
        <v>2.3199999999999998</v>
      </c>
      <c r="S159" s="1">
        <v>3.5</v>
      </c>
      <c r="T159" s="1">
        <v>155</v>
      </c>
      <c r="U159" s="1">
        <v>89</v>
      </c>
      <c r="V159" s="1" t="s">
        <v>103</v>
      </c>
      <c r="AY159" s="1">
        <f>IF(C159="Strike-Slip",0,IF(C159="Normal",1,0))</f>
        <v>0</v>
      </c>
      <c r="AZ159" s="1">
        <f>IF(C159="Strike-Slip",0,IF(C159="Normal",0,1))</f>
        <v>1</v>
      </c>
    </row>
    <row r="160" spans="1:52" x14ac:dyDescent="0.2">
      <c r="A160" s="1" t="s">
        <v>101</v>
      </c>
      <c r="B160" s="2" t="s">
        <v>119</v>
      </c>
      <c r="C160" s="1" t="s">
        <v>81</v>
      </c>
      <c r="D160" s="1">
        <v>6.9</v>
      </c>
      <c r="E160" s="1">
        <v>0.54</v>
      </c>
      <c r="F160" s="1">
        <v>50</v>
      </c>
      <c r="G160" s="1">
        <f t="shared" si="2"/>
        <v>4.72</v>
      </c>
      <c r="H160" s="1">
        <f>ROUND(2.8-1.981*(D160-6)+20.72*LN(D160/6)-1.703*LN((J160*J160+8.78*8.78)^0.5)-0.166*AY160+0.512*AZ160,2)</f>
        <v>0.21</v>
      </c>
      <c r="I160" s="1">
        <f>ROUND((3.495+2.764*(D160-6)+8.539*LN(D160/6)+1.008*LN((J160^2+6.155^2)^0.5)+0.464*AY160+0.165*AZ160),2)</f>
        <v>9.67</v>
      </c>
      <c r="J160" s="1">
        <v>8</v>
      </c>
      <c r="K160" s="1">
        <f>ROUND(J160+10^(0.89*D160-5.64),2)</f>
        <v>11.17</v>
      </c>
      <c r="L160" s="1">
        <f>ROUND(-3.49-1.86*LOG(J160)+0.9*D160,2)</f>
        <v>1.04</v>
      </c>
      <c r="M160" s="1">
        <v>0</v>
      </c>
      <c r="N160" s="1">
        <v>8.4499999999999993</v>
      </c>
      <c r="O160" s="1">
        <v>14.4</v>
      </c>
      <c r="P160" s="1">
        <v>2.6</v>
      </c>
      <c r="Q160" s="1">
        <v>14.83</v>
      </c>
      <c r="R160" s="1">
        <v>2.3199999999999998</v>
      </c>
      <c r="S160" s="1">
        <v>3.5</v>
      </c>
      <c r="T160" s="1">
        <v>155</v>
      </c>
      <c r="U160" s="1">
        <v>40</v>
      </c>
      <c r="V160" s="1" t="s">
        <v>103</v>
      </c>
      <c r="AY160" s="1">
        <f>IF(C160="Strike-Slip",0,IF(C160="Normal",1,0))</f>
        <v>0</v>
      </c>
      <c r="AZ160" s="1">
        <f>IF(C160="Strike-Slip",0,IF(C160="Normal",0,1))</f>
        <v>1</v>
      </c>
    </row>
    <row r="161" spans="1:52" x14ac:dyDescent="0.2">
      <c r="A161" s="1" t="s">
        <v>101</v>
      </c>
      <c r="B161" s="2" t="s">
        <v>120</v>
      </c>
      <c r="C161" s="1" t="s">
        <v>81</v>
      </c>
      <c r="D161" s="1">
        <v>6.9</v>
      </c>
      <c r="E161" s="1">
        <v>0.54</v>
      </c>
      <c r="F161" s="1">
        <v>50</v>
      </c>
      <c r="G161" s="1">
        <f t="shared" si="2"/>
        <v>4.72</v>
      </c>
      <c r="H161" s="1">
        <f>ROUND(2.8-1.981*(D161-6)+20.72*LN(D161/6)-1.703*LN((J161*J161+8.78*8.78)^0.5)-0.166*AY161+0.512*AZ161,2)</f>
        <v>0.21</v>
      </c>
      <c r="I161" s="1">
        <f>ROUND((3.495+2.764*(D161-6)+8.539*LN(D161/6)+1.008*LN((J161^2+6.155^2)^0.5)+0.464*AY161+0.165*AZ161),2)</f>
        <v>9.67</v>
      </c>
      <c r="J161" s="1">
        <v>8</v>
      </c>
      <c r="K161" s="1">
        <f>ROUND(J161+10^(0.89*D161-5.64),2)</f>
        <v>11.17</v>
      </c>
      <c r="L161" s="1">
        <f>ROUND(-3.49-1.86*LOG(J161)+0.9*D161,2)</f>
        <v>1.04</v>
      </c>
      <c r="M161" s="1">
        <v>0</v>
      </c>
      <c r="N161" s="1">
        <v>16.82</v>
      </c>
      <c r="O161" s="1">
        <v>14.4</v>
      </c>
      <c r="P161" s="1">
        <v>2.6</v>
      </c>
      <c r="Q161" s="1">
        <v>14.83</v>
      </c>
      <c r="R161" s="1">
        <v>2.3199999999999998</v>
      </c>
      <c r="S161" s="1">
        <v>3.5</v>
      </c>
      <c r="T161" s="1">
        <v>155</v>
      </c>
      <c r="U161" s="1">
        <v>92</v>
      </c>
      <c r="V161" s="1" t="s">
        <v>103</v>
      </c>
      <c r="AY161" s="1">
        <f>IF(C161="Strike-Slip",0,IF(C161="Normal",1,0))</f>
        <v>0</v>
      </c>
      <c r="AZ161" s="1">
        <f>IF(C161="Strike-Slip",0,IF(C161="Normal",0,1))</f>
        <v>1</v>
      </c>
    </row>
    <row r="162" spans="1:52" x14ac:dyDescent="0.2">
      <c r="A162" s="1" t="s">
        <v>101</v>
      </c>
      <c r="B162" s="2" t="s">
        <v>121</v>
      </c>
      <c r="C162" s="1" t="s">
        <v>81</v>
      </c>
      <c r="D162" s="1">
        <v>6.9</v>
      </c>
      <c r="E162" s="1">
        <v>0.54</v>
      </c>
      <c r="F162" s="1">
        <v>50</v>
      </c>
      <c r="G162" s="1">
        <f t="shared" si="2"/>
        <v>4.72</v>
      </c>
      <c r="H162" s="1">
        <f>ROUND(2.8-1.981*(D162-6)+20.72*LN(D162/6)-1.703*LN((J162*J162+8.78*8.78)^0.5)-0.166*AY162+0.512*AZ162,2)</f>
        <v>0.21</v>
      </c>
      <c r="I162" s="1">
        <f>ROUND((3.495+2.764*(D162-6)+8.539*LN(D162/6)+1.008*LN((J162^2+6.155^2)^0.5)+0.464*AY162+0.165*AZ162),2)</f>
        <v>9.67</v>
      </c>
      <c r="J162" s="1">
        <v>8</v>
      </c>
      <c r="K162" s="1">
        <f>ROUND(J162+10^(0.89*D162-5.64),2)</f>
        <v>11.17</v>
      </c>
      <c r="L162" s="1">
        <f>ROUND(-3.49-1.86*LOG(J162)+0.9*D162,2)</f>
        <v>1.04</v>
      </c>
      <c r="M162" s="1">
        <v>0</v>
      </c>
      <c r="N162" s="1">
        <v>14.63</v>
      </c>
      <c r="O162" s="1">
        <v>14.4</v>
      </c>
      <c r="P162" s="1">
        <v>2.6</v>
      </c>
      <c r="Q162" s="1">
        <v>14.83</v>
      </c>
      <c r="R162" s="1">
        <v>2.3199999999999998</v>
      </c>
      <c r="S162" s="1">
        <v>3.5</v>
      </c>
      <c r="T162" s="1">
        <v>155</v>
      </c>
      <c r="U162" s="1">
        <v>65</v>
      </c>
      <c r="V162" s="1" t="s">
        <v>103</v>
      </c>
      <c r="AY162" s="1">
        <f>IF(C162="Strike-Slip",0,IF(C162="Normal",1,0))</f>
        <v>0</v>
      </c>
      <c r="AZ162" s="1">
        <f>IF(C162="Strike-Slip",0,IF(C162="Normal",0,1))</f>
        <v>1</v>
      </c>
    </row>
    <row r="163" spans="1:52" x14ac:dyDescent="0.2">
      <c r="A163" s="1" t="s">
        <v>101</v>
      </c>
      <c r="B163" s="2" t="s">
        <v>122</v>
      </c>
      <c r="C163" s="1" t="s">
        <v>81</v>
      </c>
      <c r="D163" s="1">
        <v>6.9</v>
      </c>
      <c r="E163" s="1">
        <v>0.54</v>
      </c>
      <c r="F163" s="1">
        <v>50</v>
      </c>
      <c r="G163" s="1">
        <f t="shared" si="2"/>
        <v>4.72</v>
      </c>
      <c r="H163" s="1">
        <f>ROUND(2.8-1.981*(D163-6)+20.72*LN(D163/6)-1.703*LN((J163*J163+8.78*8.78)^0.5)-0.166*AY163+0.512*AZ163,2)</f>
        <v>0.21</v>
      </c>
      <c r="I163" s="1">
        <f>ROUND((3.495+2.764*(D163-6)+8.539*LN(D163/6)+1.008*LN((J163^2+6.155^2)^0.5)+0.464*AY163+0.165*AZ163),2)</f>
        <v>9.67</v>
      </c>
      <c r="J163" s="1">
        <v>8</v>
      </c>
      <c r="K163" s="1">
        <f>ROUND(J163+10^(0.89*D163-5.64),2)</f>
        <v>11.17</v>
      </c>
      <c r="L163" s="1">
        <f>ROUND(-3.49-1.86*LOG(J163)+0.9*D163,2)</f>
        <v>1.04</v>
      </c>
      <c r="M163" s="1">
        <v>0</v>
      </c>
      <c r="N163" s="1">
        <v>6.67</v>
      </c>
      <c r="O163" s="1">
        <v>14.4</v>
      </c>
      <c r="P163" s="1">
        <v>2.6</v>
      </c>
      <c r="Q163" s="1">
        <v>14.83</v>
      </c>
      <c r="R163" s="1">
        <v>2.3199999999999998</v>
      </c>
      <c r="S163" s="1">
        <v>3.5</v>
      </c>
      <c r="T163" s="1">
        <v>155</v>
      </c>
      <c r="U163" s="1">
        <v>44</v>
      </c>
      <c r="V163" s="1" t="s">
        <v>103</v>
      </c>
      <c r="AY163" s="1">
        <f>IF(C163="Strike-Slip",0,IF(C163="Normal",1,0))</f>
        <v>0</v>
      </c>
      <c r="AZ163" s="1">
        <f>IF(C163="Strike-Slip",0,IF(C163="Normal",0,1))</f>
        <v>1</v>
      </c>
    </row>
    <row r="164" spans="1:52" x14ac:dyDescent="0.2">
      <c r="A164" s="1" t="s">
        <v>101</v>
      </c>
      <c r="B164" s="2" t="s">
        <v>123</v>
      </c>
      <c r="C164" s="1" t="s">
        <v>81</v>
      </c>
      <c r="D164" s="1">
        <v>6.9</v>
      </c>
      <c r="E164" s="1">
        <v>0.54</v>
      </c>
      <c r="F164" s="1">
        <v>50</v>
      </c>
      <c r="G164" s="1">
        <f t="shared" si="2"/>
        <v>4.72</v>
      </c>
      <c r="H164" s="1">
        <f>ROUND(2.8-1.981*(D164-6)+20.72*LN(D164/6)-1.703*LN((J164*J164+8.78*8.78)^0.5)-0.166*AY164+0.512*AZ164,2)</f>
        <v>0.21</v>
      </c>
      <c r="I164" s="1">
        <f>ROUND((3.495+2.764*(D164-6)+8.539*LN(D164/6)+1.008*LN((J164^2+6.155^2)^0.5)+0.464*AY164+0.165*AZ164),2)</f>
        <v>9.67</v>
      </c>
      <c r="J164" s="1">
        <v>8</v>
      </c>
      <c r="K164" s="1">
        <f>ROUND(J164+10^(0.89*D164-5.64),2)</f>
        <v>11.17</v>
      </c>
      <c r="L164" s="1">
        <f>ROUND(-3.49-1.86*LOG(J164)+0.9*D164,2)</f>
        <v>1.04</v>
      </c>
      <c r="M164" s="1">
        <v>0</v>
      </c>
      <c r="N164" s="1">
        <v>18</v>
      </c>
      <c r="O164" s="1">
        <v>14.4</v>
      </c>
      <c r="P164" s="1">
        <v>2.6</v>
      </c>
      <c r="Q164" s="1">
        <v>14.83</v>
      </c>
      <c r="R164" s="1">
        <v>2.3199999999999998</v>
      </c>
      <c r="S164" s="1">
        <v>3.5</v>
      </c>
      <c r="T164" s="1">
        <v>155</v>
      </c>
      <c r="U164" s="1">
        <v>96</v>
      </c>
      <c r="V164" s="1" t="s">
        <v>103</v>
      </c>
      <c r="AY164" s="1">
        <f>IF(C164="Strike-Slip",0,IF(C164="Normal",1,0))</f>
        <v>0</v>
      </c>
      <c r="AZ164" s="1">
        <f>IF(C164="Strike-Slip",0,IF(C164="Normal",0,1))</f>
        <v>1</v>
      </c>
    </row>
    <row r="165" spans="1:52" x14ac:dyDescent="0.2">
      <c r="A165" s="1" t="s">
        <v>124</v>
      </c>
      <c r="B165" s="2"/>
      <c r="C165" s="1" t="s">
        <v>49</v>
      </c>
      <c r="D165" s="1">
        <v>6.5</v>
      </c>
      <c r="E165" s="1">
        <v>0.51</v>
      </c>
      <c r="F165" s="1">
        <f>ROUND(10^((0.58*D165+0.0031*J165-1.25)-LOG(J165+0.0028*10^(0.5*D165))-0.002*J165),2)</f>
        <v>22.67</v>
      </c>
      <c r="G165" s="1">
        <f t="shared" si="2"/>
        <v>1.03</v>
      </c>
      <c r="H165" s="1">
        <f t="shared" ref="H165:H189" si="3">ROUND(LN(0.2),2)</f>
        <v>-1.61</v>
      </c>
      <c r="I165" s="1">
        <f>ROUND((3.495+2.764*(D165-6)+8.539*LN(D165/6)+1.008*LN((J165^2+6.155^2)^0.5)+0.464*AY165+0.165*AZ165),2)</f>
        <v>8.0399999999999991</v>
      </c>
      <c r="J165" s="1">
        <v>10</v>
      </c>
      <c r="K165" s="1">
        <f>ROUND(J165+10^(0.89*D165-5.64),2)</f>
        <v>11.4</v>
      </c>
      <c r="L165" s="1">
        <f>ROUND(-3.49-1.86*LOG(J165)+0.9*D165,2)</f>
        <v>0.5</v>
      </c>
      <c r="M165" s="1">
        <v>2</v>
      </c>
      <c r="N165" s="1">
        <v>4.6900000000000004</v>
      </c>
      <c r="O165" s="1">
        <v>2.83</v>
      </c>
      <c r="P165" s="1">
        <v>1.62</v>
      </c>
      <c r="Q165" s="1">
        <v>26</v>
      </c>
      <c r="R165" s="1">
        <v>0.1</v>
      </c>
      <c r="S165" s="1">
        <v>3.4</v>
      </c>
      <c r="T165" s="1">
        <v>185</v>
      </c>
      <c r="U165" s="1">
        <v>86</v>
      </c>
      <c r="V165" s="1" t="s">
        <v>125</v>
      </c>
      <c r="AY165" s="1">
        <f>IF(C165="Strike-Slip",0,IF(C165="Normal",1,0))</f>
        <v>0</v>
      </c>
      <c r="AZ165" s="1">
        <f>IF(C165="Strike-Slip",0,IF(C165="Normal",0,1))</f>
        <v>0</v>
      </c>
    </row>
    <row r="166" spans="1:52" x14ac:dyDescent="0.2">
      <c r="A166" s="1" t="s">
        <v>124</v>
      </c>
      <c r="B166" s="2"/>
      <c r="C166" s="1" t="s">
        <v>49</v>
      </c>
      <c r="D166" s="1">
        <v>6.5</v>
      </c>
      <c r="E166" s="1">
        <v>0.51</v>
      </c>
      <c r="F166" s="1">
        <f>ROUND(10^((0.58*D166+0.0031*J166-1.25)-LOG(J166+0.0028*10^(0.5*D166))-0.002*J166),2)</f>
        <v>22.67</v>
      </c>
      <c r="G166" s="1">
        <f t="shared" si="2"/>
        <v>1.03</v>
      </c>
      <c r="H166" s="1">
        <f t="shared" si="3"/>
        <v>-1.61</v>
      </c>
      <c r="I166" s="1">
        <f>ROUND((3.495+2.764*(D166-6)+8.539*LN(D166/6)+1.008*LN((J166^2+6.155^2)^0.5)+0.464*AY166+0.165*AZ166),2)</f>
        <v>8.0399999999999991</v>
      </c>
      <c r="J166" s="1">
        <v>10</v>
      </c>
      <c r="K166" s="1">
        <f>ROUND(J166+10^(0.89*D166-5.64),2)</f>
        <v>11.4</v>
      </c>
      <c r="L166" s="1">
        <f>ROUND(-3.49-1.86*LOG(J166)+0.9*D166,2)</f>
        <v>0.5</v>
      </c>
      <c r="M166" s="1">
        <v>1.64</v>
      </c>
      <c r="N166" s="1">
        <v>4.8</v>
      </c>
      <c r="O166" s="1">
        <v>2.83</v>
      </c>
      <c r="P166" s="1">
        <v>1.62</v>
      </c>
      <c r="Q166" s="1">
        <v>26</v>
      </c>
      <c r="R166" s="1">
        <v>0.1</v>
      </c>
      <c r="S166" s="1">
        <v>3.4</v>
      </c>
      <c r="T166" s="1">
        <v>185</v>
      </c>
      <c r="U166" s="1">
        <v>66</v>
      </c>
      <c r="V166" s="1" t="s">
        <v>125</v>
      </c>
      <c r="AY166" s="1">
        <f>IF(C166="Strike-Slip",0,IF(C166="Normal",1,0))</f>
        <v>0</v>
      </c>
      <c r="AZ166" s="1">
        <f>IF(C166="Strike-Slip",0,IF(C166="Normal",0,1))</f>
        <v>0</v>
      </c>
    </row>
    <row r="167" spans="1:52" x14ac:dyDescent="0.2">
      <c r="A167" s="1" t="s">
        <v>124</v>
      </c>
      <c r="B167" s="2"/>
      <c r="C167" s="1" t="s">
        <v>49</v>
      </c>
      <c r="D167" s="1">
        <v>6.5</v>
      </c>
      <c r="E167" s="1">
        <v>0.51</v>
      </c>
      <c r="F167" s="1">
        <f>ROUND(10^((0.58*D167+0.0031*J167-1.25)-LOG(J167+0.0028*10^(0.5*D167))-0.002*J167),2)</f>
        <v>22.67</v>
      </c>
      <c r="G167" s="1">
        <f t="shared" si="2"/>
        <v>1.03</v>
      </c>
      <c r="H167" s="1">
        <f t="shared" si="3"/>
        <v>-1.61</v>
      </c>
      <c r="I167" s="1">
        <f>ROUND((3.495+2.764*(D167-6)+8.539*LN(D167/6)+1.008*LN((J167^2+6.155^2)^0.5)+0.464*AY167+0.165*AZ167),2)</f>
        <v>8.0399999999999991</v>
      </c>
      <c r="J167" s="1">
        <v>10</v>
      </c>
      <c r="K167" s="1">
        <f>ROUND(J167+10^(0.89*D167-5.64),2)</f>
        <v>11.4</v>
      </c>
      <c r="L167" s="1">
        <f>ROUND(-3.49-1.86*LOG(J167)+0.9*D167,2)</f>
        <v>0.5</v>
      </c>
      <c r="M167" s="1">
        <v>1.67</v>
      </c>
      <c r="N167" s="1">
        <v>6.67</v>
      </c>
      <c r="O167" s="1">
        <v>2.83</v>
      </c>
      <c r="P167" s="1">
        <v>1.62</v>
      </c>
      <c r="Q167" s="1">
        <v>26</v>
      </c>
      <c r="R167" s="1">
        <v>0.1</v>
      </c>
      <c r="S167" s="1">
        <v>3.4</v>
      </c>
      <c r="T167" s="1">
        <v>185</v>
      </c>
      <c r="U167" s="1">
        <v>112</v>
      </c>
      <c r="V167" s="1" t="s">
        <v>125</v>
      </c>
      <c r="AY167" s="1">
        <f>IF(C167="Strike-Slip",0,IF(C167="Normal",1,0))</f>
        <v>0</v>
      </c>
      <c r="AZ167" s="1">
        <f>IF(C167="Strike-Slip",0,IF(C167="Normal",0,1))</f>
        <v>0</v>
      </c>
    </row>
    <row r="168" spans="1:52" x14ac:dyDescent="0.2">
      <c r="A168" s="1" t="s">
        <v>124</v>
      </c>
      <c r="B168" s="2"/>
      <c r="C168" s="1" t="s">
        <v>49</v>
      </c>
      <c r="D168" s="1">
        <v>6.5</v>
      </c>
      <c r="E168" s="1">
        <v>0.51</v>
      </c>
      <c r="F168" s="1">
        <f>ROUND(10^((0.58*D168+0.0031*J168-1.25)-LOG(J168+0.0028*10^(0.5*D168))-0.002*J168),2)</f>
        <v>22.67</v>
      </c>
      <c r="G168" s="1">
        <f t="shared" si="2"/>
        <v>1.03</v>
      </c>
      <c r="H168" s="1">
        <f t="shared" si="3"/>
        <v>-1.61</v>
      </c>
      <c r="I168" s="1">
        <f>ROUND((3.495+2.764*(D168-6)+8.539*LN(D168/6)+1.008*LN((J168^2+6.155^2)^0.5)+0.464*AY168+0.165*AZ168),2)</f>
        <v>8.0399999999999991</v>
      </c>
      <c r="J168" s="1">
        <v>10</v>
      </c>
      <c r="K168" s="1">
        <f>ROUND(J168+10^(0.89*D168-5.64),2)</f>
        <v>11.4</v>
      </c>
      <c r="L168" s="1">
        <f>ROUND(-3.49-1.86*LOG(J168)+0.9*D168,2)</f>
        <v>0.5</v>
      </c>
      <c r="M168" s="1">
        <v>1.79</v>
      </c>
      <c r="N168" s="1">
        <v>6.15</v>
      </c>
      <c r="O168" s="1">
        <v>2.83</v>
      </c>
      <c r="P168" s="1">
        <v>1.62</v>
      </c>
      <c r="Q168" s="1">
        <v>26</v>
      </c>
      <c r="R168" s="1">
        <v>0.1</v>
      </c>
      <c r="S168" s="1">
        <v>3.4</v>
      </c>
      <c r="T168" s="1">
        <v>185</v>
      </c>
      <c r="U168" s="1">
        <v>109</v>
      </c>
      <c r="V168" s="1" t="s">
        <v>125</v>
      </c>
      <c r="AY168" s="1">
        <f>IF(C168="Strike-Slip",0,IF(C168="Normal",1,0))</f>
        <v>0</v>
      </c>
      <c r="AZ168" s="1">
        <f>IF(C168="Strike-Slip",0,IF(C168="Normal",0,1))</f>
        <v>0</v>
      </c>
    </row>
    <row r="169" spans="1:52" x14ac:dyDescent="0.2">
      <c r="A169" s="1" t="s">
        <v>124</v>
      </c>
      <c r="B169" s="2"/>
      <c r="C169" s="1" t="s">
        <v>49</v>
      </c>
      <c r="D169" s="1">
        <v>6.5</v>
      </c>
      <c r="E169" s="1">
        <v>0.51</v>
      </c>
      <c r="F169" s="1">
        <f>ROUND(10^((0.58*D169+0.0031*J169-1.25)-LOG(J169+0.0028*10^(0.5*D169))-0.002*J169),2)</f>
        <v>22.67</v>
      </c>
      <c r="G169" s="1">
        <f t="shared" si="2"/>
        <v>1.03</v>
      </c>
      <c r="H169" s="1">
        <f t="shared" si="3"/>
        <v>-1.61</v>
      </c>
      <c r="I169" s="1">
        <f>ROUND((3.495+2.764*(D169-6)+8.539*LN(D169/6)+1.008*LN((J169^2+6.155^2)^0.5)+0.464*AY169+0.165*AZ169),2)</f>
        <v>8.0399999999999991</v>
      </c>
      <c r="J169" s="1">
        <v>10</v>
      </c>
      <c r="K169" s="1">
        <f>ROUND(J169+10^(0.89*D169-5.64),2)</f>
        <v>11.4</v>
      </c>
      <c r="L169" s="1">
        <f>ROUND(-3.49-1.86*LOG(J169)+0.9*D169,2)</f>
        <v>0.5</v>
      </c>
      <c r="M169" s="1">
        <v>1.82</v>
      </c>
      <c r="N169" s="1">
        <v>7.89</v>
      </c>
      <c r="O169" s="1">
        <v>2.83</v>
      </c>
      <c r="P169" s="1">
        <v>1.62</v>
      </c>
      <c r="Q169" s="1">
        <v>26</v>
      </c>
      <c r="R169" s="1">
        <v>0.1</v>
      </c>
      <c r="S169" s="1">
        <v>3.4</v>
      </c>
      <c r="T169" s="1">
        <v>185</v>
      </c>
      <c r="U169" s="1">
        <v>203</v>
      </c>
      <c r="V169" s="1" t="s">
        <v>125</v>
      </c>
      <c r="AY169" s="1">
        <f>IF(C169="Strike-Slip",0,IF(C169="Normal",1,0))</f>
        <v>0</v>
      </c>
      <c r="AZ169" s="1">
        <f>IF(C169="Strike-Slip",0,IF(C169="Normal",0,1))</f>
        <v>0</v>
      </c>
    </row>
    <row r="170" spans="1:52" x14ac:dyDescent="0.2">
      <c r="A170" s="1" t="s">
        <v>124</v>
      </c>
      <c r="B170" s="2"/>
      <c r="C170" s="1" t="s">
        <v>49</v>
      </c>
      <c r="D170" s="1">
        <v>6.5</v>
      </c>
      <c r="E170" s="1">
        <v>0.51</v>
      </c>
      <c r="F170" s="1">
        <f>ROUND(10^((0.58*D170+0.0031*J170-1.25)-LOG(J170+0.0028*10^(0.5*D170))-0.002*J170),2)</f>
        <v>22.67</v>
      </c>
      <c r="G170" s="1">
        <f t="shared" si="2"/>
        <v>1.03</v>
      </c>
      <c r="H170" s="1">
        <f t="shared" si="3"/>
        <v>-1.61</v>
      </c>
      <c r="I170" s="1">
        <f>ROUND((3.495+2.764*(D170-6)+8.539*LN(D170/6)+1.008*LN((J170^2+6.155^2)^0.5)+0.464*AY170+0.165*AZ170),2)</f>
        <v>8.0399999999999991</v>
      </c>
      <c r="J170" s="1">
        <v>10</v>
      </c>
      <c r="K170" s="1">
        <f>ROUND(J170+10^(0.89*D170-5.64),2)</f>
        <v>11.4</v>
      </c>
      <c r="L170" s="1">
        <f>ROUND(-3.49-1.86*LOG(J170)+0.9*D170,2)</f>
        <v>0.5</v>
      </c>
      <c r="M170" s="1">
        <v>2.13</v>
      </c>
      <c r="N170" s="1">
        <v>3.52</v>
      </c>
      <c r="O170" s="1">
        <v>2.83</v>
      </c>
      <c r="P170" s="1">
        <v>1.62</v>
      </c>
      <c r="Q170" s="1">
        <v>26</v>
      </c>
      <c r="R170" s="1">
        <v>0.1</v>
      </c>
      <c r="S170" s="1">
        <v>3.4</v>
      </c>
      <c r="T170" s="1">
        <v>185</v>
      </c>
      <c r="U170" s="1">
        <v>46</v>
      </c>
      <c r="V170" s="1" t="s">
        <v>125</v>
      </c>
      <c r="AY170" s="1">
        <f>IF(C170="Strike-Slip",0,IF(C170="Normal",1,0))</f>
        <v>0</v>
      </c>
      <c r="AZ170" s="1">
        <f>IF(C170="Strike-Slip",0,IF(C170="Normal",0,1))</f>
        <v>0</v>
      </c>
    </row>
    <row r="171" spans="1:52" x14ac:dyDescent="0.2">
      <c r="A171" s="1" t="s">
        <v>124</v>
      </c>
      <c r="B171" s="2"/>
      <c r="C171" s="1" t="s">
        <v>49</v>
      </c>
      <c r="D171" s="1">
        <v>6.5</v>
      </c>
      <c r="E171" s="1">
        <v>0.51</v>
      </c>
      <c r="F171" s="1">
        <f>ROUND(10^((0.58*D171+0.0031*J171-1.25)-LOG(J171+0.0028*10^(0.5*D171))-0.002*J171),2)</f>
        <v>22.67</v>
      </c>
      <c r="G171" s="1">
        <f t="shared" si="2"/>
        <v>1.03</v>
      </c>
      <c r="H171" s="1">
        <f t="shared" si="3"/>
        <v>-1.61</v>
      </c>
      <c r="I171" s="1">
        <f>ROUND((3.495+2.764*(D171-6)+8.539*LN(D171/6)+1.008*LN((J171^2+6.155^2)^0.5)+0.464*AY171+0.165*AZ171),2)</f>
        <v>8.0399999999999991</v>
      </c>
      <c r="J171" s="1">
        <v>10</v>
      </c>
      <c r="K171" s="1">
        <f>ROUND(J171+10^(0.89*D171-5.64),2)</f>
        <v>11.4</v>
      </c>
      <c r="L171" s="1">
        <f>ROUND(-3.49-1.86*LOG(J171)+0.9*D171,2)</f>
        <v>0.5</v>
      </c>
      <c r="M171" s="1">
        <v>2.04</v>
      </c>
      <c r="N171" s="1">
        <v>3.68</v>
      </c>
      <c r="O171" s="1">
        <v>2.83</v>
      </c>
      <c r="P171" s="1">
        <v>1.62</v>
      </c>
      <c r="Q171" s="1">
        <v>26</v>
      </c>
      <c r="R171" s="1">
        <v>0.1</v>
      </c>
      <c r="S171" s="1">
        <v>3.4</v>
      </c>
      <c r="T171" s="1">
        <v>185</v>
      </c>
      <c r="U171" s="1">
        <v>46</v>
      </c>
      <c r="V171" s="1" t="s">
        <v>125</v>
      </c>
      <c r="AY171" s="1">
        <f>IF(C171="Strike-Slip",0,IF(C171="Normal",1,0))</f>
        <v>0</v>
      </c>
      <c r="AZ171" s="1">
        <f>IF(C171="Strike-Slip",0,IF(C171="Normal",0,1))</f>
        <v>0</v>
      </c>
    </row>
    <row r="172" spans="1:52" x14ac:dyDescent="0.2">
      <c r="A172" s="1" t="s">
        <v>124</v>
      </c>
      <c r="B172" s="2"/>
      <c r="C172" s="1" t="s">
        <v>49</v>
      </c>
      <c r="D172" s="1">
        <v>6.5</v>
      </c>
      <c r="E172" s="1">
        <v>0.51</v>
      </c>
      <c r="F172" s="1">
        <f>ROUND(10^((0.58*D172+0.0031*J172-1.25)-LOG(J172+0.0028*10^(0.5*D172))-0.002*J172),2)</f>
        <v>22.67</v>
      </c>
      <c r="G172" s="1">
        <f t="shared" si="2"/>
        <v>1.03</v>
      </c>
      <c r="H172" s="1">
        <f t="shared" si="3"/>
        <v>-1.61</v>
      </c>
      <c r="I172" s="1">
        <f>ROUND((3.495+2.764*(D172-6)+8.539*LN(D172/6)+1.008*LN((J172^2+6.155^2)^0.5)+0.464*AY172+0.165*AZ172),2)</f>
        <v>8.0399999999999991</v>
      </c>
      <c r="J172" s="1">
        <v>10</v>
      </c>
      <c r="K172" s="1">
        <f>ROUND(J172+10^(0.89*D172-5.64),2)</f>
        <v>11.4</v>
      </c>
      <c r="L172" s="1">
        <f>ROUND(-3.49-1.86*LOG(J172)+0.9*D172,2)</f>
        <v>0.5</v>
      </c>
      <c r="M172" s="1">
        <v>1.96</v>
      </c>
      <c r="N172" s="1">
        <v>6.35</v>
      </c>
      <c r="O172" s="1">
        <v>2.83</v>
      </c>
      <c r="P172" s="1">
        <v>1.62</v>
      </c>
      <c r="Q172" s="1">
        <v>26</v>
      </c>
      <c r="R172" s="1">
        <v>0.1</v>
      </c>
      <c r="S172" s="1">
        <v>3.4</v>
      </c>
      <c r="T172" s="1">
        <v>185</v>
      </c>
      <c r="U172" s="1">
        <v>140</v>
      </c>
      <c r="V172" s="1" t="s">
        <v>125</v>
      </c>
      <c r="AY172" s="1">
        <f>IF(C172="Strike-Slip",0,IF(C172="Normal",1,0))</f>
        <v>0</v>
      </c>
      <c r="AZ172" s="1">
        <f>IF(C172="Strike-Slip",0,IF(C172="Normal",0,1))</f>
        <v>0</v>
      </c>
    </row>
    <row r="173" spans="1:52" x14ac:dyDescent="0.2">
      <c r="A173" s="1" t="s">
        <v>124</v>
      </c>
      <c r="B173" s="2"/>
      <c r="C173" s="1" t="s">
        <v>49</v>
      </c>
      <c r="D173" s="1">
        <v>6.5</v>
      </c>
      <c r="E173" s="1">
        <v>0.51</v>
      </c>
      <c r="F173" s="1">
        <f>ROUND(10^((0.58*D173+0.0031*J173-1.25)-LOG(J173+0.0028*10^(0.5*D173))-0.002*J173),2)</f>
        <v>22.67</v>
      </c>
      <c r="G173" s="1">
        <f t="shared" si="2"/>
        <v>1.03</v>
      </c>
      <c r="H173" s="1">
        <f t="shared" si="3"/>
        <v>-1.61</v>
      </c>
      <c r="I173" s="1">
        <f>ROUND((3.495+2.764*(D173-6)+8.539*LN(D173/6)+1.008*LN((J173^2+6.155^2)^0.5)+0.464*AY173+0.165*AZ173),2)</f>
        <v>8.0399999999999991</v>
      </c>
      <c r="J173" s="1">
        <v>10</v>
      </c>
      <c r="K173" s="1">
        <f>ROUND(J173+10^(0.89*D173-5.64),2)</f>
        <v>11.4</v>
      </c>
      <c r="L173" s="1">
        <f>ROUND(-3.49-1.86*LOG(J173)+0.9*D173,2)</f>
        <v>0.5</v>
      </c>
      <c r="M173" s="1">
        <v>1.85</v>
      </c>
      <c r="N173" s="1">
        <v>8.0500000000000007</v>
      </c>
      <c r="O173" s="1">
        <v>2.83</v>
      </c>
      <c r="P173" s="1">
        <v>1.62</v>
      </c>
      <c r="Q173" s="1">
        <v>26</v>
      </c>
      <c r="R173" s="1">
        <v>0.1</v>
      </c>
      <c r="S173" s="1">
        <v>3.4</v>
      </c>
      <c r="T173" s="1">
        <v>185</v>
      </c>
      <c r="U173" s="1">
        <v>211</v>
      </c>
      <c r="V173" s="1" t="s">
        <v>125</v>
      </c>
      <c r="AY173" s="1">
        <f>IF(C173="Strike-Slip",0,IF(C173="Normal",1,0))</f>
        <v>0</v>
      </c>
      <c r="AZ173" s="1">
        <f>IF(C173="Strike-Slip",0,IF(C173="Normal",0,1))</f>
        <v>0</v>
      </c>
    </row>
    <row r="174" spans="1:52" x14ac:dyDescent="0.2">
      <c r="A174" s="1" t="s">
        <v>124</v>
      </c>
      <c r="B174" s="2"/>
      <c r="C174" s="1" t="s">
        <v>49</v>
      </c>
      <c r="D174" s="1">
        <v>6.5</v>
      </c>
      <c r="E174" s="1">
        <v>0.51</v>
      </c>
      <c r="F174" s="1">
        <f>ROUND(10^((0.58*D174+0.0031*J174-1.25)-LOG(J174+0.0028*10^(0.5*D174))-0.002*J174),2)</f>
        <v>22.67</v>
      </c>
      <c r="G174" s="1">
        <f t="shared" si="2"/>
        <v>1.03</v>
      </c>
      <c r="H174" s="1">
        <f t="shared" si="3"/>
        <v>-1.61</v>
      </c>
      <c r="I174" s="1">
        <f>ROUND((3.495+2.764*(D174-6)+8.539*LN(D174/6)+1.008*LN((J174^2+6.155^2)^0.5)+0.464*AY174+0.165*AZ174),2)</f>
        <v>8.0399999999999991</v>
      </c>
      <c r="J174" s="1">
        <v>10</v>
      </c>
      <c r="K174" s="1">
        <f>ROUND(J174+10^(0.89*D174-5.64),2)</f>
        <v>11.4</v>
      </c>
      <c r="L174" s="1">
        <f>ROUND(-3.49-1.86*LOG(J174)+0.9*D174,2)</f>
        <v>0.5</v>
      </c>
      <c r="M174" s="1">
        <v>1.69</v>
      </c>
      <c r="N174" s="1">
        <v>6.45</v>
      </c>
      <c r="O174" s="1">
        <v>2.83</v>
      </c>
      <c r="P174" s="1">
        <v>1.62</v>
      </c>
      <c r="Q174" s="1">
        <v>26</v>
      </c>
      <c r="R174" s="1">
        <v>0.1</v>
      </c>
      <c r="S174" s="1">
        <v>3.4</v>
      </c>
      <c r="T174" s="1">
        <v>185</v>
      </c>
      <c r="U174" s="1">
        <v>152</v>
      </c>
      <c r="V174" s="1" t="s">
        <v>125</v>
      </c>
      <c r="AY174" s="1">
        <f>IF(C174="Strike-Slip",0,IF(C174="Normal",1,0))</f>
        <v>0</v>
      </c>
      <c r="AZ174" s="1">
        <f>IF(C174="Strike-Slip",0,IF(C174="Normal",0,1))</f>
        <v>0</v>
      </c>
    </row>
    <row r="175" spans="1:52" x14ac:dyDescent="0.2">
      <c r="A175" s="1" t="s">
        <v>124</v>
      </c>
      <c r="B175" s="2"/>
      <c r="C175" s="1" t="s">
        <v>49</v>
      </c>
      <c r="D175" s="1">
        <v>6.5</v>
      </c>
      <c r="E175" s="1">
        <v>0.51</v>
      </c>
      <c r="F175" s="1">
        <f>ROUND(10^((0.58*D175+0.0031*J175-1.25)-LOG(J175+0.0028*10^(0.5*D175))-0.002*J175),2)</f>
        <v>22.67</v>
      </c>
      <c r="G175" s="1">
        <f t="shared" si="2"/>
        <v>1.03</v>
      </c>
      <c r="H175" s="1">
        <f t="shared" si="3"/>
        <v>-1.61</v>
      </c>
      <c r="I175" s="1">
        <f>ROUND((3.495+2.764*(D175-6)+8.539*LN(D175/6)+1.008*LN((J175^2+6.155^2)^0.5)+0.464*AY175+0.165*AZ175),2)</f>
        <v>8.0399999999999991</v>
      </c>
      <c r="J175" s="1">
        <v>10</v>
      </c>
      <c r="K175" s="1">
        <f>ROUND(J175+10^(0.89*D175-5.64),2)</f>
        <v>11.4</v>
      </c>
      <c r="L175" s="1">
        <f>ROUND(-3.49-1.86*LOG(J175)+0.9*D175,2)</f>
        <v>0.5</v>
      </c>
      <c r="M175" s="1">
        <v>1.41</v>
      </c>
      <c r="N175" s="1">
        <v>8.57</v>
      </c>
      <c r="O175" s="1">
        <v>2.83</v>
      </c>
      <c r="P175" s="1">
        <v>1.62</v>
      </c>
      <c r="Q175" s="1">
        <v>26</v>
      </c>
      <c r="R175" s="1">
        <v>0.1</v>
      </c>
      <c r="S175" s="1">
        <v>3.4</v>
      </c>
      <c r="T175" s="1">
        <v>185</v>
      </c>
      <c r="U175" s="1">
        <v>262</v>
      </c>
      <c r="V175" s="1" t="s">
        <v>125</v>
      </c>
      <c r="AY175" s="1">
        <f>IF(C175="Strike-Slip",0,IF(C175="Normal",1,0))</f>
        <v>0</v>
      </c>
      <c r="AZ175" s="1">
        <f>IF(C175="Strike-Slip",0,IF(C175="Normal",0,1))</f>
        <v>0</v>
      </c>
    </row>
    <row r="176" spans="1:52" x14ac:dyDescent="0.2">
      <c r="A176" s="1" t="s">
        <v>124</v>
      </c>
      <c r="B176" s="2"/>
      <c r="C176" s="1" t="s">
        <v>49</v>
      </c>
      <c r="D176" s="1">
        <v>6.5</v>
      </c>
      <c r="E176" s="1">
        <v>0.51</v>
      </c>
      <c r="F176" s="1">
        <f>ROUND(10^((0.58*D176+0.0031*J176-1.25)-LOG(J176+0.0028*10^(0.5*D176))-0.002*J176),2)</f>
        <v>22.67</v>
      </c>
      <c r="G176" s="1">
        <f t="shared" si="2"/>
        <v>1.03</v>
      </c>
      <c r="H176" s="1">
        <f t="shared" si="3"/>
        <v>-1.61</v>
      </c>
      <c r="I176" s="1">
        <f>ROUND((3.495+2.764*(D176-6)+8.539*LN(D176/6)+1.008*LN((J176^2+6.155^2)^0.5)+0.464*AY176+0.165*AZ176),2)</f>
        <v>8.0399999999999991</v>
      </c>
      <c r="J176" s="1">
        <v>10</v>
      </c>
      <c r="K176" s="1">
        <f>ROUND(J176+10^(0.89*D176-5.64),2)</f>
        <v>11.4</v>
      </c>
      <c r="L176" s="1">
        <f>ROUND(-3.49-1.86*LOG(J176)+0.9*D176,2)</f>
        <v>0.5</v>
      </c>
      <c r="M176" s="1">
        <v>1.3</v>
      </c>
      <c r="N176" s="1">
        <v>6.15</v>
      </c>
      <c r="O176" s="1">
        <v>3.97</v>
      </c>
      <c r="P176" s="1">
        <v>1.52</v>
      </c>
      <c r="Q176" s="1">
        <v>14</v>
      </c>
      <c r="R176" s="1">
        <v>0.12</v>
      </c>
      <c r="S176" s="1">
        <v>3.05</v>
      </c>
      <c r="T176" s="1">
        <v>125</v>
      </c>
      <c r="U176" s="1">
        <v>150</v>
      </c>
      <c r="V176" s="1" t="s">
        <v>125</v>
      </c>
      <c r="AY176" s="1">
        <f>IF(C176="Strike-Slip",0,IF(C176="Normal",1,0))</f>
        <v>0</v>
      </c>
      <c r="AZ176" s="1">
        <f>IF(C176="Strike-Slip",0,IF(C176="Normal",0,1))</f>
        <v>0</v>
      </c>
    </row>
    <row r="177" spans="1:52" x14ac:dyDescent="0.2">
      <c r="A177" s="1" t="s">
        <v>124</v>
      </c>
      <c r="B177" s="2"/>
      <c r="C177" s="1" t="s">
        <v>49</v>
      </c>
      <c r="D177" s="1">
        <v>6.5</v>
      </c>
      <c r="E177" s="1">
        <v>0.51</v>
      </c>
      <c r="F177" s="1">
        <f>ROUND(10^((0.58*D177+0.0031*J177-1.25)-LOG(J177+0.0028*10^(0.5*D177))-0.002*J177),2)</f>
        <v>22.67</v>
      </c>
      <c r="G177" s="1">
        <f t="shared" si="2"/>
        <v>1.03</v>
      </c>
      <c r="H177" s="1">
        <f t="shared" si="3"/>
        <v>-1.61</v>
      </c>
      <c r="I177" s="1">
        <f>ROUND((3.495+2.764*(D177-6)+8.539*LN(D177/6)+1.008*LN((J177^2+6.155^2)^0.5)+0.464*AY177+0.165*AZ177),2)</f>
        <v>8.0399999999999991</v>
      </c>
      <c r="J177" s="1">
        <v>10</v>
      </c>
      <c r="K177" s="1">
        <f>ROUND(J177+10^(0.89*D177-5.64),2)</f>
        <v>11.4</v>
      </c>
      <c r="L177" s="1">
        <f>ROUND(-3.49-1.86*LOG(J177)+0.9*D177,2)</f>
        <v>0.5</v>
      </c>
      <c r="M177" s="1">
        <v>1.43</v>
      </c>
      <c r="N177" s="1">
        <v>9.16</v>
      </c>
      <c r="O177" s="1">
        <v>3.97</v>
      </c>
      <c r="P177" s="1">
        <v>1.52</v>
      </c>
      <c r="Q177" s="1">
        <v>14</v>
      </c>
      <c r="R177" s="1">
        <v>0.12</v>
      </c>
      <c r="S177" s="1">
        <v>3.05</v>
      </c>
      <c r="T177" s="1">
        <v>125</v>
      </c>
      <c r="U177" s="1">
        <v>381</v>
      </c>
      <c r="V177" s="1" t="s">
        <v>125</v>
      </c>
      <c r="AY177" s="1">
        <f>IF(C177="Strike-Slip",0,IF(C177="Normal",1,0))</f>
        <v>0</v>
      </c>
      <c r="AZ177" s="1">
        <f>IF(C177="Strike-Slip",0,IF(C177="Normal",0,1))</f>
        <v>0</v>
      </c>
    </row>
    <row r="178" spans="1:52" x14ac:dyDescent="0.2">
      <c r="A178" s="1" t="s">
        <v>124</v>
      </c>
      <c r="B178" s="2"/>
      <c r="C178" s="1" t="s">
        <v>49</v>
      </c>
      <c r="D178" s="1">
        <v>6.5</v>
      </c>
      <c r="E178" s="1">
        <v>0.51</v>
      </c>
      <c r="F178" s="1">
        <f>ROUND(10^((0.58*D178+0.0031*J178-1.25)-LOG(J178+0.0028*10^(0.5*D178))-0.002*J178),2)</f>
        <v>22.67</v>
      </c>
      <c r="G178" s="1">
        <f t="shared" si="2"/>
        <v>1.03</v>
      </c>
      <c r="H178" s="1">
        <f t="shared" si="3"/>
        <v>-1.61</v>
      </c>
      <c r="I178" s="1">
        <f>ROUND((3.495+2.764*(D178-6)+8.539*LN(D178/6)+1.008*LN((J178^2+6.155^2)^0.5)+0.464*AY178+0.165*AZ178),2)</f>
        <v>8.0399999999999991</v>
      </c>
      <c r="J178" s="1">
        <v>10</v>
      </c>
      <c r="K178" s="1">
        <f>ROUND(J178+10^(0.89*D178-5.64),2)</f>
        <v>11.4</v>
      </c>
      <c r="L178" s="1">
        <f>ROUND(-3.49-1.86*LOG(J178)+0.9*D178,2)</f>
        <v>0.5</v>
      </c>
      <c r="M178" s="1">
        <v>2.17</v>
      </c>
      <c r="N178" s="1">
        <v>9.6</v>
      </c>
      <c r="O178" s="1">
        <v>3.97</v>
      </c>
      <c r="P178" s="1">
        <v>1.52</v>
      </c>
      <c r="Q178" s="1">
        <v>14</v>
      </c>
      <c r="R178" s="1">
        <v>0.12</v>
      </c>
      <c r="S178" s="1">
        <v>3.05</v>
      </c>
      <c r="T178" s="1">
        <v>125</v>
      </c>
      <c r="U178" s="1">
        <v>399</v>
      </c>
      <c r="V178" s="1" t="s">
        <v>125</v>
      </c>
      <c r="AY178" s="1">
        <f>IF(C178="Strike-Slip",0,IF(C178="Normal",1,0))</f>
        <v>0</v>
      </c>
      <c r="AZ178" s="1">
        <f>IF(C178="Strike-Slip",0,IF(C178="Normal",0,1))</f>
        <v>0</v>
      </c>
    </row>
    <row r="179" spans="1:52" x14ac:dyDescent="0.2">
      <c r="A179" s="1" t="s">
        <v>124</v>
      </c>
      <c r="B179" s="2"/>
      <c r="C179" s="1" t="s">
        <v>49</v>
      </c>
      <c r="D179" s="1">
        <v>6.5</v>
      </c>
      <c r="E179" s="1">
        <v>0.51</v>
      </c>
      <c r="F179" s="1">
        <f>ROUND(10^((0.58*D179+0.0031*J179-1.25)-LOG(J179+0.0028*10^(0.5*D179))-0.002*J179),2)</f>
        <v>22.67</v>
      </c>
      <c r="G179" s="1">
        <f t="shared" si="2"/>
        <v>1.03</v>
      </c>
      <c r="H179" s="1">
        <f t="shared" si="3"/>
        <v>-1.61</v>
      </c>
      <c r="I179" s="1">
        <f>ROUND((3.495+2.764*(D179-6)+8.539*LN(D179/6)+1.008*LN((J179^2+6.155^2)^0.5)+0.464*AY179+0.165*AZ179),2)</f>
        <v>8.0399999999999991</v>
      </c>
      <c r="J179" s="1">
        <v>10</v>
      </c>
      <c r="K179" s="1">
        <f>ROUND(J179+10^(0.89*D179-5.64),2)</f>
        <v>11.4</v>
      </c>
      <c r="L179" s="1">
        <f>ROUND(-3.49-1.86*LOG(J179)+0.9*D179,2)</f>
        <v>0.5</v>
      </c>
      <c r="M179" s="1">
        <v>1.85</v>
      </c>
      <c r="N179" s="1">
        <v>6.78</v>
      </c>
      <c r="O179" s="1">
        <v>3.97</v>
      </c>
      <c r="P179" s="1">
        <v>1.52</v>
      </c>
      <c r="Q179" s="1">
        <v>14</v>
      </c>
      <c r="R179" s="1">
        <v>0.12</v>
      </c>
      <c r="S179" s="1">
        <v>3.05</v>
      </c>
      <c r="T179" s="1">
        <v>125</v>
      </c>
      <c r="U179" s="1">
        <v>229</v>
      </c>
      <c r="V179" s="1" t="s">
        <v>125</v>
      </c>
      <c r="AY179" s="1">
        <f>IF(C179="Strike-Slip",0,IF(C179="Normal",1,0))</f>
        <v>0</v>
      </c>
      <c r="AZ179" s="1">
        <f>IF(C179="Strike-Slip",0,IF(C179="Normal",0,1))</f>
        <v>0</v>
      </c>
    </row>
    <row r="180" spans="1:52" x14ac:dyDescent="0.2">
      <c r="A180" s="1" t="s">
        <v>124</v>
      </c>
      <c r="B180" s="2"/>
      <c r="C180" s="1" t="s">
        <v>49</v>
      </c>
      <c r="D180" s="1">
        <v>6.5</v>
      </c>
      <c r="E180" s="1">
        <v>0.51</v>
      </c>
      <c r="F180" s="1">
        <f>ROUND(10^((0.58*D180+0.0031*J180-1.25)-LOG(J180+0.0028*10^(0.5*D180))-0.002*J180),2)</f>
        <v>22.67</v>
      </c>
      <c r="G180" s="1">
        <f t="shared" si="2"/>
        <v>1.03</v>
      </c>
      <c r="H180" s="1">
        <f t="shared" si="3"/>
        <v>-1.61</v>
      </c>
      <c r="I180" s="1">
        <f>ROUND((3.495+2.764*(D180-6)+8.539*LN(D180/6)+1.008*LN((J180^2+6.155^2)^0.5)+0.464*AY180+0.165*AZ180),2)</f>
        <v>8.0399999999999991</v>
      </c>
      <c r="J180" s="1">
        <v>10</v>
      </c>
      <c r="K180" s="1">
        <f>ROUND(J180+10^(0.89*D180-5.64),2)</f>
        <v>11.4</v>
      </c>
      <c r="L180" s="1">
        <f>ROUND(-3.49-1.86*LOG(J180)+0.9*D180,2)</f>
        <v>0.5</v>
      </c>
      <c r="M180" s="1">
        <v>2.7</v>
      </c>
      <c r="N180" s="1">
        <v>9.3800000000000008</v>
      </c>
      <c r="O180" s="1">
        <v>3.97</v>
      </c>
      <c r="P180" s="1">
        <v>1.52</v>
      </c>
      <c r="Q180" s="1">
        <v>14</v>
      </c>
      <c r="R180" s="1">
        <v>0.12</v>
      </c>
      <c r="S180" s="1">
        <v>3.05</v>
      </c>
      <c r="T180" s="1">
        <v>125</v>
      </c>
      <c r="U180" s="1">
        <v>424</v>
      </c>
      <c r="V180" s="1" t="s">
        <v>125</v>
      </c>
      <c r="AY180" s="1">
        <f>IF(C180="Strike-Slip",0,IF(C180="Normal",1,0))</f>
        <v>0</v>
      </c>
      <c r="AZ180" s="1">
        <f>IF(C180="Strike-Slip",0,IF(C180="Normal",0,1))</f>
        <v>0</v>
      </c>
    </row>
    <row r="181" spans="1:52" x14ac:dyDescent="0.2">
      <c r="A181" s="1" t="s">
        <v>124</v>
      </c>
      <c r="B181" s="2"/>
      <c r="C181" s="1" t="s">
        <v>49</v>
      </c>
      <c r="D181" s="1">
        <v>6.5</v>
      </c>
      <c r="E181" s="1">
        <v>0.51</v>
      </c>
      <c r="F181" s="1">
        <f>ROUND(10^((0.58*D181+0.0031*J181-1.25)-LOG(J181+0.0028*10^(0.5*D181))-0.002*J181),2)</f>
        <v>22.67</v>
      </c>
      <c r="G181" s="1">
        <f t="shared" si="2"/>
        <v>1.03</v>
      </c>
      <c r="H181" s="1">
        <f t="shared" si="3"/>
        <v>-1.61</v>
      </c>
      <c r="I181" s="1">
        <f>ROUND((3.495+2.764*(D181-6)+8.539*LN(D181/6)+1.008*LN((J181^2+6.155^2)^0.5)+0.464*AY181+0.165*AZ181),2)</f>
        <v>8.0399999999999991</v>
      </c>
      <c r="J181" s="1">
        <v>10</v>
      </c>
      <c r="K181" s="1">
        <f>ROUND(J181+10^(0.89*D181-5.64),2)</f>
        <v>11.4</v>
      </c>
      <c r="L181" s="1">
        <f>ROUND(-3.49-1.86*LOG(J181)+0.9*D181,2)</f>
        <v>0.5</v>
      </c>
      <c r="M181" s="1">
        <v>2.44</v>
      </c>
      <c r="N181" s="1">
        <v>6.56</v>
      </c>
      <c r="O181" s="1">
        <v>3.97</v>
      </c>
      <c r="P181" s="1">
        <v>1.52</v>
      </c>
      <c r="Q181" s="1">
        <v>14</v>
      </c>
      <c r="R181" s="1">
        <v>0.12</v>
      </c>
      <c r="S181" s="1">
        <v>3.05</v>
      </c>
      <c r="T181" s="1">
        <v>125</v>
      </c>
      <c r="U181" s="1">
        <v>201</v>
      </c>
      <c r="V181" s="1" t="s">
        <v>125</v>
      </c>
      <c r="AY181" s="1">
        <f>IF(C181="Strike-Slip",0,IF(C181="Normal",1,0))</f>
        <v>0</v>
      </c>
      <c r="AZ181" s="1">
        <f>IF(C181="Strike-Slip",0,IF(C181="Normal",0,1))</f>
        <v>0</v>
      </c>
    </row>
    <row r="182" spans="1:52" x14ac:dyDescent="0.2">
      <c r="A182" s="1" t="s">
        <v>124</v>
      </c>
      <c r="B182" s="2"/>
      <c r="C182" s="1" t="s">
        <v>49</v>
      </c>
      <c r="D182" s="1">
        <v>6.5</v>
      </c>
      <c r="E182" s="1">
        <v>0.51</v>
      </c>
      <c r="F182" s="1">
        <f>ROUND(10^((0.58*D182+0.0031*J182-1.25)-LOG(J182+0.0028*10^(0.5*D182))-0.002*J182),2)</f>
        <v>22.67</v>
      </c>
      <c r="G182" s="1">
        <f t="shared" si="2"/>
        <v>1.03</v>
      </c>
      <c r="H182" s="1">
        <f t="shared" si="3"/>
        <v>-1.61</v>
      </c>
      <c r="I182" s="1">
        <f>ROUND((3.495+2.764*(D182-6)+8.539*LN(D182/6)+1.008*LN((J182^2+6.155^2)^0.5)+0.464*AY182+0.165*AZ182),2)</f>
        <v>8.0399999999999991</v>
      </c>
      <c r="J182" s="1">
        <v>10</v>
      </c>
      <c r="K182" s="1">
        <f>ROUND(J182+10^(0.89*D182-5.64),2)</f>
        <v>11.4</v>
      </c>
      <c r="L182" s="1">
        <f>ROUND(-3.49-1.86*LOG(J182)+0.9*D182,2)</f>
        <v>0.5</v>
      </c>
      <c r="M182" s="1">
        <v>5.26</v>
      </c>
      <c r="N182" s="1">
        <v>6.56</v>
      </c>
      <c r="O182" s="1">
        <v>3.97</v>
      </c>
      <c r="P182" s="1">
        <v>1.52</v>
      </c>
      <c r="Q182" s="1">
        <v>14</v>
      </c>
      <c r="R182" s="1">
        <v>0.12</v>
      </c>
      <c r="S182" s="1">
        <v>3.05</v>
      </c>
      <c r="T182" s="1">
        <v>125</v>
      </c>
      <c r="U182" s="1">
        <v>147</v>
      </c>
      <c r="V182" s="1" t="s">
        <v>125</v>
      </c>
      <c r="AY182" s="1">
        <f>IF(C182="Strike-Slip",0,IF(C182="Normal",1,0))</f>
        <v>0</v>
      </c>
      <c r="AZ182" s="1">
        <f>IF(C182="Strike-Slip",0,IF(C182="Normal",0,1))</f>
        <v>0</v>
      </c>
    </row>
    <row r="183" spans="1:52" x14ac:dyDescent="0.2">
      <c r="A183" s="1" t="s">
        <v>124</v>
      </c>
      <c r="B183" s="2"/>
      <c r="C183" s="1" t="s">
        <v>49</v>
      </c>
      <c r="D183" s="1">
        <v>6.5</v>
      </c>
      <c r="E183" s="1">
        <v>0.51</v>
      </c>
      <c r="F183" s="1">
        <f>ROUND(10^((0.58*D183+0.0031*J183-1.25)-LOG(J183+0.0028*10^(0.5*D183))-0.002*J183),2)</f>
        <v>22.67</v>
      </c>
      <c r="G183" s="1">
        <f t="shared" si="2"/>
        <v>1.03</v>
      </c>
      <c r="H183" s="1">
        <f t="shared" si="3"/>
        <v>-1.61</v>
      </c>
      <c r="I183" s="1">
        <f>ROUND((3.495+2.764*(D183-6)+8.539*LN(D183/6)+1.008*LN((J183^2+6.155^2)^0.5)+0.464*AY183+0.165*AZ183),2)</f>
        <v>8.0399999999999991</v>
      </c>
      <c r="J183" s="1">
        <v>10</v>
      </c>
      <c r="K183" s="1">
        <f>ROUND(J183+10^(0.89*D183-5.64),2)</f>
        <v>11.4</v>
      </c>
      <c r="L183" s="1">
        <f>ROUND(-3.49-1.86*LOG(J183)+0.9*D183,2)</f>
        <v>0.5</v>
      </c>
      <c r="M183" s="1">
        <v>4.17</v>
      </c>
      <c r="N183" s="1">
        <v>8.0500000000000007</v>
      </c>
      <c r="O183" s="1">
        <v>2.58</v>
      </c>
      <c r="P183" s="1">
        <v>1.52</v>
      </c>
      <c r="Q183" s="1">
        <v>31.65</v>
      </c>
      <c r="R183" s="1">
        <v>0.08</v>
      </c>
      <c r="S183" s="1">
        <v>4.2</v>
      </c>
      <c r="T183" s="1">
        <v>177</v>
      </c>
      <c r="U183" s="1">
        <v>2</v>
      </c>
      <c r="V183" s="1" t="s">
        <v>125</v>
      </c>
      <c r="AY183" s="1">
        <f>IF(C183="Strike-Slip",0,IF(C183="Normal",1,0))</f>
        <v>0</v>
      </c>
      <c r="AZ183" s="1">
        <f>IF(C183="Strike-Slip",0,IF(C183="Normal",0,1))</f>
        <v>0</v>
      </c>
    </row>
    <row r="184" spans="1:52" x14ac:dyDescent="0.2">
      <c r="A184" s="1" t="s">
        <v>124</v>
      </c>
      <c r="B184" s="2"/>
      <c r="C184" s="1" t="s">
        <v>49</v>
      </c>
      <c r="D184" s="1">
        <v>6.5</v>
      </c>
      <c r="E184" s="1">
        <v>0.51</v>
      </c>
      <c r="F184" s="1">
        <f>ROUND(10^((0.58*D184+0.0031*J184-1.25)-LOG(J184+0.0028*10^(0.5*D184))-0.002*J184),2)</f>
        <v>22.67</v>
      </c>
      <c r="G184" s="1">
        <f t="shared" si="2"/>
        <v>1.03</v>
      </c>
      <c r="H184" s="1">
        <f t="shared" si="3"/>
        <v>-1.61</v>
      </c>
      <c r="I184" s="1">
        <f>ROUND((3.495+2.764*(D184-6)+8.539*LN(D184/6)+1.008*LN((J184^2+6.155^2)^0.5)+0.464*AY184+0.165*AZ184),2)</f>
        <v>8.0399999999999991</v>
      </c>
      <c r="J184" s="1">
        <v>10</v>
      </c>
      <c r="K184" s="1">
        <f>ROUND(J184+10^(0.89*D184-5.64),2)</f>
        <v>11.4</v>
      </c>
      <c r="L184" s="1">
        <f>ROUND(-3.49-1.86*LOG(J184)+0.9*D184,2)</f>
        <v>0.5</v>
      </c>
      <c r="M184" s="1">
        <v>5.26</v>
      </c>
      <c r="N184" s="1">
        <v>6.78</v>
      </c>
      <c r="O184" s="1">
        <v>4.62</v>
      </c>
      <c r="P184" s="1">
        <v>1.52</v>
      </c>
      <c r="Q184" s="1">
        <v>14</v>
      </c>
      <c r="R184" s="1">
        <v>0.12</v>
      </c>
      <c r="S184" s="1">
        <v>3.05</v>
      </c>
      <c r="T184" s="1">
        <v>149</v>
      </c>
      <c r="U184" s="1">
        <v>71</v>
      </c>
      <c r="V184" s="4" t="s">
        <v>125</v>
      </c>
      <c r="AY184" s="1">
        <f>IF(C184="Strike-Slip",0,IF(C184="Normal",1,0))</f>
        <v>0</v>
      </c>
      <c r="AZ184" s="1">
        <f>IF(C184="Strike-Slip",0,IF(C184="Normal",0,1))</f>
        <v>0</v>
      </c>
    </row>
    <row r="185" spans="1:52" x14ac:dyDescent="0.2">
      <c r="A185" s="1" t="s">
        <v>124</v>
      </c>
      <c r="B185" s="2"/>
      <c r="C185" s="1" t="s">
        <v>49</v>
      </c>
      <c r="D185" s="1">
        <v>6.5</v>
      </c>
      <c r="E185" s="1">
        <v>0.51</v>
      </c>
      <c r="F185" s="1">
        <f>ROUND(10^((0.58*D185+0.0031*J185-1.25)-LOG(J185+0.0028*10^(0.5*D185))-0.002*J185),2)</f>
        <v>22.67</v>
      </c>
      <c r="G185" s="1">
        <f t="shared" si="2"/>
        <v>1.03</v>
      </c>
      <c r="H185" s="1">
        <f t="shared" si="3"/>
        <v>-1.61</v>
      </c>
      <c r="I185" s="1">
        <f>ROUND((3.495+2.764*(D185-6)+8.539*LN(D185/6)+1.008*LN((J185^2+6.155^2)^0.5)+0.464*AY185+0.165*AZ185),2)</f>
        <v>8.0399999999999991</v>
      </c>
      <c r="J185" s="1">
        <v>10</v>
      </c>
      <c r="K185" s="1">
        <f>ROUND(J185+10^(0.89*D185-5.64),2)</f>
        <v>11.4</v>
      </c>
      <c r="L185" s="1">
        <f>ROUND(-3.49-1.86*LOG(J185)+0.9*D185,2)</f>
        <v>0.5</v>
      </c>
      <c r="M185" s="1">
        <v>4.3499999999999996</v>
      </c>
      <c r="N185" s="1">
        <v>9.84</v>
      </c>
      <c r="O185" s="1">
        <v>4.62</v>
      </c>
      <c r="P185" s="1">
        <v>1.52</v>
      </c>
      <c r="Q185" s="1">
        <v>14</v>
      </c>
      <c r="R185" s="1">
        <v>0.12</v>
      </c>
      <c r="S185" s="1">
        <v>3.05</v>
      </c>
      <c r="T185" s="1">
        <v>149</v>
      </c>
      <c r="U185" s="1">
        <v>262</v>
      </c>
      <c r="V185" s="1" t="s">
        <v>125</v>
      </c>
      <c r="AY185" s="1">
        <f>IF(C185="Strike-Slip",0,IF(C185="Normal",1,0))</f>
        <v>0</v>
      </c>
      <c r="AZ185" s="1">
        <f>IF(C185="Strike-Slip",0,IF(C185="Normal",0,1))</f>
        <v>0</v>
      </c>
    </row>
    <row r="186" spans="1:52" x14ac:dyDescent="0.2">
      <c r="A186" s="1" t="s">
        <v>124</v>
      </c>
      <c r="B186" s="2"/>
      <c r="C186" s="1" t="s">
        <v>49</v>
      </c>
      <c r="D186" s="1">
        <v>6.5</v>
      </c>
      <c r="E186" s="1">
        <v>0.51</v>
      </c>
      <c r="F186" s="1">
        <f>ROUND(10^((0.58*D186+0.0031*J186-1.25)-LOG(J186+0.0028*10^(0.5*D186))-0.002*J186),2)</f>
        <v>22.67</v>
      </c>
      <c r="G186" s="1">
        <f t="shared" si="2"/>
        <v>1.03</v>
      </c>
      <c r="H186" s="1">
        <f t="shared" si="3"/>
        <v>-1.61</v>
      </c>
      <c r="I186" s="1">
        <f>ROUND((3.495+2.764*(D186-6)+8.539*LN(D186/6)+1.008*LN((J186^2+6.155^2)^0.5)+0.464*AY186+0.165*AZ186),2)</f>
        <v>8.0399999999999991</v>
      </c>
      <c r="J186" s="1">
        <v>10</v>
      </c>
      <c r="K186" s="1">
        <f>ROUND(J186+10^(0.89*D186-5.64),2)</f>
        <v>11.4</v>
      </c>
      <c r="L186" s="1">
        <f>ROUND(-3.49-1.86*LOG(J186)+0.9*D186,2)</f>
        <v>0.5</v>
      </c>
      <c r="M186" s="1">
        <v>5</v>
      </c>
      <c r="N186" s="1">
        <v>7.02</v>
      </c>
      <c r="O186" s="1">
        <v>4.62</v>
      </c>
      <c r="P186" s="1">
        <v>1.52</v>
      </c>
      <c r="Q186" s="1">
        <v>14</v>
      </c>
      <c r="R186" s="1">
        <v>0.12</v>
      </c>
      <c r="S186" s="1">
        <v>3.05</v>
      </c>
      <c r="T186" s="1">
        <v>149</v>
      </c>
      <c r="U186" s="1">
        <v>142</v>
      </c>
      <c r="V186" s="1" t="s">
        <v>125</v>
      </c>
      <c r="AY186" s="1">
        <f>IF(C186="Strike-Slip",0,IF(C186="Normal",1,0))</f>
        <v>0</v>
      </c>
      <c r="AZ186" s="1">
        <f>IF(C186="Strike-Slip",0,IF(C186="Normal",0,1))</f>
        <v>0</v>
      </c>
    </row>
    <row r="187" spans="1:52" x14ac:dyDescent="0.2">
      <c r="A187" s="1" t="s">
        <v>124</v>
      </c>
      <c r="B187" s="2">
        <v>71</v>
      </c>
      <c r="C187" s="1" t="s">
        <v>49</v>
      </c>
      <c r="D187" s="1">
        <v>6.5</v>
      </c>
      <c r="E187" s="1">
        <v>0.51</v>
      </c>
      <c r="F187" s="1">
        <f>ROUND(10^((0.58*D187+0.0031*J187-1.25)-LOG(J187+0.0028*10^(0.5*D187))-0.002*J187),2)</f>
        <v>22.67</v>
      </c>
      <c r="G187" s="1">
        <f t="shared" si="2"/>
        <v>1.03</v>
      </c>
      <c r="H187" s="1">
        <f t="shared" si="3"/>
        <v>-1.61</v>
      </c>
      <c r="I187" s="1">
        <f>ROUND((3.495+2.764*(D187-6)+8.539*LN(D187/6)+1.008*LN((J187^2+6.155^2)^0.5)+0.464*AY187+0.165*AZ187),2)</f>
        <v>8.0399999999999991</v>
      </c>
      <c r="J187" s="1">
        <v>10</v>
      </c>
      <c r="K187" s="1">
        <f>ROUND(J187+10^(0.89*D187-5.64),2)</f>
        <v>11.4</v>
      </c>
      <c r="L187" s="1">
        <f>ROUND(-3.49-1.86*LOG(J187)+0.9*D187,2)</f>
        <v>0.5</v>
      </c>
      <c r="M187" s="1">
        <v>2.78</v>
      </c>
      <c r="N187" s="1">
        <v>10.08</v>
      </c>
      <c r="O187" s="1">
        <v>4.62</v>
      </c>
      <c r="P187" s="1">
        <v>1.52</v>
      </c>
      <c r="Q187" s="1">
        <v>14</v>
      </c>
      <c r="R187" s="1">
        <v>0.12</v>
      </c>
      <c r="S187" s="1">
        <v>3.05</v>
      </c>
      <c r="T187" s="1">
        <v>149</v>
      </c>
      <c r="U187" s="1">
        <v>320</v>
      </c>
      <c r="V187" s="1" t="s">
        <v>125</v>
      </c>
      <c r="AY187" s="1">
        <f>IF(C187="Strike-Slip",0,IF(C187="Normal",1,0))</f>
        <v>0</v>
      </c>
      <c r="AZ187" s="1">
        <f>IF(C187="Strike-Slip",0,IF(C187="Normal",0,1))</f>
        <v>0</v>
      </c>
    </row>
    <row r="188" spans="1:52" x14ac:dyDescent="0.2">
      <c r="A188" s="1" t="s">
        <v>124</v>
      </c>
      <c r="B188" s="2">
        <v>260</v>
      </c>
      <c r="C188" s="1" t="s">
        <v>49</v>
      </c>
      <c r="D188" s="1">
        <v>6.5</v>
      </c>
      <c r="E188" s="1">
        <v>0.21</v>
      </c>
      <c r="F188" s="1">
        <f>ROUND(10^((0.58*D188+0.0031*J188-1.25)-LOG(J188+0.0028*10^(0.5*D188))-0.002*J188),2)</f>
        <v>22.67</v>
      </c>
      <c r="G188" s="1">
        <f t="shared" si="2"/>
        <v>2.5</v>
      </c>
      <c r="H188" s="1">
        <f t="shared" si="3"/>
        <v>-1.61</v>
      </c>
      <c r="I188" s="1">
        <f>ROUND((3.495+2.764*(D188-6)+8.539*LN(D188/6)+1.008*LN((J188^2+6.155^2)^0.5)+0.464*AY188+0.165*AZ188),2)</f>
        <v>8.0399999999999991</v>
      </c>
      <c r="J188" s="1">
        <v>10</v>
      </c>
      <c r="K188" s="1">
        <f>ROUND(J188+10^(0.89*D188-5.64),2)</f>
        <v>11.4</v>
      </c>
      <c r="L188" s="1">
        <f>ROUND(-3.49-1.86*LOG(J188)+0.9*D188,2)</f>
        <v>0.5</v>
      </c>
      <c r="M188" s="1">
        <v>0.56000000000000005</v>
      </c>
      <c r="N188" s="1">
        <v>0</v>
      </c>
      <c r="O188" s="1">
        <v>1.1499999999999999</v>
      </c>
      <c r="P188" s="1">
        <v>1.85</v>
      </c>
      <c r="Q188" s="1">
        <v>19.13</v>
      </c>
      <c r="R188" s="1">
        <v>0.12</v>
      </c>
      <c r="S188" s="1">
        <v>5</v>
      </c>
      <c r="T188" s="1">
        <v>188</v>
      </c>
      <c r="U188" s="1">
        <v>0</v>
      </c>
      <c r="V188" s="1" t="s">
        <v>125</v>
      </c>
      <c r="AY188" s="1">
        <f>IF(C188="Strike-Slip",0,IF(C188="Normal",1,0))</f>
        <v>0</v>
      </c>
      <c r="AZ188" s="1">
        <f>IF(C188="Strike-Slip",0,IF(C188="Normal",0,1))</f>
        <v>0</v>
      </c>
    </row>
    <row r="189" spans="1:52" x14ac:dyDescent="0.2">
      <c r="A189" s="1" t="s">
        <v>124</v>
      </c>
      <c r="B189" s="2">
        <v>261</v>
      </c>
      <c r="C189" s="1" t="s">
        <v>49</v>
      </c>
      <c r="D189" s="1">
        <v>6.5</v>
      </c>
      <c r="E189" s="1">
        <v>0.21</v>
      </c>
      <c r="F189" s="1">
        <f>ROUND(10^((0.58*D189+0.0031*J189-1.25)-LOG(J189+0.0028*10^(0.5*D189))-0.002*J189),2)</f>
        <v>22.67</v>
      </c>
      <c r="G189" s="1">
        <f t="shared" si="2"/>
        <v>2.5</v>
      </c>
      <c r="H189" s="1">
        <f t="shared" si="3"/>
        <v>-1.61</v>
      </c>
      <c r="I189" s="1">
        <f>ROUND((3.495+2.764*(D189-6)+8.539*LN(D189/6)+1.008*LN((J189^2+6.155^2)^0.5)+0.464*AY189+0.165*AZ189),2)</f>
        <v>8.0399999999999991</v>
      </c>
      <c r="J189" s="1">
        <v>10</v>
      </c>
      <c r="K189" s="1">
        <f>ROUND(J189+10^(0.89*D189-5.64),2)</f>
        <v>11.4</v>
      </c>
      <c r="L189" s="1">
        <f>ROUND(-3.49-1.86*LOG(J189)+0.9*D189,2)</f>
        <v>0.5</v>
      </c>
      <c r="M189" s="1">
        <v>0.56000000000000005</v>
      </c>
      <c r="N189" s="1">
        <v>10.66</v>
      </c>
      <c r="O189" s="1">
        <v>2</v>
      </c>
      <c r="P189" s="1">
        <v>0</v>
      </c>
      <c r="Q189" s="1">
        <v>35</v>
      </c>
      <c r="R189" s="1">
        <v>0.17</v>
      </c>
      <c r="S189" s="1">
        <v>1.6</v>
      </c>
      <c r="T189" s="1">
        <v>156</v>
      </c>
      <c r="U189" s="1">
        <v>0</v>
      </c>
      <c r="V189" s="1" t="s">
        <v>125</v>
      </c>
      <c r="AY189" s="1">
        <f>IF(C189="Strike-Slip",0,IF(C189="Normal",1,0))</f>
        <v>0</v>
      </c>
      <c r="AZ189" s="1">
        <f>IF(C189="Strike-Slip",0,IF(C189="Normal",0,1))</f>
        <v>0</v>
      </c>
    </row>
    <row r="190" spans="1:52" x14ac:dyDescent="0.2">
      <c r="A190" s="1" t="s">
        <v>126</v>
      </c>
      <c r="B190" s="2" t="s">
        <v>127</v>
      </c>
      <c r="C190" s="1" t="s">
        <v>25</v>
      </c>
      <c r="D190" s="1">
        <v>7.9</v>
      </c>
      <c r="E190" s="1">
        <v>0.2</v>
      </c>
      <c r="F190" s="1">
        <f>ROUND(10^((0.58*D190+0.0031*J190-1.25)-LOG(J190+0.0028*10^(0.5*D190))-0.002*J190),2)</f>
        <v>22.14</v>
      </c>
      <c r="G190" s="1">
        <f t="shared" si="2"/>
        <v>2.5</v>
      </c>
      <c r="H190" s="1"/>
      <c r="I190" s="1">
        <f>ROUND((3.495+2.764*(D190-6)+8.539*LN(D190/6)+1.008*LN((J190^2+6.155^2)^0.5)+0.464*AY190+0.165*AZ190),2)</f>
        <v>15.9</v>
      </c>
      <c r="J190" s="1">
        <v>100</v>
      </c>
      <c r="K190" s="1">
        <f>ROUND(J190+10^(0.89*D190-5.64),2)</f>
        <v>124.6</v>
      </c>
      <c r="L190" s="1">
        <f>ROUND(-3.49-1.86*LOG(J190)+0.9*D190,2)</f>
        <v>-0.1</v>
      </c>
      <c r="M190" s="1">
        <v>0.7</v>
      </c>
      <c r="N190" s="1">
        <v>0</v>
      </c>
      <c r="O190" s="1">
        <v>2.83</v>
      </c>
      <c r="P190" s="1">
        <v>2</v>
      </c>
      <c r="Q190" s="1">
        <v>25</v>
      </c>
      <c r="R190" s="1">
        <v>0.1</v>
      </c>
      <c r="S190" s="1">
        <v>4.03</v>
      </c>
      <c r="T190" s="1"/>
      <c r="U190" s="1">
        <v>150</v>
      </c>
      <c r="V190" s="1" t="s">
        <v>26</v>
      </c>
      <c r="AY190" s="1">
        <f>IF(C190="Strike-Slip",0,IF(C190="Normal",1,0))</f>
        <v>0</v>
      </c>
      <c r="AZ190" s="1">
        <f>IF(C190="Strike-Slip",0,IF(C190="Normal",0,1))</f>
        <v>1</v>
      </c>
    </row>
    <row r="191" spans="1:52" x14ac:dyDescent="0.2">
      <c r="A191" s="1" t="s">
        <v>126</v>
      </c>
      <c r="B191" s="2" t="s">
        <v>128</v>
      </c>
      <c r="C191" s="1" t="s">
        <v>25</v>
      </c>
      <c r="D191" s="1">
        <v>7.9</v>
      </c>
      <c r="E191" s="1">
        <v>0.25</v>
      </c>
      <c r="F191" s="1">
        <f>ROUND(10^((0.58*D191+0.0031*J191-1.25)-LOG(J191+0.0028*10^(0.5*D191))-0.002*J191),2)</f>
        <v>25.06</v>
      </c>
      <c r="G191" s="1">
        <f t="shared" si="2"/>
        <v>2.56</v>
      </c>
      <c r="H191" s="1"/>
      <c r="I191" s="1">
        <f>ROUND((3.495+2.764*(D191-6)+8.539*LN(D191/6)+1.008*LN((J191^2+6.155^2)^0.5)+0.464*AY191+0.165*AZ191),2)</f>
        <v>15.68</v>
      </c>
      <c r="J191" s="1">
        <v>80</v>
      </c>
      <c r="K191" s="1">
        <f>ROUND(J191+10^(0.89*D191-5.64),2)</f>
        <v>104.6</v>
      </c>
      <c r="L191" s="1">
        <f>ROUND(-3.49-1.86*LOG(J191)+0.9*D191,2)</f>
        <v>0.08</v>
      </c>
      <c r="M191" s="1">
        <v>0.7</v>
      </c>
      <c r="N191" s="1">
        <v>0</v>
      </c>
      <c r="O191" s="1">
        <v>10.08</v>
      </c>
      <c r="P191" s="1">
        <v>0.9</v>
      </c>
      <c r="Q191" s="1">
        <v>8</v>
      </c>
      <c r="R191" s="1">
        <v>0.3</v>
      </c>
      <c r="S191" s="1">
        <v>12.73</v>
      </c>
      <c r="T191" s="1"/>
      <c r="U191" s="1">
        <v>300</v>
      </c>
      <c r="V191" s="1" t="s">
        <v>26</v>
      </c>
      <c r="AY191" s="1">
        <f>IF(C191="Strike-Slip",0,IF(C191="Normal",1,0))</f>
        <v>0</v>
      </c>
      <c r="AZ191" s="1">
        <f>IF(C191="Strike-Slip",0,IF(C191="Normal",0,1))</f>
        <v>1</v>
      </c>
    </row>
    <row r="192" spans="1:52" x14ac:dyDescent="0.2">
      <c r="A192" s="1" t="s">
        <v>126</v>
      </c>
      <c r="B192" s="2" t="s">
        <v>129</v>
      </c>
      <c r="C192" s="1" t="s">
        <v>25</v>
      </c>
      <c r="D192" s="1">
        <v>7.9</v>
      </c>
      <c r="E192" s="1">
        <v>0.25</v>
      </c>
      <c r="F192" s="1">
        <f>ROUND(10^((0.58*D192+0.0031*J192-1.25)-LOG(J192+0.0028*10^(0.5*D192))-0.002*J192),2)</f>
        <v>25.06</v>
      </c>
      <c r="G192" s="1">
        <f t="shared" si="2"/>
        <v>2.56</v>
      </c>
      <c r="H192" s="1"/>
      <c r="I192" s="1">
        <f>ROUND((3.495+2.764*(D192-6)+8.539*LN(D192/6)+1.008*LN((J192^2+6.155^2)^0.5)+0.464*AY192+0.165*AZ192),2)</f>
        <v>15.68</v>
      </c>
      <c r="J192" s="1">
        <v>80</v>
      </c>
      <c r="K192" s="1">
        <f>ROUND(J192+10^(0.89*D192-5.64),2)</f>
        <v>104.6</v>
      </c>
      <c r="L192" s="1">
        <f>ROUND(-3.49-1.86*LOG(J192)+0.9*D192,2)</f>
        <v>0.08</v>
      </c>
      <c r="M192" s="1">
        <v>0.7</v>
      </c>
      <c r="N192" s="1">
        <v>0</v>
      </c>
      <c r="O192" s="1">
        <v>6</v>
      </c>
      <c r="P192" s="1">
        <v>1.73</v>
      </c>
      <c r="Q192" s="1">
        <v>8</v>
      </c>
      <c r="R192" s="1">
        <v>0.3</v>
      </c>
      <c r="S192" s="1">
        <v>12.73</v>
      </c>
      <c r="T192" s="1"/>
      <c r="U192" s="1">
        <v>300</v>
      </c>
      <c r="V192" s="1" t="s">
        <v>26</v>
      </c>
      <c r="AY192" s="1">
        <f>IF(C192="Strike-Slip",0,IF(C192="Normal",1,0))</f>
        <v>0</v>
      </c>
      <c r="AZ192" s="1">
        <f>IF(C192="Strike-Slip",0,IF(C192="Normal",0,1))</f>
        <v>1</v>
      </c>
    </row>
    <row r="193" spans="1:52" x14ac:dyDescent="0.2">
      <c r="A193" s="1" t="s">
        <v>126</v>
      </c>
      <c r="B193" s="2" t="s">
        <v>130</v>
      </c>
      <c r="C193" s="1" t="s">
        <v>25</v>
      </c>
      <c r="D193" s="1">
        <v>7.9</v>
      </c>
      <c r="E193" s="1">
        <v>0.25</v>
      </c>
      <c r="F193" s="1">
        <f>ROUND(10^((0.58*D193+0.0031*J193-1.25)-LOG(J193+0.0028*10^(0.5*D193))-0.002*J193),2)</f>
        <v>25.06</v>
      </c>
      <c r="G193" s="1">
        <f t="shared" si="2"/>
        <v>2.56</v>
      </c>
      <c r="H193" s="1"/>
      <c r="I193" s="1">
        <f>ROUND((3.495+2.764*(D193-6)+8.539*LN(D193/6)+1.008*LN((J193^2+6.155^2)^0.5)+0.464*AY193+0.165*AZ193),2)</f>
        <v>15.68</v>
      </c>
      <c r="J193" s="1">
        <v>80</v>
      </c>
      <c r="K193" s="1">
        <f>ROUND(J193+10^(0.89*D193-5.64),2)</f>
        <v>104.6</v>
      </c>
      <c r="L193" s="1">
        <f>ROUND(-3.49-1.86*LOG(J193)+0.9*D193,2)</f>
        <v>0.08</v>
      </c>
      <c r="M193" s="1">
        <v>0.7</v>
      </c>
      <c r="N193" s="1">
        <v>0</v>
      </c>
      <c r="O193" s="1">
        <v>3.33</v>
      </c>
      <c r="P193" s="1">
        <v>1.4</v>
      </c>
      <c r="Q193" s="1">
        <v>8</v>
      </c>
      <c r="R193" s="1">
        <v>0.3</v>
      </c>
      <c r="S193" s="1">
        <v>3.73</v>
      </c>
      <c r="T193" s="1"/>
      <c r="U193" s="1">
        <v>300</v>
      </c>
      <c r="V193" s="1" t="s">
        <v>26</v>
      </c>
      <c r="AY193" s="1">
        <f>IF(C193="Strike-Slip",0,IF(C193="Normal",1,0))</f>
        <v>0</v>
      </c>
      <c r="AZ193" s="1">
        <f>IF(C193="Strike-Slip",0,IF(C193="Normal",0,1))</f>
        <v>1</v>
      </c>
    </row>
    <row r="194" spans="1:52" x14ac:dyDescent="0.2">
      <c r="A194" s="1" t="s">
        <v>126</v>
      </c>
      <c r="B194" s="2" t="s">
        <v>131</v>
      </c>
      <c r="C194" s="1" t="s">
        <v>25</v>
      </c>
      <c r="D194" s="1">
        <v>7.9</v>
      </c>
      <c r="E194" s="1">
        <v>0.25</v>
      </c>
      <c r="F194" s="1">
        <f>ROUND(10^((0.58*D194+0.0031*J194-1.25)-LOG(J194+0.0028*10^(0.5*D194))-0.002*J194),2)</f>
        <v>25.06</v>
      </c>
      <c r="G194" s="1">
        <f t="shared" si="2"/>
        <v>2.56</v>
      </c>
      <c r="H194" s="1"/>
      <c r="I194" s="1">
        <f>ROUND((3.495+2.764*(D194-6)+8.539*LN(D194/6)+1.008*LN((J194^2+6.155^2)^0.5)+0.464*AY194+0.165*AZ194),2)</f>
        <v>15.68</v>
      </c>
      <c r="J194" s="1">
        <v>80</v>
      </c>
      <c r="K194" s="1">
        <f>ROUND(J194+10^(0.89*D194-5.64),2)</f>
        <v>104.6</v>
      </c>
      <c r="L194" s="1">
        <f>ROUND(-3.49-1.86*LOG(J194)+0.9*D194,2)</f>
        <v>0.08</v>
      </c>
      <c r="M194" s="1">
        <v>0.7</v>
      </c>
      <c r="N194" s="1">
        <v>0</v>
      </c>
      <c r="O194" s="1">
        <v>6.33</v>
      </c>
      <c r="P194" s="1">
        <v>1.4</v>
      </c>
      <c r="Q194" s="1">
        <v>8</v>
      </c>
      <c r="R194" s="1">
        <v>0.3</v>
      </c>
      <c r="S194" s="1">
        <v>9.73</v>
      </c>
      <c r="T194" s="1"/>
      <c r="U194" s="1">
        <v>300</v>
      </c>
      <c r="V194" s="1" t="s">
        <v>26</v>
      </c>
      <c r="AY194" s="1">
        <f>IF(C194="Strike-Slip",0,IF(C194="Normal",1,0))</f>
        <v>0</v>
      </c>
      <c r="AZ194" s="1">
        <f>IF(C194="Strike-Slip",0,IF(C194="Normal",0,1))</f>
        <v>1</v>
      </c>
    </row>
    <row r="195" spans="1:52" x14ac:dyDescent="0.2">
      <c r="A195" s="1" t="s">
        <v>126</v>
      </c>
      <c r="B195" s="2" t="s">
        <v>132</v>
      </c>
      <c r="C195" s="1" t="s">
        <v>25</v>
      </c>
      <c r="D195" s="1">
        <v>7.9</v>
      </c>
      <c r="E195" s="1">
        <v>0.25</v>
      </c>
      <c r="F195" s="1">
        <f>ROUND(10^((0.58*D195+0.0031*J195-1.25)-LOG(J195+0.0028*10^(0.5*D195))-0.002*J195),2)</f>
        <v>25.06</v>
      </c>
      <c r="G195" s="1">
        <f t="shared" ref="G195:G258" si="4">ROUND(F195*F195/(E195*980.665),2)</f>
        <v>2.56</v>
      </c>
      <c r="H195" s="1"/>
      <c r="I195" s="1">
        <f>ROUND((3.495+2.764*(D195-6)+8.539*LN(D195/6)+1.008*LN((J195^2+6.155^2)^0.5)+0.464*AY195+0.165*AZ195),2)</f>
        <v>15.68</v>
      </c>
      <c r="J195" s="1">
        <v>80</v>
      </c>
      <c r="K195" s="1">
        <f>ROUND(J195+10^(0.89*D195-5.64),2)</f>
        <v>104.6</v>
      </c>
      <c r="L195" s="1">
        <f>ROUND(-3.49-1.86*LOG(J195)+0.9*D195,2)</f>
        <v>0.08</v>
      </c>
      <c r="M195" s="1">
        <v>0.7</v>
      </c>
      <c r="N195" s="1">
        <v>0</v>
      </c>
      <c r="O195" s="1">
        <v>7.13</v>
      </c>
      <c r="P195" s="1">
        <v>1.6</v>
      </c>
      <c r="Q195" s="1">
        <v>8</v>
      </c>
      <c r="R195" s="1">
        <v>0.3</v>
      </c>
      <c r="S195" s="1">
        <v>4.7300000000000004</v>
      </c>
      <c r="T195" s="1"/>
      <c r="U195" s="1">
        <v>300</v>
      </c>
      <c r="V195" s="1" t="s">
        <v>26</v>
      </c>
      <c r="AY195" s="1">
        <f>IF(C195="Strike-Slip",0,IF(C195="Normal",1,0))</f>
        <v>0</v>
      </c>
      <c r="AZ195" s="1">
        <f>IF(C195="Strike-Slip",0,IF(C195="Normal",0,1))</f>
        <v>1</v>
      </c>
    </row>
    <row r="196" spans="1:52" x14ac:dyDescent="0.2">
      <c r="A196" s="1" t="s">
        <v>126</v>
      </c>
      <c r="B196" s="2" t="s">
        <v>133</v>
      </c>
      <c r="C196" s="1" t="s">
        <v>25</v>
      </c>
      <c r="D196" s="1">
        <v>7.9</v>
      </c>
      <c r="E196" s="1">
        <v>0.25</v>
      </c>
      <c r="F196" s="1">
        <f>ROUND(10^((0.58*D196+0.0031*J196-1.25)-LOG(J196+0.0028*10^(0.5*D196))-0.002*J196),2)</f>
        <v>25.06</v>
      </c>
      <c r="G196" s="1">
        <f t="shared" si="4"/>
        <v>2.56</v>
      </c>
      <c r="H196" s="1"/>
      <c r="I196" s="1">
        <f>ROUND((3.495+2.764*(D196-6)+8.539*LN(D196/6)+1.008*LN((J196^2+6.155^2)^0.5)+0.464*AY196+0.165*AZ196),2)</f>
        <v>15.68</v>
      </c>
      <c r="J196" s="1">
        <v>80</v>
      </c>
      <c r="K196" s="1">
        <f>ROUND(J196+10^(0.89*D196-5.64),2)</f>
        <v>104.6</v>
      </c>
      <c r="L196" s="1">
        <f>ROUND(-3.49-1.86*LOG(J196)+0.9*D196,2)</f>
        <v>0.08</v>
      </c>
      <c r="M196" s="1">
        <v>0.4</v>
      </c>
      <c r="N196" s="1">
        <v>0</v>
      </c>
      <c r="O196" s="1">
        <v>4.2300000000000004</v>
      </c>
      <c r="P196" s="1">
        <v>0.5</v>
      </c>
      <c r="Q196" s="1">
        <v>5.33</v>
      </c>
      <c r="R196" s="1">
        <v>0.28000000000000003</v>
      </c>
      <c r="S196" s="1">
        <v>10.73</v>
      </c>
      <c r="T196" s="1"/>
      <c r="U196" s="1">
        <v>300</v>
      </c>
      <c r="V196" s="1" t="s">
        <v>26</v>
      </c>
      <c r="AY196" s="1">
        <f>IF(C196="Strike-Slip",0,IF(C196="Normal",1,0))</f>
        <v>0</v>
      </c>
      <c r="AZ196" s="1">
        <f>IF(C196="Strike-Slip",0,IF(C196="Normal",0,1))</f>
        <v>1</v>
      </c>
    </row>
    <row r="197" spans="1:52" x14ac:dyDescent="0.2">
      <c r="A197" s="1" t="s">
        <v>126</v>
      </c>
      <c r="B197" s="2" t="s">
        <v>134</v>
      </c>
      <c r="C197" s="1" t="s">
        <v>25</v>
      </c>
      <c r="D197" s="1">
        <v>7.9</v>
      </c>
      <c r="E197" s="1">
        <v>0.25</v>
      </c>
      <c r="F197" s="1">
        <f>ROUND(10^((0.58*D197+0.0031*J197-1.25)-LOG(J197+0.0028*10^(0.5*D197))-0.002*J197),2)</f>
        <v>25.06</v>
      </c>
      <c r="G197" s="1">
        <f t="shared" si="4"/>
        <v>2.56</v>
      </c>
      <c r="H197" s="1"/>
      <c r="I197" s="1">
        <f>ROUND((3.495+2.764*(D197-6)+8.539*LN(D197/6)+1.008*LN((J197^2+6.155^2)^0.5)+0.464*AY197+0.165*AZ197),2)</f>
        <v>15.68</v>
      </c>
      <c r="J197" s="1">
        <v>80</v>
      </c>
      <c r="K197" s="1">
        <f>ROUND(J197+10^(0.89*D197-5.64),2)</f>
        <v>104.6</v>
      </c>
      <c r="L197" s="1">
        <f>ROUND(-3.49-1.86*LOG(J197)+0.9*D197,2)</f>
        <v>0.08</v>
      </c>
      <c r="M197" s="1">
        <v>0.4</v>
      </c>
      <c r="N197" s="1">
        <v>0</v>
      </c>
      <c r="O197" s="1">
        <v>2.93</v>
      </c>
      <c r="P197" s="1">
        <v>0.8</v>
      </c>
      <c r="Q197" s="1">
        <v>11.67</v>
      </c>
      <c r="R197" s="1">
        <v>0.28000000000000003</v>
      </c>
      <c r="S197" s="1">
        <v>0.8</v>
      </c>
      <c r="T197" s="1"/>
      <c r="U197" s="1">
        <v>300</v>
      </c>
      <c r="V197" s="1" t="s">
        <v>26</v>
      </c>
      <c r="AY197" s="1">
        <f>IF(C197="Strike-Slip",0,IF(C197="Normal",1,0))</f>
        <v>0</v>
      </c>
      <c r="AZ197" s="1">
        <f>IF(C197="Strike-Slip",0,IF(C197="Normal",0,1))</f>
        <v>1</v>
      </c>
    </row>
    <row r="198" spans="1:52" x14ac:dyDescent="0.2">
      <c r="A198" s="1" t="s">
        <v>126</v>
      </c>
      <c r="B198" s="2" t="s">
        <v>135</v>
      </c>
      <c r="C198" s="1" t="s">
        <v>25</v>
      </c>
      <c r="D198" s="1">
        <v>7.9</v>
      </c>
      <c r="E198" s="1">
        <v>0.25</v>
      </c>
      <c r="F198" s="1">
        <f>ROUND(10^((0.58*D198+0.0031*J198-1.25)-LOG(J198+0.0028*10^(0.5*D198))-0.002*J198),2)</f>
        <v>25.06</v>
      </c>
      <c r="G198" s="1">
        <f t="shared" si="4"/>
        <v>2.56</v>
      </c>
      <c r="H198" s="1"/>
      <c r="I198" s="1">
        <f>ROUND((3.495+2.764*(D198-6)+8.539*LN(D198/6)+1.008*LN((J198^2+6.155^2)^0.5)+0.464*AY198+0.165*AZ198),2)</f>
        <v>15.68</v>
      </c>
      <c r="J198" s="1">
        <v>80</v>
      </c>
      <c r="K198" s="1">
        <f>ROUND(J198+10^(0.89*D198-5.64),2)</f>
        <v>104.6</v>
      </c>
      <c r="L198" s="1">
        <f>ROUND(-3.49-1.86*LOG(J198)+0.9*D198,2)</f>
        <v>0.08</v>
      </c>
      <c r="M198" s="1">
        <v>0.4</v>
      </c>
      <c r="N198" s="1">
        <v>0</v>
      </c>
      <c r="O198" s="1">
        <v>7.93</v>
      </c>
      <c r="P198" s="1">
        <v>0.8</v>
      </c>
      <c r="Q198" s="1">
        <v>44.75</v>
      </c>
      <c r="R198" s="1">
        <v>0.3</v>
      </c>
      <c r="S198" s="1">
        <v>4.7300000000000004</v>
      </c>
      <c r="T198" s="1"/>
      <c r="U198" s="1">
        <v>300</v>
      </c>
      <c r="V198" s="1" t="s">
        <v>26</v>
      </c>
      <c r="AY198" s="1">
        <f>IF(C198="Strike-Slip",0,IF(C198="Normal",1,0))</f>
        <v>0</v>
      </c>
      <c r="AZ198" s="1">
        <f>IF(C198="Strike-Slip",0,IF(C198="Normal",0,1))</f>
        <v>1</v>
      </c>
    </row>
    <row r="199" spans="1:52" x14ac:dyDescent="0.2">
      <c r="A199" s="1" t="s">
        <v>126</v>
      </c>
      <c r="B199" s="2" t="s">
        <v>136</v>
      </c>
      <c r="C199" s="1" t="s">
        <v>25</v>
      </c>
      <c r="D199" s="1">
        <v>7.9</v>
      </c>
      <c r="E199" s="1">
        <v>0.25</v>
      </c>
      <c r="F199" s="1">
        <f>ROUND(10^((0.58*D199+0.0031*J199-1.25)-LOG(J199+0.0028*10^(0.5*D199))-0.002*J199),2)</f>
        <v>25.06</v>
      </c>
      <c r="G199" s="1">
        <f t="shared" si="4"/>
        <v>2.56</v>
      </c>
      <c r="H199" s="1"/>
      <c r="I199" s="1">
        <f>ROUND((3.495+2.764*(D199-6)+8.539*LN(D199/6)+1.008*LN((J199^2+6.155^2)^0.5)+0.464*AY199+0.165*AZ199),2)</f>
        <v>15.68</v>
      </c>
      <c r="J199" s="1">
        <v>80</v>
      </c>
      <c r="K199" s="1">
        <f>ROUND(J199+10^(0.89*D199-5.64),2)</f>
        <v>104.6</v>
      </c>
      <c r="L199" s="1">
        <f>ROUND(-3.49-1.86*LOG(J199)+0.9*D199,2)</f>
        <v>0.08</v>
      </c>
      <c r="M199" s="1">
        <v>0.4</v>
      </c>
      <c r="N199" s="1">
        <v>0</v>
      </c>
      <c r="O199" s="1">
        <v>6</v>
      </c>
      <c r="P199" s="1">
        <v>2.73</v>
      </c>
      <c r="Q199" s="1">
        <v>50</v>
      </c>
      <c r="R199" s="1">
        <v>0.3</v>
      </c>
      <c r="S199" s="1">
        <v>6.73</v>
      </c>
      <c r="T199" s="1"/>
      <c r="U199" s="1">
        <v>300</v>
      </c>
      <c r="V199" s="1" t="s">
        <v>26</v>
      </c>
      <c r="AY199" s="1">
        <f>IF(C199="Strike-Slip",0,IF(C199="Normal",1,0))</f>
        <v>0</v>
      </c>
      <c r="AZ199" s="1">
        <f>IF(C199="Strike-Slip",0,IF(C199="Normal",0,1))</f>
        <v>1</v>
      </c>
    </row>
    <row r="200" spans="1:52" x14ac:dyDescent="0.2">
      <c r="A200" s="1" t="s">
        <v>126</v>
      </c>
      <c r="B200" s="2" t="s">
        <v>137</v>
      </c>
      <c r="C200" s="1" t="s">
        <v>25</v>
      </c>
      <c r="D200" s="1">
        <v>7.9</v>
      </c>
      <c r="E200" s="1">
        <v>0.2</v>
      </c>
      <c r="F200" s="1">
        <f>ROUND(10^((0.58*D200+0.0031*J200-1.25)-LOG(J200+0.0028*10^(0.5*D200))-0.002*J200),2)</f>
        <v>22.14</v>
      </c>
      <c r="G200" s="1">
        <f t="shared" si="4"/>
        <v>2.5</v>
      </c>
      <c r="H200" s="1"/>
      <c r="I200" s="1">
        <f>ROUND((3.495+2.764*(D200-6)+8.539*LN(D200/6)+1.008*LN((J200^2+6.155^2)^0.5)+0.464*AY200+0.165*AZ200),2)</f>
        <v>15.9</v>
      </c>
      <c r="J200" s="1">
        <v>100</v>
      </c>
      <c r="K200" s="1">
        <f>ROUND(J200+10^(0.89*D200-5.64),2)</f>
        <v>124.6</v>
      </c>
      <c r="L200" s="1">
        <f>ROUND(-3.49-1.86*LOG(J200)+0.9*D200,2)</f>
        <v>-0.1</v>
      </c>
      <c r="M200" s="1">
        <v>0.7</v>
      </c>
      <c r="N200" s="1">
        <v>0</v>
      </c>
      <c r="O200" s="1">
        <v>3.73</v>
      </c>
      <c r="P200" s="1">
        <v>1</v>
      </c>
      <c r="Q200" s="1">
        <v>7.2</v>
      </c>
      <c r="R200" s="1">
        <v>0.25</v>
      </c>
      <c r="S200" s="1">
        <v>1</v>
      </c>
      <c r="T200" s="1"/>
      <c r="U200" s="1">
        <v>150</v>
      </c>
      <c r="V200" s="1" t="s">
        <v>26</v>
      </c>
      <c r="AY200" s="1">
        <f>IF(C200="Strike-Slip",0,IF(C200="Normal",1,0))</f>
        <v>0</v>
      </c>
      <c r="AZ200" s="1">
        <f>IF(C200="Strike-Slip",0,IF(C200="Normal",0,1))</f>
        <v>1</v>
      </c>
    </row>
    <row r="201" spans="1:52" x14ac:dyDescent="0.2">
      <c r="A201" s="1" t="s">
        <v>126</v>
      </c>
      <c r="B201" s="2" t="s">
        <v>138</v>
      </c>
      <c r="C201" s="1" t="s">
        <v>25</v>
      </c>
      <c r="D201" s="1">
        <v>7.9</v>
      </c>
      <c r="E201" s="1">
        <v>0.2</v>
      </c>
      <c r="F201" s="1">
        <f>ROUND(10^((0.58*D201+0.0031*J201-1.25)-LOG(J201+0.0028*10^(0.5*D201))-0.002*J201),2)</f>
        <v>22.14</v>
      </c>
      <c r="G201" s="1">
        <f t="shared" si="4"/>
        <v>2.5</v>
      </c>
      <c r="H201" s="1"/>
      <c r="I201" s="1">
        <f>ROUND((3.495+2.764*(D201-6)+8.539*LN(D201/6)+1.008*LN((J201^2+6.155^2)^0.5)+0.464*AY201+0.165*AZ201),2)</f>
        <v>15.9</v>
      </c>
      <c r="J201" s="1">
        <v>100</v>
      </c>
      <c r="K201" s="1">
        <f>ROUND(J201+10^(0.89*D201-5.64),2)</f>
        <v>124.6</v>
      </c>
      <c r="L201" s="1">
        <f>ROUND(-3.49-1.86*LOG(J201)+0.9*D201,2)</f>
        <v>-0.1</v>
      </c>
      <c r="M201" s="1">
        <v>0.7</v>
      </c>
      <c r="N201" s="1">
        <v>0</v>
      </c>
      <c r="O201" s="1">
        <v>2.4</v>
      </c>
      <c r="P201" s="1">
        <v>1.63</v>
      </c>
      <c r="Q201" s="1">
        <v>3</v>
      </c>
      <c r="R201" s="1">
        <v>0.15</v>
      </c>
      <c r="S201" s="1">
        <v>4.03</v>
      </c>
      <c r="T201" s="1"/>
      <c r="U201" s="1">
        <v>150</v>
      </c>
      <c r="V201" s="1" t="s">
        <v>26</v>
      </c>
      <c r="AY201" s="1">
        <f>IF(C201="Strike-Slip",0,IF(C201="Normal",1,0))</f>
        <v>0</v>
      </c>
      <c r="AZ201" s="1">
        <f>IF(C201="Strike-Slip",0,IF(C201="Normal",0,1))</f>
        <v>1</v>
      </c>
    </row>
    <row r="202" spans="1:52" x14ac:dyDescent="0.2">
      <c r="A202" s="1" t="s">
        <v>139</v>
      </c>
      <c r="B202" s="2" t="s">
        <v>140</v>
      </c>
      <c r="C202" s="1" t="s">
        <v>49</v>
      </c>
      <c r="D202" s="1">
        <v>7.4</v>
      </c>
      <c r="E202" s="1">
        <v>0.41</v>
      </c>
      <c r="F202" s="1">
        <v>57.3</v>
      </c>
      <c r="G202" s="1">
        <f t="shared" si="4"/>
        <v>8.17</v>
      </c>
      <c r="H202" s="1">
        <f>ROUND(2.8-1.981*(D202-6)+20.72*LN(D202/6)-1.703*LN((J202*J202+8.78*8.78)^0.5)-0.166*AY202+0.512*AZ202,2)</f>
        <v>-1.44</v>
      </c>
      <c r="I202" s="1">
        <f>ROUND((3.495+2.764*(D202-6)+8.539*LN(D202/6)+1.008*LN((J202^2+6.155^2)^0.5)+0.464*AY202+0.165*AZ202),2)</f>
        <v>12.58</v>
      </c>
      <c r="J202" s="1">
        <v>29.1</v>
      </c>
      <c r="K202" s="1">
        <f>ROUND(J202+10^(0.89*D202-5.64),2)</f>
        <v>37.93</v>
      </c>
      <c r="L202" s="1">
        <f>ROUND(-3.49-1.86*LOG(J202)+0.9*D202,2)</f>
        <v>0.45</v>
      </c>
      <c r="M202" s="1">
        <v>4</v>
      </c>
      <c r="N202" s="1">
        <v>0</v>
      </c>
      <c r="O202" s="1">
        <v>7.25</v>
      </c>
      <c r="P202" s="1">
        <v>0.5</v>
      </c>
      <c r="Q202" s="1">
        <v>6.02</v>
      </c>
      <c r="R202" s="1">
        <v>5.15</v>
      </c>
      <c r="S202" s="1">
        <v>1.39</v>
      </c>
      <c r="T202" s="1">
        <v>163</v>
      </c>
      <c r="U202" s="1">
        <v>130</v>
      </c>
      <c r="V202" s="1" t="s">
        <v>141</v>
      </c>
      <c r="AY202" s="1">
        <f>IF(C202="Strike-Slip",0,IF(C202="Normal",1,0))</f>
        <v>0</v>
      </c>
      <c r="AZ202" s="1">
        <f>IF(C202="Strike-Slip",0,IF(C202="Normal",0,1))</f>
        <v>0</v>
      </c>
    </row>
    <row r="203" spans="1:52" x14ac:dyDescent="0.2">
      <c r="A203" s="1" t="s">
        <v>139</v>
      </c>
      <c r="B203" s="2" t="s">
        <v>142</v>
      </c>
      <c r="C203" s="1" t="s">
        <v>49</v>
      </c>
      <c r="D203" s="1">
        <v>7.4</v>
      </c>
      <c r="E203" s="1">
        <v>0.41</v>
      </c>
      <c r="F203" s="1">
        <v>57.3</v>
      </c>
      <c r="G203" s="1">
        <f t="shared" si="4"/>
        <v>8.17</v>
      </c>
      <c r="H203" s="1">
        <f>ROUND(2.8-1.981*(D203-6)+20.72*LN(D203/6)-1.703*LN((J203*J203+8.78*8.78)^0.5)-0.166*AY203+0.512*AZ203,2)</f>
        <v>-1.44</v>
      </c>
      <c r="I203" s="1">
        <f>ROUND((3.495+2.764*(D203-6)+8.539*LN(D203/6)+1.008*LN((J203^2+6.155^2)^0.5)+0.464*AY203+0.165*AZ203),2)</f>
        <v>12.58</v>
      </c>
      <c r="J203" s="1">
        <v>29.1</v>
      </c>
      <c r="K203" s="1">
        <f>ROUND(J203+10^(0.89*D203-5.64),2)</f>
        <v>37.93</v>
      </c>
      <c r="L203" s="1">
        <f>ROUND(-3.49-1.86*LOG(J203)+0.9*D203,2)</f>
        <v>0.45</v>
      </c>
      <c r="M203" s="1">
        <v>2</v>
      </c>
      <c r="N203" s="1">
        <v>0</v>
      </c>
      <c r="O203" s="1">
        <v>12.6</v>
      </c>
      <c r="P203" s="1">
        <v>1.25</v>
      </c>
      <c r="Q203" s="1">
        <v>8.1199999999999992</v>
      </c>
      <c r="R203" s="1">
        <v>0.25</v>
      </c>
      <c r="S203" s="1">
        <v>11</v>
      </c>
      <c r="T203" s="1">
        <v>163</v>
      </c>
      <c r="U203" s="1">
        <v>70</v>
      </c>
      <c r="V203" s="1" t="s">
        <v>141</v>
      </c>
      <c r="AY203" s="1">
        <f>IF(C203="Strike-Slip",0,IF(C203="Normal",1,0))</f>
        <v>0</v>
      </c>
      <c r="AZ203" s="1">
        <f>IF(C203="Strike-Slip",0,IF(C203="Normal",0,1))</f>
        <v>0</v>
      </c>
    </row>
    <row r="204" spans="1:52" x14ac:dyDescent="0.2">
      <c r="A204" s="1" t="s">
        <v>139</v>
      </c>
      <c r="B204" s="2" t="s">
        <v>143</v>
      </c>
      <c r="C204" s="1" t="s">
        <v>49</v>
      </c>
      <c r="D204" s="1">
        <v>7.4</v>
      </c>
      <c r="E204" s="1">
        <v>0.41</v>
      </c>
      <c r="F204" s="1">
        <v>57.3</v>
      </c>
      <c r="G204" s="1">
        <f t="shared" si="4"/>
        <v>8.17</v>
      </c>
      <c r="H204" s="1">
        <f>ROUND(2.8-1.981*(D204-6)+20.72*LN(D204/6)-1.703*LN((J204*J204+8.78*8.78)^0.5)-0.166*AY204+0.512*AZ204,2)</f>
        <v>-1.44</v>
      </c>
      <c r="I204" s="1">
        <f>ROUND((3.495+2.764*(D204-6)+8.539*LN(D204/6)+1.008*LN((J204^2+6.155^2)^0.5)+0.464*AY204+0.165*AZ204),2)</f>
        <v>12.58</v>
      </c>
      <c r="J204" s="1">
        <v>29.1</v>
      </c>
      <c r="K204" s="1">
        <f>ROUND(J204+10^(0.89*D204-5.64),2)</f>
        <v>37.93</v>
      </c>
      <c r="L204" s="1">
        <f>ROUND(-3.49-1.86*LOG(J204)+0.9*D204,2)</f>
        <v>0.45</v>
      </c>
      <c r="M204" s="1">
        <v>2</v>
      </c>
      <c r="N204" s="1">
        <v>0</v>
      </c>
      <c r="O204" s="1">
        <v>0.98</v>
      </c>
      <c r="P204" s="1">
        <v>2.57</v>
      </c>
      <c r="Q204" s="1">
        <v>16</v>
      </c>
      <c r="R204" s="1">
        <v>1.9</v>
      </c>
      <c r="S204" s="1">
        <v>11.64</v>
      </c>
      <c r="T204" s="1">
        <v>163</v>
      </c>
      <c r="U204" s="1">
        <v>20</v>
      </c>
      <c r="V204" s="1" t="s">
        <v>141</v>
      </c>
      <c r="AY204" s="1">
        <f>IF(C204="Strike-Slip",0,IF(C204="Normal",1,0))</f>
        <v>0</v>
      </c>
      <c r="AZ204" s="1">
        <f>IF(C204="Strike-Slip",0,IF(C204="Normal",0,1))</f>
        <v>0</v>
      </c>
    </row>
    <row r="205" spans="1:52" x14ac:dyDescent="0.2">
      <c r="A205" s="1" t="s">
        <v>139</v>
      </c>
      <c r="B205" s="2" t="s">
        <v>144</v>
      </c>
      <c r="C205" s="1" t="s">
        <v>49</v>
      </c>
      <c r="D205" s="1">
        <v>7.4</v>
      </c>
      <c r="E205" s="1">
        <v>0.41</v>
      </c>
      <c r="F205" s="1">
        <v>57.3</v>
      </c>
      <c r="G205" s="1">
        <f t="shared" si="4"/>
        <v>8.17</v>
      </c>
      <c r="H205" s="1">
        <f>ROUND(2.8-1.981*(D205-6)+20.72*LN(D205/6)-1.703*LN((J205*J205+8.78*8.78)^0.5)-0.166*AY205+0.512*AZ205,2)</f>
        <v>-1.44</v>
      </c>
      <c r="I205" s="1">
        <f>ROUND((3.495+2.764*(D205-6)+8.539*LN(D205/6)+1.008*LN((J205^2+6.155^2)^0.5)+0.464*AY205+0.165*AZ205),2)</f>
        <v>12.58</v>
      </c>
      <c r="J205" s="1">
        <v>29.1</v>
      </c>
      <c r="K205" s="1">
        <f>ROUND(J205+10^(0.89*D205-5.64),2)</f>
        <v>37.93</v>
      </c>
      <c r="L205" s="1">
        <f>ROUND(-3.49-1.86*LOG(J205)+0.9*D205,2)</f>
        <v>0.45</v>
      </c>
      <c r="M205" s="1">
        <v>1.2</v>
      </c>
      <c r="N205" s="1">
        <v>0</v>
      </c>
      <c r="O205" s="1">
        <v>8.92</v>
      </c>
      <c r="P205" s="1">
        <v>1.2</v>
      </c>
      <c r="Q205" s="1">
        <v>12.65</v>
      </c>
      <c r="R205" s="1">
        <v>2.0699999999999998</v>
      </c>
      <c r="S205" s="1">
        <v>3.93</v>
      </c>
      <c r="T205" s="1">
        <v>163</v>
      </c>
      <c r="U205" s="1">
        <v>70</v>
      </c>
      <c r="V205" s="1" t="s">
        <v>141</v>
      </c>
      <c r="AY205" s="1">
        <f>IF(C205="Strike-Slip",0,IF(C205="Normal",1,0))</f>
        <v>0</v>
      </c>
      <c r="AZ205" s="1">
        <f>IF(C205="Strike-Slip",0,IF(C205="Normal",0,1))</f>
        <v>0</v>
      </c>
    </row>
    <row r="206" spans="1:52" x14ac:dyDescent="0.2">
      <c r="A206" s="1" t="s">
        <v>139</v>
      </c>
      <c r="B206" s="2" t="s">
        <v>145</v>
      </c>
      <c r="C206" s="1" t="s">
        <v>49</v>
      </c>
      <c r="D206" s="1">
        <v>7.4</v>
      </c>
      <c r="E206" s="1">
        <v>0.4</v>
      </c>
      <c r="F206" s="1">
        <v>77</v>
      </c>
      <c r="G206" s="1">
        <f t="shared" si="4"/>
        <v>15.11</v>
      </c>
      <c r="H206" s="1">
        <v>1.94</v>
      </c>
      <c r="I206" s="1">
        <f>ROUND(LN(2058.83),2)</f>
        <v>7.63</v>
      </c>
      <c r="J206" s="1">
        <v>0.5</v>
      </c>
      <c r="K206" s="1">
        <f>ROUND(J206+10^(0.89*D206-5.64),2)</f>
        <v>9.33</v>
      </c>
      <c r="L206" s="1">
        <f>ROUND(-3.49-1.86*LOG(J206)+0.9*D206,2)</f>
        <v>3.73</v>
      </c>
      <c r="M206" s="1">
        <v>10</v>
      </c>
      <c r="N206" s="1">
        <v>8</v>
      </c>
      <c r="O206" s="1">
        <v>3.8</v>
      </c>
      <c r="P206" s="1">
        <v>1.1000000000000001</v>
      </c>
      <c r="Q206" s="1">
        <v>23.36</v>
      </c>
      <c r="R206" s="1">
        <v>1.1399999999999999</v>
      </c>
      <c r="S206" s="1">
        <v>7.98</v>
      </c>
      <c r="T206" s="1">
        <v>190</v>
      </c>
      <c r="U206" s="1">
        <v>240</v>
      </c>
      <c r="V206" s="1" t="s">
        <v>146</v>
      </c>
      <c r="AY206" s="1">
        <f>IF(C206="Strike-Slip",0,IF(C206="Normal",1,0))</f>
        <v>0</v>
      </c>
      <c r="AZ206" s="1">
        <f>IF(C206="Strike-Slip",0,IF(C206="Normal",0,1))</f>
        <v>0</v>
      </c>
    </row>
    <row r="207" spans="1:52" x14ac:dyDescent="0.2">
      <c r="A207" s="1" t="s">
        <v>139</v>
      </c>
      <c r="B207" s="2" t="s">
        <v>147</v>
      </c>
      <c r="C207" s="1" t="s">
        <v>49</v>
      </c>
      <c r="D207" s="1">
        <v>7.4</v>
      </c>
      <c r="E207" s="1">
        <v>0.4</v>
      </c>
      <c r="F207" s="1">
        <v>77</v>
      </c>
      <c r="G207" s="1">
        <f t="shared" si="4"/>
        <v>15.11</v>
      </c>
      <c r="H207" s="1">
        <v>1.94</v>
      </c>
      <c r="I207" s="1">
        <f t="shared" ref="I207:I215" si="5">ROUND(LN(2058.83),2)</f>
        <v>7.63</v>
      </c>
      <c r="J207" s="1">
        <v>0.5</v>
      </c>
      <c r="K207" s="1">
        <f>ROUND(J207+10^(0.89*D207-5.64),2)</f>
        <v>9.33</v>
      </c>
      <c r="L207" s="1">
        <f>ROUND(-3.49-1.86*LOG(J207)+0.9*D207,2)</f>
        <v>3.73</v>
      </c>
      <c r="M207" s="1">
        <v>1</v>
      </c>
      <c r="N207" s="1">
        <v>6</v>
      </c>
      <c r="O207" s="1">
        <v>7.9</v>
      </c>
      <c r="P207" s="1">
        <v>1.03</v>
      </c>
      <c r="Q207" s="1">
        <v>30.24</v>
      </c>
      <c r="R207" s="1">
        <v>0.1</v>
      </c>
      <c r="S207" s="1">
        <v>1.38</v>
      </c>
      <c r="T207" s="1">
        <v>190</v>
      </c>
      <c r="U207" s="1">
        <v>10</v>
      </c>
      <c r="V207" s="1" t="s">
        <v>146</v>
      </c>
      <c r="AY207" s="1">
        <f>IF(C207="Strike-Slip",0,IF(C207="Normal",1,0))</f>
        <v>0</v>
      </c>
      <c r="AZ207" s="1">
        <f>IF(C207="Strike-Slip",0,IF(C207="Normal",0,1))</f>
        <v>0</v>
      </c>
    </row>
    <row r="208" spans="1:52" x14ac:dyDescent="0.2">
      <c r="A208" s="1" t="s">
        <v>139</v>
      </c>
      <c r="B208" s="2" t="s">
        <v>148</v>
      </c>
      <c r="C208" s="1" t="s">
        <v>49</v>
      </c>
      <c r="D208" s="1">
        <v>7.4</v>
      </c>
      <c r="E208" s="1">
        <v>0.4</v>
      </c>
      <c r="F208" s="1">
        <v>77</v>
      </c>
      <c r="G208" s="1">
        <f t="shared" si="4"/>
        <v>15.11</v>
      </c>
      <c r="H208" s="1">
        <v>1.94</v>
      </c>
      <c r="I208" s="1">
        <f t="shared" si="5"/>
        <v>7.63</v>
      </c>
      <c r="J208" s="1">
        <v>0.5</v>
      </c>
      <c r="K208" s="1">
        <f>ROUND(J208+10^(0.89*D208-5.64),2)</f>
        <v>9.33</v>
      </c>
      <c r="L208" s="1">
        <f>ROUND(-3.49-1.86*LOG(J208)+0.9*D208,2)</f>
        <v>3.73</v>
      </c>
      <c r="M208" s="1">
        <v>1</v>
      </c>
      <c r="N208" s="1">
        <v>8</v>
      </c>
      <c r="O208" s="1">
        <v>3.5</v>
      </c>
      <c r="P208" s="1">
        <v>1.2</v>
      </c>
      <c r="Q208" s="1">
        <v>11</v>
      </c>
      <c r="R208" s="1">
        <v>7.7</v>
      </c>
      <c r="S208" s="1">
        <v>6.15</v>
      </c>
      <c r="T208" s="1">
        <v>190</v>
      </c>
      <c r="U208" s="1">
        <v>180</v>
      </c>
      <c r="V208" s="1" t="s">
        <v>146</v>
      </c>
      <c r="AY208" s="1">
        <f>IF(C208="Strike-Slip",0,IF(C208="Normal",1,0))</f>
        <v>0</v>
      </c>
      <c r="AZ208" s="1">
        <f>IF(C208="Strike-Slip",0,IF(C208="Normal",0,1))</f>
        <v>0</v>
      </c>
    </row>
    <row r="209" spans="1:52" x14ac:dyDescent="0.2">
      <c r="A209" s="1" t="s">
        <v>139</v>
      </c>
      <c r="B209" s="2" t="s">
        <v>149</v>
      </c>
      <c r="C209" s="1" t="s">
        <v>49</v>
      </c>
      <c r="D209" s="1">
        <v>7.4</v>
      </c>
      <c r="E209" s="1">
        <v>0.4</v>
      </c>
      <c r="F209" s="1">
        <v>77</v>
      </c>
      <c r="G209" s="1">
        <f t="shared" si="4"/>
        <v>15.11</v>
      </c>
      <c r="H209" s="1">
        <v>1.94</v>
      </c>
      <c r="I209" s="1">
        <f t="shared" si="5"/>
        <v>7.63</v>
      </c>
      <c r="J209" s="1">
        <v>0.5</v>
      </c>
      <c r="K209" s="1">
        <f>ROUND(J209+10^(0.89*D209-5.64),2)</f>
        <v>9.33</v>
      </c>
      <c r="L209" s="1">
        <f>ROUND(-3.49-1.86*LOG(J209)+0.9*D209,2)</f>
        <v>3.73</v>
      </c>
      <c r="M209" s="1">
        <v>0</v>
      </c>
      <c r="N209" s="1">
        <v>7</v>
      </c>
      <c r="O209" s="1">
        <v>2.78</v>
      </c>
      <c r="P209" s="1">
        <v>0.9</v>
      </c>
      <c r="Q209" s="1">
        <v>42.98</v>
      </c>
      <c r="R209" s="1">
        <v>0.64</v>
      </c>
      <c r="S209" s="1">
        <v>6.05</v>
      </c>
      <c r="T209" s="1">
        <v>93</v>
      </c>
      <c r="U209" s="1">
        <v>30</v>
      </c>
      <c r="V209" s="1" t="s">
        <v>146</v>
      </c>
      <c r="AY209" s="1">
        <f>IF(C209="Strike-Slip",0,IF(C209="Normal",1,0))</f>
        <v>0</v>
      </c>
      <c r="AZ209" s="1">
        <f>IF(C209="Strike-Slip",0,IF(C209="Normal",0,1))</f>
        <v>0</v>
      </c>
    </row>
    <row r="210" spans="1:52" x14ac:dyDescent="0.2">
      <c r="A210" s="1" t="s">
        <v>139</v>
      </c>
      <c r="B210" s="2" t="s">
        <v>150</v>
      </c>
      <c r="C210" s="1" t="s">
        <v>49</v>
      </c>
      <c r="D210" s="1">
        <v>7.4</v>
      </c>
      <c r="E210" s="1">
        <v>0.4</v>
      </c>
      <c r="F210" s="1">
        <v>77</v>
      </c>
      <c r="G210" s="1">
        <f t="shared" si="4"/>
        <v>15.11</v>
      </c>
      <c r="H210" s="1">
        <v>1.94</v>
      </c>
      <c r="I210" s="1">
        <f t="shared" si="5"/>
        <v>7.63</v>
      </c>
      <c r="J210" s="1">
        <v>0.5</v>
      </c>
      <c r="K210" s="1">
        <f>ROUND(J210+10^(0.89*D210-5.64),2)</f>
        <v>9.33</v>
      </c>
      <c r="L210" s="1">
        <f>ROUND(-3.49-1.86*LOG(J210)+0.9*D210,2)</f>
        <v>3.73</v>
      </c>
      <c r="M210" s="1">
        <v>0</v>
      </c>
      <c r="N210" s="1">
        <v>15</v>
      </c>
      <c r="O210" s="1">
        <v>1.4</v>
      </c>
      <c r="P210" s="1">
        <v>0.8</v>
      </c>
      <c r="Q210" s="1">
        <v>52</v>
      </c>
      <c r="R210" s="1">
        <v>7.0000000000000007E-2</v>
      </c>
      <c r="S210" s="1">
        <v>6.95</v>
      </c>
      <c r="T210" s="1">
        <v>93</v>
      </c>
      <c r="U210" s="1">
        <v>120</v>
      </c>
      <c r="V210" s="1" t="s">
        <v>146</v>
      </c>
      <c r="AY210" s="1">
        <f>IF(C210="Strike-Slip",0,IF(C210="Normal",1,0))</f>
        <v>0</v>
      </c>
      <c r="AZ210" s="1">
        <f>IF(C210="Strike-Slip",0,IF(C210="Normal",0,1))</f>
        <v>0</v>
      </c>
    </row>
    <row r="211" spans="1:52" x14ac:dyDescent="0.2">
      <c r="A211" s="1" t="s">
        <v>139</v>
      </c>
      <c r="B211" s="2" t="s">
        <v>151</v>
      </c>
      <c r="C211" s="1" t="s">
        <v>49</v>
      </c>
      <c r="D211" s="1">
        <v>7.4</v>
      </c>
      <c r="E211" s="1">
        <v>0.4</v>
      </c>
      <c r="F211" s="1">
        <v>77</v>
      </c>
      <c r="G211" s="1">
        <f t="shared" si="4"/>
        <v>15.11</v>
      </c>
      <c r="H211" s="1">
        <v>1.94</v>
      </c>
      <c r="I211" s="1">
        <f t="shared" si="5"/>
        <v>7.63</v>
      </c>
      <c r="J211" s="1">
        <v>0.5</v>
      </c>
      <c r="K211" s="1">
        <f>ROUND(J211+10^(0.89*D211-5.64),2)</f>
        <v>9.33</v>
      </c>
      <c r="L211" s="1">
        <f>ROUND(-3.49-1.86*LOG(J211)+0.9*D211,2)</f>
        <v>3.73</v>
      </c>
      <c r="M211" s="1">
        <v>17</v>
      </c>
      <c r="N211" s="1">
        <v>20</v>
      </c>
      <c r="O211" s="1">
        <v>4.74</v>
      </c>
      <c r="P211" s="1">
        <v>1.7</v>
      </c>
      <c r="Q211" s="1">
        <v>21.12</v>
      </c>
      <c r="R211" s="1">
        <v>0.08</v>
      </c>
      <c r="S211" s="1">
        <v>8.73</v>
      </c>
      <c r="T211" s="1">
        <v>210</v>
      </c>
      <c r="U211" s="1">
        <v>90</v>
      </c>
      <c r="V211" s="1" t="s">
        <v>146</v>
      </c>
      <c r="AY211" s="1">
        <f>IF(C211="Strike-Slip",0,IF(C211="Normal",1,0))</f>
        <v>0</v>
      </c>
      <c r="AZ211" s="1">
        <f>IF(C211="Strike-Slip",0,IF(C211="Normal",0,1))</f>
        <v>0</v>
      </c>
    </row>
    <row r="212" spans="1:52" x14ac:dyDescent="0.2">
      <c r="A212" s="1" t="s">
        <v>139</v>
      </c>
      <c r="B212" s="2" t="s">
        <v>152</v>
      </c>
      <c r="C212" s="1" t="s">
        <v>49</v>
      </c>
      <c r="D212" s="1">
        <v>7.4</v>
      </c>
      <c r="E212" s="1">
        <v>0.4</v>
      </c>
      <c r="F212" s="1">
        <v>77</v>
      </c>
      <c r="G212" s="1">
        <f t="shared" si="4"/>
        <v>15.11</v>
      </c>
      <c r="H212" s="1">
        <v>1.94</v>
      </c>
      <c r="I212" s="1">
        <f t="shared" si="5"/>
        <v>7.63</v>
      </c>
      <c r="J212" s="1">
        <v>0.5</v>
      </c>
      <c r="K212" s="1">
        <f>ROUND(J212+10^(0.89*D212-5.64),2)</f>
        <v>9.33</v>
      </c>
      <c r="L212" s="1">
        <f>ROUND(-3.49-1.86*LOG(J212)+0.9*D212,2)</f>
        <v>3.73</v>
      </c>
      <c r="M212" s="1">
        <v>17</v>
      </c>
      <c r="N212" s="1">
        <v>5</v>
      </c>
      <c r="O212" s="1">
        <v>2.7</v>
      </c>
      <c r="P212" s="1">
        <v>2.5</v>
      </c>
      <c r="Q212" s="1">
        <v>12.06</v>
      </c>
      <c r="R212" s="1">
        <v>3.31</v>
      </c>
      <c r="S212" s="1">
        <v>3.49</v>
      </c>
      <c r="T212" s="1">
        <v>210</v>
      </c>
      <c r="U212" s="1">
        <v>0</v>
      </c>
      <c r="V212" s="1" t="s">
        <v>146</v>
      </c>
      <c r="AY212" s="1">
        <f>IF(C212="Strike-Slip",0,IF(C212="Normal",1,0))</f>
        <v>0</v>
      </c>
      <c r="AZ212" s="1">
        <f>IF(C212="Strike-Slip",0,IF(C212="Normal",0,1))</f>
        <v>0</v>
      </c>
    </row>
    <row r="213" spans="1:52" x14ac:dyDescent="0.2">
      <c r="A213" s="1" t="s">
        <v>139</v>
      </c>
      <c r="B213" s="2" t="s">
        <v>153</v>
      </c>
      <c r="C213" s="1" t="s">
        <v>49</v>
      </c>
      <c r="D213" s="1">
        <v>7.4</v>
      </c>
      <c r="E213" s="1">
        <v>0.3</v>
      </c>
      <c r="F213" s="1">
        <v>57.3</v>
      </c>
      <c r="G213" s="1">
        <f t="shared" si="4"/>
        <v>11.16</v>
      </c>
      <c r="H213" s="1">
        <v>1.79</v>
      </c>
      <c r="I213" s="1">
        <f t="shared" si="5"/>
        <v>7.63</v>
      </c>
      <c r="J213" s="1">
        <v>35</v>
      </c>
      <c r="K213" s="1">
        <f>ROUND(J213+10^(0.89*D213-5.64),2)</f>
        <v>43.83</v>
      </c>
      <c r="L213" s="1">
        <f>ROUND(-3.49-1.86*LOG(J213)+0.9*D213,2)</f>
        <v>0.3</v>
      </c>
      <c r="M213" s="1">
        <v>0</v>
      </c>
      <c r="N213" s="1">
        <v>20</v>
      </c>
      <c r="O213" s="1">
        <v>5</v>
      </c>
      <c r="P213" s="1">
        <v>2.08</v>
      </c>
      <c r="Q213" s="1">
        <v>12.25</v>
      </c>
      <c r="R213" s="1">
        <v>0.25</v>
      </c>
      <c r="S213" s="1">
        <v>2.08</v>
      </c>
      <c r="T213" s="1">
        <v>180</v>
      </c>
      <c r="U213" s="1">
        <v>20</v>
      </c>
      <c r="V213" s="1" t="s">
        <v>154</v>
      </c>
      <c r="AY213" s="1">
        <f>IF(C213="Strike-Slip",0,IF(C213="Normal",1,0))</f>
        <v>0</v>
      </c>
      <c r="AZ213" s="1">
        <f>IF(C213="Strike-Slip",0,IF(C213="Normal",0,1))</f>
        <v>0</v>
      </c>
    </row>
    <row r="214" spans="1:52" x14ac:dyDescent="0.2">
      <c r="A214" s="1" t="s">
        <v>139</v>
      </c>
      <c r="B214" s="2" t="s">
        <v>155</v>
      </c>
      <c r="C214" s="1" t="s">
        <v>49</v>
      </c>
      <c r="D214" s="1">
        <v>7.4</v>
      </c>
      <c r="E214" s="1">
        <v>0.3</v>
      </c>
      <c r="F214" s="1">
        <v>57.3</v>
      </c>
      <c r="G214" s="1">
        <f t="shared" si="4"/>
        <v>11.16</v>
      </c>
      <c r="H214" s="1">
        <v>1.79</v>
      </c>
      <c r="I214" s="1">
        <f t="shared" si="5"/>
        <v>7.63</v>
      </c>
      <c r="J214" s="1">
        <v>35</v>
      </c>
      <c r="K214" s="1">
        <f>ROUND(J214+10^(0.89*D214-5.64),2)</f>
        <v>43.83</v>
      </c>
      <c r="L214" s="1">
        <f>ROUND(-3.49-1.86*LOG(J214)+0.9*D214,2)</f>
        <v>0.3</v>
      </c>
      <c r="M214" s="1">
        <v>0</v>
      </c>
      <c r="N214" s="1">
        <v>13</v>
      </c>
      <c r="O214" s="1">
        <v>6.3</v>
      </c>
      <c r="P214" s="1">
        <v>0.9</v>
      </c>
      <c r="Q214" s="1">
        <v>19.059999999999999</v>
      </c>
      <c r="R214" s="1">
        <v>0.22</v>
      </c>
      <c r="S214" s="1">
        <v>1.55</v>
      </c>
      <c r="T214" s="1">
        <v>180</v>
      </c>
      <c r="U214" s="1">
        <v>15</v>
      </c>
      <c r="V214" s="1" t="s">
        <v>154</v>
      </c>
      <c r="AY214" s="1">
        <f>IF(C214="Strike-Slip",0,IF(C214="Normal",1,0))</f>
        <v>0</v>
      </c>
      <c r="AZ214" s="1">
        <f>IF(C214="Strike-Slip",0,IF(C214="Normal",0,1))</f>
        <v>0</v>
      </c>
    </row>
    <row r="215" spans="1:52" x14ac:dyDescent="0.2">
      <c r="A215" s="1" t="s">
        <v>139</v>
      </c>
      <c r="B215" s="2" t="s">
        <v>156</v>
      </c>
      <c r="C215" s="1" t="s">
        <v>49</v>
      </c>
      <c r="D215" s="1">
        <v>7.4</v>
      </c>
      <c r="E215" s="1">
        <v>0.3</v>
      </c>
      <c r="F215" s="1">
        <v>57.3</v>
      </c>
      <c r="G215" s="1">
        <f t="shared" si="4"/>
        <v>11.16</v>
      </c>
      <c r="H215" s="1">
        <v>1.79</v>
      </c>
      <c r="I215" s="1">
        <f t="shared" si="5"/>
        <v>7.63</v>
      </c>
      <c r="J215" s="1">
        <v>35</v>
      </c>
      <c r="K215" s="1">
        <f>ROUND(J215+10^(0.89*D215-5.64),2)</f>
        <v>43.83</v>
      </c>
      <c r="L215" s="1">
        <f>ROUND(-3.49-1.86*LOG(J215)+0.9*D215,2)</f>
        <v>0.3</v>
      </c>
      <c r="M215" s="1">
        <v>0</v>
      </c>
      <c r="N215" s="1">
        <v>8</v>
      </c>
      <c r="O215" s="1">
        <v>3.02</v>
      </c>
      <c r="P215" s="1">
        <v>0.8</v>
      </c>
      <c r="Q215" s="1">
        <v>14.01</v>
      </c>
      <c r="R215" s="1">
        <v>0.22</v>
      </c>
      <c r="S215" s="1">
        <v>7.35</v>
      </c>
      <c r="T215" s="1">
        <v>180</v>
      </c>
      <c r="U215" s="1">
        <v>5</v>
      </c>
      <c r="V215" s="1" t="s">
        <v>154</v>
      </c>
      <c r="AY215" s="1">
        <f>IF(C215="Strike-Slip",0,IF(C215="Normal",1,0))</f>
        <v>0</v>
      </c>
      <c r="AZ215" s="1">
        <f>IF(C215="Strike-Slip",0,IF(C215="Normal",0,1))</f>
        <v>0</v>
      </c>
    </row>
    <row r="216" spans="1:52" x14ac:dyDescent="0.2">
      <c r="A216" s="1" t="s">
        <v>139</v>
      </c>
      <c r="B216" s="2" t="s">
        <v>157</v>
      </c>
      <c r="C216" s="1" t="s">
        <v>49</v>
      </c>
      <c r="D216" s="1">
        <v>7.4</v>
      </c>
      <c r="E216" s="1">
        <v>0.3</v>
      </c>
      <c r="F216" s="1">
        <f>ROUND(10^((0.58*D216+0.0031*J216-1.25)-LOG(J216+0.0028*10^(0.5*D216))-0.002*J216),2)</f>
        <v>47.01</v>
      </c>
      <c r="G216" s="1">
        <f t="shared" si="4"/>
        <v>7.51</v>
      </c>
      <c r="H216" s="1">
        <f>ROUND(2.8-1.981*(D216-6)+20.72*LN(D216/6)-1.703*LN((J216*J216+8.78*8.78)^0.5)-0.166*AY216+0.512*AZ216,2)</f>
        <v>-0.04</v>
      </c>
      <c r="I216" s="1">
        <f>ROUND((3.495+2.764*(D216-6)+8.539*LN(D216/6)+1.008*LN((J216^2+6.155^2)^0.5)+0.464*AY216+0.165*AZ216),2)</f>
        <v>11.64</v>
      </c>
      <c r="J216" s="1">
        <v>10</v>
      </c>
      <c r="K216" s="1">
        <f>ROUND(J216+10^(0.89*D216-5.64),2)</f>
        <v>18.829999999999998</v>
      </c>
      <c r="L216" s="1">
        <f>ROUND(-3.49-1.86*LOG(J216)+0.9*D216,2)</f>
        <v>1.31</v>
      </c>
      <c r="M216" s="1">
        <v>0.3</v>
      </c>
      <c r="N216" s="1">
        <v>0</v>
      </c>
      <c r="O216" s="1">
        <v>1.2</v>
      </c>
      <c r="P216" s="1">
        <v>6.35</v>
      </c>
      <c r="Q216" s="1">
        <v>35</v>
      </c>
      <c r="R216" s="1">
        <v>0.03</v>
      </c>
      <c r="S216" s="1">
        <v>6.95</v>
      </c>
      <c r="T216" s="1">
        <v>200</v>
      </c>
      <c r="U216" s="1">
        <v>14</v>
      </c>
      <c r="V216" s="1" t="s">
        <v>158</v>
      </c>
      <c r="AY216" s="1">
        <f>IF(C216="Strike-Slip",0,IF(C216="Normal",1,0))</f>
        <v>0</v>
      </c>
      <c r="AZ216" s="1">
        <f>IF(C216="Strike-Slip",0,IF(C216="Normal",0,1))</f>
        <v>0</v>
      </c>
    </row>
    <row r="217" spans="1:52" x14ac:dyDescent="0.2">
      <c r="A217" s="1" t="s">
        <v>139</v>
      </c>
      <c r="B217" s="2" t="s">
        <v>159</v>
      </c>
      <c r="C217" s="1" t="s">
        <v>49</v>
      </c>
      <c r="D217" s="1">
        <v>7.4</v>
      </c>
      <c r="E217" s="1">
        <v>0.6</v>
      </c>
      <c r="F217" s="1">
        <f>ROUND(10^((0.58*D217+0.0031*J217-1.25)-LOG(J217+0.0028*10^(0.5*D217))-0.002*J217),2)</f>
        <v>47.01</v>
      </c>
      <c r="G217" s="1">
        <f t="shared" si="4"/>
        <v>3.76</v>
      </c>
      <c r="H217" s="1">
        <f>ROUND(2.8-1.981*(D217-6)+20.72*LN(D217/6)-1.703*LN((J217*J217+8.78*8.78)^0.5)-0.166*AY217+0.512*AZ217,2)</f>
        <v>-0.04</v>
      </c>
      <c r="I217" s="1">
        <f>ROUND((3.495+2.764*(D217-6)+8.539*LN(D217/6)+1.008*LN((J217^2+6.155^2)^0.5)+0.464*AY217+0.165*AZ217),2)</f>
        <v>11.64</v>
      </c>
      <c r="J217" s="1">
        <v>10</v>
      </c>
      <c r="K217" s="1">
        <f>ROUND(J217+10^(0.89*D217-5.64),2)</f>
        <v>18.829999999999998</v>
      </c>
      <c r="L217" s="1">
        <f>ROUND(-3.49-1.86*LOG(J217)+0.9*D217,2)</f>
        <v>1.31</v>
      </c>
      <c r="M217" s="1">
        <v>0.3</v>
      </c>
      <c r="N217" s="1">
        <v>0</v>
      </c>
      <c r="O217" s="1">
        <v>0.3</v>
      </c>
      <c r="P217" s="1">
        <v>3.9</v>
      </c>
      <c r="Q217" s="1">
        <v>35</v>
      </c>
      <c r="R217" s="1">
        <v>0.02</v>
      </c>
      <c r="S217" s="1">
        <v>4.05</v>
      </c>
      <c r="T217" s="1">
        <v>200</v>
      </c>
      <c r="U217" s="1">
        <v>11</v>
      </c>
      <c r="V217" s="1" t="s">
        <v>158</v>
      </c>
      <c r="AY217" s="1">
        <f>IF(C217="Strike-Slip",0,IF(C217="Normal",1,0))</f>
        <v>0</v>
      </c>
      <c r="AZ217" s="1">
        <f>IF(C217="Strike-Slip",0,IF(C217="Normal",0,1))</f>
        <v>0</v>
      </c>
    </row>
    <row r="218" spans="1:52" x14ac:dyDescent="0.2">
      <c r="A218" s="1" t="s">
        <v>160</v>
      </c>
      <c r="B218" s="2" t="s">
        <v>161</v>
      </c>
      <c r="C218" s="1" t="s">
        <v>162</v>
      </c>
      <c r="D218" s="1">
        <v>7</v>
      </c>
      <c r="E218" s="1">
        <v>0.25</v>
      </c>
      <c r="F218" s="1">
        <f>ROUND(10^((0.58*D218+0.0031*J218-1.25)-LOG(J218+0.0028*10^(0.5*D218))-0.002*J218),2)</f>
        <v>19.190000000000001</v>
      </c>
      <c r="G218" s="1">
        <f t="shared" si="4"/>
        <v>1.5</v>
      </c>
      <c r="H218" s="1">
        <f>ROUND(2.8-1.981*(D218-6)+20.72*LN(D218/6)-1.703*LN((J218*J218+8.78*8.78)^0.5)-0.166*AY218+0.512*AZ218,2)</f>
        <v>-1.18</v>
      </c>
      <c r="I218" s="1">
        <f>ROUND((3.495+2.764*(D218-6)+8.539*LN(D218/6)+1.008*LN((J218^2+6.155^2)^0.5)+0.464*AY218+0.165*AZ218),2)</f>
        <v>11.1</v>
      </c>
      <c r="J218" s="1">
        <v>27.2</v>
      </c>
      <c r="K218" s="1">
        <f>ROUND(J218+10^(0.89*D218-5.64),2)</f>
        <v>31.09</v>
      </c>
      <c r="L218" s="1">
        <f>ROUND(-3.49-1.86*LOG(J218)+0.9*D218,2)</f>
        <v>0.14000000000000001</v>
      </c>
      <c r="M218" s="1">
        <v>0</v>
      </c>
      <c r="N218" s="1">
        <v>32.69</v>
      </c>
      <c r="O218" s="1">
        <v>0.95</v>
      </c>
      <c r="P218" s="1">
        <v>1.55</v>
      </c>
      <c r="Q218" s="1">
        <v>4</v>
      </c>
      <c r="R218" s="1">
        <v>1.1499999999999999</v>
      </c>
      <c r="S218" s="1">
        <v>1.55</v>
      </c>
      <c r="T218" s="1"/>
      <c r="U218" s="1">
        <v>25</v>
      </c>
      <c r="V218" s="1" t="s">
        <v>163</v>
      </c>
      <c r="AY218" s="1">
        <f>IF(C218="Strike-Slip",0,IF(C218="Normal",1,0))</f>
        <v>0</v>
      </c>
      <c r="AZ218" s="1">
        <f>IF(C218="Strike-Slip",0,IF(C218="Normal",0,1))</f>
        <v>1</v>
      </c>
    </row>
    <row r="219" spans="1:52" x14ac:dyDescent="0.2">
      <c r="A219" s="1" t="s">
        <v>160</v>
      </c>
      <c r="B219" s="2" t="s">
        <v>164</v>
      </c>
      <c r="C219" s="1" t="s">
        <v>162</v>
      </c>
      <c r="D219" s="1">
        <v>7</v>
      </c>
      <c r="E219" s="1">
        <v>0.25</v>
      </c>
      <c r="F219" s="1">
        <f>ROUND(10^((0.58*D219+0.0031*J219-1.25)-LOG(J219+0.0028*10^(0.5*D219))-0.002*J219),2)</f>
        <v>19.190000000000001</v>
      </c>
      <c r="G219" s="1">
        <f t="shared" si="4"/>
        <v>1.5</v>
      </c>
      <c r="H219" s="1">
        <f>ROUND(2.8-1.981*(D219-6)+20.72*LN(D219/6)-1.703*LN((J219*J219+8.78*8.78)^0.5)-0.166*AY219+0.512*AZ219,2)</f>
        <v>-1.18</v>
      </c>
      <c r="I219" s="1">
        <f>ROUND((3.495+2.764*(D219-6)+8.539*LN(D219/6)+1.008*LN((J219^2+6.155^2)^0.5)+0.464*AY219+0.165*AZ219),2)</f>
        <v>11.1</v>
      </c>
      <c r="J219" s="1">
        <v>27.2</v>
      </c>
      <c r="K219" s="1">
        <f>ROUND(J219+10^(0.89*D219-5.64),2)</f>
        <v>31.09</v>
      </c>
      <c r="L219" s="1">
        <f>ROUND(-3.49-1.86*LOG(J219)+0.9*D219,2)</f>
        <v>0.14000000000000001</v>
      </c>
      <c r="M219" s="1">
        <v>0</v>
      </c>
      <c r="N219" s="1">
        <v>4.91</v>
      </c>
      <c r="O219" s="1">
        <v>0</v>
      </c>
      <c r="P219" s="1">
        <v>5.65</v>
      </c>
      <c r="Q219" s="1">
        <v>0</v>
      </c>
      <c r="R219" s="1">
        <v>0</v>
      </c>
      <c r="S219" s="1">
        <v>14.9</v>
      </c>
      <c r="T219" s="1"/>
      <c r="U219" s="1">
        <v>7</v>
      </c>
      <c r="V219" s="1" t="s">
        <v>163</v>
      </c>
      <c r="AY219" s="1">
        <f>IF(C219="Strike-Slip",0,IF(C219="Normal",1,0))</f>
        <v>0</v>
      </c>
      <c r="AZ219" s="1">
        <f>IF(C219="Strike-Slip",0,IF(C219="Normal",0,1))</f>
        <v>1</v>
      </c>
    </row>
    <row r="220" spans="1:52" x14ac:dyDescent="0.2">
      <c r="A220" s="1" t="s">
        <v>160</v>
      </c>
      <c r="B220" s="2" t="s">
        <v>165</v>
      </c>
      <c r="C220" s="1" t="s">
        <v>162</v>
      </c>
      <c r="D220" s="1">
        <v>7</v>
      </c>
      <c r="E220" s="1">
        <v>0.25</v>
      </c>
      <c r="F220" s="1">
        <f>ROUND(10^((0.58*D220+0.0031*J220-1.25)-LOG(J220+0.0028*10^(0.5*D220))-0.002*J220),2)</f>
        <v>19.190000000000001</v>
      </c>
      <c r="G220" s="1">
        <f t="shared" si="4"/>
        <v>1.5</v>
      </c>
      <c r="H220" s="1">
        <f>ROUND(2.8-1.981*(D220-6)+20.72*LN(D220/6)-1.703*LN((J220*J220+8.78*8.78)^0.5)-0.166*AY220+0.512*AZ220,2)</f>
        <v>-1.18</v>
      </c>
      <c r="I220" s="1">
        <f>ROUND((3.495+2.764*(D220-6)+8.539*LN(D220/6)+1.008*LN((J220^2+6.155^2)^0.5)+0.464*AY220+0.165*AZ220),2)</f>
        <v>11.1</v>
      </c>
      <c r="J220" s="1">
        <v>27.2</v>
      </c>
      <c r="K220" s="1">
        <f>ROUND(J220+10^(0.89*D220-5.64),2)</f>
        <v>31.09</v>
      </c>
      <c r="L220" s="1">
        <f>ROUND(-3.49-1.86*LOG(J220)+0.9*D220,2)</f>
        <v>0.14000000000000001</v>
      </c>
      <c r="M220" s="1">
        <v>0</v>
      </c>
      <c r="N220" s="1">
        <v>29.93</v>
      </c>
      <c r="O220" s="1">
        <v>0.71</v>
      </c>
      <c r="P220" s="1">
        <v>2.83</v>
      </c>
      <c r="Q220" s="1">
        <v>4</v>
      </c>
      <c r="R220" s="1">
        <v>1.1499999999999999</v>
      </c>
      <c r="S220" s="1">
        <v>3.59</v>
      </c>
      <c r="T220" s="1"/>
      <c r="U220" s="1">
        <v>28</v>
      </c>
      <c r="V220" s="1" t="s">
        <v>163</v>
      </c>
      <c r="AY220" s="1">
        <f>IF(C220="Strike-Slip",0,IF(C220="Normal",1,0))</f>
        <v>0</v>
      </c>
      <c r="AZ220" s="1">
        <f>IF(C220="Strike-Slip",0,IF(C220="Normal",0,1))</f>
        <v>1</v>
      </c>
    </row>
    <row r="221" spans="1:52" x14ac:dyDescent="0.2">
      <c r="A221" s="1" t="s">
        <v>166</v>
      </c>
      <c r="B221" s="2" t="s">
        <v>167</v>
      </c>
      <c r="C221" s="1" t="s">
        <v>49</v>
      </c>
      <c r="D221" s="1">
        <v>7.6</v>
      </c>
      <c r="E221" s="1">
        <v>0.2</v>
      </c>
      <c r="F221" s="1">
        <f>ROUND(10^((0.58*D221+0.0031*J221-1.25)-LOG(J221+0.0028*10^(0.5*D221))-0.002*J221),2)</f>
        <v>53.34</v>
      </c>
      <c r="G221" s="1">
        <f t="shared" si="4"/>
        <v>14.51</v>
      </c>
      <c r="H221" s="1">
        <f>ROUND(2.8-1.981*(D221-6)+20.72*LN(D221/6)-1.703*LN((J221*J221+8.78*8.78)^0.5)-0.166*AY221+0.512*AZ221,2)</f>
        <v>0.12</v>
      </c>
      <c r="I221" s="1">
        <f>ROUND((3.495+2.764*(D221-6)+8.539*LN(D221/6)+1.008*LN((J221^2+6.155^2)^0.5)+0.464*AY221+0.165*AZ221),2)</f>
        <v>12.42</v>
      </c>
      <c r="J221" s="1">
        <v>10</v>
      </c>
      <c r="K221" s="1">
        <f>ROUND(J221+10^(0.89*D221-5.64),2)</f>
        <v>23.3</v>
      </c>
      <c r="L221" s="1">
        <f>ROUND(-3.49-1.86*LOG(J221)+0.9*D221,2)</f>
        <v>1.49</v>
      </c>
      <c r="M221" s="1">
        <v>0.5</v>
      </c>
      <c r="N221" s="1">
        <v>50</v>
      </c>
      <c r="O221" s="1">
        <v>14.37</v>
      </c>
      <c r="P221" s="1">
        <v>1.78</v>
      </c>
      <c r="Q221" s="1">
        <v>17.14</v>
      </c>
      <c r="R221" s="1">
        <v>0.18</v>
      </c>
      <c r="S221" s="1">
        <v>9.23</v>
      </c>
      <c r="T221" s="1">
        <v>146</v>
      </c>
      <c r="U221" s="1">
        <v>500</v>
      </c>
      <c r="V221" s="1" t="s">
        <v>168</v>
      </c>
      <c r="AY221" s="1">
        <f>IF(C221="Strike-Slip",0,IF(C221="Normal",1,0))</f>
        <v>0</v>
      </c>
      <c r="AZ221" s="1">
        <f>IF(C221="Strike-Slip",0,IF(C221="Normal",0,1))</f>
        <v>0</v>
      </c>
    </row>
    <row r="222" spans="1:52" x14ac:dyDescent="0.2">
      <c r="A222" s="1" t="s">
        <v>166</v>
      </c>
      <c r="B222" s="2" t="s">
        <v>45</v>
      </c>
      <c r="C222" s="1" t="s">
        <v>49</v>
      </c>
      <c r="D222" s="1">
        <v>7.6</v>
      </c>
      <c r="E222" s="1">
        <v>0.2</v>
      </c>
      <c r="F222" s="1">
        <f>ROUND(10^((0.58*D222+0.0031*J222-1.25)-LOG(J222+0.0028*10^(0.5*D222))-0.002*J222),2)</f>
        <v>53.34</v>
      </c>
      <c r="G222" s="1">
        <f t="shared" si="4"/>
        <v>14.51</v>
      </c>
      <c r="H222" s="1">
        <f>ROUND(2.8-1.981*(D222-6)+20.72*LN(D222/6)-1.703*LN((J222*J222+8.78*8.78)^0.5)-0.166*AY222+0.512*AZ222,2)</f>
        <v>0.12</v>
      </c>
      <c r="I222" s="1">
        <f>ROUND((3.495+2.764*(D222-6)+8.539*LN(D222/6)+1.008*LN((J222^2+6.155^2)^0.5)+0.464*AY222+0.165*AZ222),2)</f>
        <v>12.42</v>
      </c>
      <c r="J222" s="1">
        <v>10</v>
      </c>
      <c r="K222" s="1">
        <f>ROUND(J222+10^(0.89*D222-5.64),2)</f>
        <v>23.3</v>
      </c>
      <c r="L222" s="1">
        <f>ROUND(-3.49-1.86*LOG(J222)+0.9*D222,2)</f>
        <v>1.49</v>
      </c>
      <c r="M222" s="1">
        <v>0.5</v>
      </c>
      <c r="N222" s="1">
        <v>1.05</v>
      </c>
      <c r="O222" s="1">
        <v>10.78</v>
      </c>
      <c r="P222" s="1">
        <v>1.92</v>
      </c>
      <c r="Q222" s="1">
        <v>18.75</v>
      </c>
      <c r="R222" s="1">
        <v>0.16</v>
      </c>
      <c r="S222" s="1">
        <v>4.2300000000000004</v>
      </c>
      <c r="T222" s="1">
        <v>147</v>
      </c>
      <c r="U222" s="1">
        <v>200</v>
      </c>
      <c r="V222" s="1" t="s">
        <v>168</v>
      </c>
      <c r="AY222" s="1">
        <f>IF(C222="Strike-Slip",0,IF(C222="Normal",1,0))</f>
        <v>0</v>
      </c>
      <c r="AZ222" s="1">
        <f>IF(C222="Strike-Slip",0,IF(C222="Normal",0,1))</f>
        <v>0</v>
      </c>
    </row>
    <row r="223" spans="1:52" x14ac:dyDescent="0.2">
      <c r="A223" s="1" t="s">
        <v>166</v>
      </c>
      <c r="B223" s="2" t="s">
        <v>169</v>
      </c>
      <c r="C223" s="1" t="s">
        <v>49</v>
      </c>
      <c r="D223" s="1">
        <v>7.6</v>
      </c>
      <c r="E223" s="1">
        <v>0.2</v>
      </c>
      <c r="F223" s="1">
        <f>ROUND(10^((0.58*D223+0.0031*J223-1.25)-LOG(J223+0.0028*10^(0.5*D223))-0.002*J223),2)</f>
        <v>53.34</v>
      </c>
      <c r="G223" s="1">
        <f t="shared" si="4"/>
        <v>14.51</v>
      </c>
      <c r="H223" s="1">
        <f>ROUND(2.8-1.981*(D223-6)+20.72*LN(D223/6)-1.703*LN((J223*J223+8.78*8.78)^0.5)-0.166*AY223+0.512*AZ223,2)</f>
        <v>0.12</v>
      </c>
      <c r="I223" s="1">
        <f>ROUND((3.495+2.764*(D223-6)+8.539*LN(D223/6)+1.008*LN((J223^2+6.155^2)^0.5)+0.464*AY223+0.165*AZ223),2)</f>
        <v>12.42</v>
      </c>
      <c r="J223" s="1">
        <v>10</v>
      </c>
      <c r="K223" s="1">
        <f>ROUND(J223+10^(0.89*D223-5.64),2)</f>
        <v>23.3</v>
      </c>
      <c r="L223" s="1">
        <f>ROUND(-3.49-1.86*LOG(J223)+0.9*D223,2)</f>
        <v>1.49</v>
      </c>
      <c r="M223" s="1">
        <v>0.5</v>
      </c>
      <c r="N223" s="1">
        <v>1.54</v>
      </c>
      <c r="O223" s="1">
        <v>12.32</v>
      </c>
      <c r="P223" s="1">
        <v>1.92</v>
      </c>
      <c r="Q223" s="1">
        <v>18.75</v>
      </c>
      <c r="R223" s="1">
        <v>0.16</v>
      </c>
      <c r="S223" s="1">
        <v>2.69</v>
      </c>
      <c r="T223" s="1">
        <v>15</v>
      </c>
      <c r="U223" s="1">
        <v>150</v>
      </c>
      <c r="V223" s="1" t="s">
        <v>168</v>
      </c>
      <c r="AY223" s="1">
        <f>IF(C223="Strike-Slip",0,IF(C223="Normal",1,0))</f>
        <v>0</v>
      </c>
      <c r="AZ223" s="1">
        <f>IF(C223="Strike-Slip",0,IF(C223="Normal",0,1))</f>
        <v>0</v>
      </c>
    </row>
    <row r="224" spans="1:52" x14ac:dyDescent="0.2">
      <c r="A224" s="1" t="s">
        <v>166</v>
      </c>
      <c r="B224" s="2" t="s">
        <v>170</v>
      </c>
      <c r="C224" s="1" t="s">
        <v>49</v>
      </c>
      <c r="D224" s="1">
        <v>7.6</v>
      </c>
      <c r="E224" s="1">
        <v>0.2</v>
      </c>
      <c r="F224" s="1">
        <f>ROUND(10^((0.58*D224+0.0031*J224-1.25)-LOG(J224+0.0028*10^(0.5*D224))-0.002*J224),2)</f>
        <v>53.34</v>
      </c>
      <c r="G224" s="1">
        <f t="shared" si="4"/>
        <v>14.51</v>
      </c>
      <c r="H224" s="1">
        <f>ROUND(2.8-1.981*(D224-6)+20.72*LN(D224/6)-1.703*LN((J224*J224+8.78*8.78)^0.5)-0.166*AY224+0.512*AZ224,2)</f>
        <v>0.12</v>
      </c>
      <c r="I224" s="1">
        <f>ROUND((3.495+2.764*(D224-6)+8.539*LN(D224/6)+1.008*LN((J224^2+6.155^2)^0.5)+0.464*AY224+0.165*AZ224),2)</f>
        <v>12.42</v>
      </c>
      <c r="J224" s="1">
        <v>10</v>
      </c>
      <c r="K224" s="1">
        <f>ROUND(J224+10^(0.89*D224-5.64),2)</f>
        <v>23.3</v>
      </c>
      <c r="L224" s="1">
        <f>ROUND(-3.49-1.86*LOG(J224)+0.9*D224,2)</f>
        <v>1.49</v>
      </c>
      <c r="M224" s="1">
        <v>0.5</v>
      </c>
      <c r="N224" s="1">
        <v>12.5</v>
      </c>
      <c r="O224" s="1">
        <v>7.6</v>
      </c>
      <c r="P224" s="1">
        <v>5.5</v>
      </c>
      <c r="Q224" s="1">
        <v>15</v>
      </c>
      <c r="R224" s="1">
        <v>0.2</v>
      </c>
      <c r="S224" s="1">
        <v>10.38</v>
      </c>
      <c r="T224" s="1">
        <v>148</v>
      </c>
      <c r="U224" s="1">
        <v>400</v>
      </c>
      <c r="V224" s="1" t="s">
        <v>168</v>
      </c>
      <c r="AY224" s="1">
        <f>IF(C224="Strike-Slip",0,IF(C224="Normal",1,0))</f>
        <v>0</v>
      </c>
      <c r="AZ224" s="1">
        <f>IF(C224="Strike-Slip",0,IF(C224="Normal",0,1))</f>
        <v>0</v>
      </c>
    </row>
    <row r="225" spans="1:52" x14ac:dyDescent="0.2">
      <c r="A225" s="1" t="s">
        <v>171</v>
      </c>
      <c r="B225" s="2" t="s">
        <v>172</v>
      </c>
      <c r="C225" s="1" t="s">
        <v>25</v>
      </c>
      <c r="D225" s="1">
        <v>7.7</v>
      </c>
      <c r="E225" s="1">
        <v>0.25</v>
      </c>
      <c r="F225" s="1">
        <v>35</v>
      </c>
      <c r="G225" s="1">
        <f t="shared" si="4"/>
        <v>5</v>
      </c>
      <c r="H225" s="1"/>
      <c r="I225" s="1">
        <f>ROUND((3.495+2.764*(D225-6)+8.539*LN(D225/6)+1.008*LN((J225^2+6.155^2)^0.5)+0.464*AY225+0.165*AZ225),2)</f>
        <v>13.84</v>
      </c>
      <c r="J225" s="1">
        <v>27</v>
      </c>
      <c r="K225" s="1">
        <f>ROUND(J225+10^(0.89*D225-5.64),2)</f>
        <v>43.33</v>
      </c>
      <c r="L225" s="1">
        <f>ROUND(-3.49-1.86*LOG(J225)+0.9*D225,2)</f>
        <v>0.78</v>
      </c>
      <c r="M225" s="1">
        <v>0.56000000000000005</v>
      </c>
      <c r="N225" s="1">
        <v>0</v>
      </c>
      <c r="O225" s="1">
        <v>4</v>
      </c>
      <c r="P225" s="1">
        <v>2</v>
      </c>
      <c r="Q225" s="1">
        <v>5</v>
      </c>
      <c r="R225" s="1">
        <v>0.35</v>
      </c>
      <c r="S225" s="1">
        <v>2</v>
      </c>
      <c r="T225" s="1">
        <v>186</v>
      </c>
      <c r="U225" s="1">
        <v>43.07</v>
      </c>
      <c r="V225" s="1" t="s">
        <v>173</v>
      </c>
      <c r="AY225" s="1">
        <f>IF(C225="Strike-Slip",0,IF(C225="Normal",1,0))</f>
        <v>0</v>
      </c>
      <c r="AZ225" s="1">
        <f>IF(C225="Strike-Slip",0,IF(C225="Normal",0,1))</f>
        <v>1</v>
      </c>
    </row>
    <row r="226" spans="1:52" x14ac:dyDescent="0.2">
      <c r="A226" s="1" t="s">
        <v>171</v>
      </c>
      <c r="B226" s="2" t="s">
        <v>174</v>
      </c>
      <c r="C226" s="1" t="s">
        <v>25</v>
      </c>
      <c r="D226" s="1">
        <v>7.7</v>
      </c>
      <c r="E226" s="1">
        <v>0.25</v>
      </c>
      <c r="F226" s="1">
        <v>35</v>
      </c>
      <c r="G226" s="1">
        <f t="shared" si="4"/>
        <v>5</v>
      </c>
      <c r="H226" s="1"/>
      <c r="I226" s="1">
        <f>ROUND((3.495+2.764*(D226-6)+8.539*LN(D226/6)+1.008*LN((J226^2+6.155^2)^0.5)+0.464*AY226+0.165*AZ226),2)</f>
        <v>13.84</v>
      </c>
      <c r="J226" s="1">
        <v>27</v>
      </c>
      <c r="K226" s="1">
        <f>ROUND(J226+10^(0.89*D226-5.64),2)</f>
        <v>43.33</v>
      </c>
      <c r="L226" s="1">
        <f>ROUND(-3.49-1.86*LOG(J226)+0.9*D226,2)</f>
        <v>0.78</v>
      </c>
      <c r="M226" s="1">
        <v>1.59</v>
      </c>
      <c r="N226" s="1">
        <v>0</v>
      </c>
      <c r="O226" s="1">
        <v>6.71</v>
      </c>
      <c r="P226" s="1">
        <v>7</v>
      </c>
      <c r="Q226" s="1">
        <v>5</v>
      </c>
      <c r="R226" s="1">
        <v>0.35</v>
      </c>
      <c r="S226" s="1">
        <v>13</v>
      </c>
      <c r="T226" s="1">
        <v>179</v>
      </c>
      <c r="U226" s="1">
        <v>182.42</v>
      </c>
      <c r="V226" s="1" t="s">
        <v>173</v>
      </c>
      <c r="AY226" s="1">
        <f>IF(C226="Strike-Slip",0,IF(C226="Normal",1,0))</f>
        <v>0</v>
      </c>
      <c r="AZ226" s="1">
        <f>IF(C226="Strike-Slip",0,IF(C226="Normal",0,1))</f>
        <v>1</v>
      </c>
    </row>
    <row r="227" spans="1:52" x14ac:dyDescent="0.2">
      <c r="A227" s="1" t="s">
        <v>171</v>
      </c>
      <c r="B227" s="2" t="s">
        <v>175</v>
      </c>
      <c r="C227" s="1" t="s">
        <v>25</v>
      </c>
      <c r="D227" s="1">
        <v>7.7</v>
      </c>
      <c r="E227" s="1">
        <v>0.25</v>
      </c>
      <c r="F227" s="1">
        <v>35</v>
      </c>
      <c r="G227" s="1">
        <f t="shared" si="4"/>
        <v>5</v>
      </c>
      <c r="H227" s="1"/>
      <c r="I227" s="1">
        <f>ROUND((3.495+2.764*(D227-6)+8.539*LN(D227/6)+1.008*LN((J227^2+6.155^2)^0.5)+0.464*AY227+0.165*AZ227),2)</f>
        <v>13.84</v>
      </c>
      <c r="J227" s="1">
        <v>27</v>
      </c>
      <c r="K227" s="1">
        <f>ROUND(J227+10^(0.89*D227-5.64),2)</f>
        <v>43.33</v>
      </c>
      <c r="L227" s="1">
        <f>ROUND(-3.49-1.86*LOG(J227)+0.9*D227,2)</f>
        <v>0.78</v>
      </c>
      <c r="M227" s="1">
        <v>1.59</v>
      </c>
      <c r="N227" s="1">
        <v>0</v>
      </c>
      <c r="O227" s="1">
        <v>5.16</v>
      </c>
      <c r="P227" s="1">
        <v>2.84</v>
      </c>
      <c r="Q227" s="1">
        <v>2.86</v>
      </c>
      <c r="R227" s="1">
        <v>0.35</v>
      </c>
      <c r="S227" s="1">
        <v>9.9700000000000006</v>
      </c>
      <c r="T227" s="1">
        <v>173</v>
      </c>
      <c r="U227" s="1">
        <v>189.12</v>
      </c>
      <c r="V227" s="1" t="s">
        <v>173</v>
      </c>
      <c r="AY227" s="1">
        <f>IF(C227="Strike-Slip",0,IF(C227="Normal",1,0))</f>
        <v>0</v>
      </c>
      <c r="AZ227" s="1">
        <f>IF(C227="Strike-Slip",0,IF(C227="Normal",0,1))</f>
        <v>1</v>
      </c>
    </row>
    <row r="228" spans="1:52" x14ac:dyDescent="0.2">
      <c r="A228" s="1" t="s">
        <v>171</v>
      </c>
      <c r="B228" s="2" t="s">
        <v>176</v>
      </c>
      <c r="C228" s="1" t="s">
        <v>25</v>
      </c>
      <c r="D228" s="1">
        <v>7.7</v>
      </c>
      <c r="E228" s="1">
        <v>0.25</v>
      </c>
      <c r="F228" s="1">
        <v>35</v>
      </c>
      <c r="G228" s="1">
        <f t="shared" si="4"/>
        <v>5</v>
      </c>
      <c r="H228" s="1"/>
      <c r="I228" s="1">
        <f>ROUND((3.495+2.764*(D228-6)+8.539*LN(D228/6)+1.008*LN((J228^2+6.155^2)^0.5)+0.464*AY228+0.165*AZ228),2)</f>
        <v>13.84</v>
      </c>
      <c r="J228" s="1">
        <v>27</v>
      </c>
      <c r="K228" s="1">
        <f>ROUND(J228+10^(0.89*D228-5.64),2)</f>
        <v>43.33</v>
      </c>
      <c r="L228" s="1">
        <f>ROUND(-3.49-1.86*LOG(J228)+0.9*D228,2)</f>
        <v>0.78</v>
      </c>
      <c r="M228" s="1">
        <v>1.78</v>
      </c>
      <c r="N228" s="1">
        <v>0</v>
      </c>
      <c r="O228" s="1">
        <v>3.45</v>
      </c>
      <c r="P228" s="1">
        <v>1.5</v>
      </c>
      <c r="Q228" s="1">
        <v>2.5</v>
      </c>
      <c r="R228" s="1">
        <v>0.35</v>
      </c>
      <c r="S228" s="1">
        <v>8.66</v>
      </c>
      <c r="T228" s="1">
        <v>180</v>
      </c>
      <c r="U228" s="1">
        <v>263.55</v>
      </c>
      <c r="V228" s="1" t="s">
        <v>173</v>
      </c>
      <c r="AY228" s="1">
        <f>IF(C228="Strike-Slip",0,IF(C228="Normal",1,0))</f>
        <v>0</v>
      </c>
      <c r="AZ228" s="1">
        <f>IF(C228="Strike-Slip",0,IF(C228="Normal",0,1))</f>
        <v>1</v>
      </c>
    </row>
    <row r="229" spans="1:52" x14ac:dyDescent="0.2">
      <c r="A229" s="1" t="s">
        <v>171</v>
      </c>
      <c r="B229" s="2" t="s">
        <v>177</v>
      </c>
      <c r="C229" s="1" t="s">
        <v>25</v>
      </c>
      <c r="D229" s="1">
        <v>7.7</v>
      </c>
      <c r="E229" s="1">
        <v>0.25</v>
      </c>
      <c r="F229" s="1">
        <v>35</v>
      </c>
      <c r="G229" s="1">
        <f t="shared" si="4"/>
        <v>5</v>
      </c>
      <c r="H229" s="1"/>
      <c r="I229" s="1">
        <f>ROUND((3.495+2.764*(D229-6)+8.539*LN(D229/6)+1.008*LN((J229^2+6.155^2)^0.5)+0.464*AY229+0.165*AZ229),2)</f>
        <v>13.84</v>
      </c>
      <c r="J229" s="1">
        <v>27</v>
      </c>
      <c r="K229" s="1">
        <f>ROUND(J229+10^(0.89*D229-5.64),2)</f>
        <v>43.33</v>
      </c>
      <c r="L229" s="1">
        <f>ROUND(-3.49-1.86*LOG(J229)+0.9*D229,2)</f>
        <v>0.78</v>
      </c>
      <c r="M229" s="1">
        <v>3.83</v>
      </c>
      <c r="N229" s="1">
        <v>0</v>
      </c>
      <c r="O229" s="1">
        <v>0</v>
      </c>
      <c r="P229" s="1">
        <v>4</v>
      </c>
      <c r="Q229" s="1">
        <v>0</v>
      </c>
      <c r="R229" s="1">
        <v>0</v>
      </c>
      <c r="S229" s="1">
        <v>6.97</v>
      </c>
      <c r="T229" s="1"/>
      <c r="U229" s="1">
        <v>218.83</v>
      </c>
      <c r="V229" s="1" t="s">
        <v>173</v>
      </c>
      <c r="AY229" s="1">
        <f>IF(C229="Strike-Slip",0,IF(C229="Normal",1,0))</f>
        <v>0</v>
      </c>
      <c r="AZ229" s="1">
        <f>IF(C229="Strike-Slip",0,IF(C229="Normal",0,1))</f>
        <v>1</v>
      </c>
    </row>
    <row r="230" spans="1:52" x14ac:dyDescent="0.2">
      <c r="A230" s="1" t="s">
        <v>171</v>
      </c>
      <c r="B230" s="2" t="s">
        <v>178</v>
      </c>
      <c r="C230" s="1" t="s">
        <v>25</v>
      </c>
      <c r="D230" s="1">
        <v>7.7</v>
      </c>
      <c r="E230" s="1">
        <v>0.25</v>
      </c>
      <c r="F230" s="1">
        <v>35</v>
      </c>
      <c r="G230" s="1">
        <f t="shared" si="4"/>
        <v>5</v>
      </c>
      <c r="H230" s="1"/>
      <c r="I230" s="1">
        <f>ROUND((3.495+2.764*(D230-6)+8.539*LN(D230/6)+1.008*LN((J230^2+6.155^2)^0.5)+0.464*AY230+0.165*AZ230),2)</f>
        <v>13.84</v>
      </c>
      <c r="J230" s="1">
        <v>27</v>
      </c>
      <c r="K230" s="1">
        <f>ROUND(J230+10^(0.89*D230-5.64),2)</f>
        <v>43.33</v>
      </c>
      <c r="L230" s="1">
        <f>ROUND(-3.49-1.86*LOG(J230)+0.9*D230,2)</f>
        <v>0.78</v>
      </c>
      <c r="M230" s="1">
        <v>3.83</v>
      </c>
      <c r="N230" s="1">
        <v>0</v>
      </c>
      <c r="O230" s="1">
        <v>2.2999999999999998</v>
      </c>
      <c r="P230" s="1">
        <v>1.7</v>
      </c>
      <c r="Q230" s="1">
        <v>0</v>
      </c>
      <c r="R230" s="1">
        <v>0.35</v>
      </c>
      <c r="S230" s="1">
        <v>1.7</v>
      </c>
      <c r="T230" s="1">
        <v>178</v>
      </c>
      <c r="U230" s="1">
        <v>269.45</v>
      </c>
      <c r="V230" s="1" t="s">
        <v>173</v>
      </c>
      <c r="AY230" s="1">
        <f>IF(C230="Strike-Slip",0,IF(C230="Normal",1,0))</f>
        <v>0</v>
      </c>
      <c r="AZ230" s="1">
        <f>IF(C230="Strike-Slip",0,IF(C230="Normal",0,1))</f>
        <v>1</v>
      </c>
    </row>
    <row r="231" spans="1:52" x14ac:dyDescent="0.2">
      <c r="A231" s="1" t="s">
        <v>171</v>
      </c>
      <c r="B231" s="2" t="s">
        <v>179</v>
      </c>
      <c r="C231" s="1" t="s">
        <v>25</v>
      </c>
      <c r="D231" s="1">
        <v>7.7</v>
      </c>
      <c r="E231" s="1">
        <v>0.25</v>
      </c>
      <c r="F231" s="1">
        <v>35</v>
      </c>
      <c r="G231" s="1">
        <f t="shared" si="4"/>
        <v>5</v>
      </c>
      <c r="H231" s="1"/>
      <c r="I231" s="1">
        <f>ROUND((3.495+2.764*(D231-6)+8.539*LN(D231/6)+1.008*LN((J231^2+6.155^2)^0.5)+0.464*AY231+0.165*AZ231),2)</f>
        <v>13.84</v>
      </c>
      <c r="J231" s="1">
        <v>27</v>
      </c>
      <c r="K231" s="1">
        <f>ROUND(J231+10^(0.89*D231-5.64),2)</f>
        <v>43.33</v>
      </c>
      <c r="L231" s="1">
        <f>ROUND(-3.49-1.86*LOG(J231)+0.9*D231,2)</f>
        <v>0.78</v>
      </c>
      <c r="M231" s="1">
        <v>5.9</v>
      </c>
      <c r="N231" s="1">
        <v>0</v>
      </c>
      <c r="O231" s="1">
        <v>3.25</v>
      </c>
      <c r="P231" s="1">
        <v>2.84</v>
      </c>
      <c r="Q231" s="1">
        <v>3.75</v>
      </c>
      <c r="R231" s="1">
        <v>0.35</v>
      </c>
      <c r="S231" s="1">
        <v>17</v>
      </c>
      <c r="T231" s="1">
        <v>179</v>
      </c>
      <c r="U231" s="1">
        <v>57.47</v>
      </c>
      <c r="V231" s="1" t="s">
        <v>173</v>
      </c>
      <c r="AY231" s="1">
        <f>IF(C231="Strike-Slip",0,IF(C231="Normal",1,0))</f>
        <v>0</v>
      </c>
      <c r="AZ231" s="1">
        <f>IF(C231="Strike-Slip",0,IF(C231="Normal",0,1))</f>
        <v>1</v>
      </c>
    </row>
    <row r="232" spans="1:52" x14ac:dyDescent="0.2">
      <c r="A232" s="1" t="s">
        <v>171</v>
      </c>
      <c r="B232" s="2" t="s">
        <v>180</v>
      </c>
      <c r="C232" s="1" t="s">
        <v>25</v>
      </c>
      <c r="D232" s="1">
        <v>7.7</v>
      </c>
      <c r="E232" s="1">
        <v>0.25</v>
      </c>
      <c r="F232" s="1">
        <v>35</v>
      </c>
      <c r="G232" s="1">
        <f t="shared" si="4"/>
        <v>5</v>
      </c>
      <c r="H232" s="1"/>
      <c r="I232" s="1">
        <f>ROUND((3.495+2.764*(D232-6)+8.539*LN(D232/6)+1.008*LN((J232^2+6.155^2)^0.5)+0.464*AY232+0.165*AZ232),2)</f>
        <v>13.84</v>
      </c>
      <c r="J232" s="1">
        <v>27</v>
      </c>
      <c r="K232" s="1">
        <f>ROUND(J232+10^(0.89*D232-5.64),2)</f>
        <v>43.33</v>
      </c>
      <c r="L232" s="1">
        <f>ROUND(-3.49-1.86*LOG(J232)+0.9*D232,2)</f>
        <v>0.78</v>
      </c>
      <c r="M232" s="1">
        <v>1.1399999999999999</v>
      </c>
      <c r="N232" s="1">
        <v>0</v>
      </c>
      <c r="O232" s="1">
        <v>1</v>
      </c>
      <c r="P232" s="1">
        <v>1.4</v>
      </c>
      <c r="Q232" s="1">
        <v>5</v>
      </c>
      <c r="R232" s="1">
        <v>0.35</v>
      </c>
      <c r="S232" s="1">
        <v>18</v>
      </c>
      <c r="T232" s="1">
        <v>188</v>
      </c>
      <c r="U232" s="1">
        <v>79.72</v>
      </c>
      <c r="V232" s="1" t="s">
        <v>173</v>
      </c>
      <c r="AY232" s="1">
        <f>IF(C232="Strike-Slip",0,IF(C232="Normal",1,0))</f>
        <v>0</v>
      </c>
      <c r="AZ232" s="1">
        <f>IF(C232="Strike-Slip",0,IF(C232="Normal",0,1))</f>
        <v>1</v>
      </c>
    </row>
    <row r="233" spans="1:52" x14ac:dyDescent="0.2">
      <c r="A233" s="1" t="s">
        <v>171</v>
      </c>
      <c r="B233" s="2" t="s">
        <v>181</v>
      </c>
      <c r="C233" s="1" t="s">
        <v>25</v>
      </c>
      <c r="D233" s="1">
        <v>7.7</v>
      </c>
      <c r="E233" s="1">
        <v>0.25</v>
      </c>
      <c r="F233" s="1">
        <v>35</v>
      </c>
      <c r="G233" s="1">
        <f t="shared" si="4"/>
        <v>5</v>
      </c>
      <c r="H233" s="1"/>
      <c r="I233" s="1">
        <f>ROUND((3.495+2.764*(D233-6)+8.539*LN(D233/6)+1.008*LN((J233^2+6.155^2)^0.5)+0.464*AY233+0.165*AZ233),2)</f>
        <v>13.84</v>
      </c>
      <c r="J233" s="1">
        <v>27</v>
      </c>
      <c r="K233" s="1">
        <f>ROUND(J233+10^(0.89*D233-5.64),2)</f>
        <v>43.33</v>
      </c>
      <c r="L233" s="1">
        <f>ROUND(-3.49-1.86*LOG(J233)+0.9*D233,2)</f>
        <v>0.78</v>
      </c>
      <c r="M233" s="1">
        <v>0.2</v>
      </c>
      <c r="N233" s="1">
        <v>0</v>
      </c>
      <c r="O233" s="1">
        <v>5.39</v>
      </c>
      <c r="P233" s="1">
        <v>2.9</v>
      </c>
      <c r="Q233" s="1">
        <v>5</v>
      </c>
      <c r="R233" s="1">
        <v>0.35</v>
      </c>
      <c r="S233" s="1">
        <v>16</v>
      </c>
      <c r="T233" s="1">
        <v>175</v>
      </c>
      <c r="U233" s="1">
        <v>52.08</v>
      </c>
      <c r="V233" s="1" t="s">
        <v>173</v>
      </c>
      <c r="AY233" s="1">
        <f>IF(C233="Strike-Slip",0,IF(C233="Normal",1,0))</f>
        <v>0</v>
      </c>
      <c r="AZ233" s="1">
        <f>IF(C233="Strike-Slip",0,IF(C233="Normal",0,1))</f>
        <v>1</v>
      </c>
    </row>
    <row r="234" spans="1:52" x14ac:dyDescent="0.2">
      <c r="A234" s="1" t="s">
        <v>171</v>
      </c>
      <c r="B234" s="2" t="s">
        <v>182</v>
      </c>
      <c r="C234" s="1" t="s">
        <v>25</v>
      </c>
      <c r="D234" s="1">
        <v>7.7</v>
      </c>
      <c r="E234" s="1">
        <v>0.25</v>
      </c>
      <c r="F234" s="1">
        <v>35</v>
      </c>
      <c r="G234" s="1">
        <f t="shared" si="4"/>
        <v>5</v>
      </c>
      <c r="H234" s="1"/>
      <c r="I234" s="1">
        <f>ROUND((3.495+2.764*(D234-6)+8.539*LN(D234/6)+1.008*LN((J234^2+6.155^2)^0.5)+0.464*AY234+0.165*AZ234),2)</f>
        <v>13.84</v>
      </c>
      <c r="J234" s="1">
        <v>27</v>
      </c>
      <c r="K234" s="1">
        <f>ROUND(J234+10^(0.89*D234-5.64),2)</f>
        <v>43.33</v>
      </c>
      <c r="L234" s="1">
        <f>ROUND(-3.49-1.86*LOG(J234)+0.9*D234,2)</f>
        <v>0.78</v>
      </c>
      <c r="M234" s="1">
        <v>1.1399999999999999</v>
      </c>
      <c r="N234" s="1">
        <v>0</v>
      </c>
      <c r="O234" s="1">
        <v>3.2</v>
      </c>
      <c r="P234" s="1">
        <v>4</v>
      </c>
      <c r="Q234" s="1">
        <v>5</v>
      </c>
      <c r="R234" s="1">
        <v>0.35</v>
      </c>
      <c r="S234" s="1">
        <v>19</v>
      </c>
      <c r="T234" s="1"/>
      <c r="U234" s="1">
        <v>43.28</v>
      </c>
      <c r="V234" s="1" t="s">
        <v>173</v>
      </c>
      <c r="AY234" s="1">
        <f>IF(C234="Strike-Slip",0,IF(C234="Normal",1,0))</f>
        <v>0</v>
      </c>
      <c r="AZ234" s="1">
        <f>IF(C234="Strike-Slip",0,IF(C234="Normal",0,1))</f>
        <v>1</v>
      </c>
    </row>
    <row r="235" spans="1:52" x14ac:dyDescent="0.2">
      <c r="A235" s="1" t="s">
        <v>171</v>
      </c>
      <c r="B235" s="2" t="s">
        <v>183</v>
      </c>
      <c r="C235" s="1" t="s">
        <v>25</v>
      </c>
      <c r="D235" s="1">
        <v>7.7</v>
      </c>
      <c r="E235" s="1">
        <v>0.25</v>
      </c>
      <c r="F235" s="1">
        <v>35</v>
      </c>
      <c r="G235" s="1">
        <f t="shared" si="4"/>
        <v>5</v>
      </c>
      <c r="H235" s="1"/>
      <c r="I235" s="1">
        <f>ROUND((3.495+2.764*(D235-6)+8.539*LN(D235/6)+1.008*LN((J235^2+6.155^2)^0.5)+0.464*AY235+0.165*AZ235),2)</f>
        <v>13.84</v>
      </c>
      <c r="J235" s="1">
        <v>27</v>
      </c>
      <c r="K235" s="1">
        <f>ROUND(J235+10^(0.89*D235-5.64),2)</f>
        <v>43.33</v>
      </c>
      <c r="L235" s="1">
        <f>ROUND(-3.49-1.86*LOG(J235)+0.9*D235,2)</f>
        <v>0.78</v>
      </c>
      <c r="M235" s="1">
        <v>1.1399999999999999</v>
      </c>
      <c r="N235" s="1">
        <v>0</v>
      </c>
      <c r="O235" s="1">
        <v>2.0099999999999998</v>
      </c>
      <c r="P235" s="1">
        <v>1.6</v>
      </c>
      <c r="Q235" s="1">
        <v>2.5</v>
      </c>
      <c r="R235" s="1">
        <v>0.35</v>
      </c>
      <c r="S235" s="1">
        <v>18</v>
      </c>
      <c r="T235" s="1"/>
      <c r="U235" s="1">
        <v>140.06</v>
      </c>
      <c r="V235" s="1" t="s">
        <v>173</v>
      </c>
      <c r="AY235" s="1">
        <f>IF(C235="Strike-Slip",0,IF(C235="Normal",1,0))</f>
        <v>0</v>
      </c>
      <c r="AZ235" s="1">
        <f>IF(C235="Strike-Slip",0,IF(C235="Normal",0,1))</f>
        <v>1</v>
      </c>
    </row>
    <row r="236" spans="1:52" x14ac:dyDescent="0.2">
      <c r="A236" s="1" t="s">
        <v>171</v>
      </c>
      <c r="B236" s="2" t="s">
        <v>184</v>
      </c>
      <c r="C236" s="1" t="s">
        <v>25</v>
      </c>
      <c r="D236" s="1">
        <v>7.7</v>
      </c>
      <c r="E236" s="1">
        <v>0.25</v>
      </c>
      <c r="F236" s="1">
        <v>35</v>
      </c>
      <c r="G236" s="1">
        <f t="shared" si="4"/>
        <v>5</v>
      </c>
      <c r="H236" s="1"/>
      <c r="I236" s="1">
        <f>ROUND((3.495+2.764*(D236-6)+8.539*LN(D236/6)+1.008*LN((J236^2+6.155^2)^0.5)+0.464*AY236+0.165*AZ236),2)</f>
        <v>13.84</v>
      </c>
      <c r="J236" s="1">
        <v>27</v>
      </c>
      <c r="K236" s="1">
        <f>ROUND(J236+10^(0.89*D236-5.64),2)</f>
        <v>43.33</v>
      </c>
      <c r="L236" s="1">
        <f>ROUND(-3.49-1.86*LOG(J236)+0.9*D236,2)</f>
        <v>0.78</v>
      </c>
      <c r="M236" s="1">
        <v>1.1399999999999999</v>
      </c>
      <c r="N236" s="1">
        <v>0</v>
      </c>
      <c r="O236" s="1">
        <v>5.4</v>
      </c>
      <c r="P236" s="1">
        <v>1.6</v>
      </c>
      <c r="Q236" s="1">
        <v>4.17</v>
      </c>
      <c r="R236" s="1">
        <v>0.35</v>
      </c>
      <c r="S236" s="1">
        <v>1.6</v>
      </c>
      <c r="T236" s="1"/>
      <c r="U236" s="1">
        <v>78</v>
      </c>
      <c r="V236" s="1" t="s">
        <v>173</v>
      </c>
      <c r="AY236" s="1">
        <f>IF(C236="Strike-Slip",0,IF(C236="Normal",1,0))</f>
        <v>0</v>
      </c>
      <c r="AZ236" s="1">
        <f>IF(C236="Strike-Slip",0,IF(C236="Normal",0,1))</f>
        <v>1</v>
      </c>
    </row>
    <row r="237" spans="1:52" x14ac:dyDescent="0.2">
      <c r="A237" s="1" t="s">
        <v>171</v>
      </c>
      <c r="B237" s="2" t="s">
        <v>185</v>
      </c>
      <c r="C237" s="1" t="s">
        <v>25</v>
      </c>
      <c r="D237" s="1">
        <v>7.7</v>
      </c>
      <c r="E237" s="1">
        <v>0.25</v>
      </c>
      <c r="F237" s="1">
        <v>35</v>
      </c>
      <c r="G237" s="1">
        <f t="shared" si="4"/>
        <v>5</v>
      </c>
      <c r="H237" s="1"/>
      <c r="I237" s="1">
        <f>ROUND((3.495+2.764*(D237-6)+8.539*LN(D237/6)+1.008*LN((J237^2+6.155^2)^0.5)+0.464*AY237+0.165*AZ237),2)</f>
        <v>13.84</v>
      </c>
      <c r="J237" s="1">
        <v>27</v>
      </c>
      <c r="K237" s="1">
        <f>ROUND(J237+10^(0.89*D237-5.64),2)</f>
        <v>43.33</v>
      </c>
      <c r="L237" s="1">
        <f>ROUND(-3.49-1.86*LOG(J237)+0.9*D237,2)</f>
        <v>0.78</v>
      </c>
      <c r="M237" s="1">
        <v>0.59</v>
      </c>
      <c r="N237" s="1">
        <v>0</v>
      </c>
      <c r="O237" s="1">
        <v>7.87</v>
      </c>
      <c r="P237" s="1">
        <v>2.2000000000000002</v>
      </c>
      <c r="Q237" s="1">
        <v>3.57</v>
      </c>
      <c r="R237" s="1">
        <v>0.35</v>
      </c>
      <c r="S237" s="1">
        <v>3</v>
      </c>
      <c r="T237" s="1">
        <v>182</v>
      </c>
      <c r="U237" s="1">
        <v>171.61</v>
      </c>
      <c r="V237" s="1" t="s">
        <v>173</v>
      </c>
      <c r="AY237" s="1">
        <f>IF(C237="Strike-Slip",0,IF(C237="Normal",1,0))</f>
        <v>0</v>
      </c>
      <c r="AZ237" s="1">
        <f>IF(C237="Strike-Slip",0,IF(C237="Normal",0,1))</f>
        <v>1</v>
      </c>
    </row>
    <row r="238" spans="1:52" x14ac:dyDescent="0.2">
      <c r="A238" s="1" t="s">
        <v>171</v>
      </c>
      <c r="B238" s="2" t="s">
        <v>186</v>
      </c>
      <c r="C238" s="1" t="s">
        <v>25</v>
      </c>
      <c r="D238" s="1">
        <v>7.7</v>
      </c>
      <c r="E238" s="1">
        <v>0.25</v>
      </c>
      <c r="F238" s="1">
        <v>35</v>
      </c>
      <c r="G238" s="1">
        <f t="shared" si="4"/>
        <v>5</v>
      </c>
      <c r="H238" s="1"/>
      <c r="I238" s="1">
        <f>ROUND((3.495+2.764*(D238-6)+8.539*LN(D238/6)+1.008*LN((J238^2+6.155^2)^0.5)+0.464*AY238+0.165*AZ238),2)</f>
        <v>13.84</v>
      </c>
      <c r="J238" s="1">
        <v>27</v>
      </c>
      <c r="K238" s="1">
        <f>ROUND(J238+10^(0.89*D238-5.64),2)</f>
        <v>43.33</v>
      </c>
      <c r="L238" s="1">
        <f>ROUND(-3.49-1.86*LOG(J238)+0.9*D238,2)</f>
        <v>0.78</v>
      </c>
      <c r="M238" s="1">
        <v>0.59</v>
      </c>
      <c r="N238" s="1">
        <v>0</v>
      </c>
      <c r="O238" s="1">
        <v>5.25</v>
      </c>
      <c r="P238" s="1">
        <v>2.6</v>
      </c>
      <c r="Q238" s="1">
        <v>3.33</v>
      </c>
      <c r="R238" s="1">
        <v>0.35</v>
      </c>
      <c r="S238" s="1">
        <v>2.6</v>
      </c>
      <c r="T238" s="1"/>
      <c r="U238" s="1">
        <v>118.11</v>
      </c>
      <c r="V238" s="1" t="s">
        <v>173</v>
      </c>
      <c r="AY238" s="1">
        <f>IF(C238="Strike-Slip",0,IF(C238="Normal",1,0))</f>
        <v>0</v>
      </c>
      <c r="AZ238" s="1">
        <f>IF(C238="Strike-Slip",0,IF(C238="Normal",0,1))</f>
        <v>1</v>
      </c>
    </row>
    <row r="239" spans="1:52" x14ac:dyDescent="0.2">
      <c r="A239" s="1" t="s">
        <v>171</v>
      </c>
      <c r="B239" s="2" t="s">
        <v>187</v>
      </c>
      <c r="C239" s="1" t="s">
        <v>25</v>
      </c>
      <c r="D239" s="1">
        <v>7.7</v>
      </c>
      <c r="E239" s="1">
        <v>0.25</v>
      </c>
      <c r="F239" s="1">
        <v>35</v>
      </c>
      <c r="G239" s="1">
        <f t="shared" si="4"/>
        <v>5</v>
      </c>
      <c r="H239" s="1"/>
      <c r="I239" s="1">
        <f>ROUND((3.495+2.764*(D239-6)+8.539*LN(D239/6)+1.008*LN((J239^2+6.155^2)^0.5)+0.464*AY239+0.165*AZ239),2)</f>
        <v>13.84</v>
      </c>
      <c r="J239" s="1">
        <v>27</v>
      </c>
      <c r="K239" s="1">
        <f>ROUND(J239+10^(0.89*D239-5.64),2)</f>
        <v>43.33</v>
      </c>
      <c r="L239" s="1">
        <f>ROUND(-3.49-1.86*LOG(J239)+0.9*D239,2)</f>
        <v>0.78</v>
      </c>
      <c r="M239" s="1">
        <v>0.95</v>
      </c>
      <c r="N239" s="1">
        <v>0</v>
      </c>
      <c r="O239" s="1">
        <v>1</v>
      </c>
      <c r="P239" s="1">
        <v>15.43</v>
      </c>
      <c r="Q239" s="1">
        <v>5</v>
      </c>
      <c r="R239" s="1">
        <v>0.35</v>
      </c>
      <c r="S239" s="1">
        <v>18</v>
      </c>
      <c r="T239" s="1">
        <v>184</v>
      </c>
      <c r="U239" s="1">
        <v>31.8</v>
      </c>
      <c r="V239" s="1" t="s">
        <v>173</v>
      </c>
      <c r="AY239" s="1">
        <f>IF(C239="Strike-Slip",0,IF(C239="Normal",1,0))</f>
        <v>0</v>
      </c>
      <c r="AZ239" s="1">
        <f>IF(C239="Strike-Slip",0,IF(C239="Normal",0,1))</f>
        <v>1</v>
      </c>
    </row>
    <row r="240" spans="1:52" x14ac:dyDescent="0.2">
      <c r="A240" s="1" t="s">
        <v>171</v>
      </c>
      <c r="B240" s="2" t="s">
        <v>188</v>
      </c>
      <c r="C240" s="1" t="s">
        <v>25</v>
      </c>
      <c r="D240" s="1">
        <v>7.7</v>
      </c>
      <c r="E240" s="1">
        <v>0.25</v>
      </c>
      <c r="F240" s="1">
        <v>35</v>
      </c>
      <c r="G240" s="1">
        <f t="shared" si="4"/>
        <v>5</v>
      </c>
      <c r="H240" s="1"/>
      <c r="I240" s="1">
        <f>ROUND((3.495+2.764*(D240-6)+8.539*LN(D240/6)+1.008*LN((J240^2+6.155^2)^0.5)+0.464*AY240+0.165*AZ240),2)</f>
        <v>13.84</v>
      </c>
      <c r="J240" s="1">
        <v>27</v>
      </c>
      <c r="K240" s="1">
        <f>ROUND(J240+10^(0.89*D240-5.64),2)</f>
        <v>43.33</v>
      </c>
      <c r="L240" s="1">
        <f>ROUND(-3.49-1.86*LOG(J240)+0.9*D240,2)</f>
        <v>0.78</v>
      </c>
      <c r="M240" s="1">
        <v>0.61</v>
      </c>
      <c r="N240" s="1">
        <v>0</v>
      </c>
      <c r="O240" s="1">
        <v>3</v>
      </c>
      <c r="P240" s="1">
        <v>2</v>
      </c>
      <c r="Q240" s="1">
        <v>5</v>
      </c>
      <c r="R240" s="1">
        <v>0.35</v>
      </c>
      <c r="S240" s="1">
        <v>3</v>
      </c>
      <c r="T240" s="1">
        <v>179</v>
      </c>
      <c r="U240" s="1">
        <v>64.760000000000005</v>
      </c>
      <c r="V240" s="1" t="s">
        <v>173</v>
      </c>
      <c r="AY240" s="1">
        <f>IF(C240="Strike-Slip",0,IF(C240="Normal",1,0))</f>
        <v>0</v>
      </c>
      <c r="AZ240" s="1">
        <f>IF(C240="Strike-Slip",0,IF(C240="Normal",0,1))</f>
        <v>1</v>
      </c>
    </row>
    <row r="241" spans="1:52" x14ac:dyDescent="0.2">
      <c r="A241" s="1" t="s">
        <v>171</v>
      </c>
      <c r="B241" s="2" t="s">
        <v>189</v>
      </c>
      <c r="C241" s="1" t="s">
        <v>25</v>
      </c>
      <c r="D241" s="1">
        <v>7.7</v>
      </c>
      <c r="E241" s="1">
        <v>0.25</v>
      </c>
      <c r="F241" s="1">
        <v>35</v>
      </c>
      <c r="G241" s="1">
        <f t="shared" si="4"/>
        <v>5</v>
      </c>
      <c r="H241" s="1"/>
      <c r="I241" s="1">
        <f>ROUND((3.495+2.764*(D241-6)+8.539*LN(D241/6)+1.008*LN((J241^2+6.155^2)^0.5)+0.464*AY241+0.165*AZ241),2)</f>
        <v>13.84</v>
      </c>
      <c r="J241" s="1">
        <v>27</v>
      </c>
      <c r="K241" s="1">
        <f>ROUND(J241+10^(0.89*D241-5.64),2)</f>
        <v>43.33</v>
      </c>
      <c r="L241" s="1">
        <f>ROUND(-3.49-1.86*LOG(J241)+0.9*D241,2)</f>
        <v>0.78</v>
      </c>
      <c r="M241" s="1">
        <v>0.95</v>
      </c>
      <c r="N241" s="1">
        <v>0</v>
      </c>
      <c r="O241" s="1">
        <v>1</v>
      </c>
      <c r="P241" s="1">
        <v>16</v>
      </c>
      <c r="Q241" s="1">
        <v>5</v>
      </c>
      <c r="R241" s="1">
        <v>0.35</v>
      </c>
      <c r="S241" s="1">
        <v>18</v>
      </c>
      <c r="T241" s="1"/>
      <c r="U241" s="1">
        <v>163.16</v>
      </c>
      <c r="V241" s="1" t="s">
        <v>173</v>
      </c>
      <c r="AY241" s="1">
        <f>IF(C241="Strike-Slip",0,IF(C241="Normal",1,0))</f>
        <v>0</v>
      </c>
      <c r="AZ241" s="1">
        <f>IF(C241="Strike-Slip",0,IF(C241="Normal",0,1))</f>
        <v>1</v>
      </c>
    </row>
    <row r="242" spans="1:52" x14ac:dyDescent="0.2">
      <c r="A242" s="1" t="s">
        <v>171</v>
      </c>
      <c r="B242" s="2">
        <v>31</v>
      </c>
      <c r="C242" s="1" t="s">
        <v>25</v>
      </c>
      <c r="D242" s="1">
        <v>7.7</v>
      </c>
      <c r="E242" s="1">
        <v>0.25</v>
      </c>
      <c r="F242" s="1">
        <v>35</v>
      </c>
      <c r="G242" s="1">
        <f t="shared" si="4"/>
        <v>5</v>
      </c>
      <c r="H242" s="1"/>
      <c r="I242" s="1">
        <f>ROUND((3.495+2.764*(D242-6)+8.539*LN(D242/6)+1.008*LN((J242^2+6.155^2)^0.5)+0.464*AY242+0.165*AZ242),2)</f>
        <v>13.84</v>
      </c>
      <c r="J242" s="1">
        <v>27</v>
      </c>
      <c r="K242" s="1">
        <f>ROUND(J242+10^(0.89*D242-5.64),2)</f>
        <v>43.33</v>
      </c>
      <c r="L242" s="1">
        <f>ROUND(-3.49-1.86*LOG(J242)+0.9*D242,2)</f>
        <v>0.78</v>
      </c>
      <c r="M242" s="1">
        <v>1.1399999999999999</v>
      </c>
      <c r="N242" s="1">
        <v>0</v>
      </c>
      <c r="O242" s="1">
        <v>1.6</v>
      </c>
      <c r="P242" s="1">
        <v>2</v>
      </c>
      <c r="Q242" s="1">
        <v>5</v>
      </c>
      <c r="R242" s="1">
        <v>0.35</v>
      </c>
      <c r="S242" s="1">
        <v>2</v>
      </c>
      <c r="T242" s="1">
        <v>188</v>
      </c>
      <c r="U242" s="1">
        <v>9.1999999999999993</v>
      </c>
      <c r="V242" s="1" t="s">
        <v>173</v>
      </c>
      <c r="AY242" s="1">
        <f>IF(C242="Strike-Slip",0,IF(C242="Normal",1,0))</f>
        <v>0</v>
      </c>
      <c r="AZ242" s="1">
        <f>IF(C242="Strike-Slip",0,IF(C242="Normal",0,1))</f>
        <v>1</v>
      </c>
    </row>
    <row r="243" spans="1:52" x14ac:dyDescent="0.2">
      <c r="A243" s="1" t="s">
        <v>171</v>
      </c>
      <c r="B243" s="2">
        <v>32</v>
      </c>
      <c r="C243" s="1" t="s">
        <v>25</v>
      </c>
      <c r="D243" s="1">
        <v>7.7</v>
      </c>
      <c r="E243" s="1">
        <v>0.25</v>
      </c>
      <c r="F243" s="1">
        <v>35</v>
      </c>
      <c r="G243" s="1">
        <f t="shared" si="4"/>
        <v>5</v>
      </c>
      <c r="H243" s="1"/>
      <c r="I243" s="1">
        <f>ROUND((3.495+2.764*(D243-6)+8.539*LN(D243/6)+1.008*LN((J243^2+6.155^2)^0.5)+0.464*AY243+0.165*AZ243),2)</f>
        <v>13.84</v>
      </c>
      <c r="J243" s="1">
        <v>27</v>
      </c>
      <c r="K243" s="1">
        <f>ROUND(J243+10^(0.89*D243-5.64),2)</f>
        <v>43.33</v>
      </c>
      <c r="L243" s="1">
        <f>ROUND(-3.49-1.86*LOG(J243)+0.9*D243,2)</f>
        <v>0.78</v>
      </c>
      <c r="M243" s="1">
        <v>1.1399999999999999</v>
      </c>
      <c r="N243" s="1">
        <v>0</v>
      </c>
      <c r="O243" s="1">
        <v>0</v>
      </c>
      <c r="P243" s="1">
        <v>2</v>
      </c>
      <c r="Q243" s="1">
        <v>0</v>
      </c>
      <c r="R243" s="1">
        <v>0</v>
      </c>
      <c r="S243" s="1">
        <v>5.0999999999999996</v>
      </c>
      <c r="T243" s="1"/>
      <c r="U243" s="1">
        <v>13.9</v>
      </c>
      <c r="V243" s="1" t="s">
        <v>173</v>
      </c>
      <c r="AY243" s="1">
        <f>IF(C243="Strike-Slip",0,IF(C243="Normal",1,0))</f>
        <v>0</v>
      </c>
      <c r="AZ243" s="1">
        <f>IF(C243="Strike-Slip",0,IF(C243="Normal",0,1))</f>
        <v>1</v>
      </c>
    </row>
    <row r="244" spans="1:52" x14ac:dyDescent="0.2">
      <c r="A244" s="1" t="s">
        <v>171</v>
      </c>
      <c r="B244" s="2">
        <v>62</v>
      </c>
      <c r="C244" s="1" t="s">
        <v>25</v>
      </c>
      <c r="D244" s="1">
        <v>7.7</v>
      </c>
      <c r="E244" s="1">
        <v>0.25</v>
      </c>
      <c r="F244" s="1">
        <v>35</v>
      </c>
      <c r="G244" s="1">
        <f t="shared" si="4"/>
        <v>5</v>
      </c>
      <c r="H244" s="1"/>
      <c r="I244" s="1">
        <f>ROUND((3.495+2.764*(D244-6)+8.539*LN(D244/6)+1.008*LN((J244^2+6.155^2)^0.5)+0.464*AY244+0.165*AZ244),2)</f>
        <v>13.84</v>
      </c>
      <c r="J244" s="1">
        <v>27</v>
      </c>
      <c r="K244" s="1">
        <f>ROUND(J244+10^(0.89*D244-5.64),2)</f>
        <v>43.33</v>
      </c>
      <c r="L244" s="1">
        <f>ROUND(-3.49-1.86*LOG(J244)+0.9*D244,2)</f>
        <v>0.78</v>
      </c>
      <c r="M244" s="1">
        <v>0.95</v>
      </c>
      <c r="N244" s="1">
        <v>0</v>
      </c>
      <c r="O244" s="1">
        <v>1.4</v>
      </c>
      <c r="P244" s="1">
        <v>1.2</v>
      </c>
      <c r="Q244" s="1">
        <v>5</v>
      </c>
      <c r="R244" s="1">
        <v>0.35</v>
      </c>
      <c r="S244" s="1">
        <v>1.2</v>
      </c>
      <c r="T244" s="1"/>
      <c r="U244" s="1">
        <v>76.569999999999993</v>
      </c>
      <c r="V244" s="1" t="s">
        <v>173</v>
      </c>
      <c r="AY244" s="1">
        <f>IF(C244="Strike-Slip",0,IF(C244="Normal",1,0))</f>
        <v>0</v>
      </c>
      <c r="AZ244" s="1">
        <f>IF(C244="Strike-Slip",0,IF(C244="Normal",0,1))</f>
        <v>1</v>
      </c>
    </row>
    <row r="245" spans="1:52" x14ac:dyDescent="0.2">
      <c r="A245" s="1" t="s">
        <v>171</v>
      </c>
      <c r="B245" s="2">
        <v>64</v>
      </c>
      <c r="C245" s="1" t="s">
        <v>25</v>
      </c>
      <c r="D245" s="1">
        <v>7.7</v>
      </c>
      <c r="E245" s="1">
        <v>0.25</v>
      </c>
      <c r="F245" s="1">
        <v>35</v>
      </c>
      <c r="G245" s="1">
        <f t="shared" si="4"/>
        <v>5</v>
      </c>
      <c r="H245" s="1"/>
      <c r="I245" s="1">
        <f>ROUND((3.495+2.764*(D245-6)+8.539*LN(D245/6)+1.008*LN((J245^2+6.155^2)^0.5)+0.464*AY245+0.165*AZ245),2)</f>
        <v>13.84</v>
      </c>
      <c r="J245" s="1">
        <v>27</v>
      </c>
      <c r="K245" s="1">
        <f>ROUND(J245+10^(0.89*D245-5.64),2)</f>
        <v>43.33</v>
      </c>
      <c r="L245" s="1">
        <f>ROUND(-3.49-1.86*LOG(J245)+0.9*D245,2)</f>
        <v>0.78</v>
      </c>
      <c r="M245" s="1">
        <v>0.95</v>
      </c>
      <c r="N245" s="1">
        <v>0</v>
      </c>
      <c r="O245" s="1">
        <v>4.8</v>
      </c>
      <c r="P245" s="1">
        <v>1.2</v>
      </c>
      <c r="Q245" s="1">
        <v>5</v>
      </c>
      <c r="R245" s="1">
        <v>0.35</v>
      </c>
      <c r="S245" s="1">
        <v>1.2</v>
      </c>
      <c r="T245" s="1"/>
      <c r="U245" s="1">
        <v>22.43</v>
      </c>
      <c r="V245" s="1" t="s">
        <v>173</v>
      </c>
      <c r="AY245" s="1">
        <f>IF(C245="Strike-Slip",0,IF(C245="Normal",1,0))</f>
        <v>0</v>
      </c>
      <c r="AZ245" s="1">
        <f>IF(C245="Strike-Slip",0,IF(C245="Normal",0,1))</f>
        <v>1</v>
      </c>
    </row>
    <row r="246" spans="1:52" x14ac:dyDescent="0.2">
      <c r="A246" s="1" t="s">
        <v>171</v>
      </c>
      <c r="B246" s="2">
        <v>75</v>
      </c>
      <c r="C246" s="1" t="s">
        <v>25</v>
      </c>
      <c r="D246" s="1">
        <v>7.7</v>
      </c>
      <c r="E246" s="1">
        <v>0.25</v>
      </c>
      <c r="F246" s="1">
        <v>35</v>
      </c>
      <c r="G246" s="1">
        <f t="shared" si="4"/>
        <v>5</v>
      </c>
      <c r="H246" s="1"/>
      <c r="I246" s="1">
        <f>ROUND((3.495+2.764*(D246-6)+8.539*LN(D246/6)+1.008*LN((J246^2+6.155^2)^0.5)+0.464*AY246+0.165*AZ246),2)</f>
        <v>13.84</v>
      </c>
      <c r="J246" s="1">
        <v>27</v>
      </c>
      <c r="K246" s="1">
        <f>ROUND(J246+10^(0.89*D246-5.64),2)</f>
        <v>43.33</v>
      </c>
      <c r="L246" s="1">
        <f>ROUND(-3.49-1.86*LOG(J246)+0.9*D246,2)</f>
        <v>0.78</v>
      </c>
      <c r="M246" s="1">
        <v>0.2</v>
      </c>
      <c r="N246" s="1">
        <v>0</v>
      </c>
      <c r="O246" s="1">
        <v>6.3</v>
      </c>
      <c r="P246" s="1">
        <v>0.7</v>
      </c>
      <c r="Q246" s="1">
        <v>0</v>
      </c>
      <c r="R246" s="1">
        <v>0.35</v>
      </c>
      <c r="S246" s="1">
        <v>0.7</v>
      </c>
      <c r="T246" s="1"/>
      <c r="U246" s="1">
        <v>23.2</v>
      </c>
      <c r="V246" s="1" t="s">
        <v>173</v>
      </c>
      <c r="AY246" s="1">
        <f>IF(C246="Strike-Slip",0,IF(C246="Normal",1,0))</f>
        <v>0</v>
      </c>
      <c r="AZ246" s="1">
        <f>IF(C246="Strike-Slip",0,IF(C246="Normal",0,1))</f>
        <v>1</v>
      </c>
    </row>
    <row r="247" spans="1:52" x14ac:dyDescent="0.2">
      <c r="A247" s="1" t="s">
        <v>171</v>
      </c>
      <c r="B247" s="2">
        <v>91</v>
      </c>
      <c r="C247" s="1" t="s">
        <v>25</v>
      </c>
      <c r="D247" s="1">
        <v>7.7</v>
      </c>
      <c r="E247" s="1">
        <v>0.25</v>
      </c>
      <c r="F247" s="1">
        <v>35</v>
      </c>
      <c r="G247" s="1">
        <f t="shared" si="4"/>
        <v>5</v>
      </c>
      <c r="H247" s="1"/>
      <c r="I247" s="1">
        <f>ROUND((3.495+2.764*(D247-6)+8.539*LN(D247/6)+1.008*LN((J247^2+6.155^2)^0.5)+0.464*AY247+0.165*AZ247),2)</f>
        <v>13.84</v>
      </c>
      <c r="J247" s="1">
        <v>27</v>
      </c>
      <c r="K247" s="1">
        <f>ROUND(J247+10^(0.89*D247-5.64),2)</f>
        <v>43.33</v>
      </c>
      <c r="L247" s="1">
        <f>ROUND(-3.49-1.86*LOG(J247)+0.9*D247,2)</f>
        <v>0.78</v>
      </c>
      <c r="M247" s="1">
        <v>2</v>
      </c>
      <c r="N247" s="1">
        <v>0</v>
      </c>
      <c r="O247" s="1">
        <v>1.45</v>
      </c>
      <c r="P247" s="1">
        <v>4</v>
      </c>
      <c r="Q247" s="1">
        <v>5</v>
      </c>
      <c r="R247" s="1">
        <v>0.35</v>
      </c>
      <c r="S247" s="1">
        <v>7</v>
      </c>
      <c r="T247" s="1"/>
      <c r="U247" s="1">
        <v>33.19</v>
      </c>
      <c r="V247" s="1" t="s">
        <v>173</v>
      </c>
      <c r="AY247" s="1">
        <f>IF(C247="Strike-Slip",0,IF(C247="Normal",1,0))</f>
        <v>0</v>
      </c>
      <c r="AZ247" s="1">
        <f>IF(C247="Strike-Slip",0,IF(C247="Normal",0,1))</f>
        <v>1</v>
      </c>
    </row>
    <row r="248" spans="1:52" x14ac:dyDescent="0.2">
      <c r="A248" s="1" t="s">
        <v>171</v>
      </c>
      <c r="B248" s="2" t="s">
        <v>190</v>
      </c>
      <c r="C248" s="1" t="s">
        <v>25</v>
      </c>
      <c r="D248" s="1">
        <v>7.7</v>
      </c>
      <c r="E248" s="1">
        <v>0.25</v>
      </c>
      <c r="F248" s="1">
        <v>35</v>
      </c>
      <c r="G248" s="1">
        <f t="shared" si="4"/>
        <v>5</v>
      </c>
      <c r="H248" s="1"/>
      <c r="I248" s="1">
        <f>ROUND((3.495+2.764*(D248-6)+8.539*LN(D248/6)+1.008*LN((J248^2+6.155^2)^0.5)+0.464*AY248+0.165*AZ248),2)</f>
        <v>13.84</v>
      </c>
      <c r="J248" s="1">
        <v>27</v>
      </c>
      <c r="K248" s="1">
        <f>ROUND(J248+10^(0.89*D248-5.64),2)</f>
        <v>43.33</v>
      </c>
      <c r="L248" s="1">
        <f>ROUND(-3.49-1.86*LOG(J248)+0.9*D248,2)</f>
        <v>0.78</v>
      </c>
      <c r="M248" s="1">
        <v>2</v>
      </c>
      <c r="N248" s="1">
        <v>0</v>
      </c>
      <c r="O248" s="1">
        <v>1.44</v>
      </c>
      <c r="P248" s="1">
        <v>5</v>
      </c>
      <c r="Q248" s="1">
        <v>5</v>
      </c>
      <c r="R248" s="1">
        <v>0.35</v>
      </c>
      <c r="S248" s="1">
        <v>9.76</v>
      </c>
      <c r="T248" s="1"/>
      <c r="U248" s="1">
        <v>248.32</v>
      </c>
      <c r="V248" s="1" t="s">
        <v>173</v>
      </c>
      <c r="AY248" s="1">
        <f>IF(C248="Strike-Slip",0,IF(C248="Normal",1,0))</f>
        <v>0</v>
      </c>
      <c r="AZ248" s="1">
        <f>IF(C248="Strike-Slip",0,IF(C248="Normal",0,1))</f>
        <v>1</v>
      </c>
    </row>
    <row r="249" spans="1:52" x14ac:dyDescent="0.2">
      <c r="A249" s="1" t="s">
        <v>171</v>
      </c>
      <c r="B249" s="2" t="s">
        <v>191</v>
      </c>
      <c r="C249" s="1" t="s">
        <v>25</v>
      </c>
      <c r="D249" s="1">
        <v>7.7</v>
      </c>
      <c r="E249" s="1">
        <v>0.25</v>
      </c>
      <c r="F249" s="1">
        <v>35</v>
      </c>
      <c r="G249" s="1">
        <f t="shared" si="4"/>
        <v>5</v>
      </c>
      <c r="H249" s="1"/>
      <c r="I249" s="1">
        <f>ROUND((3.495+2.764*(D249-6)+8.539*LN(D249/6)+1.008*LN((J249^2+6.155^2)^0.5)+0.464*AY249+0.165*AZ249),2)</f>
        <v>13.84</v>
      </c>
      <c r="J249" s="1">
        <v>27</v>
      </c>
      <c r="K249" s="1">
        <f>ROUND(J249+10^(0.89*D249-5.64),2)</f>
        <v>43.33</v>
      </c>
      <c r="L249" s="1">
        <f>ROUND(-3.49-1.86*LOG(J249)+0.9*D249,2)</f>
        <v>0.78</v>
      </c>
      <c r="M249" s="1">
        <v>2</v>
      </c>
      <c r="N249" s="1">
        <v>0</v>
      </c>
      <c r="O249" s="1">
        <v>2</v>
      </c>
      <c r="P249" s="1">
        <v>4.5999999999999996</v>
      </c>
      <c r="Q249" s="1">
        <v>3.33</v>
      </c>
      <c r="R249" s="1">
        <v>0.35</v>
      </c>
      <c r="S249" s="1">
        <v>4.5</v>
      </c>
      <c r="T249" s="1"/>
      <c r="U249" s="1">
        <v>197.32</v>
      </c>
      <c r="V249" s="1" t="s">
        <v>173</v>
      </c>
      <c r="AY249" s="1">
        <f>IF(C249="Strike-Slip",0,IF(C249="Normal",1,0))</f>
        <v>0</v>
      </c>
      <c r="AZ249" s="1">
        <f>IF(C249="Strike-Slip",0,IF(C249="Normal",0,1))</f>
        <v>1</v>
      </c>
    </row>
    <row r="250" spans="1:52" x14ac:dyDescent="0.2">
      <c r="A250" s="1" t="s">
        <v>171</v>
      </c>
      <c r="B250" s="2" t="s">
        <v>192</v>
      </c>
      <c r="C250" s="1" t="s">
        <v>25</v>
      </c>
      <c r="D250" s="1">
        <v>7.7</v>
      </c>
      <c r="E250" s="1">
        <v>0.25</v>
      </c>
      <c r="F250" s="1">
        <v>35</v>
      </c>
      <c r="G250" s="1">
        <f t="shared" si="4"/>
        <v>5</v>
      </c>
      <c r="H250" s="1"/>
      <c r="I250" s="1">
        <f>ROUND((3.495+2.764*(D250-6)+8.539*LN(D250/6)+1.008*LN((J250^2+6.155^2)^0.5)+0.464*AY250+0.165*AZ250),2)</f>
        <v>13.84</v>
      </c>
      <c r="J250" s="1">
        <v>27</v>
      </c>
      <c r="K250" s="1">
        <f>ROUND(J250+10^(0.89*D250-5.64),2)</f>
        <v>43.33</v>
      </c>
      <c r="L250" s="1">
        <f>ROUND(-3.49-1.86*LOG(J250)+0.9*D250,2)</f>
        <v>0.78</v>
      </c>
      <c r="M250" s="1">
        <v>2</v>
      </c>
      <c r="N250" s="1">
        <v>0</v>
      </c>
      <c r="O250" s="1">
        <v>7.17</v>
      </c>
      <c r="P250" s="1">
        <v>2</v>
      </c>
      <c r="Q250" s="1">
        <v>4</v>
      </c>
      <c r="R250" s="1">
        <v>0.35</v>
      </c>
      <c r="S250" s="1">
        <v>7</v>
      </c>
      <c r="T250" s="1"/>
      <c r="U250" s="1">
        <v>135.99</v>
      </c>
      <c r="V250" s="1" t="s">
        <v>173</v>
      </c>
      <c r="AY250" s="1">
        <f>IF(C250="Strike-Slip",0,IF(C250="Normal",1,0))</f>
        <v>0</v>
      </c>
      <c r="AZ250" s="1">
        <f>IF(C250="Strike-Slip",0,IF(C250="Normal",0,1))</f>
        <v>1</v>
      </c>
    </row>
    <row r="251" spans="1:52" x14ac:dyDescent="0.2">
      <c r="A251" s="1" t="s">
        <v>171</v>
      </c>
      <c r="B251" s="2" t="s">
        <v>193</v>
      </c>
      <c r="C251" s="1" t="s">
        <v>25</v>
      </c>
      <c r="D251" s="1">
        <v>7.7</v>
      </c>
      <c r="E251" s="1">
        <v>0.25</v>
      </c>
      <c r="F251" s="1">
        <v>35</v>
      </c>
      <c r="G251" s="1">
        <f t="shared" si="4"/>
        <v>5</v>
      </c>
      <c r="H251" s="1"/>
      <c r="I251" s="1">
        <f>ROUND((3.495+2.764*(D251-6)+8.539*LN(D251/6)+1.008*LN((J251^2+6.155^2)^0.5)+0.464*AY251+0.165*AZ251),2)</f>
        <v>13.84</v>
      </c>
      <c r="J251" s="1">
        <v>27</v>
      </c>
      <c r="K251" s="1">
        <f>ROUND(J251+10^(0.89*D251-5.64),2)</f>
        <v>43.33</v>
      </c>
      <c r="L251" s="1">
        <f>ROUND(-3.49-1.86*LOG(J251)+0.9*D251,2)</f>
        <v>0.78</v>
      </c>
      <c r="M251" s="1">
        <v>2</v>
      </c>
      <c r="N251" s="1">
        <v>0</v>
      </c>
      <c r="O251" s="1">
        <v>3.51</v>
      </c>
      <c r="P251" s="1">
        <v>0.7</v>
      </c>
      <c r="Q251" s="1">
        <v>3.33</v>
      </c>
      <c r="R251" s="1">
        <v>0.35</v>
      </c>
      <c r="S251" s="1">
        <v>1.4</v>
      </c>
      <c r="T251" s="1"/>
      <c r="U251" s="1">
        <v>99.34</v>
      </c>
      <c r="V251" s="1" t="s">
        <v>173</v>
      </c>
      <c r="AY251" s="1">
        <f>IF(C251="Strike-Slip",0,IF(C251="Normal",1,0))</f>
        <v>0</v>
      </c>
      <c r="AZ251" s="1">
        <f>IF(C251="Strike-Slip",0,IF(C251="Normal",0,1))</f>
        <v>1</v>
      </c>
    </row>
    <row r="252" spans="1:52" x14ac:dyDescent="0.2">
      <c r="A252" s="1" t="s">
        <v>171</v>
      </c>
      <c r="B252" s="2" t="s">
        <v>194</v>
      </c>
      <c r="C252" s="1" t="s">
        <v>25</v>
      </c>
      <c r="D252" s="1">
        <v>7.7</v>
      </c>
      <c r="E252" s="1">
        <v>0.25</v>
      </c>
      <c r="F252" s="1">
        <v>35</v>
      </c>
      <c r="G252" s="1">
        <f t="shared" si="4"/>
        <v>5</v>
      </c>
      <c r="H252" s="1"/>
      <c r="I252" s="1">
        <f>ROUND((3.495+2.764*(D252-6)+8.539*LN(D252/6)+1.008*LN((J252^2+6.155^2)^0.5)+0.464*AY252+0.165*AZ252),2)</f>
        <v>13.84</v>
      </c>
      <c r="J252" s="1">
        <v>27</v>
      </c>
      <c r="K252" s="1">
        <f>ROUND(J252+10^(0.89*D252-5.64),2)</f>
        <v>43.33</v>
      </c>
      <c r="L252" s="1">
        <f>ROUND(-3.49-1.86*LOG(J252)+0.9*D252,2)</f>
        <v>0.78</v>
      </c>
      <c r="M252" s="1">
        <v>2</v>
      </c>
      <c r="N252" s="1">
        <v>0</v>
      </c>
      <c r="O252" s="1">
        <v>3.91</v>
      </c>
      <c r="P252" s="1">
        <v>0.7</v>
      </c>
      <c r="Q252" s="1">
        <v>3.75</v>
      </c>
      <c r="R252" s="1">
        <v>0.35</v>
      </c>
      <c r="S252" s="1">
        <v>0.7</v>
      </c>
      <c r="T252" s="1"/>
      <c r="U252" s="1">
        <v>56.26</v>
      </c>
      <c r="V252" s="1" t="s">
        <v>173</v>
      </c>
      <c r="AY252" s="1">
        <f>IF(C252="Strike-Slip",0,IF(C252="Normal",1,0))</f>
        <v>0</v>
      </c>
      <c r="AZ252" s="1">
        <f>IF(C252="Strike-Slip",0,IF(C252="Normal",0,1))</f>
        <v>1</v>
      </c>
    </row>
    <row r="253" spans="1:52" x14ac:dyDescent="0.2">
      <c r="A253" s="1" t="s">
        <v>171</v>
      </c>
      <c r="B253" s="2" t="s">
        <v>195</v>
      </c>
      <c r="C253" s="1" t="s">
        <v>25</v>
      </c>
      <c r="D253" s="1">
        <v>7.7</v>
      </c>
      <c r="E253" s="1">
        <v>0.25</v>
      </c>
      <c r="F253" s="1">
        <v>35</v>
      </c>
      <c r="G253" s="1">
        <f t="shared" si="4"/>
        <v>5</v>
      </c>
      <c r="H253" s="1"/>
      <c r="I253" s="1">
        <f>ROUND((3.495+2.764*(D253-6)+8.539*LN(D253/6)+1.008*LN((J253^2+6.155^2)^0.5)+0.464*AY253+0.165*AZ253),2)</f>
        <v>13.84</v>
      </c>
      <c r="J253" s="1">
        <v>27</v>
      </c>
      <c r="K253" s="1">
        <f>ROUND(J253+10^(0.89*D253-5.64),2)</f>
        <v>43.33</v>
      </c>
      <c r="L253" s="1">
        <f>ROUND(-3.49-1.86*LOG(J253)+0.9*D253,2)</f>
        <v>0.78</v>
      </c>
      <c r="M253" s="1">
        <v>2</v>
      </c>
      <c r="N253" s="1">
        <v>0</v>
      </c>
      <c r="O253" s="1">
        <v>8.07</v>
      </c>
      <c r="P253" s="1">
        <v>0.6</v>
      </c>
      <c r="Q253" s="1">
        <v>3.57</v>
      </c>
      <c r="R253" s="1">
        <v>0.35</v>
      </c>
      <c r="S253" s="1">
        <v>0.6</v>
      </c>
      <c r="T253" s="1"/>
      <c r="U253" s="1">
        <v>38.74</v>
      </c>
      <c r="V253" s="1" t="s">
        <v>173</v>
      </c>
      <c r="AY253" s="1">
        <f>IF(C253="Strike-Slip",0,IF(C253="Normal",1,0))</f>
        <v>0</v>
      </c>
      <c r="AZ253" s="1">
        <f>IF(C253="Strike-Slip",0,IF(C253="Normal",0,1))</f>
        <v>1</v>
      </c>
    </row>
    <row r="254" spans="1:52" x14ac:dyDescent="0.2">
      <c r="A254" s="1" t="s">
        <v>171</v>
      </c>
      <c r="B254" s="2" t="s">
        <v>196</v>
      </c>
      <c r="C254" s="1" t="s">
        <v>25</v>
      </c>
      <c r="D254" s="1">
        <v>7.7</v>
      </c>
      <c r="E254" s="1">
        <v>0.25</v>
      </c>
      <c r="F254" s="1">
        <v>35</v>
      </c>
      <c r="G254" s="1">
        <f t="shared" si="4"/>
        <v>5</v>
      </c>
      <c r="H254" s="1"/>
      <c r="I254" s="1">
        <f>ROUND((3.495+2.764*(D254-6)+8.539*LN(D254/6)+1.008*LN((J254^2+6.155^2)^0.5)+0.464*AY254+0.165*AZ254),2)</f>
        <v>13.84</v>
      </c>
      <c r="J254" s="1">
        <v>27</v>
      </c>
      <c r="K254" s="1">
        <f>ROUND(J254+10^(0.89*D254-5.64),2)</f>
        <v>43.33</v>
      </c>
      <c r="L254" s="1">
        <f>ROUND(-3.49-1.86*LOG(J254)+0.9*D254,2)</f>
        <v>0.78</v>
      </c>
      <c r="M254" s="1">
        <v>2</v>
      </c>
      <c r="N254" s="1">
        <v>0</v>
      </c>
      <c r="O254" s="1">
        <v>4.96</v>
      </c>
      <c r="P254" s="1">
        <v>4.3</v>
      </c>
      <c r="Q254" s="1">
        <v>5</v>
      </c>
      <c r="R254" s="1">
        <v>0.35</v>
      </c>
      <c r="S254" s="1">
        <v>9.5</v>
      </c>
      <c r="T254" s="1"/>
      <c r="U254" s="1">
        <v>132.38999999999999</v>
      </c>
      <c r="V254" s="1" t="s">
        <v>173</v>
      </c>
      <c r="AY254" s="1">
        <f>IF(C254="Strike-Slip",0,IF(C254="Normal",1,0))</f>
        <v>0</v>
      </c>
      <c r="AZ254" s="1">
        <f>IF(C254="Strike-Slip",0,IF(C254="Normal",0,1))</f>
        <v>1</v>
      </c>
    </row>
    <row r="255" spans="1:52" x14ac:dyDescent="0.2">
      <c r="A255" s="1" t="s">
        <v>171</v>
      </c>
      <c r="B255" s="2" t="s">
        <v>197</v>
      </c>
      <c r="C255" s="1" t="s">
        <v>25</v>
      </c>
      <c r="D255" s="1">
        <v>7.7</v>
      </c>
      <c r="E255" s="1">
        <v>0.25</v>
      </c>
      <c r="F255" s="1">
        <v>35</v>
      </c>
      <c r="G255" s="1">
        <f t="shared" si="4"/>
        <v>5</v>
      </c>
      <c r="H255" s="1"/>
      <c r="I255" s="1">
        <f>ROUND((3.495+2.764*(D255-6)+8.539*LN(D255/6)+1.008*LN((J255^2+6.155^2)^0.5)+0.464*AY255+0.165*AZ255),2)</f>
        <v>13.84</v>
      </c>
      <c r="J255" s="1">
        <v>27</v>
      </c>
      <c r="K255" s="1">
        <f>ROUND(J255+10^(0.89*D255-5.64),2)</f>
        <v>43.33</v>
      </c>
      <c r="L255" s="1">
        <f>ROUND(-3.49-1.86*LOG(J255)+0.9*D255,2)</f>
        <v>0.78</v>
      </c>
      <c r="M255" s="1">
        <v>2</v>
      </c>
      <c r="N255" s="1">
        <v>0</v>
      </c>
      <c r="O255" s="1">
        <v>3.65</v>
      </c>
      <c r="P255" s="1">
        <v>2.6</v>
      </c>
      <c r="Q255" s="1">
        <v>3.57</v>
      </c>
      <c r="R255" s="1">
        <v>0.35</v>
      </c>
      <c r="S255" s="1">
        <v>2.6</v>
      </c>
      <c r="T255" s="1"/>
      <c r="U255" s="1">
        <v>103.26</v>
      </c>
      <c r="V255" s="1" t="s">
        <v>173</v>
      </c>
      <c r="AY255" s="1">
        <f>IF(C255="Strike-Slip",0,IF(C255="Normal",1,0))</f>
        <v>0</v>
      </c>
      <c r="AZ255" s="1">
        <f>IF(C255="Strike-Slip",0,IF(C255="Normal",0,1))</f>
        <v>1</v>
      </c>
    </row>
    <row r="256" spans="1:52" x14ac:dyDescent="0.2">
      <c r="A256" s="1" t="s">
        <v>171</v>
      </c>
      <c r="B256" s="2" t="s">
        <v>198</v>
      </c>
      <c r="C256" s="1" t="s">
        <v>25</v>
      </c>
      <c r="D256" s="1">
        <v>7.7</v>
      </c>
      <c r="E256" s="1">
        <v>0.25</v>
      </c>
      <c r="F256" s="1">
        <v>35</v>
      </c>
      <c r="G256" s="1">
        <f t="shared" si="4"/>
        <v>5</v>
      </c>
      <c r="H256" s="1"/>
      <c r="I256" s="1">
        <f>ROUND((3.495+2.764*(D256-6)+8.539*LN(D256/6)+1.008*LN((J256^2+6.155^2)^0.5)+0.464*AY256+0.165*AZ256),2)</f>
        <v>13.84</v>
      </c>
      <c r="J256" s="1">
        <v>27</v>
      </c>
      <c r="K256" s="1">
        <f>ROUND(J256+10^(0.89*D256-5.64),2)</f>
        <v>43.33</v>
      </c>
      <c r="L256" s="1">
        <f>ROUND(-3.49-1.86*LOG(J256)+0.9*D256,2)</f>
        <v>0.78</v>
      </c>
      <c r="M256" s="1">
        <v>2</v>
      </c>
      <c r="N256" s="1">
        <v>0</v>
      </c>
      <c r="O256" s="1">
        <v>0.86</v>
      </c>
      <c r="P256" s="1">
        <v>2</v>
      </c>
      <c r="Q256" s="1">
        <v>1.67</v>
      </c>
      <c r="R256" s="1">
        <v>0.35</v>
      </c>
      <c r="S256" s="1">
        <v>2</v>
      </c>
      <c r="T256" s="1"/>
      <c r="U256" s="1">
        <v>171.12</v>
      </c>
      <c r="V256" s="1" t="s">
        <v>173</v>
      </c>
      <c r="AY256" s="1">
        <f>IF(C256="Strike-Slip",0,IF(C256="Normal",1,0))</f>
        <v>0</v>
      </c>
      <c r="AZ256" s="1">
        <f>IF(C256="Strike-Slip",0,IF(C256="Normal",0,1))</f>
        <v>1</v>
      </c>
    </row>
    <row r="257" spans="1:52" x14ac:dyDescent="0.2">
      <c r="A257" s="1" t="s">
        <v>171</v>
      </c>
      <c r="B257" s="2" t="s">
        <v>199</v>
      </c>
      <c r="C257" s="1" t="s">
        <v>25</v>
      </c>
      <c r="D257" s="1">
        <v>7.7</v>
      </c>
      <c r="E257" s="1">
        <v>0.25</v>
      </c>
      <c r="F257" s="1">
        <v>35</v>
      </c>
      <c r="G257" s="1">
        <f t="shared" si="4"/>
        <v>5</v>
      </c>
      <c r="H257" s="1"/>
      <c r="I257" s="1">
        <f>ROUND((3.495+2.764*(D257-6)+8.539*LN(D257/6)+1.008*LN((J257^2+6.155^2)^0.5)+0.464*AY257+0.165*AZ257),2)</f>
        <v>13.84</v>
      </c>
      <c r="J257" s="1">
        <v>27</v>
      </c>
      <c r="K257" s="1">
        <f>ROUND(J257+10^(0.89*D257-5.64),2)</f>
        <v>43.33</v>
      </c>
      <c r="L257" s="1">
        <f>ROUND(-3.49-1.86*LOG(J257)+0.9*D257,2)</f>
        <v>0.78</v>
      </c>
      <c r="M257" s="1">
        <v>2</v>
      </c>
      <c r="N257" s="1">
        <v>0</v>
      </c>
      <c r="O257" s="1">
        <v>1.3</v>
      </c>
      <c r="P257" s="1">
        <v>0.7</v>
      </c>
      <c r="Q257" s="1">
        <v>2.5</v>
      </c>
      <c r="R257" s="1">
        <v>0.35</v>
      </c>
      <c r="S257" s="1">
        <v>3</v>
      </c>
      <c r="T257" s="1"/>
      <c r="U257" s="1">
        <v>220.39</v>
      </c>
      <c r="V257" s="1" t="s">
        <v>173</v>
      </c>
      <c r="AY257" s="1">
        <f>IF(C257="Strike-Slip",0,IF(C257="Normal",1,0))</f>
        <v>0</v>
      </c>
      <c r="AZ257" s="1">
        <f>IF(C257="Strike-Slip",0,IF(C257="Normal",0,1))</f>
        <v>1</v>
      </c>
    </row>
    <row r="258" spans="1:52" x14ac:dyDescent="0.2">
      <c r="A258" s="1" t="s">
        <v>171</v>
      </c>
      <c r="B258" s="2" t="s">
        <v>200</v>
      </c>
      <c r="C258" s="1" t="s">
        <v>25</v>
      </c>
      <c r="D258" s="1">
        <v>7.7</v>
      </c>
      <c r="E258" s="1">
        <v>0.25</v>
      </c>
      <c r="F258" s="1">
        <v>35</v>
      </c>
      <c r="G258" s="1">
        <f t="shared" si="4"/>
        <v>5</v>
      </c>
      <c r="H258" s="1"/>
      <c r="I258" s="1">
        <f>ROUND((3.495+2.764*(D258-6)+8.539*LN(D258/6)+1.008*LN((J258^2+6.155^2)^0.5)+0.464*AY258+0.165*AZ258),2)</f>
        <v>13.84</v>
      </c>
      <c r="J258" s="1">
        <v>27</v>
      </c>
      <c r="K258" s="1">
        <f>ROUND(J258+10^(0.89*D258-5.64),2)</f>
        <v>43.33</v>
      </c>
      <c r="L258" s="1">
        <f>ROUND(-3.49-1.86*LOG(J258)+0.9*D258,2)</f>
        <v>0.78</v>
      </c>
      <c r="M258" s="1">
        <v>0.2</v>
      </c>
      <c r="N258" s="1">
        <v>0</v>
      </c>
      <c r="O258" s="1">
        <v>1.91</v>
      </c>
      <c r="P258" s="1">
        <v>8.6</v>
      </c>
      <c r="Q258" s="1">
        <v>5</v>
      </c>
      <c r="R258" s="1">
        <v>0.35</v>
      </c>
      <c r="S258" s="1">
        <v>8.6</v>
      </c>
      <c r="T258" s="1"/>
      <c r="U258" s="1">
        <v>39.57</v>
      </c>
      <c r="V258" s="1" t="s">
        <v>173</v>
      </c>
      <c r="AY258" s="1">
        <f>IF(C258="Strike-Slip",0,IF(C258="Normal",1,0))</f>
        <v>0</v>
      </c>
      <c r="AZ258" s="1">
        <f>IF(C258="Strike-Slip",0,IF(C258="Normal",0,1))</f>
        <v>1</v>
      </c>
    </row>
    <row r="259" spans="1:52" x14ac:dyDescent="0.2">
      <c r="A259" s="1" t="s">
        <v>201</v>
      </c>
      <c r="B259" s="2" t="s">
        <v>202</v>
      </c>
      <c r="C259" s="1" t="s">
        <v>25</v>
      </c>
      <c r="D259" s="1">
        <v>7.5</v>
      </c>
      <c r="E259" s="1">
        <v>0.19</v>
      </c>
      <c r="F259" s="1">
        <v>30</v>
      </c>
      <c r="G259" s="1">
        <f t="shared" ref="G259:G322" si="6">ROUND(F259*F259/(E259*980.665),2)</f>
        <v>4.83</v>
      </c>
      <c r="H259" s="1">
        <v>0.82</v>
      </c>
      <c r="I259" s="1">
        <f>ROUND((3.495+2.764*(D259-6)+8.539*LN(D259/6)+1.008*LN((J259^2+6.155^2)^0.5)+0.464*AY259+0.165*AZ259),2)</f>
        <v>12.82</v>
      </c>
      <c r="J259" s="1">
        <v>21</v>
      </c>
      <c r="K259" s="1">
        <f>ROUND(J259+10^(0.89*D259-5.64),2)</f>
        <v>31.84</v>
      </c>
      <c r="L259" s="1">
        <f>ROUND(-3.49-1.86*LOG(J259)+0.9*D259,2)</f>
        <v>0.8</v>
      </c>
      <c r="M259" s="1">
        <v>1.06</v>
      </c>
      <c r="N259" s="1">
        <v>0</v>
      </c>
      <c r="O259" s="1">
        <v>10.3</v>
      </c>
      <c r="P259" s="1">
        <v>1.3</v>
      </c>
      <c r="Q259" s="1">
        <v>5.27</v>
      </c>
      <c r="R259" s="1">
        <v>0.33</v>
      </c>
      <c r="S259" s="1">
        <v>11</v>
      </c>
      <c r="T259" s="1">
        <v>173.6</v>
      </c>
      <c r="U259" s="1">
        <v>115.3</v>
      </c>
      <c r="V259" s="1" t="s">
        <v>203</v>
      </c>
      <c r="AY259" s="1">
        <f>IF(C259="Strike-Slip",0,IF(C259="Normal",1,0))</f>
        <v>0</v>
      </c>
      <c r="AZ259" s="1">
        <f>IF(C259="Strike-Slip",0,IF(C259="Normal",0,1))</f>
        <v>1</v>
      </c>
    </row>
    <row r="260" spans="1:52" x14ac:dyDescent="0.2">
      <c r="A260" s="1" t="s">
        <v>201</v>
      </c>
      <c r="B260" s="2" t="s">
        <v>204</v>
      </c>
      <c r="C260" s="1" t="s">
        <v>25</v>
      </c>
      <c r="D260" s="1">
        <v>7.5</v>
      </c>
      <c r="E260" s="1">
        <v>0.19</v>
      </c>
      <c r="F260" s="1">
        <v>30</v>
      </c>
      <c r="G260" s="1">
        <f t="shared" si="6"/>
        <v>4.83</v>
      </c>
      <c r="H260" s="1">
        <v>0.82</v>
      </c>
      <c r="I260" s="1">
        <f>ROUND((3.495+2.764*(D260-6)+8.539*LN(D260/6)+1.008*LN((J260^2+6.155^2)^0.5)+0.464*AY260+0.165*AZ260),2)</f>
        <v>12.82</v>
      </c>
      <c r="J260" s="1">
        <v>21</v>
      </c>
      <c r="K260" s="1">
        <f>ROUND(J260+10^(0.89*D260-5.64),2)</f>
        <v>31.84</v>
      </c>
      <c r="L260" s="1">
        <f>ROUND(-3.49-1.86*LOG(J260)+0.9*D260,2)</f>
        <v>0.8</v>
      </c>
      <c r="M260" s="1">
        <v>0</v>
      </c>
      <c r="N260" s="1">
        <v>0</v>
      </c>
      <c r="O260" s="1">
        <v>8.07</v>
      </c>
      <c r="P260" s="1">
        <v>1.98</v>
      </c>
      <c r="Q260" s="1">
        <v>10.75</v>
      </c>
      <c r="R260" s="1">
        <v>0.15</v>
      </c>
      <c r="S260" s="1">
        <v>1.98</v>
      </c>
      <c r="T260" s="1">
        <v>173.6</v>
      </c>
      <c r="U260" s="1">
        <v>351.31</v>
      </c>
      <c r="V260" s="1" t="s">
        <v>203</v>
      </c>
      <c r="AY260" s="1">
        <f>IF(C260="Strike-Slip",0,IF(C260="Normal",1,0))</f>
        <v>0</v>
      </c>
      <c r="AZ260" s="1">
        <f>IF(C260="Strike-Slip",0,IF(C260="Normal",0,1))</f>
        <v>1</v>
      </c>
    </row>
    <row r="261" spans="1:52" x14ac:dyDescent="0.2">
      <c r="A261" s="1" t="s">
        <v>201</v>
      </c>
      <c r="B261" s="2" t="s">
        <v>205</v>
      </c>
      <c r="C261" s="1" t="s">
        <v>25</v>
      </c>
      <c r="D261" s="1">
        <v>7.5</v>
      </c>
      <c r="E261" s="1">
        <v>0.19</v>
      </c>
      <c r="F261" s="1">
        <v>30</v>
      </c>
      <c r="G261" s="1">
        <f t="shared" si="6"/>
        <v>4.83</v>
      </c>
      <c r="H261" s="1">
        <v>0.82</v>
      </c>
      <c r="I261" s="1">
        <f>ROUND((3.495+2.764*(D261-6)+8.539*LN(D261/6)+1.008*LN((J261^2+6.155^2)^0.5)+0.464*AY261+0.165*AZ261),2)</f>
        <v>12.82</v>
      </c>
      <c r="J261" s="1">
        <v>21</v>
      </c>
      <c r="K261" s="1">
        <f>ROUND(J261+10^(0.89*D261-5.64),2)</f>
        <v>31.84</v>
      </c>
      <c r="L261" s="1">
        <f>ROUND(-3.49-1.86*LOG(J261)+0.9*D261,2)</f>
        <v>0.8</v>
      </c>
      <c r="M261" s="1">
        <v>0</v>
      </c>
      <c r="N261" s="1">
        <v>0.14000000000000001</v>
      </c>
      <c r="O261" s="1">
        <v>2</v>
      </c>
      <c r="P261" s="1">
        <v>8.73</v>
      </c>
      <c r="Q261" s="1">
        <v>30</v>
      </c>
      <c r="R261" s="1">
        <v>0.16</v>
      </c>
      <c r="S261" s="1">
        <v>8.73</v>
      </c>
      <c r="T261" s="1">
        <v>173.6</v>
      </c>
      <c r="U261" s="1">
        <v>92.83</v>
      </c>
      <c r="V261" s="1" t="s">
        <v>203</v>
      </c>
      <c r="AY261" s="1">
        <f>IF(C261="Strike-Slip",0,IF(C261="Normal",1,0))</f>
        <v>0</v>
      </c>
      <c r="AZ261" s="1">
        <f>IF(C261="Strike-Slip",0,IF(C261="Normal",0,1))</f>
        <v>1</v>
      </c>
    </row>
    <row r="262" spans="1:52" x14ac:dyDescent="0.2">
      <c r="A262" s="1" t="s">
        <v>201</v>
      </c>
      <c r="B262" s="2" t="s">
        <v>206</v>
      </c>
      <c r="C262" s="1" t="s">
        <v>25</v>
      </c>
      <c r="D262" s="1">
        <v>7.5</v>
      </c>
      <c r="E262" s="1">
        <v>0.19</v>
      </c>
      <c r="F262" s="1">
        <v>30</v>
      </c>
      <c r="G262" s="1">
        <f t="shared" si="6"/>
        <v>4.83</v>
      </c>
      <c r="H262" s="1">
        <v>0.82</v>
      </c>
      <c r="I262" s="1">
        <f>ROUND((3.495+2.764*(D262-6)+8.539*LN(D262/6)+1.008*LN((J262^2+6.155^2)^0.5)+0.464*AY262+0.165*AZ262),2)</f>
        <v>12.82</v>
      </c>
      <c r="J262" s="1">
        <v>21</v>
      </c>
      <c r="K262" s="1">
        <f>ROUND(J262+10^(0.89*D262-5.64),2)</f>
        <v>31.84</v>
      </c>
      <c r="L262" s="1">
        <f>ROUND(-3.49-1.86*LOG(J262)+0.9*D262,2)</f>
        <v>0.8</v>
      </c>
      <c r="M262" s="1">
        <v>0</v>
      </c>
      <c r="N262" s="1">
        <v>0</v>
      </c>
      <c r="O262" s="1">
        <v>6.8</v>
      </c>
      <c r="P262" s="1">
        <v>1.2</v>
      </c>
      <c r="Q262" s="1">
        <v>9.7100000000000009</v>
      </c>
      <c r="R262" s="1">
        <v>0.21</v>
      </c>
      <c r="S262" s="1">
        <v>1.2</v>
      </c>
      <c r="T262" s="1">
        <v>173.6</v>
      </c>
      <c r="U262" s="1">
        <v>429.21</v>
      </c>
      <c r="V262" s="1" t="s">
        <v>203</v>
      </c>
      <c r="AY262" s="1">
        <f>IF(C262="Strike-Slip",0,IF(C262="Normal",1,0))</f>
        <v>0</v>
      </c>
      <c r="AZ262" s="1">
        <f>IF(C262="Strike-Slip",0,IF(C262="Normal",0,1))</f>
        <v>1</v>
      </c>
    </row>
    <row r="263" spans="1:52" x14ac:dyDescent="0.2">
      <c r="A263" s="1" t="s">
        <v>201</v>
      </c>
      <c r="B263" s="2" t="s">
        <v>207</v>
      </c>
      <c r="C263" s="1" t="s">
        <v>25</v>
      </c>
      <c r="D263" s="1">
        <v>7.5</v>
      </c>
      <c r="E263" s="1">
        <v>0.19</v>
      </c>
      <c r="F263" s="1">
        <v>30</v>
      </c>
      <c r="G263" s="1">
        <f t="shared" si="6"/>
        <v>4.83</v>
      </c>
      <c r="H263" s="1">
        <v>0.82</v>
      </c>
      <c r="I263" s="1">
        <f>ROUND((3.495+2.764*(D263-6)+8.539*LN(D263/6)+1.008*LN((J263^2+6.155^2)^0.5)+0.464*AY263+0.165*AZ263),2)</f>
        <v>12.82</v>
      </c>
      <c r="J263" s="1">
        <v>21</v>
      </c>
      <c r="K263" s="1">
        <f>ROUND(J263+10^(0.89*D263-5.64),2)</f>
        <v>31.84</v>
      </c>
      <c r="L263" s="1">
        <f>ROUND(-3.49-1.86*LOG(J263)+0.9*D263,2)</f>
        <v>0.8</v>
      </c>
      <c r="M263" s="1">
        <v>1.19</v>
      </c>
      <c r="N263" s="1">
        <v>0</v>
      </c>
      <c r="O263" s="1">
        <v>15.1</v>
      </c>
      <c r="P263" s="1">
        <v>0.9</v>
      </c>
      <c r="Q263" s="1">
        <v>6.4</v>
      </c>
      <c r="R263" s="1">
        <v>0.38</v>
      </c>
      <c r="S263" s="1">
        <v>3.73</v>
      </c>
      <c r="T263" s="1">
        <v>173.6</v>
      </c>
      <c r="U263" s="1">
        <v>82.67</v>
      </c>
      <c r="V263" s="1" t="s">
        <v>203</v>
      </c>
      <c r="AY263" s="1">
        <f>IF(C263="Strike-Slip",0,IF(C263="Normal",1,0))</f>
        <v>0</v>
      </c>
      <c r="AZ263" s="1">
        <f>IF(C263="Strike-Slip",0,IF(C263="Normal",0,1))</f>
        <v>1</v>
      </c>
    </row>
    <row r="264" spans="1:52" x14ac:dyDescent="0.2">
      <c r="A264" s="1" t="s">
        <v>201</v>
      </c>
      <c r="B264" s="2" t="s">
        <v>208</v>
      </c>
      <c r="C264" s="1" t="s">
        <v>25</v>
      </c>
      <c r="D264" s="1">
        <v>7.5</v>
      </c>
      <c r="E264" s="1">
        <v>0.19</v>
      </c>
      <c r="F264" s="1">
        <v>30</v>
      </c>
      <c r="G264" s="1">
        <f t="shared" si="6"/>
        <v>4.83</v>
      </c>
      <c r="H264" s="1">
        <v>0.82</v>
      </c>
      <c r="I264" s="1">
        <f>ROUND((3.495+2.764*(D264-6)+8.539*LN(D264/6)+1.008*LN((J264^2+6.155^2)^0.5)+0.464*AY264+0.165*AZ264),2)</f>
        <v>12.82</v>
      </c>
      <c r="J264" s="1">
        <v>21</v>
      </c>
      <c r="K264" s="1">
        <f>ROUND(J264+10^(0.89*D264-5.64),2)</f>
        <v>31.84</v>
      </c>
      <c r="L264" s="1">
        <f>ROUND(-3.49-1.86*LOG(J264)+0.9*D264,2)</f>
        <v>0.8</v>
      </c>
      <c r="M264" s="1">
        <v>0</v>
      </c>
      <c r="N264" s="1">
        <v>0</v>
      </c>
      <c r="O264" s="1">
        <v>11</v>
      </c>
      <c r="P264" s="1">
        <v>4.7300000000000004</v>
      </c>
      <c r="Q264" s="1">
        <v>12</v>
      </c>
      <c r="R264" s="1">
        <v>0.3</v>
      </c>
      <c r="S264" s="1">
        <v>6.73</v>
      </c>
      <c r="T264" s="1">
        <v>173.6</v>
      </c>
      <c r="U264" s="1">
        <v>246.37</v>
      </c>
      <c r="V264" s="1" t="s">
        <v>203</v>
      </c>
      <c r="AY264" s="1">
        <f>IF(C264="Strike-Slip",0,IF(C264="Normal",1,0))</f>
        <v>0</v>
      </c>
      <c r="AZ264" s="1">
        <f>IF(C264="Strike-Slip",0,IF(C264="Normal",0,1))</f>
        <v>1</v>
      </c>
    </row>
    <row r="265" spans="1:52" x14ac:dyDescent="0.2">
      <c r="A265" s="1" t="s">
        <v>201</v>
      </c>
      <c r="B265" s="2" t="s">
        <v>209</v>
      </c>
      <c r="C265" s="1" t="s">
        <v>25</v>
      </c>
      <c r="D265" s="1">
        <v>7.5</v>
      </c>
      <c r="E265" s="1">
        <v>0.19</v>
      </c>
      <c r="F265" s="1">
        <v>30</v>
      </c>
      <c r="G265" s="1">
        <f t="shared" si="6"/>
        <v>4.83</v>
      </c>
      <c r="H265" s="1">
        <v>0.82</v>
      </c>
      <c r="I265" s="1">
        <f>ROUND((3.495+2.764*(D265-6)+8.539*LN(D265/6)+1.008*LN((J265^2+6.155^2)^0.5)+0.464*AY265+0.165*AZ265),2)</f>
        <v>12.82</v>
      </c>
      <c r="J265" s="1">
        <v>21</v>
      </c>
      <c r="K265" s="1">
        <f>ROUND(J265+10^(0.89*D265-5.64),2)</f>
        <v>31.84</v>
      </c>
      <c r="L265" s="1">
        <f>ROUND(-3.49-1.86*LOG(J265)+0.9*D265,2)</f>
        <v>0.8</v>
      </c>
      <c r="M265" s="1">
        <v>0</v>
      </c>
      <c r="N265" s="1">
        <v>0</v>
      </c>
      <c r="O265" s="1">
        <v>7.8</v>
      </c>
      <c r="P265" s="1">
        <v>0</v>
      </c>
      <c r="Q265" s="1">
        <v>8</v>
      </c>
      <c r="R265" s="1">
        <v>0.15</v>
      </c>
      <c r="S265" s="1">
        <v>1.7</v>
      </c>
      <c r="T265" s="1">
        <v>173.6</v>
      </c>
      <c r="U265" s="1">
        <v>63.95</v>
      </c>
      <c r="V265" s="1" t="s">
        <v>203</v>
      </c>
      <c r="AY265" s="1">
        <f>IF(C265="Strike-Slip",0,IF(C265="Normal",1,0))</f>
        <v>0</v>
      </c>
      <c r="AZ265" s="1">
        <f>IF(C265="Strike-Slip",0,IF(C265="Normal",0,1))</f>
        <v>1</v>
      </c>
    </row>
    <row r="266" spans="1:52" x14ac:dyDescent="0.2">
      <c r="A266" s="1" t="s">
        <v>201</v>
      </c>
      <c r="B266" s="2" t="s">
        <v>210</v>
      </c>
      <c r="C266" s="1" t="s">
        <v>25</v>
      </c>
      <c r="D266" s="1">
        <v>7.5</v>
      </c>
      <c r="E266" s="1">
        <v>0.19</v>
      </c>
      <c r="F266" s="1">
        <v>30</v>
      </c>
      <c r="G266" s="1">
        <f t="shared" si="6"/>
        <v>4.83</v>
      </c>
      <c r="H266" s="1">
        <v>0.82</v>
      </c>
      <c r="I266" s="1">
        <f>ROUND((3.495+2.764*(D266-6)+8.539*LN(D266/6)+1.008*LN((J266^2+6.155^2)^0.5)+0.464*AY266+0.165*AZ266),2)</f>
        <v>12.82</v>
      </c>
      <c r="J266" s="1">
        <v>21</v>
      </c>
      <c r="K266" s="1">
        <f>ROUND(J266+10^(0.89*D266-5.64),2)</f>
        <v>31.84</v>
      </c>
      <c r="L266" s="1">
        <f>ROUND(-3.49-1.86*LOG(J266)+0.9*D266,2)</f>
        <v>0.8</v>
      </c>
      <c r="M266" s="1">
        <v>2.79</v>
      </c>
      <c r="N266" s="1">
        <v>0.94</v>
      </c>
      <c r="O266" s="1">
        <v>7.13</v>
      </c>
      <c r="P266" s="1">
        <v>0.6</v>
      </c>
      <c r="Q266" s="1">
        <v>16.5</v>
      </c>
      <c r="R266" s="1">
        <v>0.17</v>
      </c>
      <c r="S266" s="1">
        <v>0.6</v>
      </c>
      <c r="T266" s="1">
        <v>173.6</v>
      </c>
      <c r="U266" s="1">
        <v>63</v>
      </c>
      <c r="V266" s="1" t="s">
        <v>203</v>
      </c>
      <c r="AY266" s="1">
        <f>IF(C266="Strike-Slip",0,IF(C266="Normal",1,0))</f>
        <v>0</v>
      </c>
      <c r="AZ266" s="1">
        <f>IF(C266="Strike-Slip",0,IF(C266="Normal",0,1))</f>
        <v>1</v>
      </c>
    </row>
    <row r="267" spans="1:52" x14ac:dyDescent="0.2">
      <c r="A267" s="1" t="s">
        <v>201</v>
      </c>
      <c r="B267" s="2" t="s">
        <v>211</v>
      </c>
      <c r="C267" s="1" t="s">
        <v>25</v>
      </c>
      <c r="D267" s="1">
        <v>7.5</v>
      </c>
      <c r="E267" s="1">
        <v>0.19</v>
      </c>
      <c r="F267" s="1">
        <v>30</v>
      </c>
      <c r="G267" s="1">
        <f t="shared" si="6"/>
        <v>4.83</v>
      </c>
      <c r="H267" s="1">
        <v>0.82</v>
      </c>
      <c r="I267" s="1">
        <f>ROUND((3.495+2.764*(D267-6)+8.539*LN(D267/6)+1.008*LN((J267^2+6.155^2)^0.5)+0.464*AY267+0.165*AZ267),2)</f>
        <v>12.82</v>
      </c>
      <c r="J267" s="1">
        <v>21</v>
      </c>
      <c r="K267" s="1">
        <f>ROUND(J267+10^(0.89*D267-5.64),2)</f>
        <v>31.84</v>
      </c>
      <c r="L267" s="1">
        <f>ROUND(-3.49-1.86*LOG(J267)+0.9*D267,2)</f>
        <v>0.8</v>
      </c>
      <c r="M267" s="1">
        <v>1.75</v>
      </c>
      <c r="N267" s="1">
        <v>0.15</v>
      </c>
      <c r="O267" s="1">
        <v>0</v>
      </c>
      <c r="P267" s="1">
        <v>5.73</v>
      </c>
      <c r="Q267" s="1">
        <v>0</v>
      </c>
      <c r="R267" s="1">
        <v>0</v>
      </c>
      <c r="S267" s="1">
        <v>11.73</v>
      </c>
      <c r="T267" s="1">
        <v>173.6</v>
      </c>
      <c r="U267" s="1">
        <v>48.36</v>
      </c>
      <c r="V267" s="1" t="s">
        <v>203</v>
      </c>
      <c r="AY267" s="1">
        <f>IF(C267="Strike-Slip",0,IF(C267="Normal",1,0))</f>
        <v>0</v>
      </c>
      <c r="AZ267" s="1">
        <f>IF(C267="Strike-Slip",0,IF(C267="Normal",0,1))</f>
        <v>1</v>
      </c>
    </row>
    <row r="268" spans="1:52" x14ac:dyDescent="0.2">
      <c r="A268" s="1" t="s">
        <v>201</v>
      </c>
      <c r="B268" s="2" t="s">
        <v>212</v>
      </c>
      <c r="C268" s="1" t="s">
        <v>25</v>
      </c>
      <c r="D268" s="1">
        <v>7.5</v>
      </c>
      <c r="E268" s="1">
        <v>0.19</v>
      </c>
      <c r="F268" s="1">
        <v>30</v>
      </c>
      <c r="G268" s="1">
        <f t="shared" si="6"/>
        <v>4.83</v>
      </c>
      <c r="H268" s="1">
        <v>0.82</v>
      </c>
      <c r="I268" s="1">
        <f>ROUND((3.495+2.764*(D268-6)+8.539*LN(D268/6)+1.008*LN((J268^2+6.155^2)^0.5)+0.464*AY268+0.165*AZ268),2)</f>
        <v>12.82</v>
      </c>
      <c r="J268" s="1">
        <v>21</v>
      </c>
      <c r="K268" s="1">
        <f>ROUND(J268+10^(0.89*D268-5.64),2)</f>
        <v>31.84</v>
      </c>
      <c r="L268" s="1">
        <f>ROUND(-3.49-1.86*LOG(J268)+0.9*D268,2)</f>
        <v>0.8</v>
      </c>
      <c r="M268" s="1">
        <v>0.98</v>
      </c>
      <c r="N268" s="1">
        <v>0.14000000000000001</v>
      </c>
      <c r="O268" s="1">
        <v>3</v>
      </c>
      <c r="P268" s="1">
        <v>2.73</v>
      </c>
      <c r="Q268" s="1">
        <v>5</v>
      </c>
      <c r="R268" s="1">
        <v>0.35</v>
      </c>
      <c r="S268" s="1">
        <v>4.7300000000000004</v>
      </c>
      <c r="T268" s="1">
        <v>173.6</v>
      </c>
      <c r="U268" s="1">
        <v>18</v>
      </c>
      <c r="V268" s="1" t="s">
        <v>203</v>
      </c>
      <c r="AY268" s="1">
        <f>IF(C268="Strike-Slip",0,IF(C268="Normal",1,0))</f>
        <v>0</v>
      </c>
      <c r="AZ268" s="1">
        <f>IF(C268="Strike-Slip",0,IF(C268="Normal",0,1))</f>
        <v>1</v>
      </c>
    </row>
    <row r="269" spans="1:52" x14ac:dyDescent="0.2">
      <c r="A269" s="1" t="s">
        <v>201</v>
      </c>
      <c r="B269" s="2" t="s">
        <v>213</v>
      </c>
      <c r="C269" s="1" t="s">
        <v>25</v>
      </c>
      <c r="D269" s="1">
        <v>7.5</v>
      </c>
      <c r="E269" s="1">
        <v>0.19</v>
      </c>
      <c r="F269" s="1">
        <v>30</v>
      </c>
      <c r="G269" s="1">
        <f t="shared" si="6"/>
        <v>4.83</v>
      </c>
      <c r="H269" s="1">
        <v>0.82</v>
      </c>
      <c r="I269" s="1">
        <f>ROUND((3.495+2.764*(D269-6)+8.539*LN(D269/6)+1.008*LN((J269^2+6.155^2)^0.5)+0.464*AY269+0.165*AZ269),2)</f>
        <v>12.82</v>
      </c>
      <c r="J269" s="1">
        <v>21</v>
      </c>
      <c r="K269" s="1">
        <f>ROUND(J269+10^(0.89*D269-5.64),2)</f>
        <v>31.84</v>
      </c>
      <c r="L269" s="1">
        <f>ROUND(-3.49-1.86*LOG(J269)+0.9*D269,2)</f>
        <v>0.8</v>
      </c>
      <c r="M269" s="1">
        <v>0.75</v>
      </c>
      <c r="N269" s="1">
        <v>0</v>
      </c>
      <c r="O269" s="1">
        <v>2.2000000000000002</v>
      </c>
      <c r="P269" s="1">
        <v>1.4</v>
      </c>
      <c r="Q269" s="1">
        <v>21</v>
      </c>
      <c r="R269" s="1">
        <v>0.65</v>
      </c>
      <c r="S269" s="1">
        <v>4.5</v>
      </c>
      <c r="T269" s="1">
        <v>173.6</v>
      </c>
      <c r="U269" s="1">
        <v>75.599999999999994</v>
      </c>
      <c r="V269" s="1" t="s">
        <v>203</v>
      </c>
      <c r="AY269" s="1">
        <f>IF(C269="Strike-Slip",0,IF(C269="Normal",1,0))</f>
        <v>0</v>
      </c>
      <c r="AZ269" s="1">
        <f>IF(C269="Strike-Slip",0,IF(C269="Normal",0,1))</f>
        <v>1</v>
      </c>
    </row>
    <row r="270" spans="1:52" x14ac:dyDescent="0.2">
      <c r="A270" s="1" t="s">
        <v>201</v>
      </c>
      <c r="B270" s="2" t="s">
        <v>214</v>
      </c>
      <c r="C270" s="1" t="s">
        <v>25</v>
      </c>
      <c r="D270" s="1">
        <v>7.5</v>
      </c>
      <c r="E270" s="1">
        <v>0.19</v>
      </c>
      <c r="F270" s="1">
        <v>30</v>
      </c>
      <c r="G270" s="1">
        <f t="shared" si="6"/>
        <v>4.83</v>
      </c>
      <c r="H270" s="1">
        <v>0.82</v>
      </c>
      <c r="I270" s="1">
        <f>ROUND((3.495+2.764*(D270-6)+8.539*LN(D270/6)+1.008*LN((J270^2+6.155^2)^0.5)+0.464*AY270+0.165*AZ270),2)</f>
        <v>12.82</v>
      </c>
      <c r="J270" s="1">
        <v>21</v>
      </c>
      <c r="K270" s="1">
        <f>ROUND(J270+10^(0.89*D270-5.64),2)</f>
        <v>31.84</v>
      </c>
      <c r="L270" s="1">
        <f>ROUND(-3.49-1.86*LOG(J270)+0.9*D270,2)</f>
        <v>0.8</v>
      </c>
      <c r="M270" s="1">
        <v>1.75</v>
      </c>
      <c r="N270" s="1">
        <v>0.08</v>
      </c>
      <c r="O270" s="1">
        <v>2</v>
      </c>
      <c r="P270" s="1">
        <v>5.73</v>
      </c>
      <c r="Q270" s="1">
        <v>5</v>
      </c>
      <c r="R270" s="1">
        <v>0.35</v>
      </c>
      <c r="S270" s="1">
        <v>7.73</v>
      </c>
      <c r="T270" s="1">
        <v>173.6</v>
      </c>
      <c r="U270" s="1">
        <v>91.08</v>
      </c>
      <c r="V270" s="1" t="s">
        <v>203</v>
      </c>
      <c r="AY270" s="1">
        <f>IF(C270="Strike-Slip",0,IF(C270="Normal",1,0))</f>
        <v>0</v>
      </c>
      <c r="AZ270" s="1">
        <f>IF(C270="Strike-Slip",0,IF(C270="Normal",0,1))</f>
        <v>1</v>
      </c>
    </row>
    <row r="271" spans="1:52" x14ac:dyDescent="0.2">
      <c r="A271" s="1" t="s">
        <v>201</v>
      </c>
      <c r="B271" s="2" t="s">
        <v>215</v>
      </c>
      <c r="C271" s="1" t="s">
        <v>25</v>
      </c>
      <c r="D271" s="1">
        <v>7.5</v>
      </c>
      <c r="E271" s="1">
        <v>0.19</v>
      </c>
      <c r="F271" s="1">
        <v>30</v>
      </c>
      <c r="G271" s="1">
        <f t="shared" si="6"/>
        <v>4.83</v>
      </c>
      <c r="H271" s="1">
        <v>0.82</v>
      </c>
      <c r="I271" s="1">
        <f>ROUND((3.495+2.764*(D271-6)+8.539*LN(D271/6)+1.008*LN((J271^2+6.155^2)^0.5)+0.464*AY271+0.165*AZ271),2)</f>
        <v>12.82</v>
      </c>
      <c r="J271" s="1">
        <v>21</v>
      </c>
      <c r="K271" s="1">
        <f>ROUND(J271+10^(0.89*D271-5.64),2)</f>
        <v>31.84</v>
      </c>
      <c r="L271" s="1">
        <f>ROUND(-3.49-1.86*LOG(J271)+0.9*D271,2)</f>
        <v>0.8</v>
      </c>
      <c r="M271" s="1">
        <v>1.19</v>
      </c>
      <c r="N271" s="1">
        <v>0.11</v>
      </c>
      <c r="O271" s="1">
        <v>7</v>
      </c>
      <c r="P271" s="1">
        <v>3.23</v>
      </c>
      <c r="Q271" s="1">
        <v>12</v>
      </c>
      <c r="R271" s="1">
        <v>0.15</v>
      </c>
      <c r="S271" s="1">
        <v>3.23</v>
      </c>
      <c r="T271" s="1">
        <v>173.6</v>
      </c>
      <c r="U271" s="1">
        <v>98</v>
      </c>
      <c r="V271" s="1" t="s">
        <v>203</v>
      </c>
      <c r="AY271" s="1">
        <f>IF(C271="Strike-Slip",0,IF(C271="Normal",1,0))</f>
        <v>0</v>
      </c>
      <c r="AZ271" s="1">
        <f>IF(C271="Strike-Slip",0,IF(C271="Normal",0,1))</f>
        <v>1</v>
      </c>
    </row>
    <row r="272" spans="1:52" x14ac:dyDescent="0.2">
      <c r="A272" s="1" t="s">
        <v>201</v>
      </c>
      <c r="B272" s="2" t="s">
        <v>216</v>
      </c>
      <c r="C272" s="1" t="s">
        <v>25</v>
      </c>
      <c r="D272" s="1">
        <v>7.5</v>
      </c>
      <c r="E272" s="1">
        <v>0.19</v>
      </c>
      <c r="F272" s="1">
        <v>30</v>
      </c>
      <c r="G272" s="1">
        <f t="shared" si="6"/>
        <v>4.83</v>
      </c>
      <c r="H272" s="1">
        <v>0.82</v>
      </c>
      <c r="I272" s="1">
        <f>ROUND((3.495+2.764*(D272-6)+8.539*LN(D272/6)+1.008*LN((J272^2+6.155^2)^0.5)+0.464*AY272+0.165*AZ272),2)</f>
        <v>12.82</v>
      </c>
      <c r="J272" s="1">
        <v>21</v>
      </c>
      <c r="K272" s="1">
        <f>ROUND(J272+10^(0.89*D272-5.64),2)</f>
        <v>31.84</v>
      </c>
      <c r="L272" s="1">
        <f>ROUND(-3.49-1.86*LOG(J272)+0.9*D272,2)</f>
        <v>0.8</v>
      </c>
      <c r="M272" s="1">
        <v>0</v>
      </c>
      <c r="N272" s="1">
        <v>0.13</v>
      </c>
      <c r="O272" s="1">
        <v>0</v>
      </c>
      <c r="P272" s="1">
        <v>7.73</v>
      </c>
      <c r="Q272" s="1">
        <v>0</v>
      </c>
      <c r="R272" s="1">
        <v>0</v>
      </c>
      <c r="S272" s="1">
        <v>7.73</v>
      </c>
      <c r="T272" s="1">
        <v>173.6</v>
      </c>
      <c r="U272" s="1">
        <v>143</v>
      </c>
      <c r="V272" s="1" t="s">
        <v>203</v>
      </c>
      <c r="AY272" s="1">
        <f>IF(C272="Strike-Slip",0,IF(C272="Normal",1,0))</f>
        <v>0</v>
      </c>
      <c r="AZ272" s="1">
        <f>IF(C272="Strike-Slip",0,IF(C272="Normal",0,1))</f>
        <v>1</v>
      </c>
    </row>
    <row r="273" spans="1:52" x14ac:dyDescent="0.2">
      <c r="A273" s="1" t="s">
        <v>201</v>
      </c>
      <c r="B273" s="2" t="s">
        <v>217</v>
      </c>
      <c r="C273" s="1" t="s">
        <v>25</v>
      </c>
      <c r="D273" s="1">
        <v>7.5</v>
      </c>
      <c r="E273" s="1">
        <v>0.19</v>
      </c>
      <c r="F273" s="1">
        <v>30</v>
      </c>
      <c r="G273" s="1">
        <f t="shared" si="6"/>
        <v>4.83</v>
      </c>
      <c r="H273" s="1">
        <v>0.82</v>
      </c>
      <c r="I273" s="1">
        <f>ROUND((3.495+2.764*(D273-6)+8.539*LN(D273/6)+1.008*LN((J273^2+6.155^2)^0.5)+0.464*AY273+0.165*AZ273),2)</f>
        <v>12.82</v>
      </c>
      <c r="J273" s="1">
        <v>21</v>
      </c>
      <c r="K273" s="1">
        <f>ROUND(J273+10^(0.89*D273-5.64),2)</f>
        <v>31.84</v>
      </c>
      <c r="L273" s="1">
        <f>ROUND(-3.49-1.86*LOG(J273)+0.9*D273,2)</f>
        <v>0.8</v>
      </c>
      <c r="M273" s="1">
        <v>0</v>
      </c>
      <c r="N273" s="1">
        <v>0.15</v>
      </c>
      <c r="O273" s="1">
        <v>3.73</v>
      </c>
      <c r="P273" s="1">
        <v>0</v>
      </c>
      <c r="Q273" s="1">
        <v>19.5</v>
      </c>
      <c r="R273" s="1">
        <v>0.18</v>
      </c>
      <c r="S273" s="1">
        <v>0.86</v>
      </c>
      <c r="T273" s="1">
        <v>173.6</v>
      </c>
      <c r="U273" s="1">
        <v>170</v>
      </c>
      <c r="V273" s="1" t="s">
        <v>203</v>
      </c>
      <c r="AY273" s="1">
        <f>IF(C273="Strike-Slip",0,IF(C273="Normal",1,0))</f>
        <v>0</v>
      </c>
      <c r="AZ273" s="1">
        <f>IF(C273="Strike-Slip",0,IF(C273="Normal",0,1))</f>
        <v>1</v>
      </c>
    </row>
    <row r="274" spans="1:52" x14ac:dyDescent="0.2">
      <c r="A274" s="1" t="s">
        <v>201</v>
      </c>
      <c r="B274" s="2" t="s">
        <v>218</v>
      </c>
      <c r="C274" s="1" t="s">
        <v>25</v>
      </c>
      <c r="D274" s="1">
        <v>7.5</v>
      </c>
      <c r="E274" s="1">
        <v>0.19</v>
      </c>
      <c r="F274" s="1">
        <v>30</v>
      </c>
      <c r="G274" s="1">
        <f t="shared" si="6"/>
        <v>4.83</v>
      </c>
      <c r="H274" s="1">
        <v>0.82</v>
      </c>
      <c r="I274" s="1">
        <f>ROUND((3.495+2.764*(D274-6)+8.539*LN(D274/6)+1.008*LN((J274^2+6.155^2)^0.5)+0.464*AY274+0.165*AZ274),2)</f>
        <v>12.82</v>
      </c>
      <c r="J274" s="1">
        <v>21</v>
      </c>
      <c r="K274" s="1">
        <f>ROUND(J274+10^(0.89*D274-5.64),2)</f>
        <v>31.84</v>
      </c>
      <c r="L274" s="1">
        <f>ROUND(-3.49-1.86*LOG(J274)+0.9*D274,2)</f>
        <v>0.8</v>
      </c>
      <c r="M274" s="1">
        <v>0</v>
      </c>
      <c r="N274" s="1">
        <v>0.08</v>
      </c>
      <c r="O274" s="1">
        <v>6.7</v>
      </c>
      <c r="P274" s="1">
        <v>0</v>
      </c>
      <c r="Q274" s="1">
        <v>6.43</v>
      </c>
      <c r="R274" s="1">
        <v>0.31</v>
      </c>
      <c r="S274" s="1">
        <v>0.3</v>
      </c>
      <c r="T274" s="1">
        <v>173.6</v>
      </c>
      <c r="U274" s="1">
        <v>39</v>
      </c>
      <c r="V274" s="1" t="s">
        <v>203</v>
      </c>
      <c r="AY274" s="1">
        <f>IF(C274="Strike-Slip",0,IF(C274="Normal",1,0))</f>
        <v>0</v>
      </c>
      <c r="AZ274" s="1">
        <f>IF(C274="Strike-Slip",0,IF(C274="Normal",0,1))</f>
        <v>1</v>
      </c>
    </row>
    <row r="275" spans="1:52" x14ac:dyDescent="0.2">
      <c r="A275" s="1" t="s">
        <v>201</v>
      </c>
      <c r="B275" s="2" t="s">
        <v>219</v>
      </c>
      <c r="C275" s="1" t="s">
        <v>25</v>
      </c>
      <c r="D275" s="1">
        <v>7.5</v>
      </c>
      <c r="E275" s="1">
        <v>0.19</v>
      </c>
      <c r="F275" s="1">
        <v>30</v>
      </c>
      <c r="G275" s="1">
        <f t="shared" si="6"/>
        <v>4.83</v>
      </c>
      <c r="H275" s="1">
        <v>0.82</v>
      </c>
      <c r="I275" s="1">
        <f>ROUND((3.495+2.764*(D275-6)+8.539*LN(D275/6)+1.008*LN((J275^2+6.155^2)^0.5)+0.464*AY275+0.165*AZ275),2)</f>
        <v>12.82</v>
      </c>
      <c r="J275" s="1">
        <v>21</v>
      </c>
      <c r="K275" s="1">
        <f>ROUND(J275+10^(0.89*D275-5.64),2)</f>
        <v>31.84</v>
      </c>
      <c r="L275" s="1">
        <f>ROUND(-3.49-1.86*LOG(J275)+0.9*D275,2)</f>
        <v>0.8</v>
      </c>
      <c r="M275" s="1">
        <v>0</v>
      </c>
      <c r="N275" s="1">
        <v>0.15</v>
      </c>
      <c r="O275" s="1">
        <v>1</v>
      </c>
      <c r="P275" s="1">
        <v>2.73</v>
      </c>
      <c r="Q275" s="1">
        <v>8</v>
      </c>
      <c r="R275" s="1">
        <v>0.15</v>
      </c>
      <c r="S275" s="1">
        <v>4.7300000000000004</v>
      </c>
      <c r="T275" s="1">
        <v>173.6</v>
      </c>
      <c r="U275" s="1">
        <v>160</v>
      </c>
      <c r="V275" s="1" t="s">
        <v>203</v>
      </c>
      <c r="AY275" s="1">
        <f>IF(C275="Strike-Slip",0,IF(C275="Normal",1,0))</f>
        <v>0</v>
      </c>
      <c r="AZ275" s="1">
        <f>IF(C275="Strike-Slip",0,IF(C275="Normal",0,1))</f>
        <v>1</v>
      </c>
    </row>
    <row r="276" spans="1:52" x14ac:dyDescent="0.2">
      <c r="A276" s="1" t="s">
        <v>201</v>
      </c>
      <c r="B276" s="2" t="s">
        <v>220</v>
      </c>
      <c r="C276" s="1" t="s">
        <v>25</v>
      </c>
      <c r="D276" s="1">
        <v>7.5</v>
      </c>
      <c r="E276" s="1">
        <v>0.19</v>
      </c>
      <c r="F276" s="1">
        <v>30</v>
      </c>
      <c r="G276" s="1">
        <f t="shared" si="6"/>
        <v>4.83</v>
      </c>
      <c r="H276" s="1">
        <v>0.82</v>
      </c>
      <c r="I276" s="1">
        <f>ROUND((3.495+2.764*(D276-6)+8.539*LN(D276/6)+1.008*LN((J276^2+6.155^2)^0.5)+0.464*AY276+0.165*AZ276),2)</f>
        <v>12.82</v>
      </c>
      <c r="J276" s="1">
        <v>21</v>
      </c>
      <c r="K276" s="1">
        <f>ROUND(J276+10^(0.89*D276-5.64),2)</f>
        <v>31.84</v>
      </c>
      <c r="L276" s="1">
        <f>ROUND(-3.49-1.86*LOG(J276)+0.9*D276,2)</f>
        <v>0.8</v>
      </c>
      <c r="M276" s="1">
        <v>1.19</v>
      </c>
      <c r="N276" s="1">
        <v>0.24</v>
      </c>
      <c r="O276" s="1">
        <v>1</v>
      </c>
      <c r="P276" s="1">
        <v>2.23</v>
      </c>
      <c r="Q276" s="1">
        <v>5</v>
      </c>
      <c r="R276" s="1">
        <v>0.35</v>
      </c>
      <c r="S276" s="1">
        <v>2.23</v>
      </c>
      <c r="T276" s="1">
        <v>173.6</v>
      </c>
      <c r="U276" s="1">
        <v>53.48</v>
      </c>
      <c r="V276" s="1" t="s">
        <v>203</v>
      </c>
      <c r="AY276" s="1">
        <f>IF(C276="Strike-Slip",0,IF(C276="Normal",1,0))</f>
        <v>0</v>
      </c>
      <c r="AZ276" s="1">
        <f>IF(C276="Strike-Slip",0,IF(C276="Normal",0,1))</f>
        <v>1</v>
      </c>
    </row>
    <row r="277" spans="1:52" x14ac:dyDescent="0.2">
      <c r="A277" s="1" t="s">
        <v>201</v>
      </c>
      <c r="B277" s="2" t="s">
        <v>221</v>
      </c>
      <c r="C277" s="1" t="s">
        <v>25</v>
      </c>
      <c r="D277" s="1">
        <v>7.5</v>
      </c>
      <c r="E277" s="1">
        <v>0.19</v>
      </c>
      <c r="F277" s="1">
        <v>30</v>
      </c>
      <c r="G277" s="1">
        <f t="shared" si="6"/>
        <v>4.83</v>
      </c>
      <c r="H277" s="1">
        <v>0.82</v>
      </c>
      <c r="I277" s="1">
        <f>ROUND((3.495+2.764*(D277-6)+8.539*LN(D277/6)+1.008*LN((J277^2+6.155^2)^0.5)+0.464*AY277+0.165*AZ277),2)</f>
        <v>12.82</v>
      </c>
      <c r="J277" s="1">
        <v>21</v>
      </c>
      <c r="K277" s="1">
        <f>ROUND(J277+10^(0.89*D277-5.64),2)</f>
        <v>31.84</v>
      </c>
      <c r="L277" s="1">
        <f>ROUND(-3.49-1.86*LOG(J277)+0.9*D277,2)</f>
        <v>0.8</v>
      </c>
      <c r="M277" s="1">
        <v>0</v>
      </c>
      <c r="N277" s="1">
        <v>0.19</v>
      </c>
      <c r="O277" s="1">
        <v>0.8</v>
      </c>
      <c r="P277" s="1">
        <v>4.0999999999999996</v>
      </c>
      <c r="Q277" s="1">
        <v>8</v>
      </c>
      <c r="R277" s="1">
        <v>0.15</v>
      </c>
      <c r="S277" s="1">
        <v>4.0999999999999996</v>
      </c>
      <c r="T277" s="1">
        <v>173.6</v>
      </c>
      <c r="U277" s="1">
        <v>40.64</v>
      </c>
      <c r="V277" s="1" t="s">
        <v>203</v>
      </c>
      <c r="AY277" s="1">
        <f>IF(C277="Strike-Slip",0,IF(C277="Normal",1,0))</f>
        <v>0</v>
      </c>
      <c r="AZ277" s="1">
        <f>IF(C277="Strike-Slip",0,IF(C277="Normal",0,1))</f>
        <v>1</v>
      </c>
    </row>
    <row r="278" spans="1:52" x14ac:dyDescent="0.2">
      <c r="A278" s="1" t="s">
        <v>201</v>
      </c>
      <c r="B278" s="2" t="s">
        <v>222</v>
      </c>
      <c r="C278" s="1" t="s">
        <v>25</v>
      </c>
      <c r="D278" s="1">
        <v>7.5</v>
      </c>
      <c r="E278" s="1">
        <v>0.19</v>
      </c>
      <c r="F278" s="1">
        <v>30</v>
      </c>
      <c r="G278" s="1">
        <f t="shared" si="6"/>
        <v>4.83</v>
      </c>
      <c r="H278" s="1">
        <v>0.82</v>
      </c>
      <c r="I278" s="1">
        <f>ROUND((3.495+2.764*(D278-6)+8.539*LN(D278/6)+1.008*LN((J278^2+6.155^2)^0.5)+0.464*AY278+0.165*AZ278),2)</f>
        <v>12.82</v>
      </c>
      <c r="J278" s="1">
        <v>21</v>
      </c>
      <c r="K278" s="1">
        <f>ROUND(J278+10^(0.89*D278-5.64),2)</f>
        <v>31.84</v>
      </c>
      <c r="L278" s="1">
        <f>ROUND(-3.49-1.86*LOG(J278)+0.9*D278,2)</f>
        <v>0.8</v>
      </c>
      <c r="M278" s="1">
        <v>0.53</v>
      </c>
      <c r="N278" s="1">
        <v>0.16</v>
      </c>
      <c r="O278" s="1">
        <v>1.3</v>
      </c>
      <c r="P278" s="1">
        <v>10.5</v>
      </c>
      <c r="Q278" s="1">
        <v>3.5</v>
      </c>
      <c r="R278" s="1">
        <v>0.48</v>
      </c>
      <c r="S278" s="1">
        <v>12.1</v>
      </c>
      <c r="T278" s="1">
        <v>173.6</v>
      </c>
      <c r="U278" s="1">
        <v>152.97999999999999</v>
      </c>
      <c r="V278" s="1" t="s">
        <v>203</v>
      </c>
      <c r="AY278" s="1">
        <f>IF(C278="Strike-Slip",0,IF(C278="Normal",1,0))</f>
        <v>0</v>
      </c>
      <c r="AZ278" s="1">
        <f>IF(C278="Strike-Slip",0,IF(C278="Normal",0,1))</f>
        <v>1</v>
      </c>
    </row>
    <row r="279" spans="1:52" x14ac:dyDescent="0.2">
      <c r="A279" s="1" t="s">
        <v>201</v>
      </c>
      <c r="B279" s="2" t="s">
        <v>223</v>
      </c>
      <c r="C279" s="1" t="s">
        <v>25</v>
      </c>
      <c r="D279" s="1">
        <v>7.5</v>
      </c>
      <c r="E279" s="1">
        <v>0.19</v>
      </c>
      <c r="F279" s="1">
        <v>30</v>
      </c>
      <c r="G279" s="1">
        <f t="shared" si="6"/>
        <v>4.83</v>
      </c>
      <c r="H279" s="1">
        <v>0.82</v>
      </c>
      <c r="I279" s="1">
        <f>ROUND((3.495+2.764*(D279-6)+8.539*LN(D279/6)+1.008*LN((J279^2+6.155^2)^0.5)+0.464*AY279+0.165*AZ279),2)</f>
        <v>12.82</v>
      </c>
      <c r="J279" s="1">
        <v>21</v>
      </c>
      <c r="K279" s="1">
        <f>ROUND(J279+10^(0.89*D279-5.64),2)</f>
        <v>31.84</v>
      </c>
      <c r="L279" s="1">
        <f>ROUND(-3.49-1.86*LOG(J279)+0.9*D279,2)</f>
        <v>0.8</v>
      </c>
      <c r="M279" s="1">
        <v>0.84</v>
      </c>
      <c r="N279" s="1">
        <v>0.08</v>
      </c>
      <c r="O279" s="1">
        <v>9.6</v>
      </c>
      <c r="P279" s="1">
        <v>2</v>
      </c>
      <c r="Q279" s="1">
        <v>5</v>
      </c>
      <c r="R279" s="1">
        <v>0.68</v>
      </c>
      <c r="S279" s="1">
        <v>11.9</v>
      </c>
      <c r="T279" s="1">
        <v>173.6</v>
      </c>
      <c r="U279" s="1">
        <v>120.89</v>
      </c>
      <c r="V279" s="1" t="s">
        <v>203</v>
      </c>
      <c r="AY279" s="1">
        <f>IF(C279="Strike-Slip",0,IF(C279="Normal",1,0))</f>
        <v>0</v>
      </c>
      <c r="AZ279" s="1">
        <f>IF(C279="Strike-Slip",0,IF(C279="Normal",0,1))</f>
        <v>1</v>
      </c>
    </row>
    <row r="280" spans="1:52" x14ac:dyDescent="0.2">
      <c r="A280" s="1" t="s">
        <v>201</v>
      </c>
      <c r="B280" s="2" t="s">
        <v>224</v>
      </c>
      <c r="C280" s="1" t="s">
        <v>25</v>
      </c>
      <c r="D280" s="1">
        <v>7.5</v>
      </c>
      <c r="E280" s="1">
        <v>0.19</v>
      </c>
      <c r="F280" s="1">
        <v>30</v>
      </c>
      <c r="G280" s="1">
        <f t="shared" si="6"/>
        <v>4.83</v>
      </c>
      <c r="H280" s="1">
        <v>0.82</v>
      </c>
      <c r="I280" s="1">
        <f>ROUND((3.495+2.764*(D280-6)+8.539*LN(D280/6)+1.008*LN((J280^2+6.155^2)^0.5)+0.464*AY280+0.165*AZ280),2)</f>
        <v>12.82</v>
      </c>
      <c r="J280" s="1">
        <v>21</v>
      </c>
      <c r="K280" s="1">
        <f>ROUND(J280+10^(0.89*D280-5.64),2)</f>
        <v>31.84</v>
      </c>
      <c r="L280" s="1">
        <f>ROUND(-3.49-1.86*LOG(J280)+0.9*D280,2)</f>
        <v>0.8</v>
      </c>
      <c r="M280" s="1">
        <v>0.84</v>
      </c>
      <c r="N280" s="1">
        <v>0.08</v>
      </c>
      <c r="O280" s="1">
        <v>9.6</v>
      </c>
      <c r="P280" s="1">
        <v>2</v>
      </c>
      <c r="Q280" s="1">
        <v>5</v>
      </c>
      <c r="R280" s="1">
        <v>0.68</v>
      </c>
      <c r="S280" s="1">
        <v>11.9</v>
      </c>
      <c r="T280" s="1">
        <v>173.6</v>
      </c>
      <c r="U280" s="1">
        <v>96.3</v>
      </c>
      <c r="V280" s="1" t="s">
        <v>203</v>
      </c>
      <c r="AY280" s="1">
        <f>IF(C280="Strike-Slip",0,IF(C280="Normal",1,0))</f>
        <v>0</v>
      </c>
      <c r="AZ280" s="1">
        <f>IF(C280="Strike-Slip",0,IF(C280="Normal",0,1))</f>
        <v>1</v>
      </c>
    </row>
    <row r="281" spans="1:52" x14ac:dyDescent="0.2">
      <c r="A281" s="1" t="s">
        <v>201</v>
      </c>
      <c r="B281" s="2" t="s">
        <v>225</v>
      </c>
      <c r="C281" s="1" t="s">
        <v>25</v>
      </c>
      <c r="D281" s="1">
        <v>7.5</v>
      </c>
      <c r="E281" s="1">
        <v>0.19</v>
      </c>
      <c r="F281" s="1">
        <v>30</v>
      </c>
      <c r="G281" s="1">
        <f t="shared" si="6"/>
        <v>4.83</v>
      </c>
      <c r="H281" s="1">
        <v>0.82</v>
      </c>
      <c r="I281" s="1">
        <f>ROUND((3.495+2.764*(D281-6)+8.539*LN(D281/6)+1.008*LN((J281^2+6.155^2)^0.5)+0.464*AY281+0.165*AZ281),2)</f>
        <v>12.82</v>
      </c>
      <c r="J281" s="1">
        <v>21</v>
      </c>
      <c r="K281" s="1">
        <f>ROUND(J281+10^(0.89*D281-5.64),2)</f>
        <v>31.84</v>
      </c>
      <c r="L281" s="1">
        <f>ROUND(-3.49-1.86*LOG(J281)+0.9*D281,2)</f>
        <v>0.8</v>
      </c>
      <c r="M281" s="1">
        <v>0</v>
      </c>
      <c r="N281" s="1">
        <v>0</v>
      </c>
      <c r="O281" s="1">
        <v>4.8</v>
      </c>
      <c r="P281" s="1">
        <v>2</v>
      </c>
      <c r="Q281" s="1">
        <v>4</v>
      </c>
      <c r="R281" s="1">
        <v>0.43</v>
      </c>
      <c r="S281" s="1">
        <v>5.7</v>
      </c>
      <c r="T281" s="1">
        <v>173.6</v>
      </c>
      <c r="U281" s="1">
        <v>88.56</v>
      </c>
      <c r="V281" s="1" t="s">
        <v>203</v>
      </c>
      <c r="AY281" s="1">
        <f>IF(C281="Strike-Slip",0,IF(C281="Normal",1,0))</f>
        <v>0</v>
      </c>
      <c r="AZ281" s="1">
        <f>IF(C281="Strike-Slip",0,IF(C281="Normal",0,1))</f>
        <v>1</v>
      </c>
    </row>
    <row r="282" spans="1:52" x14ac:dyDescent="0.2">
      <c r="A282" s="1" t="s">
        <v>201</v>
      </c>
      <c r="B282" s="2" t="s">
        <v>226</v>
      </c>
      <c r="C282" s="1" t="s">
        <v>25</v>
      </c>
      <c r="D282" s="1">
        <v>7.5</v>
      </c>
      <c r="E282" s="1">
        <v>0.19</v>
      </c>
      <c r="F282" s="1">
        <v>30</v>
      </c>
      <c r="G282" s="1">
        <f t="shared" si="6"/>
        <v>4.83</v>
      </c>
      <c r="H282" s="1">
        <v>0.82</v>
      </c>
      <c r="I282" s="1">
        <f>ROUND((3.495+2.764*(D282-6)+8.539*LN(D282/6)+1.008*LN((J282^2+6.155^2)^0.5)+0.464*AY282+0.165*AZ282),2)</f>
        <v>12.82</v>
      </c>
      <c r="J282" s="1">
        <v>21</v>
      </c>
      <c r="K282" s="1">
        <f>ROUND(J282+10^(0.89*D282-5.64),2)</f>
        <v>31.84</v>
      </c>
      <c r="L282" s="1">
        <f>ROUND(-3.49-1.86*LOG(J282)+0.9*D282,2)</f>
        <v>0.8</v>
      </c>
      <c r="M282" s="1">
        <v>0.53</v>
      </c>
      <c r="N282" s="1">
        <v>0.15</v>
      </c>
      <c r="O282" s="1">
        <v>1.85</v>
      </c>
      <c r="P282" s="1">
        <v>5.2</v>
      </c>
      <c r="Q282" s="1">
        <v>22.5</v>
      </c>
      <c r="R282" s="1">
        <v>1.08</v>
      </c>
      <c r="S282" s="1">
        <v>15.5</v>
      </c>
      <c r="T282" s="1">
        <v>173.6</v>
      </c>
      <c r="U282" s="1">
        <v>51.98</v>
      </c>
      <c r="V282" s="1" t="s">
        <v>203</v>
      </c>
      <c r="AY282" s="1">
        <f>IF(C282="Strike-Slip",0,IF(C282="Normal",1,0))</f>
        <v>0</v>
      </c>
      <c r="AZ282" s="1">
        <f>IF(C282="Strike-Slip",0,IF(C282="Normal",0,1))</f>
        <v>1</v>
      </c>
    </row>
    <row r="283" spans="1:52" x14ac:dyDescent="0.2">
      <c r="A283" s="1" t="s">
        <v>201</v>
      </c>
      <c r="B283" s="2" t="s">
        <v>227</v>
      </c>
      <c r="C283" s="1" t="s">
        <v>25</v>
      </c>
      <c r="D283" s="1">
        <v>7.5</v>
      </c>
      <c r="E283" s="1">
        <v>0.19</v>
      </c>
      <c r="F283" s="1">
        <v>30</v>
      </c>
      <c r="G283" s="1">
        <f t="shared" si="6"/>
        <v>4.83</v>
      </c>
      <c r="H283" s="1">
        <v>0.82</v>
      </c>
      <c r="I283" s="1">
        <f>ROUND((3.495+2.764*(D283-6)+8.539*LN(D283/6)+1.008*LN((J283^2+6.155^2)^0.5)+0.464*AY283+0.165*AZ283),2)</f>
        <v>12.82</v>
      </c>
      <c r="J283" s="1">
        <v>21</v>
      </c>
      <c r="K283" s="1">
        <f>ROUND(J283+10^(0.89*D283-5.64),2)</f>
        <v>31.84</v>
      </c>
      <c r="L283" s="1">
        <f>ROUND(-3.49-1.86*LOG(J283)+0.9*D283,2)</f>
        <v>0.8</v>
      </c>
      <c r="M283" s="1">
        <v>0</v>
      </c>
      <c r="N283" s="1">
        <v>1.29</v>
      </c>
      <c r="O283" s="1">
        <v>12.4</v>
      </c>
      <c r="P283" s="1">
        <v>0.9</v>
      </c>
      <c r="Q283" s="1">
        <v>4.3099999999999996</v>
      </c>
      <c r="R283" s="1">
        <v>0.37</v>
      </c>
      <c r="S283" s="1">
        <v>8</v>
      </c>
      <c r="T283" s="1">
        <v>173.6</v>
      </c>
      <c r="U283" s="1">
        <v>488.68</v>
      </c>
      <c r="V283" s="1" t="s">
        <v>203</v>
      </c>
      <c r="AY283" s="1">
        <f>IF(C283="Strike-Slip",0,IF(C283="Normal",1,0))</f>
        <v>0</v>
      </c>
      <c r="AZ283" s="1">
        <f>IF(C283="Strike-Slip",0,IF(C283="Normal",0,1))</f>
        <v>1</v>
      </c>
    </row>
    <row r="284" spans="1:52" x14ac:dyDescent="0.2">
      <c r="A284" s="1" t="s">
        <v>201</v>
      </c>
      <c r="B284" s="2" t="s">
        <v>228</v>
      </c>
      <c r="C284" s="1" t="s">
        <v>25</v>
      </c>
      <c r="D284" s="1">
        <v>7.5</v>
      </c>
      <c r="E284" s="1">
        <v>0.19</v>
      </c>
      <c r="F284" s="1">
        <v>30</v>
      </c>
      <c r="G284" s="1">
        <f t="shared" si="6"/>
        <v>4.83</v>
      </c>
      <c r="H284" s="1">
        <v>0.82</v>
      </c>
      <c r="I284" s="1">
        <f>ROUND((3.495+2.764*(D284-6)+8.539*LN(D284/6)+1.008*LN((J284^2+6.155^2)^0.5)+0.464*AY284+0.165*AZ284),2)</f>
        <v>12.82</v>
      </c>
      <c r="J284" s="1">
        <v>21</v>
      </c>
      <c r="K284" s="1">
        <f>ROUND(J284+10^(0.89*D284-5.64),2)</f>
        <v>31.84</v>
      </c>
      <c r="L284" s="1">
        <f>ROUND(-3.49-1.86*LOG(J284)+0.9*D284,2)</f>
        <v>0.8</v>
      </c>
      <c r="M284" s="1">
        <v>1.06</v>
      </c>
      <c r="N284" s="1">
        <v>3.4</v>
      </c>
      <c r="O284" s="1">
        <v>5</v>
      </c>
      <c r="P284" s="1">
        <v>0.5</v>
      </c>
      <c r="Q284" s="1">
        <v>11.4</v>
      </c>
      <c r="R284" s="1">
        <v>0.37</v>
      </c>
      <c r="S284" s="1">
        <v>0.5</v>
      </c>
      <c r="T284" s="1">
        <v>173.6</v>
      </c>
      <c r="U284" s="1">
        <v>198.57</v>
      </c>
      <c r="V284" s="1" t="s">
        <v>203</v>
      </c>
      <c r="AY284" s="1">
        <f>IF(C284="Strike-Slip",0,IF(C284="Normal",1,0))</f>
        <v>0</v>
      </c>
      <c r="AZ284" s="1">
        <f>IF(C284="Strike-Slip",0,IF(C284="Normal",0,1))</f>
        <v>1</v>
      </c>
    </row>
    <row r="285" spans="1:52" x14ac:dyDescent="0.2">
      <c r="A285" s="1" t="s">
        <v>201</v>
      </c>
      <c r="B285" s="2" t="s">
        <v>229</v>
      </c>
      <c r="C285" s="1" t="s">
        <v>25</v>
      </c>
      <c r="D285" s="1">
        <v>7.5</v>
      </c>
      <c r="E285" s="1">
        <v>0.19</v>
      </c>
      <c r="F285" s="1">
        <v>30</v>
      </c>
      <c r="G285" s="1">
        <f t="shared" si="6"/>
        <v>4.83</v>
      </c>
      <c r="H285" s="1">
        <v>0.82</v>
      </c>
      <c r="I285" s="1">
        <f>ROUND((3.495+2.764*(D285-6)+8.539*LN(D285/6)+1.008*LN((J285^2+6.155^2)^0.5)+0.464*AY285+0.165*AZ285),2)</f>
        <v>12.82</v>
      </c>
      <c r="J285" s="1">
        <v>21</v>
      </c>
      <c r="K285" s="1">
        <f>ROUND(J285+10^(0.89*D285-5.64),2)</f>
        <v>31.84</v>
      </c>
      <c r="L285" s="1">
        <f>ROUND(-3.49-1.86*LOG(J285)+0.9*D285,2)</f>
        <v>0.8</v>
      </c>
      <c r="M285" s="1">
        <v>0</v>
      </c>
      <c r="N285" s="1">
        <v>0.16</v>
      </c>
      <c r="O285" s="1">
        <v>2.2000000000000002</v>
      </c>
      <c r="P285" s="1">
        <v>0.9</v>
      </c>
      <c r="Q285" s="1">
        <v>6.5</v>
      </c>
      <c r="R285" s="1">
        <v>0.95</v>
      </c>
      <c r="S285" s="1">
        <v>0.9</v>
      </c>
      <c r="T285" s="1">
        <v>173.6</v>
      </c>
      <c r="U285" s="1">
        <v>42</v>
      </c>
      <c r="V285" s="1" t="s">
        <v>203</v>
      </c>
      <c r="AY285" s="1">
        <f>IF(C285="Strike-Slip",0,IF(C285="Normal",1,0))</f>
        <v>0</v>
      </c>
      <c r="AZ285" s="1">
        <f>IF(C285="Strike-Slip",0,IF(C285="Normal",0,1))</f>
        <v>1</v>
      </c>
    </row>
    <row r="286" spans="1:52" x14ac:dyDescent="0.2">
      <c r="A286" s="1" t="s">
        <v>201</v>
      </c>
      <c r="B286" s="2" t="s">
        <v>230</v>
      </c>
      <c r="C286" s="1" t="s">
        <v>25</v>
      </c>
      <c r="D286" s="1">
        <v>7.5</v>
      </c>
      <c r="E286" s="1">
        <v>0.19</v>
      </c>
      <c r="F286" s="1">
        <v>30</v>
      </c>
      <c r="G286" s="1">
        <f t="shared" si="6"/>
        <v>4.83</v>
      </c>
      <c r="H286" s="1">
        <v>0.82</v>
      </c>
      <c r="I286" s="1">
        <f>ROUND((3.495+2.764*(D286-6)+8.539*LN(D286/6)+1.008*LN((J286^2+6.155^2)^0.5)+0.464*AY286+0.165*AZ286),2)</f>
        <v>12.82</v>
      </c>
      <c r="J286" s="1">
        <v>21</v>
      </c>
      <c r="K286" s="1">
        <f>ROUND(J286+10^(0.89*D286-5.64),2)</f>
        <v>31.84</v>
      </c>
      <c r="L286" s="1">
        <f>ROUND(-3.49-1.86*LOG(J286)+0.9*D286,2)</f>
        <v>0.8</v>
      </c>
      <c r="M286" s="1">
        <v>0</v>
      </c>
      <c r="N286" s="1">
        <v>0</v>
      </c>
      <c r="O286" s="1">
        <v>6.85</v>
      </c>
      <c r="P286" s="1">
        <v>1.05</v>
      </c>
      <c r="Q286" s="1">
        <v>5</v>
      </c>
      <c r="R286" s="1">
        <v>0.04</v>
      </c>
      <c r="S286" s="1">
        <v>11</v>
      </c>
      <c r="T286" s="1">
        <v>173.6</v>
      </c>
      <c r="U286" s="1">
        <v>74</v>
      </c>
      <c r="V286" s="1" t="s">
        <v>203</v>
      </c>
      <c r="AY286" s="1">
        <f>IF(C286="Strike-Slip",0,IF(C286="Normal",1,0))</f>
        <v>0</v>
      </c>
      <c r="AZ286" s="1">
        <f>IF(C286="Strike-Slip",0,IF(C286="Normal",0,1))</f>
        <v>1</v>
      </c>
    </row>
    <row r="287" spans="1:52" x14ac:dyDescent="0.2">
      <c r="A287" s="1" t="s">
        <v>201</v>
      </c>
      <c r="B287" s="2" t="s">
        <v>231</v>
      </c>
      <c r="C287" s="1" t="s">
        <v>25</v>
      </c>
      <c r="D287" s="1">
        <v>7.5</v>
      </c>
      <c r="E287" s="1">
        <v>0.19</v>
      </c>
      <c r="F287" s="1">
        <v>30</v>
      </c>
      <c r="G287" s="1">
        <f t="shared" si="6"/>
        <v>4.83</v>
      </c>
      <c r="H287" s="1">
        <v>0.82</v>
      </c>
      <c r="I287" s="1">
        <f>ROUND((3.495+2.764*(D287-6)+8.539*LN(D287/6)+1.008*LN((J287^2+6.155^2)^0.5)+0.464*AY287+0.165*AZ287),2)</f>
        <v>12.82</v>
      </c>
      <c r="J287" s="1">
        <v>21</v>
      </c>
      <c r="K287" s="1">
        <f>ROUND(J287+10^(0.89*D287-5.64),2)</f>
        <v>31.84</v>
      </c>
      <c r="L287" s="1">
        <f>ROUND(-3.49-1.86*LOG(J287)+0.9*D287,2)</f>
        <v>0.8</v>
      </c>
      <c r="M287" s="1">
        <v>0.38</v>
      </c>
      <c r="N287" s="1">
        <v>0</v>
      </c>
      <c r="O287" s="1">
        <v>1</v>
      </c>
      <c r="P287" s="1">
        <v>2</v>
      </c>
      <c r="Q287" s="1">
        <v>8</v>
      </c>
      <c r="R287" s="1">
        <v>0.15</v>
      </c>
      <c r="S287" s="1">
        <v>2</v>
      </c>
      <c r="T287" s="1">
        <v>173.6</v>
      </c>
      <c r="U287" s="1">
        <v>237</v>
      </c>
      <c r="V287" s="1" t="s">
        <v>203</v>
      </c>
      <c r="AY287" s="1">
        <f>IF(C287="Strike-Slip",0,IF(C287="Normal",1,0))</f>
        <v>0</v>
      </c>
      <c r="AZ287" s="1">
        <f>IF(C287="Strike-Slip",0,IF(C287="Normal",0,1))</f>
        <v>1</v>
      </c>
    </row>
    <row r="288" spans="1:52" x14ac:dyDescent="0.2">
      <c r="A288" s="1" t="s">
        <v>201</v>
      </c>
      <c r="B288" s="2" t="s">
        <v>232</v>
      </c>
      <c r="C288" s="1" t="s">
        <v>25</v>
      </c>
      <c r="D288" s="1">
        <v>7.5</v>
      </c>
      <c r="E288" s="1">
        <v>0.19</v>
      </c>
      <c r="F288" s="1">
        <v>30</v>
      </c>
      <c r="G288" s="1">
        <f t="shared" si="6"/>
        <v>4.83</v>
      </c>
      <c r="H288" s="1">
        <v>0.82</v>
      </c>
      <c r="I288" s="1">
        <f>ROUND((3.495+2.764*(D288-6)+8.539*LN(D288/6)+1.008*LN((J288^2+6.155^2)^0.5)+0.464*AY288+0.165*AZ288),2)</f>
        <v>12.82</v>
      </c>
      <c r="J288" s="1">
        <v>21</v>
      </c>
      <c r="K288" s="1">
        <f>ROUND(J288+10^(0.89*D288-5.64),2)</f>
        <v>31.84</v>
      </c>
      <c r="L288" s="1">
        <f>ROUND(-3.49-1.86*LOG(J288)+0.9*D288,2)</f>
        <v>0.8</v>
      </c>
      <c r="M288" s="1">
        <v>0</v>
      </c>
      <c r="N288" s="1">
        <v>0.2</v>
      </c>
      <c r="O288" s="1">
        <v>3.5</v>
      </c>
      <c r="P288" s="1">
        <v>3.5</v>
      </c>
      <c r="Q288" s="1">
        <v>16</v>
      </c>
      <c r="R288" s="1">
        <v>0.15</v>
      </c>
      <c r="S288" s="1">
        <v>4</v>
      </c>
      <c r="T288" s="1">
        <v>173.6</v>
      </c>
      <c r="U288" s="1">
        <v>38.64</v>
      </c>
      <c r="V288" s="1" t="s">
        <v>203</v>
      </c>
      <c r="AY288" s="1">
        <f>IF(C288="Strike-Slip",0,IF(C288="Normal",1,0))</f>
        <v>0</v>
      </c>
      <c r="AZ288" s="1">
        <f>IF(C288="Strike-Slip",0,IF(C288="Normal",0,1))</f>
        <v>1</v>
      </c>
    </row>
    <row r="289" spans="1:52" x14ac:dyDescent="0.2">
      <c r="A289" s="1" t="s">
        <v>201</v>
      </c>
      <c r="B289" s="2" t="s">
        <v>233</v>
      </c>
      <c r="C289" s="1" t="s">
        <v>25</v>
      </c>
      <c r="D289" s="1">
        <v>7.5</v>
      </c>
      <c r="E289" s="1">
        <v>0.19</v>
      </c>
      <c r="F289" s="1">
        <v>30</v>
      </c>
      <c r="G289" s="1">
        <f t="shared" si="6"/>
        <v>4.83</v>
      </c>
      <c r="H289" s="1">
        <v>0.82</v>
      </c>
      <c r="I289" s="1">
        <f>ROUND((3.495+2.764*(D289-6)+8.539*LN(D289/6)+1.008*LN((J289^2+6.155^2)^0.5)+0.464*AY289+0.165*AZ289),2)</f>
        <v>12.82</v>
      </c>
      <c r="J289" s="1">
        <v>21</v>
      </c>
      <c r="K289" s="1">
        <f>ROUND(J289+10^(0.89*D289-5.64),2)</f>
        <v>31.84</v>
      </c>
      <c r="L289" s="1">
        <f>ROUND(-3.49-1.86*LOG(J289)+0.9*D289,2)</f>
        <v>0.8</v>
      </c>
      <c r="M289" s="1">
        <v>0</v>
      </c>
      <c r="N289" s="1">
        <v>0.11</v>
      </c>
      <c r="O289" s="1">
        <v>0.4</v>
      </c>
      <c r="P289" s="1">
        <v>1.7</v>
      </c>
      <c r="Q289" s="1">
        <v>5</v>
      </c>
      <c r="R289" s="1">
        <v>0.35</v>
      </c>
      <c r="S289" s="1">
        <v>1.7</v>
      </c>
      <c r="T289" s="1">
        <v>173.6</v>
      </c>
      <c r="U289" s="1">
        <v>54.62</v>
      </c>
      <c r="V289" s="1" t="s">
        <v>203</v>
      </c>
      <c r="AY289" s="1">
        <f>IF(C289="Strike-Slip",0,IF(C289="Normal",1,0))</f>
        <v>0</v>
      </c>
      <c r="AZ289" s="1">
        <f>IF(C289="Strike-Slip",0,IF(C289="Normal",0,1))</f>
        <v>1</v>
      </c>
    </row>
    <row r="290" spans="1:52" x14ac:dyDescent="0.2">
      <c r="A290" s="1" t="s">
        <v>201</v>
      </c>
      <c r="B290" s="2" t="s">
        <v>234</v>
      </c>
      <c r="C290" s="1" t="s">
        <v>25</v>
      </c>
      <c r="D290" s="1">
        <v>7.5</v>
      </c>
      <c r="E290" s="1">
        <v>0.19</v>
      </c>
      <c r="F290" s="1">
        <v>30</v>
      </c>
      <c r="G290" s="1">
        <f t="shared" si="6"/>
        <v>4.83</v>
      </c>
      <c r="H290" s="1">
        <v>0.82</v>
      </c>
      <c r="I290" s="1">
        <f>ROUND((3.495+2.764*(D290-6)+8.539*LN(D290/6)+1.008*LN((J290^2+6.155^2)^0.5)+0.464*AY290+0.165*AZ290),2)</f>
        <v>12.82</v>
      </c>
      <c r="J290" s="1">
        <v>21</v>
      </c>
      <c r="K290" s="1">
        <f>ROUND(J290+10^(0.89*D290-5.64),2)</f>
        <v>31.84</v>
      </c>
      <c r="L290" s="1">
        <f>ROUND(-3.49-1.86*LOG(J290)+0.9*D290,2)</f>
        <v>0.8</v>
      </c>
      <c r="M290" s="1">
        <v>0</v>
      </c>
      <c r="N290" s="1">
        <v>0.25</v>
      </c>
      <c r="O290" s="1">
        <v>1.55</v>
      </c>
      <c r="P290" s="1">
        <v>1.25</v>
      </c>
      <c r="Q290" s="1">
        <v>15</v>
      </c>
      <c r="R290" s="1">
        <v>0.1</v>
      </c>
      <c r="S290" s="1">
        <v>1.25</v>
      </c>
      <c r="T290" s="1">
        <v>173.6</v>
      </c>
      <c r="U290" s="1">
        <v>51</v>
      </c>
      <c r="V290" s="1" t="s">
        <v>203</v>
      </c>
      <c r="AY290" s="1">
        <f>IF(C290="Strike-Slip",0,IF(C290="Normal",1,0))</f>
        <v>0</v>
      </c>
      <c r="AZ290" s="1">
        <f>IF(C290="Strike-Slip",0,IF(C290="Normal",0,1))</f>
        <v>1</v>
      </c>
    </row>
    <row r="291" spans="1:52" x14ac:dyDescent="0.2">
      <c r="A291" s="1" t="s">
        <v>201</v>
      </c>
      <c r="B291" s="2" t="s">
        <v>235</v>
      </c>
      <c r="C291" s="1" t="s">
        <v>25</v>
      </c>
      <c r="D291" s="1">
        <v>7.5</v>
      </c>
      <c r="E291" s="1">
        <v>0.19</v>
      </c>
      <c r="F291" s="1">
        <v>30</v>
      </c>
      <c r="G291" s="1">
        <f t="shared" si="6"/>
        <v>4.83</v>
      </c>
      <c r="H291" s="1">
        <v>0.82</v>
      </c>
      <c r="I291" s="1">
        <f>ROUND((3.495+2.764*(D291-6)+8.539*LN(D291/6)+1.008*LN((J291^2+6.155^2)^0.5)+0.464*AY291+0.165*AZ291),2)</f>
        <v>12.82</v>
      </c>
      <c r="J291" s="1">
        <v>21</v>
      </c>
      <c r="K291" s="1">
        <f>ROUND(J291+10^(0.89*D291-5.64),2)</f>
        <v>31.84</v>
      </c>
      <c r="L291" s="1">
        <f>ROUND(-3.49-1.86*LOG(J291)+0.9*D291,2)</f>
        <v>0.8</v>
      </c>
      <c r="M291" s="1">
        <v>0</v>
      </c>
      <c r="N291" s="1">
        <v>0.14000000000000001</v>
      </c>
      <c r="O291" s="1">
        <v>1.2</v>
      </c>
      <c r="P291" s="1">
        <v>0</v>
      </c>
      <c r="Q291" s="1">
        <v>11.5</v>
      </c>
      <c r="R291" s="1">
        <v>0.13</v>
      </c>
      <c r="S291" s="1">
        <v>0.5</v>
      </c>
      <c r="T291" s="1">
        <v>173.6</v>
      </c>
      <c r="U291" s="1">
        <v>58.55</v>
      </c>
      <c r="V291" s="1" t="s">
        <v>203</v>
      </c>
      <c r="AY291" s="1">
        <f>IF(C291="Strike-Slip",0,IF(C291="Normal",1,0))</f>
        <v>0</v>
      </c>
      <c r="AZ291" s="1">
        <f>IF(C291="Strike-Slip",0,IF(C291="Normal",0,1))</f>
        <v>1</v>
      </c>
    </row>
    <row r="292" spans="1:52" x14ac:dyDescent="0.2">
      <c r="A292" s="1" t="s">
        <v>201</v>
      </c>
      <c r="B292" s="2" t="s">
        <v>236</v>
      </c>
      <c r="C292" s="1" t="s">
        <v>25</v>
      </c>
      <c r="D292" s="1">
        <v>7.5</v>
      </c>
      <c r="E292" s="1">
        <v>0.19</v>
      </c>
      <c r="F292" s="1">
        <v>30</v>
      </c>
      <c r="G292" s="1">
        <f t="shared" si="6"/>
        <v>4.83</v>
      </c>
      <c r="H292" s="1">
        <v>0.82</v>
      </c>
      <c r="I292" s="1">
        <f>ROUND((3.495+2.764*(D292-6)+8.539*LN(D292/6)+1.008*LN((J292^2+6.155^2)^0.5)+0.464*AY292+0.165*AZ292),2)</f>
        <v>12.82</v>
      </c>
      <c r="J292" s="1">
        <v>21</v>
      </c>
      <c r="K292" s="1">
        <f>ROUND(J292+10^(0.89*D292-5.64),2)</f>
        <v>31.84</v>
      </c>
      <c r="L292" s="1">
        <f>ROUND(-3.49-1.86*LOG(J292)+0.9*D292,2)</f>
        <v>0.8</v>
      </c>
      <c r="M292" s="1">
        <v>0</v>
      </c>
      <c r="N292" s="1">
        <v>0</v>
      </c>
      <c r="O292" s="1">
        <v>1.4</v>
      </c>
      <c r="P292" s="1">
        <v>5.0999999999999996</v>
      </c>
      <c r="Q292" s="1">
        <v>5</v>
      </c>
      <c r="R292" s="1">
        <v>0.35</v>
      </c>
      <c r="S292" s="1">
        <v>5.0999999999999996</v>
      </c>
      <c r="T292" s="1">
        <v>173.6</v>
      </c>
      <c r="U292" s="1">
        <v>80.19</v>
      </c>
      <c r="V292" s="1" t="s">
        <v>203</v>
      </c>
      <c r="AY292" s="1">
        <f>IF(C292="Strike-Slip",0,IF(C292="Normal",1,0))</f>
        <v>0</v>
      </c>
      <c r="AZ292" s="1">
        <f>IF(C292="Strike-Slip",0,IF(C292="Normal",0,1))</f>
        <v>1</v>
      </c>
    </row>
    <row r="293" spans="1:52" x14ac:dyDescent="0.2">
      <c r="A293" s="1" t="s">
        <v>201</v>
      </c>
      <c r="B293" s="2" t="s">
        <v>237</v>
      </c>
      <c r="C293" s="1" t="s">
        <v>25</v>
      </c>
      <c r="D293" s="1">
        <v>7.5</v>
      </c>
      <c r="E293" s="1">
        <v>0.19</v>
      </c>
      <c r="F293" s="1">
        <v>30</v>
      </c>
      <c r="G293" s="1">
        <f t="shared" si="6"/>
        <v>4.83</v>
      </c>
      <c r="H293" s="1">
        <v>0.82</v>
      </c>
      <c r="I293" s="1">
        <f>ROUND((3.495+2.764*(D293-6)+8.539*LN(D293/6)+1.008*LN((J293^2+6.155^2)^0.5)+0.464*AY293+0.165*AZ293),2)</f>
        <v>12.82</v>
      </c>
      <c r="J293" s="1">
        <v>21</v>
      </c>
      <c r="K293" s="1">
        <f>ROUND(J293+10^(0.89*D293-5.64),2)</f>
        <v>31.84</v>
      </c>
      <c r="L293" s="1">
        <f>ROUND(-3.49-1.86*LOG(J293)+0.9*D293,2)</f>
        <v>0.8</v>
      </c>
      <c r="M293" s="1">
        <v>0.26</v>
      </c>
      <c r="N293" s="1">
        <v>0</v>
      </c>
      <c r="O293" s="1">
        <v>12.5</v>
      </c>
      <c r="P293" s="1">
        <v>2.2000000000000002</v>
      </c>
      <c r="Q293" s="1">
        <v>4.9000000000000004</v>
      </c>
      <c r="R293" s="1">
        <v>0.43</v>
      </c>
      <c r="S293" s="1">
        <v>2.2000000000000002</v>
      </c>
      <c r="T293" s="1">
        <v>173.6</v>
      </c>
      <c r="U293" s="1">
        <v>653</v>
      </c>
      <c r="V293" s="1" t="s">
        <v>203</v>
      </c>
      <c r="AY293" s="1">
        <f>IF(C293="Strike-Slip",0,IF(C293="Normal",1,0))</f>
        <v>0</v>
      </c>
      <c r="AZ293" s="1">
        <f>IF(C293="Strike-Slip",0,IF(C293="Normal",0,1))</f>
        <v>1</v>
      </c>
    </row>
    <row r="294" spans="1:52" x14ac:dyDescent="0.2">
      <c r="A294" s="1" t="s">
        <v>201</v>
      </c>
      <c r="B294" s="2" t="s">
        <v>238</v>
      </c>
      <c r="C294" s="1" t="s">
        <v>25</v>
      </c>
      <c r="D294" s="1">
        <v>7.5</v>
      </c>
      <c r="E294" s="1">
        <v>0.19</v>
      </c>
      <c r="F294" s="1">
        <v>30</v>
      </c>
      <c r="G294" s="1">
        <f t="shared" si="6"/>
        <v>4.83</v>
      </c>
      <c r="H294" s="1">
        <v>0.82</v>
      </c>
      <c r="I294" s="1">
        <f>ROUND((3.495+2.764*(D294-6)+8.539*LN(D294/6)+1.008*LN((J294^2+6.155^2)^0.5)+0.464*AY294+0.165*AZ294),2)</f>
        <v>12.82</v>
      </c>
      <c r="J294" s="1">
        <v>21</v>
      </c>
      <c r="K294" s="1">
        <f>ROUND(J294+10^(0.89*D294-5.64),2)</f>
        <v>31.84</v>
      </c>
      <c r="L294" s="1">
        <f>ROUND(-3.49-1.86*LOG(J294)+0.9*D294,2)</f>
        <v>0.8</v>
      </c>
      <c r="M294" s="1">
        <v>0.12</v>
      </c>
      <c r="N294" s="1">
        <v>0.62</v>
      </c>
      <c r="O294" s="1">
        <v>9.6999999999999993</v>
      </c>
      <c r="P294" s="1">
        <v>1.6</v>
      </c>
      <c r="Q294" s="1">
        <v>8</v>
      </c>
      <c r="R294" s="1">
        <v>0.34</v>
      </c>
      <c r="S294" s="1">
        <v>2.5</v>
      </c>
      <c r="T294" s="1">
        <v>173.6</v>
      </c>
      <c r="U294" s="1">
        <v>410</v>
      </c>
      <c r="V294" s="1" t="s">
        <v>203</v>
      </c>
      <c r="AY294" s="1">
        <f>IF(C294="Strike-Slip",0,IF(C294="Normal",1,0))</f>
        <v>0</v>
      </c>
      <c r="AZ294" s="1">
        <f>IF(C294="Strike-Slip",0,IF(C294="Normal",0,1))</f>
        <v>1</v>
      </c>
    </row>
    <row r="295" spans="1:52" x14ac:dyDescent="0.2">
      <c r="A295" s="1" t="s">
        <v>201</v>
      </c>
      <c r="B295" s="2" t="s">
        <v>239</v>
      </c>
      <c r="C295" s="1" t="s">
        <v>25</v>
      </c>
      <c r="D295" s="1">
        <v>7.5</v>
      </c>
      <c r="E295" s="1">
        <v>0.19</v>
      </c>
      <c r="F295" s="1">
        <v>30</v>
      </c>
      <c r="G295" s="1">
        <f t="shared" si="6"/>
        <v>4.83</v>
      </c>
      <c r="H295" s="1">
        <v>0.82</v>
      </c>
      <c r="I295" s="1">
        <f>ROUND((3.495+2.764*(D295-6)+8.539*LN(D295/6)+1.008*LN((J295^2+6.155^2)^0.5)+0.464*AY295+0.165*AZ295),2)</f>
        <v>12.82</v>
      </c>
      <c r="J295" s="1">
        <v>21</v>
      </c>
      <c r="K295" s="1">
        <f>ROUND(J295+10^(0.89*D295-5.64),2)</f>
        <v>31.84</v>
      </c>
      <c r="L295" s="1">
        <f>ROUND(-3.49-1.86*LOG(J295)+0.9*D295,2)</f>
        <v>0.8</v>
      </c>
      <c r="M295" s="1">
        <v>0</v>
      </c>
      <c r="N295" s="1">
        <v>0</v>
      </c>
      <c r="O295" s="1">
        <v>1</v>
      </c>
      <c r="P295" s="1">
        <v>6.5</v>
      </c>
      <c r="Q295" s="1">
        <v>2</v>
      </c>
      <c r="R295" s="1">
        <v>0.6</v>
      </c>
      <c r="S295" s="1">
        <v>11.5</v>
      </c>
      <c r="T295" s="1">
        <v>173.6</v>
      </c>
      <c r="U295" s="1">
        <v>300</v>
      </c>
      <c r="V295" s="1" t="s">
        <v>203</v>
      </c>
      <c r="AY295" s="1">
        <f>IF(C295="Strike-Slip",0,IF(C295="Normal",1,0))</f>
        <v>0</v>
      </c>
      <c r="AZ295" s="1">
        <f>IF(C295="Strike-Slip",0,IF(C295="Normal",0,1))</f>
        <v>1</v>
      </c>
    </row>
    <row r="296" spans="1:52" x14ac:dyDescent="0.2">
      <c r="A296" s="1" t="s">
        <v>201</v>
      </c>
      <c r="B296" s="2" t="s">
        <v>240</v>
      </c>
      <c r="C296" s="1" t="s">
        <v>25</v>
      </c>
      <c r="D296" s="1">
        <v>7.5</v>
      </c>
      <c r="E296" s="1">
        <v>0.19</v>
      </c>
      <c r="F296" s="1">
        <v>30</v>
      </c>
      <c r="G296" s="1">
        <f t="shared" si="6"/>
        <v>4.83</v>
      </c>
      <c r="H296" s="1">
        <v>0.82</v>
      </c>
      <c r="I296" s="1">
        <f>ROUND((3.495+2.764*(D296-6)+8.539*LN(D296/6)+1.008*LN((J296^2+6.155^2)^0.5)+0.464*AY296+0.165*AZ296),2)</f>
        <v>12.82</v>
      </c>
      <c r="J296" s="1">
        <v>21</v>
      </c>
      <c r="K296" s="1">
        <f>ROUND(J296+10^(0.89*D296-5.64),2)</f>
        <v>31.84</v>
      </c>
      <c r="L296" s="1">
        <f>ROUND(-3.49-1.86*LOG(J296)+0.9*D296,2)</f>
        <v>0.8</v>
      </c>
      <c r="M296" s="1">
        <v>0</v>
      </c>
      <c r="N296" s="1">
        <v>0</v>
      </c>
      <c r="O296" s="1">
        <v>5.8</v>
      </c>
      <c r="P296" s="1">
        <v>5.2</v>
      </c>
      <c r="Q296" s="1">
        <v>11.5</v>
      </c>
      <c r="R296" s="1">
        <v>0.13</v>
      </c>
      <c r="S296" s="1">
        <v>8</v>
      </c>
      <c r="T296" s="1">
        <v>173.6</v>
      </c>
      <c r="U296" s="1">
        <v>287</v>
      </c>
      <c r="V296" s="1" t="s">
        <v>203</v>
      </c>
      <c r="AY296" s="1">
        <f>IF(C296="Strike-Slip",0,IF(C296="Normal",1,0))</f>
        <v>0</v>
      </c>
      <c r="AZ296" s="1">
        <f>IF(C296="Strike-Slip",0,IF(C296="Normal",0,1))</f>
        <v>1</v>
      </c>
    </row>
    <row r="297" spans="1:52" x14ac:dyDescent="0.2">
      <c r="A297" s="1" t="s">
        <v>201</v>
      </c>
      <c r="B297" s="2" t="s">
        <v>241</v>
      </c>
      <c r="C297" s="1" t="s">
        <v>25</v>
      </c>
      <c r="D297" s="1">
        <v>7.5</v>
      </c>
      <c r="E297" s="1">
        <v>0.19</v>
      </c>
      <c r="F297" s="1">
        <v>30</v>
      </c>
      <c r="G297" s="1">
        <f t="shared" si="6"/>
        <v>4.83</v>
      </c>
      <c r="H297" s="1">
        <v>0.82</v>
      </c>
      <c r="I297" s="1">
        <f>ROUND((3.495+2.764*(D297-6)+8.539*LN(D297/6)+1.008*LN((J297^2+6.155^2)^0.5)+0.464*AY297+0.165*AZ297),2)</f>
        <v>12.82</v>
      </c>
      <c r="J297" s="1">
        <v>21</v>
      </c>
      <c r="K297" s="1">
        <f>ROUND(J297+10^(0.89*D297-5.64),2)</f>
        <v>31.84</v>
      </c>
      <c r="L297" s="1">
        <f>ROUND(-3.49-1.86*LOG(J297)+0.9*D297,2)</f>
        <v>0.8</v>
      </c>
      <c r="M297" s="1">
        <v>0</v>
      </c>
      <c r="N297" s="1">
        <v>0</v>
      </c>
      <c r="O297" s="1">
        <v>9.3000000000000007</v>
      </c>
      <c r="P297" s="1">
        <v>0.7</v>
      </c>
      <c r="Q297" s="1">
        <v>8</v>
      </c>
      <c r="R297" s="1">
        <v>0.15</v>
      </c>
      <c r="S297" s="1">
        <v>6</v>
      </c>
      <c r="T297" s="1">
        <v>173.6</v>
      </c>
      <c r="U297" s="1">
        <v>206</v>
      </c>
      <c r="V297" s="1" t="s">
        <v>203</v>
      </c>
      <c r="AY297" s="1">
        <f>IF(C297="Strike-Slip",0,IF(C297="Normal",1,0))</f>
        <v>0</v>
      </c>
      <c r="AZ297" s="1">
        <f>IF(C297="Strike-Slip",0,IF(C297="Normal",0,1))</f>
        <v>1</v>
      </c>
    </row>
    <row r="298" spans="1:52" x14ac:dyDescent="0.2">
      <c r="A298" s="1" t="s">
        <v>201</v>
      </c>
      <c r="B298" s="2" t="s">
        <v>242</v>
      </c>
      <c r="C298" s="1" t="s">
        <v>25</v>
      </c>
      <c r="D298" s="1">
        <v>7.5</v>
      </c>
      <c r="E298" s="1">
        <v>0.19</v>
      </c>
      <c r="F298" s="1">
        <v>30</v>
      </c>
      <c r="G298" s="1">
        <f t="shared" si="6"/>
        <v>4.83</v>
      </c>
      <c r="H298" s="1">
        <v>0.82</v>
      </c>
      <c r="I298" s="1">
        <f>ROUND((3.495+2.764*(D298-6)+8.539*LN(D298/6)+1.008*LN((J298^2+6.155^2)^0.5)+0.464*AY298+0.165*AZ298),2)</f>
        <v>12.82</v>
      </c>
      <c r="J298" s="1">
        <v>21</v>
      </c>
      <c r="K298" s="1">
        <f>ROUND(J298+10^(0.89*D298-5.64),2)</f>
        <v>31.84</v>
      </c>
      <c r="L298" s="1">
        <f>ROUND(-3.49-1.86*LOG(J298)+0.9*D298,2)</f>
        <v>0.8</v>
      </c>
      <c r="M298" s="1">
        <v>0</v>
      </c>
      <c r="N298" s="1">
        <v>0</v>
      </c>
      <c r="O298" s="1">
        <v>8.3000000000000007</v>
      </c>
      <c r="P298" s="1">
        <v>2.2999999999999998</v>
      </c>
      <c r="Q298" s="1">
        <v>5.38</v>
      </c>
      <c r="R298" s="1">
        <v>0.33</v>
      </c>
      <c r="S298" s="1">
        <v>2.2999999999999998</v>
      </c>
      <c r="T298" s="1">
        <v>173.6</v>
      </c>
      <c r="U298" s="1">
        <v>282.62</v>
      </c>
      <c r="V298" s="1" t="s">
        <v>203</v>
      </c>
      <c r="AY298" s="1">
        <f>IF(C298="Strike-Slip",0,IF(C298="Normal",1,0))</f>
        <v>0</v>
      </c>
      <c r="AZ298" s="1">
        <f>IF(C298="Strike-Slip",0,IF(C298="Normal",0,1))</f>
        <v>1</v>
      </c>
    </row>
    <row r="299" spans="1:52" x14ac:dyDescent="0.2">
      <c r="A299" s="1" t="s">
        <v>201</v>
      </c>
      <c r="B299" s="2" t="s">
        <v>243</v>
      </c>
      <c r="C299" s="1" t="s">
        <v>25</v>
      </c>
      <c r="D299" s="1">
        <v>7.5</v>
      </c>
      <c r="E299" s="1">
        <v>0.19</v>
      </c>
      <c r="F299" s="1">
        <v>30</v>
      </c>
      <c r="G299" s="1">
        <f t="shared" si="6"/>
        <v>4.83</v>
      </c>
      <c r="H299" s="1">
        <v>0.82</v>
      </c>
      <c r="I299" s="1">
        <f>ROUND((3.495+2.764*(D299-6)+8.539*LN(D299/6)+1.008*LN((J299^2+6.155^2)^0.5)+0.464*AY299+0.165*AZ299),2)</f>
        <v>12.82</v>
      </c>
      <c r="J299" s="1">
        <v>21</v>
      </c>
      <c r="K299" s="1">
        <f>ROUND(J299+10^(0.89*D299-5.64),2)</f>
        <v>31.84</v>
      </c>
      <c r="L299" s="1">
        <f>ROUND(-3.49-1.86*LOG(J299)+0.9*D299,2)</f>
        <v>0.8</v>
      </c>
      <c r="M299" s="1">
        <v>0</v>
      </c>
      <c r="N299" s="1">
        <v>0</v>
      </c>
      <c r="O299" s="1">
        <v>5.9</v>
      </c>
      <c r="P299" s="1">
        <v>1.9</v>
      </c>
      <c r="Q299" s="1">
        <v>6.8</v>
      </c>
      <c r="R299" s="1">
        <v>0.23</v>
      </c>
      <c r="S299" s="1">
        <v>6</v>
      </c>
      <c r="T299" s="1">
        <v>173.6</v>
      </c>
      <c r="U299" s="1">
        <v>376.58</v>
      </c>
      <c r="V299" s="1" t="s">
        <v>203</v>
      </c>
      <c r="AY299" s="1">
        <f>IF(C299="Strike-Slip",0,IF(C299="Normal",1,0))</f>
        <v>0</v>
      </c>
      <c r="AZ299" s="1">
        <f>IF(C299="Strike-Slip",0,IF(C299="Normal",0,1))</f>
        <v>1</v>
      </c>
    </row>
    <row r="300" spans="1:52" x14ac:dyDescent="0.2">
      <c r="A300" s="1" t="s">
        <v>201</v>
      </c>
      <c r="B300" s="2" t="s">
        <v>244</v>
      </c>
      <c r="C300" s="1" t="s">
        <v>25</v>
      </c>
      <c r="D300" s="1">
        <v>7.5</v>
      </c>
      <c r="E300" s="1">
        <v>0.19</v>
      </c>
      <c r="F300" s="1">
        <v>30</v>
      </c>
      <c r="G300" s="1">
        <f t="shared" si="6"/>
        <v>4.83</v>
      </c>
      <c r="H300" s="1">
        <v>0.82</v>
      </c>
      <c r="I300" s="1">
        <f>ROUND((3.495+2.764*(D300-6)+8.539*LN(D300/6)+1.008*LN((J300^2+6.155^2)^0.5)+0.464*AY300+0.165*AZ300),2)</f>
        <v>12.82</v>
      </c>
      <c r="J300" s="1">
        <v>21</v>
      </c>
      <c r="K300" s="1">
        <f>ROUND(J300+10^(0.89*D300-5.64),2)</f>
        <v>31.84</v>
      </c>
      <c r="L300" s="1">
        <f>ROUND(-3.49-1.86*LOG(J300)+0.9*D300,2)</f>
        <v>0.8</v>
      </c>
      <c r="M300" s="1">
        <v>0</v>
      </c>
      <c r="N300" s="1">
        <v>0</v>
      </c>
      <c r="O300" s="1">
        <v>3.6</v>
      </c>
      <c r="P300" s="1">
        <v>0.3</v>
      </c>
      <c r="Q300" s="1">
        <v>0</v>
      </c>
      <c r="R300" s="1">
        <v>0.01</v>
      </c>
      <c r="S300" s="1">
        <v>2</v>
      </c>
      <c r="T300" s="1">
        <v>173.6</v>
      </c>
      <c r="U300" s="1">
        <v>153.05000000000001</v>
      </c>
      <c r="V300" s="1" t="s">
        <v>203</v>
      </c>
      <c r="AY300" s="1">
        <f>IF(C300="Strike-Slip",0,IF(C300="Normal",1,0))</f>
        <v>0</v>
      </c>
      <c r="AZ300" s="1">
        <f>IF(C300="Strike-Slip",0,IF(C300="Normal",0,1))</f>
        <v>1</v>
      </c>
    </row>
    <row r="301" spans="1:52" x14ac:dyDescent="0.2">
      <c r="A301" s="1" t="s">
        <v>201</v>
      </c>
      <c r="B301" s="2" t="s">
        <v>245</v>
      </c>
      <c r="C301" s="1" t="s">
        <v>25</v>
      </c>
      <c r="D301" s="1">
        <v>7.5</v>
      </c>
      <c r="E301" s="1">
        <v>0.19</v>
      </c>
      <c r="F301" s="1">
        <v>30</v>
      </c>
      <c r="G301" s="1">
        <f t="shared" si="6"/>
        <v>4.83</v>
      </c>
      <c r="H301" s="1">
        <v>0.82</v>
      </c>
      <c r="I301" s="1">
        <f>ROUND((3.495+2.764*(D301-6)+8.539*LN(D301/6)+1.008*LN((J301^2+6.155^2)^0.5)+0.464*AY301+0.165*AZ301),2)</f>
        <v>12.82</v>
      </c>
      <c r="J301" s="1">
        <v>21</v>
      </c>
      <c r="K301" s="1">
        <f>ROUND(J301+10^(0.89*D301-5.64),2)</f>
        <v>31.84</v>
      </c>
      <c r="L301" s="1">
        <f>ROUND(-3.49-1.86*LOG(J301)+0.9*D301,2)</f>
        <v>0.8</v>
      </c>
      <c r="M301" s="1">
        <v>0</v>
      </c>
      <c r="N301" s="1">
        <v>0</v>
      </c>
      <c r="O301" s="1">
        <v>13.9</v>
      </c>
      <c r="P301" s="1">
        <v>0.3</v>
      </c>
      <c r="Q301" s="1">
        <v>6.69</v>
      </c>
      <c r="R301" s="1">
        <v>0.22</v>
      </c>
      <c r="S301" s="1">
        <v>5</v>
      </c>
      <c r="T301" s="1">
        <v>173.6</v>
      </c>
      <c r="U301" s="1">
        <v>113</v>
      </c>
      <c r="V301" s="1" t="s">
        <v>203</v>
      </c>
      <c r="AY301" s="1">
        <f>IF(C301="Strike-Slip",0,IF(C301="Normal",1,0))</f>
        <v>0</v>
      </c>
      <c r="AZ301" s="1">
        <f>IF(C301="Strike-Slip",0,IF(C301="Normal",0,1))</f>
        <v>1</v>
      </c>
    </row>
    <row r="302" spans="1:52" x14ac:dyDescent="0.2">
      <c r="A302" s="1" t="s">
        <v>201</v>
      </c>
      <c r="B302" s="2" t="s">
        <v>246</v>
      </c>
      <c r="C302" s="1" t="s">
        <v>25</v>
      </c>
      <c r="D302" s="1">
        <v>7.5</v>
      </c>
      <c r="E302" s="1">
        <v>0.19</v>
      </c>
      <c r="F302" s="1">
        <v>30</v>
      </c>
      <c r="G302" s="1">
        <f t="shared" si="6"/>
        <v>4.83</v>
      </c>
      <c r="H302" s="1">
        <v>0.82</v>
      </c>
      <c r="I302" s="1">
        <f>ROUND((3.495+2.764*(D302-6)+8.539*LN(D302/6)+1.008*LN((J302^2+6.155^2)^0.5)+0.464*AY302+0.165*AZ302),2)</f>
        <v>12.82</v>
      </c>
      <c r="J302" s="1">
        <v>21</v>
      </c>
      <c r="K302" s="1">
        <f>ROUND(J302+10^(0.89*D302-5.64),2)</f>
        <v>31.84</v>
      </c>
      <c r="L302" s="1">
        <f>ROUND(-3.49-1.86*LOG(J302)+0.9*D302,2)</f>
        <v>0.8</v>
      </c>
      <c r="M302" s="1">
        <v>0</v>
      </c>
      <c r="N302" s="1">
        <v>7.0000000000000007E-2</v>
      </c>
      <c r="O302" s="1">
        <v>10.7</v>
      </c>
      <c r="P302" s="1">
        <v>1.1000000000000001</v>
      </c>
      <c r="Q302" s="1">
        <v>5.2</v>
      </c>
      <c r="R302" s="1">
        <v>0.4</v>
      </c>
      <c r="S302" s="1">
        <v>11</v>
      </c>
      <c r="T302" s="1">
        <v>173.6</v>
      </c>
      <c r="U302" s="1">
        <v>210.61</v>
      </c>
      <c r="V302" s="1" t="s">
        <v>203</v>
      </c>
      <c r="AY302" s="1">
        <f>IF(C302="Strike-Slip",0,IF(C302="Normal",1,0))</f>
        <v>0</v>
      </c>
      <c r="AZ302" s="1">
        <f>IF(C302="Strike-Slip",0,IF(C302="Normal",0,1))</f>
        <v>1</v>
      </c>
    </row>
    <row r="303" spans="1:52" x14ac:dyDescent="0.2">
      <c r="A303" s="1" t="s">
        <v>201</v>
      </c>
      <c r="B303" s="2" t="s">
        <v>247</v>
      </c>
      <c r="C303" s="1" t="s">
        <v>25</v>
      </c>
      <c r="D303" s="1">
        <v>7.5</v>
      </c>
      <c r="E303" s="1">
        <v>0.19</v>
      </c>
      <c r="F303" s="1">
        <v>30</v>
      </c>
      <c r="G303" s="1">
        <f t="shared" si="6"/>
        <v>4.83</v>
      </c>
      <c r="H303" s="1">
        <v>0.82</v>
      </c>
      <c r="I303" s="1">
        <f>ROUND((3.495+2.764*(D303-6)+8.539*LN(D303/6)+1.008*LN((J303^2+6.155^2)^0.5)+0.464*AY303+0.165*AZ303),2)</f>
        <v>12.82</v>
      </c>
      <c r="J303" s="1">
        <v>21</v>
      </c>
      <c r="K303" s="1">
        <f>ROUND(J303+10^(0.89*D303-5.64),2)</f>
        <v>31.84</v>
      </c>
      <c r="L303" s="1">
        <f>ROUND(-3.49-1.86*LOG(J303)+0.9*D303,2)</f>
        <v>0.8</v>
      </c>
      <c r="M303" s="1">
        <v>1.1299999999999999</v>
      </c>
      <c r="N303" s="1">
        <v>0</v>
      </c>
      <c r="O303" s="1">
        <v>2.2000000000000002</v>
      </c>
      <c r="P303" s="1">
        <v>7</v>
      </c>
      <c r="Q303" s="1">
        <v>6</v>
      </c>
      <c r="R303" s="1">
        <v>0.6</v>
      </c>
      <c r="S303" s="1">
        <v>7.8</v>
      </c>
      <c r="T303" s="1">
        <v>173.6</v>
      </c>
      <c r="U303" s="1">
        <v>86.28</v>
      </c>
      <c r="V303" s="1" t="s">
        <v>203</v>
      </c>
      <c r="AY303" s="1">
        <f>IF(C303="Strike-Slip",0,IF(C303="Normal",1,0))</f>
        <v>0</v>
      </c>
      <c r="AZ303" s="1">
        <f>IF(C303="Strike-Slip",0,IF(C303="Normal",0,1))</f>
        <v>1</v>
      </c>
    </row>
    <row r="304" spans="1:52" x14ac:dyDescent="0.2">
      <c r="A304" s="1" t="s">
        <v>201</v>
      </c>
      <c r="B304" s="2" t="s">
        <v>248</v>
      </c>
      <c r="C304" s="1" t="s">
        <v>25</v>
      </c>
      <c r="D304" s="1">
        <v>7.5</v>
      </c>
      <c r="E304" s="1">
        <v>0.19</v>
      </c>
      <c r="F304" s="1">
        <v>30</v>
      </c>
      <c r="G304" s="1">
        <f t="shared" si="6"/>
        <v>4.83</v>
      </c>
      <c r="H304" s="1">
        <v>0.82</v>
      </c>
      <c r="I304" s="1">
        <f>ROUND((3.495+2.764*(D304-6)+8.539*LN(D304/6)+1.008*LN((J304^2+6.155^2)^0.5)+0.464*AY304+0.165*AZ304),2)</f>
        <v>12.82</v>
      </c>
      <c r="J304" s="1">
        <v>21</v>
      </c>
      <c r="K304" s="1">
        <f>ROUND(J304+10^(0.89*D304-5.64),2)</f>
        <v>31.84</v>
      </c>
      <c r="L304" s="1">
        <f>ROUND(-3.49-1.86*LOG(J304)+0.9*D304,2)</f>
        <v>0.8</v>
      </c>
      <c r="M304" s="1">
        <v>0</v>
      </c>
      <c r="N304" s="1">
        <v>0</v>
      </c>
      <c r="O304" s="1">
        <v>9.1</v>
      </c>
      <c r="P304" s="1">
        <v>0.5</v>
      </c>
      <c r="Q304" s="1">
        <v>5.38</v>
      </c>
      <c r="R304" s="1">
        <v>0.33</v>
      </c>
      <c r="S304" s="1">
        <v>6</v>
      </c>
      <c r="T304" s="1">
        <v>173.6</v>
      </c>
      <c r="U304" s="1">
        <v>134.57</v>
      </c>
      <c r="V304" s="1" t="s">
        <v>203</v>
      </c>
      <c r="AY304" s="1">
        <f>IF(C304="Strike-Slip",0,IF(C304="Normal",1,0))</f>
        <v>0</v>
      </c>
      <c r="AZ304" s="1">
        <f>IF(C304="Strike-Slip",0,IF(C304="Normal",0,1))</f>
        <v>1</v>
      </c>
    </row>
    <row r="305" spans="1:52" x14ac:dyDescent="0.2">
      <c r="A305" s="1" t="s">
        <v>201</v>
      </c>
      <c r="B305" s="2" t="s">
        <v>249</v>
      </c>
      <c r="C305" s="1" t="s">
        <v>25</v>
      </c>
      <c r="D305" s="1">
        <v>7.5</v>
      </c>
      <c r="E305" s="1">
        <v>0.19</v>
      </c>
      <c r="F305" s="1">
        <v>30</v>
      </c>
      <c r="G305" s="1">
        <f t="shared" si="6"/>
        <v>4.83</v>
      </c>
      <c r="H305" s="1">
        <v>0.82</v>
      </c>
      <c r="I305" s="1">
        <f>ROUND((3.495+2.764*(D305-6)+8.539*LN(D305/6)+1.008*LN((J305^2+6.155^2)^0.5)+0.464*AY305+0.165*AZ305),2)</f>
        <v>12.82</v>
      </c>
      <c r="J305" s="1">
        <v>21</v>
      </c>
      <c r="K305" s="1">
        <f>ROUND(J305+10^(0.89*D305-5.64),2)</f>
        <v>31.84</v>
      </c>
      <c r="L305" s="1">
        <f>ROUND(-3.49-1.86*LOG(J305)+0.9*D305,2)</f>
        <v>0.8</v>
      </c>
      <c r="M305" s="1">
        <v>0.38</v>
      </c>
      <c r="N305" s="1">
        <v>0.08</v>
      </c>
      <c r="O305" s="1">
        <v>9.5</v>
      </c>
      <c r="P305" s="1">
        <v>0.3</v>
      </c>
      <c r="Q305" s="1">
        <v>7.55</v>
      </c>
      <c r="R305" s="1">
        <v>0.35</v>
      </c>
      <c r="S305" s="1">
        <v>6</v>
      </c>
      <c r="T305" s="1">
        <v>173.6</v>
      </c>
      <c r="U305" s="1">
        <v>125.16</v>
      </c>
      <c r="V305" s="1" t="s">
        <v>203</v>
      </c>
      <c r="AY305" s="1">
        <f>IF(C305="Strike-Slip",0,IF(C305="Normal",1,0))</f>
        <v>0</v>
      </c>
      <c r="AZ305" s="1">
        <f>IF(C305="Strike-Slip",0,IF(C305="Normal",0,1))</f>
        <v>1</v>
      </c>
    </row>
    <row r="306" spans="1:52" x14ac:dyDescent="0.2">
      <c r="A306" s="1" t="s">
        <v>201</v>
      </c>
      <c r="B306" s="2" t="s">
        <v>250</v>
      </c>
      <c r="C306" s="1" t="s">
        <v>25</v>
      </c>
      <c r="D306" s="1">
        <v>7.5</v>
      </c>
      <c r="E306" s="1">
        <v>0.19</v>
      </c>
      <c r="F306" s="1">
        <v>30</v>
      </c>
      <c r="G306" s="1">
        <f t="shared" si="6"/>
        <v>4.83</v>
      </c>
      <c r="H306" s="1">
        <v>0.82</v>
      </c>
      <c r="I306" s="1">
        <f>ROUND((3.495+2.764*(D306-6)+8.539*LN(D306/6)+1.008*LN((J306^2+6.155^2)^0.5)+0.464*AY306+0.165*AZ306),2)</f>
        <v>12.82</v>
      </c>
      <c r="J306" s="1">
        <v>21</v>
      </c>
      <c r="K306" s="1">
        <f>ROUND(J306+10^(0.89*D306-5.64),2)</f>
        <v>31.84</v>
      </c>
      <c r="L306" s="1">
        <f>ROUND(-3.49-1.86*LOG(J306)+0.9*D306,2)</f>
        <v>0.8</v>
      </c>
      <c r="M306" s="1">
        <v>0.38</v>
      </c>
      <c r="N306" s="1">
        <v>0.06</v>
      </c>
      <c r="O306" s="1">
        <v>10</v>
      </c>
      <c r="P306" s="1">
        <v>3</v>
      </c>
      <c r="Q306" s="1">
        <v>6.5</v>
      </c>
      <c r="R306" s="1">
        <v>0.25</v>
      </c>
      <c r="S306" s="1">
        <v>7</v>
      </c>
      <c r="T306" s="1">
        <v>173.6</v>
      </c>
      <c r="U306" s="1">
        <v>114.73</v>
      </c>
      <c r="V306" s="1" t="s">
        <v>203</v>
      </c>
      <c r="AY306" s="1">
        <f>IF(C306="Strike-Slip",0,IF(C306="Normal",1,0))</f>
        <v>0</v>
      </c>
      <c r="AZ306" s="1">
        <f>IF(C306="Strike-Slip",0,IF(C306="Normal",0,1))</f>
        <v>1</v>
      </c>
    </row>
    <row r="307" spans="1:52" x14ac:dyDescent="0.2">
      <c r="A307" s="1" t="s">
        <v>201</v>
      </c>
      <c r="B307" s="2" t="s">
        <v>251</v>
      </c>
      <c r="C307" s="1" t="s">
        <v>25</v>
      </c>
      <c r="D307" s="1">
        <v>7.5</v>
      </c>
      <c r="E307" s="1">
        <v>0.19</v>
      </c>
      <c r="F307" s="1">
        <v>30</v>
      </c>
      <c r="G307" s="1">
        <f t="shared" si="6"/>
        <v>4.83</v>
      </c>
      <c r="H307" s="1">
        <v>0.82</v>
      </c>
      <c r="I307" s="1">
        <f>ROUND((3.495+2.764*(D307-6)+8.539*LN(D307/6)+1.008*LN((J307^2+6.155^2)^0.5)+0.464*AY307+0.165*AZ307),2)</f>
        <v>12.82</v>
      </c>
      <c r="J307" s="1">
        <v>21</v>
      </c>
      <c r="K307" s="1">
        <f>ROUND(J307+10^(0.89*D307-5.64),2)</f>
        <v>31.84</v>
      </c>
      <c r="L307" s="1">
        <f>ROUND(-3.49-1.86*LOG(J307)+0.9*D307,2)</f>
        <v>0.8</v>
      </c>
      <c r="M307" s="1">
        <v>0.38</v>
      </c>
      <c r="N307" s="1">
        <v>0</v>
      </c>
      <c r="O307" s="1">
        <v>1.75</v>
      </c>
      <c r="P307" s="1">
        <v>1.25</v>
      </c>
      <c r="Q307" s="1">
        <v>5.5</v>
      </c>
      <c r="R307" s="1">
        <v>0.48</v>
      </c>
      <c r="S307" s="1">
        <v>1.25</v>
      </c>
      <c r="T307" s="1">
        <v>173.6</v>
      </c>
      <c r="U307" s="1">
        <v>72.92</v>
      </c>
      <c r="V307" s="1" t="s">
        <v>203</v>
      </c>
      <c r="AY307" s="1">
        <f>IF(C307="Strike-Slip",0,IF(C307="Normal",1,0))</f>
        <v>0</v>
      </c>
      <c r="AZ307" s="1">
        <f>IF(C307="Strike-Slip",0,IF(C307="Normal",0,1))</f>
        <v>1</v>
      </c>
    </row>
    <row r="308" spans="1:52" x14ac:dyDescent="0.2">
      <c r="A308" s="1" t="s">
        <v>201</v>
      </c>
      <c r="B308" s="2" t="s">
        <v>252</v>
      </c>
      <c r="C308" s="1" t="s">
        <v>25</v>
      </c>
      <c r="D308" s="1">
        <v>7.5</v>
      </c>
      <c r="E308" s="1">
        <v>0.19</v>
      </c>
      <c r="F308" s="1">
        <v>30</v>
      </c>
      <c r="G308" s="1">
        <f t="shared" si="6"/>
        <v>4.83</v>
      </c>
      <c r="H308" s="1">
        <v>0.82</v>
      </c>
      <c r="I308" s="1">
        <f>ROUND((3.495+2.764*(D308-6)+8.539*LN(D308/6)+1.008*LN((J308^2+6.155^2)^0.5)+0.464*AY308+0.165*AZ308),2)</f>
        <v>12.82</v>
      </c>
      <c r="J308" s="1">
        <v>21</v>
      </c>
      <c r="K308" s="1">
        <f>ROUND(J308+10^(0.89*D308-5.64),2)</f>
        <v>31.84</v>
      </c>
      <c r="L308" s="1">
        <f>ROUND(-3.49-1.86*LOG(J308)+0.9*D308,2)</f>
        <v>0.8</v>
      </c>
      <c r="M308" s="1">
        <v>1.06</v>
      </c>
      <c r="N308" s="1">
        <v>0</v>
      </c>
      <c r="O308" s="1">
        <v>4.4000000000000004</v>
      </c>
      <c r="P308" s="1">
        <v>2.6</v>
      </c>
      <c r="Q308" s="1">
        <v>8</v>
      </c>
      <c r="R308" s="1">
        <v>0.15</v>
      </c>
      <c r="S308" s="1">
        <v>2.6</v>
      </c>
      <c r="T308" s="1">
        <v>173.6</v>
      </c>
      <c r="U308" s="1">
        <v>145.55000000000001</v>
      </c>
      <c r="V308" s="1" t="s">
        <v>203</v>
      </c>
      <c r="AY308" s="1">
        <f>IF(C308="Strike-Slip",0,IF(C308="Normal",1,0))</f>
        <v>0</v>
      </c>
      <c r="AZ308" s="1">
        <f>IF(C308="Strike-Slip",0,IF(C308="Normal",0,1))</f>
        <v>1</v>
      </c>
    </row>
    <row r="309" spans="1:52" x14ac:dyDescent="0.2">
      <c r="A309" s="1" t="s">
        <v>201</v>
      </c>
      <c r="B309" s="2" t="s">
        <v>253</v>
      </c>
      <c r="C309" s="1" t="s">
        <v>25</v>
      </c>
      <c r="D309" s="1">
        <v>7.5</v>
      </c>
      <c r="E309" s="1">
        <v>0.19</v>
      </c>
      <c r="F309" s="1">
        <v>30</v>
      </c>
      <c r="G309" s="1">
        <f t="shared" si="6"/>
        <v>4.83</v>
      </c>
      <c r="H309" s="1">
        <v>0.82</v>
      </c>
      <c r="I309" s="1">
        <f>ROUND((3.495+2.764*(D309-6)+8.539*LN(D309/6)+1.008*LN((J309^2+6.155^2)^0.5)+0.464*AY309+0.165*AZ309),2)</f>
        <v>12.82</v>
      </c>
      <c r="J309" s="1">
        <v>21</v>
      </c>
      <c r="K309" s="1">
        <f>ROUND(J309+10^(0.89*D309-5.64),2)</f>
        <v>31.84</v>
      </c>
      <c r="L309" s="1">
        <f>ROUND(-3.49-1.86*LOG(J309)+0.9*D309,2)</f>
        <v>0.8</v>
      </c>
      <c r="M309" s="1">
        <v>0</v>
      </c>
      <c r="N309" s="1">
        <v>0</v>
      </c>
      <c r="O309" s="1">
        <v>5.4</v>
      </c>
      <c r="P309" s="1">
        <v>2.6</v>
      </c>
      <c r="Q309" s="1">
        <v>12</v>
      </c>
      <c r="R309" s="1">
        <v>0.28999999999999998</v>
      </c>
      <c r="S309" s="1">
        <v>4.3</v>
      </c>
      <c r="T309" s="1">
        <v>173.6</v>
      </c>
      <c r="U309" s="1">
        <v>210.78</v>
      </c>
      <c r="V309" s="1" t="s">
        <v>203</v>
      </c>
      <c r="AY309" s="1">
        <f>IF(C309="Strike-Slip",0,IF(C309="Normal",1,0))</f>
        <v>0</v>
      </c>
      <c r="AZ309" s="1">
        <f>IF(C309="Strike-Slip",0,IF(C309="Normal",0,1))</f>
        <v>1</v>
      </c>
    </row>
    <row r="310" spans="1:52" x14ac:dyDescent="0.2">
      <c r="A310" s="1" t="s">
        <v>201</v>
      </c>
      <c r="B310" s="2" t="s">
        <v>254</v>
      </c>
      <c r="C310" s="1" t="s">
        <v>25</v>
      </c>
      <c r="D310" s="1">
        <v>7.5</v>
      </c>
      <c r="E310" s="1">
        <v>0.19</v>
      </c>
      <c r="F310" s="1">
        <v>30</v>
      </c>
      <c r="G310" s="1">
        <f t="shared" si="6"/>
        <v>4.83</v>
      </c>
      <c r="H310" s="1">
        <v>0.82</v>
      </c>
      <c r="I310" s="1">
        <f>ROUND((3.495+2.764*(D310-6)+8.539*LN(D310/6)+1.008*LN((J310^2+6.155^2)^0.5)+0.464*AY310+0.165*AZ310),2)</f>
        <v>12.82</v>
      </c>
      <c r="J310" s="1">
        <v>21</v>
      </c>
      <c r="K310" s="1">
        <f>ROUND(J310+10^(0.89*D310-5.64),2)</f>
        <v>31.84</v>
      </c>
      <c r="L310" s="1">
        <f>ROUND(-3.49-1.86*LOG(J310)+0.9*D310,2)</f>
        <v>0.8</v>
      </c>
      <c r="M310" s="1">
        <v>0</v>
      </c>
      <c r="N310" s="1">
        <v>0</v>
      </c>
      <c r="O310" s="1">
        <v>0</v>
      </c>
      <c r="P310" s="1">
        <v>11</v>
      </c>
      <c r="Q310" s="1">
        <v>0</v>
      </c>
      <c r="R310" s="1">
        <v>0</v>
      </c>
      <c r="S310" s="1">
        <v>12</v>
      </c>
      <c r="T310" s="1">
        <v>173.6</v>
      </c>
      <c r="U310" s="1">
        <v>35</v>
      </c>
      <c r="V310" s="1" t="s">
        <v>203</v>
      </c>
      <c r="AY310" s="1">
        <f>IF(C310="Strike-Slip",0,IF(C310="Normal",1,0))</f>
        <v>0</v>
      </c>
      <c r="AZ310" s="1">
        <f>IF(C310="Strike-Slip",0,IF(C310="Normal",0,1))</f>
        <v>1</v>
      </c>
    </row>
    <row r="311" spans="1:52" x14ac:dyDescent="0.2">
      <c r="A311" s="1" t="s">
        <v>201</v>
      </c>
      <c r="B311" s="2" t="s">
        <v>255</v>
      </c>
      <c r="C311" s="1" t="s">
        <v>25</v>
      </c>
      <c r="D311" s="1">
        <v>7.5</v>
      </c>
      <c r="E311" s="1">
        <v>0.19</v>
      </c>
      <c r="F311" s="1">
        <v>30</v>
      </c>
      <c r="G311" s="1">
        <f t="shared" si="6"/>
        <v>4.83</v>
      </c>
      <c r="H311" s="1">
        <v>0.82</v>
      </c>
      <c r="I311" s="1">
        <f>ROUND((3.495+2.764*(D311-6)+8.539*LN(D311/6)+1.008*LN((J311^2+6.155^2)^0.5)+0.464*AY311+0.165*AZ311),2)</f>
        <v>12.82</v>
      </c>
      <c r="J311" s="1">
        <v>21</v>
      </c>
      <c r="K311" s="1">
        <f>ROUND(J311+10^(0.89*D311-5.64),2)</f>
        <v>31.84</v>
      </c>
      <c r="L311" s="1">
        <f>ROUND(-3.49-1.86*LOG(J311)+0.9*D311,2)</f>
        <v>0.8</v>
      </c>
      <c r="M311" s="1">
        <v>0</v>
      </c>
      <c r="N311" s="1">
        <v>0.11</v>
      </c>
      <c r="O311" s="1">
        <v>3.19</v>
      </c>
      <c r="P311" s="1">
        <v>0.86</v>
      </c>
      <c r="Q311" s="1">
        <v>5</v>
      </c>
      <c r="R311" s="1">
        <v>0.35</v>
      </c>
      <c r="S311" s="1">
        <v>0.86</v>
      </c>
      <c r="T311" s="1">
        <v>173.6</v>
      </c>
      <c r="U311" s="1">
        <v>78.84</v>
      </c>
      <c r="V311" s="1" t="s">
        <v>203</v>
      </c>
      <c r="AY311" s="1">
        <f>IF(C311="Strike-Slip",0,IF(C311="Normal",1,0))</f>
        <v>0</v>
      </c>
      <c r="AZ311" s="1">
        <f>IF(C311="Strike-Slip",0,IF(C311="Normal",0,1))</f>
        <v>1</v>
      </c>
    </row>
    <row r="312" spans="1:52" x14ac:dyDescent="0.2">
      <c r="A312" s="1" t="s">
        <v>201</v>
      </c>
      <c r="B312" s="2" t="s">
        <v>256</v>
      </c>
      <c r="C312" s="1" t="s">
        <v>25</v>
      </c>
      <c r="D312" s="1">
        <v>7.5</v>
      </c>
      <c r="E312" s="1">
        <v>0.19</v>
      </c>
      <c r="F312" s="1">
        <v>30</v>
      </c>
      <c r="G312" s="1">
        <f t="shared" si="6"/>
        <v>4.83</v>
      </c>
      <c r="H312" s="1">
        <v>0.82</v>
      </c>
      <c r="I312" s="1">
        <f>ROUND((3.495+2.764*(D312-6)+8.539*LN(D312/6)+1.008*LN((J312^2+6.155^2)^0.5)+0.464*AY312+0.165*AZ312),2)</f>
        <v>12.82</v>
      </c>
      <c r="J312" s="1">
        <v>21</v>
      </c>
      <c r="K312" s="1">
        <f>ROUND(J312+10^(0.89*D312-5.64),2)</f>
        <v>31.84</v>
      </c>
      <c r="L312" s="1">
        <f>ROUND(-3.49-1.86*LOG(J312)+0.9*D312,2)</f>
        <v>0.8</v>
      </c>
      <c r="M312" s="1">
        <v>0</v>
      </c>
      <c r="N312" s="1">
        <v>0</v>
      </c>
      <c r="O312" s="1">
        <v>2</v>
      </c>
      <c r="P312" s="1">
        <v>1.5</v>
      </c>
      <c r="Q312" s="1">
        <v>8</v>
      </c>
      <c r="R312" s="1">
        <v>0.15</v>
      </c>
      <c r="S312" s="1">
        <v>1.5</v>
      </c>
      <c r="T312" s="1">
        <v>173.6</v>
      </c>
      <c r="U312" s="1">
        <v>77</v>
      </c>
      <c r="V312" s="1" t="s">
        <v>203</v>
      </c>
      <c r="AY312" s="1">
        <f>IF(C312="Strike-Slip",0,IF(C312="Normal",1,0))</f>
        <v>0</v>
      </c>
      <c r="AZ312" s="1">
        <f>IF(C312="Strike-Slip",0,IF(C312="Normal",0,1))</f>
        <v>1</v>
      </c>
    </row>
    <row r="313" spans="1:52" x14ac:dyDescent="0.2">
      <c r="A313" s="1" t="s">
        <v>201</v>
      </c>
      <c r="B313" s="2" t="s">
        <v>257</v>
      </c>
      <c r="C313" s="1" t="s">
        <v>25</v>
      </c>
      <c r="D313" s="1">
        <v>7.5</v>
      </c>
      <c r="E313" s="1">
        <v>0.19</v>
      </c>
      <c r="F313" s="1">
        <v>30</v>
      </c>
      <c r="G313" s="1">
        <f t="shared" si="6"/>
        <v>4.83</v>
      </c>
      <c r="H313" s="1">
        <v>0.82</v>
      </c>
      <c r="I313" s="1">
        <f>ROUND((3.495+2.764*(D313-6)+8.539*LN(D313/6)+1.008*LN((J313^2+6.155^2)^0.5)+0.464*AY313+0.165*AZ313),2)</f>
        <v>12.82</v>
      </c>
      <c r="J313" s="1">
        <v>21</v>
      </c>
      <c r="K313" s="1">
        <f>ROUND(J313+10^(0.89*D313-5.64),2)</f>
        <v>31.84</v>
      </c>
      <c r="L313" s="1">
        <f>ROUND(-3.49-1.86*LOG(J313)+0.9*D313,2)</f>
        <v>0.8</v>
      </c>
      <c r="M313" s="1">
        <v>1.06</v>
      </c>
      <c r="N313" s="1">
        <v>0.21</v>
      </c>
      <c r="O313" s="1">
        <v>3.5</v>
      </c>
      <c r="P313" s="1">
        <v>0</v>
      </c>
      <c r="Q313" s="1">
        <v>8</v>
      </c>
      <c r="R313" s="1">
        <v>0.15</v>
      </c>
      <c r="S313" s="1">
        <v>4.5</v>
      </c>
      <c r="T313" s="1">
        <v>173.6</v>
      </c>
      <c r="U313" s="1">
        <v>130.97999999999999</v>
      </c>
      <c r="V313" s="1" t="s">
        <v>203</v>
      </c>
      <c r="AY313" s="1">
        <f>IF(C313="Strike-Slip",0,IF(C313="Normal",1,0))</f>
        <v>0</v>
      </c>
      <c r="AZ313" s="1">
        <f>IF(C313="Strike-Slip",0,IF(C313="Normal",0,1))</f>
        <v>1</v>
      </c>
    </row>
    <row r="314" spans="1:52" x14ac:dyDescent="0.2">
      <c r="A314" s="1" t="s">
        <v>201</v>
      </c>
      <c r="B314" s="2" t="s">
        <v>258</v>
      </c>
      <c r="C314" s="1" t="s">
        <v>25</v>
      </c>
      <c r="D314" s="1">
        <v>7.5</v>
      </c>
      <c r="E314" s="1">
        <v>0.19</v>
      </c>
      <c r="F314" s="1">
        <v>30</v>
      </c>
      <c r="G314" s="1">
        <f t="shared" si="6"/>
        <v>4.83</v>
      </c>
      <c r="H314" s="1">
        <v>0.82</v>
      </c>
      <c r="I314" s="1">
        <f>ROUND((3.495+2.764*(D314-6)+8.539*LN(D314/6)+1.008*LN((J314^2+6.155^2)^0.5)+0.464*AY314+0.165*AZ314),2)</f>
        <v>12.82</v>
      </c>
      <c r="J314" s="1">
        <v>21</v>
      </c>
      <c r="K314" s="1">
        <f>ROUND(J314+10^(0.89*D314-5.64),2)</f>
        <v>31.84</v>
      </c>
      <c r="L314" s="1">
        <f>ROUND(-3.49-1.86*LOG(J314)+0.9*D314,2)</f>
        <v>0.8</v>
      </c>
      <c r="M314" s="1">
        <v>0</v>
      </c>
      <c r="N314" s="1">
        <v>0</v>
      </c>
      <c r="O314" s="1">
        <v>1.7</v>
      </c>
      <c r="P314" s="1">
        <v>1.1000000000000001</v>
      </c>
      <c r="Q314" s="1">
        <v>0</v>
      </c>
      <c r="R314" s="1">
        <v>0.01</v>
      </c>
      <c r="S314" s="1">
        <v>1.5</v>
      </c>
      <c r="T314" s="1">
        <v>173.6</v>
      </c>
      <c r="U314" s="1">
        <v>48</v>
      </c>
      <c r="V314" s="1" t="s">
        <v>203</v>
      </c>
      <c r="AY314" s="1">
        <f>IF(C314="Strike-Slip",0,IF(C314="Normal",1,0))</f>
        <v>0</v>
      </c>
      <c r="AZ314" s="1">
        <f>IF(C314="Strike-Slip",0,IF(C314="Normal",0,1))</f>
        <v>1</v>
      </c>
    </row>
    <row r="315" spans="1:52" x14ac:dyDescent="0.2">
      <c r="A315" s="1" t="s">
        <v>201</v>
      </c>
      <c r="B315" s="2" t="s">
        <v>259</v>
      </c>
      <c r="C315" s="1" t="s">
        <v>25</v>
      </c>
      <c r="D315" s="1">
        <v>7.5</v>
      </c>
      <c r="E315" s="1">
        <v>0.19</v>
      </c>
      <c r="F315" s="1">
        <v>30</v>
      </c>
      <c r="G315" s="1">
        <f t="shared" si="6"/>
        <v>4.83</v>
      </c>
      <c r="H315" s="1">
        <v>0.82</v>
      </c>
      <c r="I315" s="1">
        <f>ROUND((3.495+2.764*(D315-6)+8.539*LN(D315/6)+1.008*LN((J315^2+6.155^2)^0.5)+0.464*AY315+0.165*AZ315),2)</f>
        <v>12.82</v>
      </c>
      <c r="J315" s="1">
        <v>21</v>
      </c>
      <c r="K315" s="1">
        <f>ROUND(J315+10^(0.89*D315-5.64),2)</f>
        <v>31.84</v>
      </c>
      <c r="L315" s="1">
        <f>ROUND(-3.49-1.86*LOG(J315)+0.9*D315,2)</f>
        <v>0.8</v>
      </c>
      <c r="M315" s="1">
        <v>0</v>
      </c>
      <c r="N315" s="1">
        <v>0</v>
      </c>
      <c r="O315" s="1">
        <v>6.92</v>
      </c>
      <c r="P315" s="1">
        <v>0.48</v>
      </c>
      <c r="Q315" s="1">
        <v>5.5</v>
      </c>
      <c r="R315" s="1">
        <v>1.06</v>
      </c>
      <c r="S315" s="1">
        <v>0.48</v>
      </c>
      <c r="T315" s="1">
        <v>173.6</v>
      </c>
      <c r="U315" s="1">
        <v>153</v>
      </c>
      <c r="V315" s="1" t="s">
        <v>203</v>
      </c>
      <c r="AY315" s="1">
        <f>IF(C315="Strike-Slip",0,IF(C315="Normal",1,0))</f>
        <v>0</v>
      </c>
      <c r="AZ315" s="1">
        <f>IF(C315="Strike-Slip",0,IF(C315="Normal",0,1))</f>
        <v>1</v>
      </c>
    </row>
    <row r="316" spans="1:52" x14ac:dyDescent="0.2">
      <c r="A316" s="1" t="s">
        <v>201</v>
      </c>
      <c r="B316" s="2" t="s">
        <v>260</v>
      </c>
      <c r="C316" s="1" t="s">
        <v>25</v>
      </c>
      <c r="D316" s="1">
        <v>7.5</v>
      </c>
      <c r="E316" s="1">
        <v>0.19</v>
      </c>
      <c r="F316" s="1">
        <v>30</v>
      </c>
      <c r="G316" s="1">
        <f t="shared" si="6"/>
        <v>4.83</v>
      </c>
      <c r="H316" s="1">
        <v>0.82</v>
      </c>
      <c r="I316" s="1">
        <f>ROUND((3.495+2.764*(D316-6)+8.539*LN(D316/6)+1.008*LN((J316^2+6.155^2)^0.5)+0.464*AY316+0.165*AZ316),2)</f>
        <v>12.82</v>
      </c>
      <c r="J316" s="1">
        <v>21</v>
      </c>
      <c r="K316" s="1">
        <f>ROUND(J316+10^(0.89*D316-5.64),2)</f>
        <v>31.84</v>
      </c>
      <c r="L316" s="1">
        <f>ROUND(-3.49-1.86*LOG(J316)+0.9*D316,2)</f>
        <v>0.8</v>
      </c>
      <c r="M316" s="1">
        <v>10</v>
      </c>
      <c r="N316" s="1">
        <v>0</v>
      </c>
      <c r="O316" s="1">
        <v>0</v>
      </c>
      <c r="P316" s="1">
        <v>11.1</v>
      </c>
      <c r="Q316" s="1">
        <v>0</v>
      </c>
      <c r="R316" s="1">
        <v>0</v>
      </c>
      <c r="S316" s="1">
        <v>13</v>
      </c>
      <c r="T316" s="1">
        <v>173.6</v>
      </c>
      <c r="U316" s="1">
        <v>148</v>
      </c>
      <c r="V316" s="1" t="s">
        <v>203</v>
      </c>
      <c r="AY316" s="1">
        <f>IF(C316="Strike-Slip",0,IF(C316="Normal",1,0))</f>
        <v>0</v>
      </c>
      <c r="AZ316" s="1">
        <f>IF(C316="Strike-Slip",0,IF(C316="Normal",0,1))</f>
        <v>1</v>
      </c>
    </row>
    <row r="317" spans="1:52" x14ac:dyDescent="0.2">
      <c r="A317" s="1" t="s">
        <v>201</v>
      </c>
      <c r="B317" s="2" t="s">
        <v>261</v>
      </c>
      <c r="C317" s="1" t="s">
        <v>25</v>
      </c>
      <c r="D317" s="1">
        <v>7.5</v>
      </c>
      <c r="E317" s="1">
        <v>0.19</v>
      </c>
      <c r="F317" s="1">
        <v>30</v>
      </c>
      <c r="G317" s="1">
        <f t="shared" si="6"/>
        <v>4.83</v>
      </c>
      <c r="H317" s="1">
        <v>0.82</v>
      </c>
      <c r="I317" s="1">
        <f>ROUND((3.495+2.764*(D317-6)+8.539*LN(D317/6)+1.008*LN((J317^2+6.155^2)^0.5)+0.464*AY317+0.165*AZ317),2)</f>
        <v>12.82</v>
      </c>
      <c r="J317" s="1">
        <v>21</v>
      </c>
      <c r="K317" s="1">
        <f>ROUND(J317+10^(0.89*D317-5.64),2)</f>
        <v>31.84</v>
      </c>
      <c r="L317" s="1">
        <f>ROUND(-3.49-1.86*LOG(J317)+0.9*D317,2)</f>
        <v>0.8</v>
      </c>
      <c r="M317" s="1">
        <v>2.66</v>
      </c>
      <c r="N317" s="1">
        <v>0.32</v>
      </c>
      <c r="O317" s="1">
        <v>0</v>
      </c>
      <c r="P317" s="1">
        <v>9.5</v>
      </c>
      <c r="Q317" s="1">
        <v>0</v>
      </c>
      <c r="R317" s="1">
        <v>0</v>
      </c>
      <c r="S317" s="1">
        <v>9.5</v>
      </c>
      <c r="T317" s="1">
        <v>176</v>
      </c>
      <c r="U317" s="1">
        <v>21</v>
      </c>
      <c r="V317" s="1" t="s">
        <v>203</v>
      </c>
      <c r="AY317" s="1">
        <f>IF(C317="Strike-Slip",0,IF(C317="Normal",1,0))</f>
        <v>0</v>
      </c>
      <c r="AZ317" s="1">
        <f>IF(C317="Strike-Slip",0,IF(C317="Normal",0,1))</f>
        <v>1</v>
      </c>
    </row>
    <row r="318" spans="1:52" x14ac:dyDescent="0.2">
      <c r="A318" s="1" t="s">
        <v>201</v>
      </c>
      <c r="B318" s="2" t="s">
        <v>262</v>
      </c>
      <c r="C318" s="1" t="s">
        <v>25</v>
      </c>
      <c r="D318" s="1">
        <v>7.5</v>
      </c>
      <c r="E318" s="1">
        <v>0.19</v>
      </c>
      <c r="F318" s="1">
        <v>30</v>
      </c>
      <c r="G318" s="1">
        <f t="shared" si="6"/>
        <v>4.83</v>
      </c>
      <c r="H318" s="1">
        <v>0.82</v>
      </c>
      <c r="I318" s="1">
        <f>ROUND((3.495+2.764*(D318-6)+8.539*LN(D318/6)+1.008*LN((J318^2+6.155^2)^0.5)+0.464*AY318+0.165*AZ318),2)</f>
        <v>12.82</v>
      </c>
      <c r="J318" s="1">
        <v>21</v>
      </c>
      <c r="K318" s="1">
        <f>ROUND(J318+10^(0.89*D318-5.64),2)</f>
        <v>31.84</v>
      </c>
      <c r="L318" s="1">
        <f>ROUND(-3.49-1.86*LOG(J318)+0.9*D318,2)</f>
        <v>0.8</v>
      </c>
      <c r="M318" s="1">
        <v>3.03</v>
      </c>
      <c r="N318" s="1">
        <v>0.21</v>
      </c>
      <c r="O318" s="1">
        <v>6.8</v>
      </c>
      <c r="P318" s="1">
        <v>7.8</v>
      </c>
      <c r="Q318" s="1">
        <v>12.8</v>
      </c>
      <c r="R318" s="1">
        <v>0.3</v>
      </c>
      <c r="S318" s="1">
        <v>18.5</v>
      </c>
      <c r="T318" s="1">
        <v>176</v>
      </c>
      <c r="U318" s="1">
        <v>21</v>
      </c>
      <c r="V318" s="1" t="s">
        <v>203</v>
      </c>
      <c r="AY318" s="1">
        <f>IF(C318="Strike-Slip",0,IF(C318="Normal",1,0))</f>
        <v>0</v>
      </c>
      <c r="AZ318" s="1">
        <f>IF(C318="Strike-Slip",0,IF(C318="Normal",0,1))</f>
        <v>1</v>
      </c>
    </row>
    <row r="319" spans="1:52" x14ac:dyDescent="0.2">
      <c r="A319" s="1" t="s">
        <v>201</v>
      </c>
      <c r="B319" s="2" t="s">
        <v>263</v>
      </c>
      <c r="C319" s="1" t="s">
        <v>25</v>
      </c>
      <c r="D319" s="1">
        <v>7.5</v>
      </c>
      <c r="E319" s="1">
        <v>0.19</v>
      </c>
      <c r="F319" s="1">
        <v>30</v>
      </c>
      <c r="G319" s="1">
        <f t="shared" si="6"/>
        <v>4.83</v>
      </c>
      <c r="H319" s="1">
        <v>0.82</v>
      </c>
      <c r="I319" s="1">
        <f>ROUND((3.495+2.764*(D319-6)+8.539*LN(D319/6)+1.008*LN((J319^2+6.155^2)^0.5)+0.464*AY319+0.165*AZ319),2)</f>
        <v>12.82</v>
      </c>
      <c r="J319" s="1">
        <v>21</v>
      </c>
      <c r="K319" s="1">
        <f>ROUND(J319+10^(0.89*D319-5.64),2)</f>
        <v>31.84</v>
      </c>
      <c r="L319" s="1">
        <f>ROUND(-3.49-1.86*LOG(J319)+0.9*D319,2)</f>
        <v>0.8</v>
      </c>
      <c r="M319" s="1">
        <v>2.66</v>
      </c>
      <c r="N319" s="1">
        <v>0.26</v>
      </c>
      <c r="O319" s="1">
        <v>11.87</v>
      </c>
      <c r="P319" s="1">
        <v>2.0299999999999998</v>
      </c>
      <c r="Q319" s="1">
        <v>7.92</v>
      </c>
      <c r="R319" s="1">
        <v>0.35</v>
      </c>
      <c r="S319" s="1">
        <v>13</v>
      </c>
      <c r="T319" s="1">
        <v>176</v>
      </c>
      <c r="U319" s="1">
        <v>139.86000000000001</v>
      </c>
      <c r="V319" s="1" t="s">
        <v>203</v>
      </c>
      <c r="AY319" s="1">
        <f>IF(C319="Strike-Slip",0,IF(C319="Normal",1,0))</f>
        <v>0</v>
      </c>
      <c r="AZ319" s="1">
        <f>IF(C319="Strike-Slip",0,IF(C319="Normal",0,1))</f>
        <v>1</v>
      </c>
    </row>
    <row r="320" spans="1:52" x14ac:dyDescent="0.2">
      <c r="A320" s="1" t="s">
        <v>201</v>
      </c>
      <c r="B320" s="2" t="s">
        <v>264</v>
      </c>
      <c r="C320" s="1" t="s">
        <v>25</v>
      </c>
      <c r="D320" s="1">
        <v>7.5</v>
      </c>
      <c r="E320" s="1">
        <v>0.19</v>
      </c>
      <c r="F320" s="1">
        <v>30</v>
      </c>
      <c r="G320" s="1">
        <f t="shared" si="6"/>
        <v>4.83</v>
      </c>
      <c r="H320" s="1">
        <v>0.82</v>
      </c>
      <c r="I320" s="1">
        <f>ROUND((3.495+2.764*(D320-6)+8.539*LN(D320/6)+1.008*LN((J320^2+6.155^2)^0.5)+0.464*AY320+0.165*AZ320),2)</f>
        <v>12.82</v>
      </c>
      <c r="J320" s="1">
        <v>21</v>
      </c>
      <c r="K320" s="1">
        <f>ROUND(J320+10^(0.89*D320-5.64),2)</f>
        <v>31.84</v>
      </c>
      <c r="L320" s="1">
        <f>ROUND(-3.49-1.86*LOG(J320)+0.9*D320,2)</f>
        <v>0.8</v>
      </c>
      <c r="M320" s="1">
        <v>0</v>
      </c>
      <c r="N320" s="1">
        <v>0</v>
      </c>
      <c r="O320" s="1">
        <v>7</v>
      </c>
      <c r="P320" s="1">
        <v>2.5</v>
      </c>
      <c r="Q320" s="1">
        <v>12</v>
      </c>
      <c r="R320" s="1">
        <v>0.18</v>
      </c>
      <c r="S320" s="1">
        <v>0.8</v>
      </c>
      <c r="T320" s="1">
        <v>176</v>
      </c>
      <c r="U320" s="1">
        <v>75.84</v>
      </c>
      <c r="V320" s="1" t="s">
        <v>203</v>
      </c>
      <c r="AY320" s="1">
        <f>IF(C320="Strike-Slip",0,IF(C320="Normal",1,0))</f>
        <v>0</v>
      </c>
      <c r="AZ320" s="1">
        <f>IF(C320="Strike-Slip",0,IF(C320="Normal",0,1))</f>
        <v>1</v>
      </c>
    </row>
    <row r="321" spans="1:52" x14ac:dyDescent="0.2">
      <c r="A321" s="1" t="s">
        <v>201</v>
      </c>
      <c r="B321" s="2" t="s">
        <v>265</v>
      </c>
      <c r="C321" s="1" t="s">
        <v>25</v>
      </c>
      <c r="D321" s="1">
        <v>7.5</v>
      </c>
      <c r="E321" s="1">
        <v>0.19</v>
      </c>
      <c r="F321" s="1">
        <v>30</v>
      </c>
      <c r="G321" s="1">
        <f t="shared" si="6"/>
        <v>4.83</v>
      </c>
      <c r="H321" s="1">
        <v>0.82</v>
      </c>
      <c r="I321" s="1">
        <f>ROUND((3.495+2.764*(D321-6)+8.539*LN(D321/6)+1.008*LN((J321^2+6.155^2)^0.5)+0.464*AY321+0.165*AZ321),2)</f>
        <v>12.82</v>
      </c>
      <c r="J321" s="1">
        <v>21</v>
      </c>
      <c r="K321" s="1">
        <f>ROUND(J321+10^(0.89*D321-5.64),2)</f>
        <v>31.84</v>
      </c>
      <c r="L321" s="1">
        <f>ROUND(-3.49-1.86*LOG(J321)+0.9*D321,2)</f>
        <v>0.8</v>
      </c>
      <c r="M321" s="1">
        <v>0</v>
      </c>
      <c r="N321" s="1">
        <v>0.06</v>
      </c>
      <c r="O321" s="1">
        <v>9.6</v>
      </c>
      <c r="P321" s="1">
        <v>0.6</v>
      </c>
      <c r="Q321" s="1">
        <v>8</v>
      </c>
      <c r="R321" s="1">
        <v>0.15</v>
      </c>
      <c r="S321" s="1">
        <v>3.5</v>
      </c>
      <c r="T321" s="1">
        <v>176</v>
      </c>
      <c r="U321" s="1">
        <v>83</v>
      </c>
      <c r="V321" s="1" t="s">
        <v>203</v>
      </c>
      <c r="AY321" s="1">
        <f>IF(C321="Strike-Slip",0,IF(C321="Normal",1,0))</f>
        <v>0</v>
      </c>
      <c r="AZ321" s="1">
        <f>IF(C321="Strike-Slip",0,IF(C321="Normal",0,1))</f>
        <v>1</v>
      </c>
    </row>
    <row r="322" spans="1:52" x14ac:dyDescent="0.2">
      <c r="A322" s="1" t="s">
        <v>201</v>
      </c>
      <c r="B322" s="2" t="s">
        <v>266</v>
      </c>
      <c r="C322" s="1" t="s">
        <v>25</v>
      </c>
      <c r="D322" s="1">
        <v>7.5</v>
      </c>
      <c r="E322" s="1">
        <v>0.19</v>
      </c>
      <c r="F322" s="1">
        <v>30</v>
      </c>
      <c r="G322" s="1">
        <f t="shared" si="6"/>
        <v>4.83</v>
      </c>
      <c r="H322" s="1">
        <v>0.82</v>
      </c>
      <c r="I322" s="1">
        <f>ROUND((3.495+2.764*(D322-6)+8.539*LN(D322/6)+1.008*LN((J322^2+6.155^2)^0.5)+0.464*AY322+0.165*AZ322),2)</f>
        <v>12.82</v>
      </c>
      <c r="J322" s="1">
        <v>21</v>
      </c>
      <c r="K322" s="1">
        <f>ROUND(J322+10^(0.89*D322-5.64),2)</f>
        <v>31.84</v>
      </c>
      <c r="L322" s="1">
        <f>ROUND(-3.49-1.86*LOG(J322)+0.9*D322,2)</f>
        <v>0.8</v>
      </c>
      <c r="M322" s="1">
        <v>0</v>
      </c>
      <c r="N322" s="1">
        <v>0</v>
      </c>
      <c r="O322" s="1">
        <v>11.4</v>
      </c>
      <c r="P322" s="1">
        <v>0.55000000000000004</v>
      </c>
      <c r="Q322" s="1">
        <v>10.1</v>
      </c>
      <c r="R322" s="1">
        <v>0.34</v>
      </c>
      <c r="S322" s="1">
        <v>0.55000000000000004</v>
      </c>
      <c r="T322" s="1">
        <v>176</v>
      </c>
      <c r="U322" s="1">
        <v>89.13</v>
      </c>
      <c r="V322" s="1" t="s">
        <v>203</v>
      </c>
      <c r="AY322" s="1">
        <f>IF(C322="Strike-Slip",0,IF(C322="Normal",1,0))</f>
        <v>0</v>
      </c>
      <c r="AZ322" s="1">
        <f>IF(C322="Strike-Slip",0,IF(C322="Normal",0,1))</f>
        <v>1</v>
      </c>
    </row>
    <row r="323" spans="1:52" x14ac:dyDescent="0.2">
      <c r="A323" s="1" t="s">
        <v>201</v>
      </c>
      <c r="B323" s="2" t="s">
        <v>267</v>
      </c>
      <c r="C323" s="1" t="s">
        <v>25</v>
      </c>
      <c r="D323" s="1">
        <v>7.5</v>
      </c>
      <c r="E323" s="1">
        <v>0.19</v>
      </c>
      <c r="F323" s="1">
        <v>30</v>
      </c>
      <c r="G323" s="1">
        <f t="shared" ref="G323:G386" si="7">ROUND(F323*F323/(E323*980.665),2)</f>
        <v>4.83</v>
      </c>
      <c r="H323" s="1">
        <v>0.82</v>
      </c>
      <c r="I323" s="1">
        <f>ROUND((3.495+2.764*(D323-6)+8.539*LN(D323/6)+1.008*LN((J323^2+6.155^2)^0.5)+0.464*AY323+0.165*AZ323),2)</f>
        <v>12.82</v>
      </c>
      <c r="J323" s="1">
        <v>21</v>
      </c>
      <c r="K323" s="1">
        <f>ROUND(J323+10^(0.89*D323-5.64),2)</f>
        <v>31.84</v>
      </c>
      <c r="L323" s="1">
        <f>ROUND(-3.49-1.86*LOG(J323)+0.9*D323,2)</f>
        <v>0.8</v>
      </c>
      <c r="M323" s="1">
        <v>0</v>
      </c>
      <c r="N323" s="1">
        <v>0</v>
      </c>
      <c r="O323" s="1">
        <v>10.11</v>
      </c>
      <c r="P323" s="1">
        <v>0.8</v>
      </c>
      <c r="Q323" s="1">
        <v>6.2</v>
      </c>
      <c r="R323" s="1">
        <v>0.27</v>
      </c>
      <c r="S323" s="1">
        <v>3.89</v>
      </c>
      <c r="T323" s="1">
        <v>176</v>
      </c>
      <c r="U323" s="1">
        <v>156.94</v>
      </c>
      <c r="V323" s="1" t="s">
        <v>203</v>
      </c>
      <c r="AY323" s="1">
        <f>IF(C323="Strike-Slip",0,IF(C323="Normal",1,0))</f>
        <v>0</v>
      </c>
      <c r="AZ323" s="1">
        <f>IF(C323="Strike-Slip",0,IF(C323="Normal",0,1))</f>
        <v>1</v>
      </c>
    </row>
    <row r="324" spans="1:52" x14ac:dyDescent="0.2">
      <c r="A324" s="1" t="s">
        <v>201</v>
      </c>
      <c r="B324" s="2" t="s">
        <v>268</v>
      </c>
      <c r="C324" s="1" t="s">
        <v>25</v>
      </c>
      <c r="D324" s="1">
        <v>7.5</v>
      </c>
      <c r="E324" s="1">
        <v>0.19</v>
      </c>
      <c r="F324" s="1">
        <v>30</v>
      </c>
      <c r="G324" s="1">
        <f t="shared" si="7"/>
        <v>4.83</v>
      </c>
      <c r="H324" s="1">
        <v>0.82</v>
      </c>
      <c r="I324" s="1">
        <f>ROUND((3.495+2.764*(D324-6)+8.539*LN(D324/6)+1.008*LN((J324^2+6.155^2)^0.5)+0.464*AY324+0.165*AZ324),2)</f>
        <v>12.82</v>
      </c>
      <c r="J324" s="1">
        <v>21</v>
      </c>
      <c r="K324" s="1">
        <f>ROUND(J324+10^(0.89*D324-5.64),2)</f>
        <v>31.84</v>
      </c>
      <c r="L324" s="1">
        <f>ROUND(-3.49-1.86*LOG(J324)+0.9*D324,2)</f>
        <v>0.8</v>
      </c>
      <c r="M324" s="1">
        <v>0.38</v>
      </c>
      <c r="N324" s="1">
        <v>0.11</v>
      </c>
      <c r="O324" s="1">
        <v>3.69</v>
      </c>
      <c r="P324" s="1">
        <v>3.01</v>
      </c>
      <c r="Q324" s="1">
        <v>8</v>
      </c>
      <c r="R324" s="1">
        <v>0.15</v>
      </c>
      <c r="S324" s="1">
        <v>5</v>
      </c>
      <c r="T324" s="1">
        <v>176</v>
      </c>
      <c r="U324" s="1">
        <v>113</v>
      </c>
      <c r="V324" s="1" t="s">
        <v>203</v>
      </c>
      <c r="AY324" s="1">
        <f>IF(C324="Strike-Slip",0,IF(C324="Normal",1,0))</f>
        <v>0</v>
      </c>
      <c r="AZ324" s="1">
        <f>IF(C324="Strike-Slip",0,IF(C324="Normal",0,1))</f>
        <v>1</v>
      </c>
    </row>
    <row r="325" spans="1:52" x14ac:dyDescent="0.2">
      <c r="A325" s="1" t="s">
        <v>201</v>
      </c>
      <c r="B325" s="2" t="s">
        <v>269</v>
      </c>
      <c r="C325" s="1" t="s">
        <v>25</v>
      </c>
      <c r="D325" s="1">
        <v>7.5</v>
      </c>
      <c r="E325" s="1">
        <v>0.19</v>
      </c>
      <c r="F325" s="1">
        <v>30</v>
      </c>
      <c r="G325" s="1">
        <f t="shared" si="7"/>
        <v>4.83</v>
      </c>
      <c r="H325" s="1">
        <v>0.82</v>
      </c>
      <c r="I325" s="1">
        <f>ROUND((3.495+2.764*(D325-6)+8.539*LN(D325/6)+1.008*LN((J325^2+6.155^2)^0.5)+0.464*AY325+0.165*AZ325),2)</f>
        <v>12.82</v>
      </c>
      <c r="J325" s="1">
        <v>21</v>
      </c>
      <c r="K325" s="1">
        <f>ROUND(J325+10^(0.89*D325-5.64),2)</f>
        <v>31.84</v>
      </c>
      <c r="L325" s="1">
        <f>ROUND(-3.49-1.86*LOG(J325)+0.9*D325,2)</f>
        <v>0.8</v>
      </c>
      <c r="M325" s="1">
        <v>0</v>
      </c>
      <c r="N325" s="1">
        <v>0</v>
      </c>
      <c r="O325" s="1">
        <v>8.9499999999999993</v>
      </c>
      <c r="P325" s="1">
        <v>1.1000000000000001</v>
      </c>
      <c r="Q325" s="1">
        <v>4</v>
      </c>
      <c r="R325" s="1">
        <v>0.48</v>
      </c>
      <c r="S325" s="1">
        <v>1.1000000000000001</v>
      </c>
      <c r="T325" s="1">
        <v>176</v>
      </c>
      <c r="U325" s="1">
        <v>187.12</v>
      </c>
      <c r="V325" s="1" t="s">
        <v>203</v>
      </c>
      <c r="AY325" s="1">
        <f>IF(C325="Strike-Slip",0,IF(C325="Normal",1,0))</f>
        <v>0</v>
      </c>
      <c r="AZ325" s="1">
        <f>IF(C325="Strike-Slip",0,IF(C325="Normal",0,1))</f>
        <v>1</v>
      </c>
    </row>
    <row r="326" spans="1:52" x14ac:dyDescent="0.2">
      <c r="A326" s="1" t="s">
        <v>201</v>
      </c>
      <c r="B326" s="2" t="s">
        <v>270</v>
      </c>
      <c r="C326" s="1" t="s">
        <v>25</v>
      </c>
      <c r="D326" s="1">
        <v>7.5</v>
      </c>
      <c r="E326" s="1">
        <v>0.19</v>
      </c>
      <c r="F326" s="1">
        <v>30</v>
      </c>
      <c r="G326" s="1">
        <f t="shared" si="7"/>
        <v>4.83</v>
      </c>
      <c r="H326" s="1">
        <v>0.82</v>
      </c>
      <c r="I326" s="1">
        <f>ROUND((3.495+2.764*(D326-6)+8.539*LN(D326/6)+1.008*LN((J326^2+6.155^2)^0.5)+0.464*AY326+0.165*AZ326),2)</f>
        <v>12.82</v>
      </c>
      <c r="J326" s="1">
        <v>21</v>
      </c>
      <c r="K326" s="1">
        <f>ROUND(J326+10^(0.89*D326-5.64),2)</f>
        <v>31.84</v>
      </c>
      <c r="L326" s="1">
        <f>ROUND(-3.49-1.86*LOG(J326)+0.9*D326,2)</f>
        <v>0.8</v>
      </c>
      <c r="M326" s="1">
        <v>0</v>
      </c>
      <c r="N326" s="1">
        <v>0</v>
      </c>
      <c r="O326" s="1">
        <v>11.95</v>
      </c>
      <c r="P326" s="1">
        <v>1.45</v>
      </c>
      <c r="Q326" s="1">
        <v>5.17</v>
      </c>
      <c r="R326" s="1">
        <v>0.39</v>
      </c>
      <c r="S326" s="1">
        <v>1.85</v>
      </c>
      <c r="T326" s="1">
        <v>176</v>
      </c>
      <c r="U326" s="1">
        <v>116</v>
      </c>
      <c r="V326" s="1" t="s">
        <v>203</v>
      </c>
      <c r="AY326" s="1">
        <f>IF(C326="Strike-Slip",0,IF(C326="Normal",1,0))</f>
        <v>0</v>
      </c>
      <c r="AZ326" s="1">
        <f>IF(C326="Strike-Slip",0,IF(C326="Normal",0,1))</f>
        <v>1</v>
      </c>
    </row>
    <row r="327" spans="1:52" x14ac:dyDescent="0.2">
      <c r="A327" s="1" t="s">
        <v>201</v>
      </c>
      <c r="B327" s="2" t="s">
        <v>271</v>
      </c>
      <c r="C327" s="1" t="s">
        <v>25</v>
      </c>
      <c r="D327" s="1">
        <v>7.5</v>
      </c>
      <c r="E327" s="1">
        <v>0.19</v>
      </c>
      <c r="F327" s="1">
        <v>30</v>
      </c>
      <c r="G327" s="1">
        <f t="shared" si="7"/>
        <v>4.83</v>
      </c>
      <c r="H327" s="1">
        <v>0.82</v>
      </c>
      <c r="I327" s="1">
        <f>ROUND((3.495+2.764*(D327-6)+8.539*LN(D327/6)+1.008*LN((J327^2+6.155^2)^0.5)+0.464*AY327+0.165*AZ327),2)</f>
        <v>12.82</v>
      </c>
      <c r="J327" s="1">
        <v>21</v>
      </c>
      <c r="K327" s="1">
        <f>ROUND(J327+10^(0.89*D327-5.64),2)</f>
        <v>31.84</v>
      </c>
      <c r="L327" s="1">
        <f>ROUND(-3.49-1.86*LOG(J327)+0.9*D327,2)</f>
        <v>0.8</v>
      </c>
      <c r="M327" s="1">
        <v>0</v>
      </c>
      <c r="N327" s="1">
        <v>0</v>
      </c>
      <c r="O327" s="1">
        <v>8.6999999999999993</v>
      </c>
      <c r="P327" s="1">
        <v>0.9</v>
      </c>
      <c r="Q327" s="1">
        <v>5.33</v>
      </c>
      <c r="R327" s="1">
        <v>0.33</v>
      </c>
      <c r="S327" s="1">
        <v>0.9</v>
      </c>
      <c r="T327" s="1">
        <v>176</v>
      </c>
      <c r="U327" s="1">
        <v>177.37</v>
      </c>
      <c r="V327" s="1" t="s">
        <v>203</v>
      </c>
      <c r="AY327" s="1">
        <f>IF(C327="Strike-Slip",0,IF(C327="Normal",1,0))</f>
        <v>0</v>
      </c>
      <c r="AZ327" s="1">
        <f>IF(C327="Strike-Slip",0,IF(C327="Normal",0,1))</f>
        <v>1</v>
      </c>
    </row>
    <row r="328" spans="1:52" x14ac:dyDescent="0.2">
      <c r="A328" s="1" t="s">
        <v>201</v>
      </c>
      <c r="B328" s="2" t="s">
        <v>272</v>
      </c>
      <c r="C328" s="1" t="s">
        <v>25</v>
      </c>
      <c r="D328" s="1">
        <v>7.5</v>
      </c>
      <c r="E328" s="1">
        <v>0.19</v>
      </c>
      <c r="F328" s="1">
        <v>30</v>
      </c>
      <c r="G328" s="1">
        <f t="shared" si="7"/>
        <v>4.83</v>
      </c>
      <c r="H328" s="1">
        <v>0.82</v>
      </c>
      <c r="I328" s="1">
        <f>ROUND((3.495+2.764*(D328-6)+8.539*LN(D328/6)+1.008*LN((J328^2+6.155^2)^0.5)+0.464*AY328+0.165*AZ328),2)</f>
        <v>12.82</v>
      </c>
      <c r="J328" s="1">
        <v>21</v>
      </c>
      <c r="K328" s="1">
        <f>ROUND(J328+10^(0.89*D328-5.64),2)</f>
        <v>31.84</v>
      </c>
      <c r="L328" s="1">
        <f>ROUND(-3.49-1.86*LOG(J328)+0.9*D328,2)</f>
        <v>0.8</v>
      </c>
      <c r="M328" s="1">
        <v>0</v>
      </c>
      <c r="N328" s="1">
        <v>0.16</v>
      </c>
      <c r="O328" s="1">
        <v>8.6999999999999993</v>
      </c>
      <c r="P328" s="1">
        <v>1</v>
      </c>
      <c r="Q328" s="1">
        <v>5.67</v>
      </c>
      <c r="R328" s="1">
        <v>0.31</v>
      </c>
      <c r="S328" s="1">
        <v>1</v>
      </c>
      <c r="T328" s="1">
        <v>176</v>
      </c>
      <c r="U328" s="1">
        <v>177.37</v>
      </c>
      <c r="V328" s="1" t="s">
        <v>203</v>
      </c>
      <c r="AY328" s="1">
        <f>IF(C328="Strike-Slip",0,IF(C328="Normal",1,0))</f>
        <v>0</v>
      </c>
      <c r="AZ328" s="1">
        <f>IF(C328="Strike-Slip",0,IF(C328="Normal",0,1))</f>
        <v>1</v>
      </c>
    </row>
    <row r="329" spans="1:52" x14ac:dyDescent="0.2">
      <c r="A329" s="1" t="s">
        <v>201</v>
      </c>
      <c r="B329" s="2" t="s">
        <v>273</v>
      </c>
      <c r="C329" s="1" t="s">
        <v>25</v>
      </c>
      <c r="D329" s="1">
        <v>7.5</v>
      </c>
      <c r="E329" s="1">
        <v>0.19</v>
      </c>
      <c r="F329" s="1">
        <v>30</v>
      </c>
      <c r="G329" s="1">
        <f t="shared" si="7"/>
        <v>4.83</v>
      </c>
      <c r="H329" s="1">
        <v>0.82</v>
      </c>
      <c r="I329" s="1">
        <f>ROUND((3.495+2.764*(D329-6)+8.539*LN(D329/6)+1.008*LN((J329^2+6.155^2)^0.5)+0.464*AY329+0.165*AZ329),2)</f>
        <v>12.82</v>
      </c>
      <c r="J329" s="1">
        <v>21</v>
      </c>
      <c r="K329" s="1">
        <f>ROUND(J329+10^(0.89*D329-5.64),2)</f>
        <v>31.84</v>
      </c>
      <c r="L329" s="1">
        <f>ROUND(-3.49-1.86*LOG(J329)+0.9*D329,2)</f>
        <v>0.8</v>
      </c>
      <c r="M329" s="1">
        <v>0</v>
      </c>
      <c r="N329" s="1">
        <v>0.16</v>
      </c>
      <c r="O329" s="1">
        <v>5.7</v>
      </c>
      <c r="P329" s="1">
        <v>0.9</v>
      </c>
      <c r="Q329" s="1">
        <v>6.5</v>
      </c>
      <c r="R329" s="1">
        <v>0.25</v>
      </c>
      <c r="S329" s="1">
        <v>0.9</v>
      </c>
      <c r="T329" s="1">
        <v>176</v>
      </c>
      <c r="U329" s="1">
        <v>177.37</v>
      </c>
      <c r="V329" s="1" t="s">
        <v>203</v>
      </c>
      <c r="AY329" s="1">
        <f>IF(C329="Strike-Slip",0,IF(C329="Normal",1,0))</f>
        <v>0</v>
      </c>
      <c r="AZ329" s="1">
        <f>IF(C329="Strike-Slip",0,IF(C329="Normal",0,1))</f>
        <v>1</v>
      </c>
    </row>
    <row r="330" spans="1:52" x14ac:dyDescent="0.2">
      <c r="A330" s="1" t="s">
        <v>201</v>
      </c>
      <c r="B330" s="2" t="s">
        <v>274</v>
      </c>
      <c r="C330" s="1" t="s">
        <v>25</v>
      </c>
      <c r="D330" s="1">
        <v>7.5</v>
      </c>
      <c r="E330" s="1">
        <v>0.19</v>
      </c>
      <c r="F330" s="1">
        <v>30</v>
      </c>
      <c r="G330" s="1">
        <f t="shared" si="7"/>
        <v>4.83</v>
      </c>
      <c r="H330" s="1">
        <v>0.82</v>
      </c>
      <c r="I330" s="1">
        <f>ROUND((3.495+2.764*(D330-6)+8.539*LN(D330/6)+1.008*LN((J330^2+6.155^2)^0.5)+0.464*AY330+0.165*AZ330),2)</f>
        <v>12.82</v>
      </c>
      <c r="J330" s="1">
        <v>21</v>
      </c>
      <c r="K330" s="1">
        <f>ROUND(J330+10^(0.89*D330-5.64),2)</f>
        <v>31.84</v>
      </c>
      <c r="L330" s="1">
        <f>ROUND(-3.49-1.86*LOG(J330)+0.9*D330,2)</f>
        <v>0.8</v>
      </c>
      <c r="M330" s="1">
        <v>0</v>
      </c>
      <c r="N330" s="1">
        <v>0.16</v>
      </c>
      <c r="O330" s="1">
        <v>5.0999999999999996</v>
      </c>
      <c r="P330" s="1">
        <v>0.9</v>
      </c>
      <c r="Q330" s="1">
        <v>5.2</v>
      </c>
      <c r="R330" s="1">
        <v>0.4</v>
      </c>
      <c r="S330" s="1">
        <v>0.8</v>
      </c>
      <c r="T330" s="1">
        <v>176</v>
      </c>
      <c r="U330" s="1">
        <v>177.37</v>
      </c>
      <c r="V330" s="1" t="s">
        <v>203</v>
      </c>
      <c r="AY330" s="1">
        <f>IF(C330="Strike-Slip",0,IF(C330="Normal",1,0))</f>
        <v>0</v>
      </c>
      <c r="AZ330" s="1">
        <f>IF(C330="Strike-Slip",0,IF(C330="Normal",0,1))</f>
        <v>1</v>
      </c>
    </row>
    <row r="331" spans="1:52" x14ac:dyDescent="0.2">
      <c r="A331" s="1" t="s">
        <v>201</v>
      </c>
      <c r="B331" s="2" t="s">
        <v>275</v>
      </c>
      <c r="C331" s="1" t="s">
        <v>25</v>
      </c>
      <c r="D331" s="1">
        <v>7.5</v>
      </c>
      <c r="E331" s="1">
        <v>0.19</v>
      </c>
      <c r="F331" s="1">
        <v>30</v>
      </c>
      <c r="G331" s="1">
        <f t="shared" si="7"/>
        <v>4.83</v>
      </c>
      <c r="H331" s="1">
        <v>0.82</v>
      </c>
      <c r="I331" s="1">
        <f>ROUND((3.495+2.764*(D331-6)+8.539*LN(D331/6)+1.008*LN((J331^2+6.155^2)^0.5)+0.464*AY331+0.165*AZ331),2)</f>
        <v>12.82</v>
      </c>
      <c r="J331" s="1">
        <v>21</v>
      </c>
      <c r="K331" s="1">
        <f>ROUND(J331+10^(0.89*D331-5.64),2)</f>
        <v>31.84</v>
      </c>
      <c r="L331" s="1">
        <f>ROUND(-3.49-1.86*LOG(J331)+0.9*D331,2)</f>
        <v>0.8</v>
      </c>
      <c r="M331" s="1">
        <v>0</v>
      </c>
      <c r="N331" s="1">
        <v>0.16</v>
      </c>
      <c r="O331" s="1">
        <v>7.45</v>
      </c>
      <c r="P331" s="1">
        <v>0.8</v>
      </c>
      <c r="Q331" s="1">
        <v>5.38</v>
      </c>
      <c r="R331" s="1">
        <v>0.64</v>
      </c>
      <c r="S331" s="1">
        <v>0.8</v>
      </c>
      <c r="T331" s="1">
        <v>176</v>
      </c>
      <c r="U331" s="1">
        <v>177.37</v>
      </c>
      <c r="V331" s="1" t="s">
        <v>203</v>
      </c>
      <c r="AY331" s="1">
        <f>IF(C331="Strike-Slip",0,IF(C331="Normal",1,0))</f>
        <v>0</v>
      </c>
      <c r="AZ331" s="1">
        <f>IF(C331="Strike-Slip",0,IF(C331="Normal",0,1))</f>
        <v>1</v>
      </c>
    </row>
    <row r="332" spans="1:52" x14ac:dyDescent="0.2">
      <c r="A332" s="1" t="s">
        <v>201</v>
      </c>
      <c r="B332" s="2" t="s">
        <v>276</v>
      </c>
      <c r="C332" s="1" t="s">
        <v>25</v>
      </c>
      <c r="D332" s="1">
        <v>7.5</v>
      </c>
      <c r="E332" s="1">
        <v>0.19</v>
      </c>
      <c r="F332" s="1">
        <v>30</v>
      </c>
      <c r="G332" s="1">
        <f t="shared" si="7"/>
        <v>4.83</v>
      </c>
      <c r="H332" s="1">
        <v>0.82</v>
      </c>
      <c r="I332" s="1">
        <f>ROUND((3.495+2.764*(D332-6)+8.539*LN(D332/6)+1.008*LN((J332^2+6.155^2)^0.5)+0.464*AY332+0.165*AZ332),2)</f>
        <v>12.82</v>
      </c>
      <c r="J332" s="1">
        <v>21</v>
      </c>
      <c r="K332" s="1">
        <f>ROUND(J332+10^(0.89*D332-5.64),2)</f>
        <v>31.84</v>
      </c>
      <c r="L332" s="1">
        <f>ROUND(-3.49-1.86*LOG(J332)+0.9*D332,2)</f>
        <v>0.8</v>
      </c>
      <c r="M332" s="1">
        <v>1.1299999999999999</v>
      </c>
      <c r="N332" s="1">
        <v>1.05</v>
      </c>
      <c r="O332" s="1">
        <v>7.75</v>
      </c>
      <c r="P332" s="1">
        <v>0.45</v>
      </c>
      <c r="Q332" s="1">
        <v>5.71</v>
      </c>
      <c r="R332" s="1">
        <v>0.39</v>
      </c>
      <c r="S332" s="1">
        <v>10.4</v>
      </c>
      <c r="T332" s="1">
        <v>176</v>
      </c>
      <c r="U332" s="1">
        <v>189.07</v>
      </c>
      <c r="V332" s="1" t="s">
        <v>203</v>
      </c>
      <c r="AY332" s="1">
        <f>IF(C332="Strike-Slip",0,IF(C332="Normal",1,0))</f>
        <v>0</v>
      </c>
      <c r="AZ332" s="1">
        <f>IF(C332="Strike-Slip",0,IF(C332="Normal",0,1))</f>
        <v>1</v>
      </c>
    </row>
    <row r="333" spans="1:52" x14ac:dyDescent="0.2">
      <c r="A333" s="1" t="s">
        <v>201</v>
      </c>
      <c r="B333" s="2" t="s">
        <v>277</v>
      </c>
      <c r="C333" s="1" t="s">
        <v>25</v>
      </c>
      <c r="D333" s="1">
        <v>7.5</v>
      </c>
      <c r="E333" s="1">
        <v>0.19</v>
      </c>
      <c r="F333" s="1">
        <v>30</v>
      </c>
      <c r="G333" s="1">
        <f t="shared" si="7"/>
        <v>4.83</v>
      </c>
      <c r="H333" s="1">
        <v>0.82</v>
      </c>
      <c r="I333" s="1">
        <f>ROUND((3.495+2.764*(D333-6)+8.539*LN(D333/6)+1.008*LN((J333^2+6.155^2)^0.5)+0.464*AY333+0.165*AZ333),2)</f>
        <v>12.82</v>
      </c>
      <c r="J333" s="1">
        <v>21</v>
      </c>
      <c r="K333" s="1">
        <f>ROUND(J333+10^(0.89*D333-5.64),2)</f>
        <v>31.84</v>
      </c>
      <c r="L333" s="1">
        <f>ROUND(-3.49-1.86*LOG(J333)+0.9*D333,2)</f>
        <v>0.8</v>
      </c>
      <c r="M333" s="1">
        <v>1.1299999999999999</v>
      </c>
      <c r="N333" s="1">
        <v>1.05</v>
      </c>
      <c r="O333" s="1">
        <v>8.9</v>
      </c>
      <c r="P333" s="1">
        <v>1.1000000000000001</v>
      </c>
      <c r="Q333" s="1">
        <v>2.33</v>
      </c>
      <c r="R333" s="1">
        <v>0.64</v>
      </c>
      <c r="S333" s="1">
        <v>3</v>
      </c>
      <c r="T333" s="1">
        <v>176</v>
      </c>
      <c r="U333" s="1">
        <v>189.07</v>
      </c>
      <c r="V333" s="1" t="s">
        <v>203</v>
      </c>
      <c r="AY333" s="1">
        <f>IF(C333="Strike-Slip",0,IF(C333="Normal",1,0))</f>
        <v>0</v>
      </c>
      <c r="AZ333" s="1">
        <f>IF(C333="Strike-Slip",0,IF(C333="Normal",0,1))</f>
        <v>1</v>
      </c>
    </row>
    <row r="334" spans="1:52" x14ac:dyDescent="0.2">
      <c r="A334" s="1" t="s">
        <v>201</v>
      </c>
      <c r="B334" s="2" t="s">
        <v>278</v>
      </c>
      <c r="C334" s="1" t="s">
        <v>25</v>
      </c>
      <c r="D334" s="1">
        <v>7.5</v>
      </c>
      <c r="E334" s="1">
        <v>0.19</v>
      </c>
      <c r="F334" s="1">
        <v>30</v>
      </c>
      <c r="G334" s="1">
        <f t="shared" si="7"/>
        <v>4.83</v>
      </c>
      <c r="H334" s="1">
        <v>0.82</v>
      </c>
      <c r="I334" s="1">
        <f>ROUND((3.495+2.764*(D334-6)+8.539*LN(D334/6)+1.008*LN((J334^2+6.155^2)^0.5)+0.464*AY334+0.165*AZ334),2)</f>
        <v>12.82</v>
      </c>
      <c r="J334" s="1">
        <v>21</v>
      </c>
      <c r="K334" s="1">
        <f>ROUND(J334+10^(0.89*D334-5.64),2)</f>
        <v>31.84</v>
      </c>
      <c r="L334" s="1">
        <f>ROUND(-3.49-1.86*LOG(J334)+0.9*D334,2)</f>
        <v>0.8</v>
      </c>
      <c r="M334" s="1">
        <v>1.1299999999999999</v>
      </c>
      <c r="N334" s="1">
        <v>1.05</v>
      </c>
      <c r="O334" s="1">
        <v>9.1</v>
      </c>
      <c r="P334" s="1">
        <v>1.7</v>
      </c>
      <c r="Q334" s="1">
        <v>4.78</v>
      </c>
      <c r="R334" s="1">
        <v>0.41</v>
      </c>
      <c r="S334" s="1">
        <v>1.7</v>
      </c>
      <c r="T334" s="1">
        <v>176</v>
      </c>
      <c r="U334" s="1">
        <v>189.07</v>
      </c>
      <c r="V334" s="1" t="s">
        <v>203</v>
      </c>
      <c r="AY334" s="1">
        <f>IF(C334="Strike-Slip",0,IF(C334="Normal",1,0))</f>
        <v>0</v>
      </c>
      <c r="AZ334" s="1">
        <f>IF(C334="Strike-Slip",0,IF(C334="Normal",0,1))</f>
        <v>1</v>
      </c>
    </row>
    <row r="335" spans="1:52" x14ac:dyDescent="0.2">
      <c r="A335" s="1" t="s">
        <v>201</v>
      </c>
      <c r="B335" s="2" t="s">
        <v>279</v>
      </c>
      <c r="C335" s="1" t="s">
        <v>25</v>
      </c>
      <c r="D335" s="1">
        <v>7.5</v>
      </c>
      <c r="E335" s="1">
        <v>0.19</v>
      </c>
      <c r="F335" s="1">
        <v>30</v>
      </c>
      <c r="G335" s="1">
        <f t="shared" si="7"/>
        <v>4.83</v>
      </c>
      <c r="H335" s="1">
        <v>0.82</v>
      </c>
      <c r="I335" s="1">
        <f>ROUND((3.495+2.764*(D335-6)+8.539*LN(D335/6)+1.008*LN((J335^2+6.155^2)^0.5)+0.464*AY335+0.165*AZ335),2)</f>
        <v>12.82</v>
      </c>
      <c r="J335" s="1">
        <v>21</v>
      </c>
      <c r="K335" s="1">
        <f>ROUND(J335+10^(0.89*D335-5.64),2)</f>
        <v>31.84</v>
      </c>
      <c r="L335" s="1">
        <f>ROUND(-3.49-1.86*LOG(J335)+0.9*D335,2)</f>
        <v>0.8</v>
      </c>
      <c r="M335" s="1">
        <v>0</v>
      </c>
      <c r="N335" s="1">
        <v>0</v>
      </c>
      <c r="O335" s="1">
        <v>3.6</v>
      </c>
      <c r="P335" s="1">
        <v>1.6</v>
      </c>
      <c r="Q335" s="1">
        <v>19</v>
      </c>
      <c r="R335" s="1">
        <v>0.24</v>
      </c>
      <c r="S335" s="1">
        <v>2</v>
      </c>
      <c r="T335" s="1">
        <v>176</v>
      </c>
      <c r="U335" s="1">
        <v>21</v>
      </c>
      <c r="V335" s="1" t="s">
        <v>203</v>
      </c>
      <c r="AY335" s="1">
        <f>IF(C335="Strike-Slip",0,IF(C335="Normal",1,0))</f>
        <v>0</v>
      </c>
      <c r="AZ335" s="1">
        <f>IF(C335="Strike-Slip",0,IF(C335="Normal",0,1))</f>
        <v>1</v>
      </c>
    </row>
    <row r="336" spans="1:52" x14ac:dyDescent="0.2">
      <c r="A336" s="1" t="s">
        <v>201</v>
      </c>
      <c r="B336" s="2" t="s">
        <v>280</v>
      </c>
      <c r="C336" s="1" t="s">
        <v>25</v>
      </c>
      <c r="D336" s="1">
        <v>7.5</v>
      </c>
      <c r="E336" s="1">
        <v>0.19</v>
      </c>
      <c r="F336" s="1">
        <v>30</v>
      </c>
      <c r="G336" s="1">
        <f t="shared" si="7"/>
        <v>4.83</v>
      </c>
      <c r="H336" s="1">
        <v>0.82</v>
      </c>
      <c r="I336" s="1">
        <f>ROUND((3.495+2.764*(D336-6)+8.539*LN(D336/6)+1.008*LN((J336^2+6.155^2)^0.5)+0.464*AY336+0.165*AZ336),2)</f>
        <v>12.82</v>
      </c>
      <c r="J336" s="1">
        <v>21</v>
      </c>
      <c r="K336" s="1">
        <f>ROUND(J336+10^(0.89*D336-5.64),2)</f>
        <v>31.84</v>
      </c>
      <c r="L336" s="1">
        <f>ROUND(-3.49-1.86*LOG(J336)+0.9*D336,2)</f>
        <v>0.8</v>
      </c>
      <c r="M336" s="1">
        <v>0.38</v>
      </c>
      <c r="N336" s="1">
        <v>0.98</v>
      </c>
      <c r="O336" s="1">
        <v>5.4</v>
      </c>
      <c r="P336" s="1">
        <v>3</v>
      </c>
      <c r="Q336" s="1">
        <v>7</v>
      </c>
      <c r="R336" s="1">
        <v>0.22</v>
      </c>
      <c r="S336" s="1">
        <v>9.6</v>
      </c>
      <c r="T336" s="1">
        <v>176</v>
      </c>
      <c r="U336" s="1">
        <v>68.59</v>
      </c>
      <c r="V336" s="1" t="s">
        <v>203</v>
      </c>
      <c r="AY336" s="1">
        <f>IF(C336="Strike-Slip",0,IF(C336="Normal",1,0))</f>
        <v>0</v>
      </c>
      <c r="AZ336" s="1">
        <f>IF(C336="Strike-Slip",0,IF(C336="Normal",0,1))</f>
        <v>1</v>
      </c>
    </row>
    <row r="337" spans="1:52" x14ac:dyDescent="0.2">
      <c r="A337" s="1" t="s">
        <v>201</v>
      </c>
      <c r="B337" s="2" t="s">
        <v>281</v>
      </c>
      <c r="C337" s="1" t="s">
        <v>25</v>
      </c>
      <c r="D337" s="1">
        <v>7.5</v>
      </c>
      <c r="E337" s="1">
        <v>0.19</v>
      </c>
      <c r="F337" s="1">
        <v>30</v>
      </c>
      <c r="G337" s="1">
        <f t="shared" si="7"/>
        <v>4.83</v>
      </c>
      <c r="H337" s="1">
        <v>0.82</v>
      </c>
      <c r="I337" s="1">
        <f>ROUND((3.495+2.764*(D337-6)+8.539*LN(D337/6)+1.008*LN((J337^2+6.155^2)^0.5)+0.464*AY337+0.165*AZ337),2)</f>
        <v>12.82</v>
      </c>
      <c r="J337" s="1">
        <v>21</v>
      </c>
      <c r="K337" s="1">
        <f>ROUND(J337+10^(0.89*D337-5.64),2)</f>
        <v>31.84</v>
      </c>
      <c r="L337" s="1">
        <f>ROUND(-3.49-1.86*LOG(J337)+0.9*D337,2)</f>
        <v>0.8</v>
      </c>
      <c r="M337" s="1">
        <v>0.38</v>
      </c>
      <c r="N337" s="1">
        <v>0.98</v>
      </c>
      <c r="O337" s="1">
        <v>4.79</v>
      </c>
      <c r="P337" s="1">
        <v>4</v>
      </c>
      <c r="Q337" s="1">
        <v>8</v>
      </c>
      <c r="R337" s="1">
        <v>0.15</v>
      </c>
      <c r="S337" s="1">
        <v>9.1</v>
      </c>
      <c r="T337" s="1">
        <v>176</v>
      </c>
      <c r="U337" s="1">
        <v>68.59</v>
      </c>
      <c r="V337" s="1" t="s">
        <v>203</v>
      </c>
      <c r="AY337" s="1">
        <f>IF(C337="Strike-Slip",0,IF(C337="Normal",1,0))</f>
        <v>0</v>
      </c>
      <c r="AZ337" s="1">
        <f>IF(C337="Strike-Slip",0,IF(C337="Normal",0,1))</f>
        <v>1</v>
      </c>
    </row>
    <row r="338" spans="1:52" x14ac:dyDescent="0.2">
      <c r="A338" s="1" t="s">
        <v>201</v>
      </c>
      <c r="B338" s="2" t="s">
        <v>282</v>
      </c>
      <c r="C338" s="1" t="s">
        <v>25</v>
      </c>
      <c r="D338" s="1">
        <v>7.5</v>
      </c>
      <c r="E338" s="1">
        <v>0.19</v>
      </c>
      <c r="F338" s="1">
        <v>30</v>
      </c>
      <c r="G338" s="1">
        <f t="shared" si="7"/>
        <v>4.83</v>
      </c>
      <c r="H338" s="1">
        <v>0.82</v>
      </c>
      <c r="I338" s="1">
        <f>ROUND((3.495+2.764*(D338-6)+8.539*LN(D338/6)+1.008*LN((J338^2+6.155^2)^0.5)+0.464*AY338+0.165*AZ338),2)</f>
        <v>12.82</v>
      </c>
      <c r="J338" s="1">
        <v>21</v>
      </c>
      <c r="K338" s="1">
        <f>ROUND(J338+10^(0.89*D338-5.64),2)</f>
        <v>31.84</v>
      </c>
      <c r="L338" s="1">
        <f>ROUND(-3.49-1.86*LOG(J338)+0.9*D338,2)</f>
        <v>0.8</v>
      </c>
      <c r="M338" s="1">
        <v>0.38</v>
      </c>
      <c r="N338" s="1">
        <v>0.98</v>
      </c>
      <c r="O338" s="1">
        <v>4.5999999999999996</v>
      </c>
      <c r="P338" s="1">
        <v>4.5</v>
      </c>
      <c r="Q338" s="1">
        <v>7</v>
      </c>
      <c r="R338" s="1">
        <v>0.22</v>
      </c>
      <c r="S338" s="1">
        <v>4.5</v>
      </c>
      <c r="T338" s="1">
        <v>176</v>
      </c>
      <c r="U338" s="1">
        <v>68.59</v>
      </c>
      <c r="V338" s="1" t="s">
        <v>203</v>
      </c>
      <c r="AY338" s="1">
        <f>IF(C338="Strike-Slip",0,IF(C338="Normal",1,0))</f>
        <v>0</v>
      </c>
      <c r="AZ338" s="1">
        <f>IF(C338="Strike-Slip",0,IF(C338="Normal",0,1))</f>
        <v>1</v>
      </c>
    </row>
    <row r="339" spans="1:52" x14ac:dyDescent="0.2">
      <c r="A339" s="1" t="s">
        <v>201</v>
      </c>
      <c r="B339" s="2" t="s">
        <v>283</v>
      </c>
      <c r="C339" s="1" t="s">
        <v>25</v>
      </c>
      <c r="D339" s="1">
        <v>7.5</v>
      </c>
      <c r="E339" s="1">
        <v>0.19</v>
      </c>
      <c r="F339" s="1">
        <v>30</v>
      </c>
      <c r="G339" s="1">
        <f t="shared" si="7"/>
        <v>4.83</v>
      </c>
      <c r="H339" s="1">
        <v>0.82</v>
      </c>
      <c r="I339" s="1">
        <f>ROUND((3.495+2.764*(D339-6)+8.539*LN(D339/6)+1.008*LN((J339^2+6.155^2)^0.5)+0.464*AY339+0.165*AZ339),2)</f>
        <v>12.82</v>
      </c>
      <c r="J339" s="1">
        <v>21</v>
      </c>
      <c r="K339" s="1">
        <f>ROUND(J339+10^(0.89*D339-5.64),2)</f>
        <v>31.84</v>
      </c>
      <c r="L339" s="1">
        <f>ROUND(-3.49-1.86*LOG(J339)+0.9*D339,2)</f>
        <v>0.8</v>
      </c>
      <c r="M339" s="1">
        <v>1.06</v>
      </c>
      <c r="N339" s="1">
        <v>5.17</v>
      </c>
      <c r="O339" s="1">
        <v>11.7</v>
      </c>
      <c r="P339" s="1">
        <v>0.6</v>
      </c>
      <c r="Q339" s="1">
        <v>14.08</v>
      </c>
      <c r="R339" s="1">
        <v>0.33</v>
      </c>
      <c r="S339" s="1">
        <v>1.5</v>
      </c>
      <c r="T339" s="1">
        <v>176</v>
      </c>
      <c r="U339" s="1">
        <v>152.13</v>
      </c>
      <c r="V339" s="1" t="s">
        <v>203</v>
      </c>
      <c r="AY339" s="1">
        <f>IF(C339="Strike-Slip",0,IF(C339="Normal",1,0))</f>
        <v>0</v>
      </c>
      <c r="AZ339" s="1">
        <f>IF(C339="Strike-Slip",0,IF(C339="Normal",0,1))</f>
        <v>1</v>
      </c>
    </row>
    <row r="340" spans="1:52" x14ac:dyDescent="0.2">
      <c r="A340" s="1" t="s">
        <v>201</v>
      </c>
      <c r="B340" s="2" t="s">
        <v>284</v>
      </c>
      <c r="C340" s="1" t="s">
        <v>25</v>
      </c>
      <c r="D340" s="1">
        <v>7.5</v>
      </c>
      <c r="E340" s="1">
        <v>0.19</v>
      </c>
      <c r="F340" s="1">
        <v>30</v>
      </c>
      <c r="G340" s="1">
        <f t="shared" si="7"/>
        <v>4.83</v>
      </c>
      <c r="H340" s="1">
        <v>0.82</v>
      </c>
      <c r="I340" s="1">
        <f>ROUND((3.495+2.764*(D340-6)+8.539*LN(D340/6)+1.008*LN((J340^2+6.155^2)^0.5)+0.464*AY340+0.165*AZ340),2)</f>
        <v>12.82</v>
      </c>
      <c r="J340" s="1">
        <v>21</v>
      </c>
      <c r="K340" s="1">
        <f>ROUND(J340+10^(0.89*D340-5.64),2)</f>
        <v>31.84</v>
      </c>
      <c r="L340" s="1">
        <f>ROUND(-3.49-1.86*LOG(J340)+0.9*D340,2)</f>
        <v>0.8</v>
      </c>
      <c r="M340" s="1">
        <v>0.84</v>
      </c>
      <c r="N340" s="1">
        <v>2</v>
      </c>
      <c r="O340" s="1">
        <v>4.4000000000000004</v>
      </c>
      <c r="P340" s="1">
        <v>2</v>
      </c>
      <c r="Q340" s="1">
        <v>12.8</v>
      </c>
      <c r="R340" s="1">
        <v>0.3</v>
      </c>
      <c r="S340" s="1">
        <v>7.1</v>
      </c>
      <c r="T340" s="1">
        <v>176</v>
      </c>
      <c r="U340" s="1">
        <v>103</v>
      </c>
      <c r="V340" s="1" t="s">
        <v>203</v>
      </c>
      <c r="AY340" s="1">
        <f>IF(C340="Strike-Slip",0,IF(C340="Normal",1,0))</f>
        <v>0</v>
      </c>
      <c r="AZ340" s="1">
        <f>IF(C340="Strike-Slip",0,IF(C340="Normal",0,1))</f>
        <v>1</v>
      </c>
    </row>
    <row r="341" spans="1:52" x14ac:dyDescent="0.2">
      <c r="A341" s="1" t="s">
        <v>201</v>
      </c>
      <c r="B341" s="2" t="s">
        <v>285</v>
      </c>
      <c r="C341" s="1" t="s">
        <v>25</v>
      </c>
      <c r="D341" s="1">
        <v>7.5</v>
      </c>
      <c r="E341" s="1">
        <v>0.19</v>
      </c>
      <c r="F341" s="1">
        <v>30</v>
      </c>
      <c r="G341" s="1">
        <f t="shared" si="7"/>
        <v>4.83</v>
      </c>
      <c r="H341" s="1">
        <v>0.82</v>
      </c>
      <c r="I341" s="1">
        <f>ROUND((3.495+2.764*(D341-6)+8.539*LN(D341/6)+1.008*LN((J341^2+6.155^2)^0.5)+0.464*AY341+0.165*AZ341),2)</f>
        <v>12.82</v>
      </c>
      <c r="J341" s="1">
        <v>21</v>
      </c>
      <c r="K341" s="1">
        <f>ROUND(J341+10^(0.89*D341-5.64),2)</f>
        <v>31.84</v>
      </c>
      <c r="L341" s="1">
        <f>ROUND(-3.49-1.86*LOG(J341)+0.9*D341,2)</f>
        <v>0.8</v>
      </c>
      <c r="M341" s="1">
        <v>0.84</v>
      </c>
      <c r="N341" s="1">
        <v>2</v>
      </c>
      <c r="O341" s="1">
        <v>4.4000000000000004</v>
      </c>
      <c r="P341" s="1">
        <v>2</v>
      </c>
      <c r="Q341" s="1">
        <v>12.8</v>
      </c>
      <c r="R341" s="1">
        <v>0.3</v>
      </c>
      <c r="S341" s="1">
        <v>7.1</v>
      </c>
      <c r="T341" s="1">
        <v>176</v>
      </c>
      <c r="U341" s="1">
        <v>183.98</v>
      </c>
      <c r="V341" s="1" t="s">
        <v>203</v>
      </c>
      <c r="AY341" s="1">
        <f>IF(C341="Strike-Slip",0,IF(C341="Normal",1,0))</f>
        <v>0</v>
      </c>
      <c r="AZ341" s="1">
        <f>IF(C341="Strike-Slip",0,IF(C341="Normal",0,1))</f>
        <v>1</v>
      </c>
    </row>
    <row r="342" spans="1:52" x14ac:dyDescent="0.2">
      <c r="A342" s="1" t="s">
        <v>201</v>
      </c>
      <c r="B342" s="2" t="s">
        <v>286</v>
      </c>
      <c r="C342" s="1" t="s">
        <v>25</v>
      </c>
      <c r="D342" s="1">
        <v>7.5</v>
      </c>
      <c r="E342" s="1">
        <v>0.19</v>
      </c>
      <c r="F342" s="1">
        <v>30</v>
      </c>
      <c r="G342" s="1">
        <f t="shared" si="7"/>
        <v>4.83</v>
      </c>
      <c r="H342" s="1">
        <v>0.82</v>
      </c>
      <c r="I342" s="1">
        <f>ROUND((3.495+2.764*(D342-6)+8.539*LN(D342/6)+1.008*LN((J342^2+6.155^2)^0.5)+0.464*AY342+0.165*AZ342),2)</f>
        <v>12.82</v>
      </c>
      <c r="J342" s="1">
        <v>21</v>
      </c>
      <c r="K342" s="1">
        <f>ROUND(J342+10^(0.89*D342-5.64),2)</f>
        <v>31.84</v>
      </c>
      <c r="L342" s="1">
        <f>ROUND(-3.49-1.86*LOG(J342)+0.9*D342,2)</f>
        <v>0.8</v>
      </c>
      <c r="M342" s="1">
        <v>1.06</v>
      </c>
      <c r="N342" s="1">
        <v>2.8</v>
      </c>
      <c r="O342" s="1">
        <v>10.6</v>
      </c>
      <c r="P342" s="1">
        <v>3.6</v>
      </c>
      <c r="Q342" s="1">
        <v>6</v>
      </c>
      <c r="R342" s="1">
        <v>0.6</v>
      </c>
      <c r="S342" s="1">
        <v>3.6</v>
      </c>
      <c r="T342" s="1">
        <v>176</v>
      </c>
      <c r="U342" s="1">
        <v>43</v>
      </c>
      <c r="V342" s="1" t="s">
        <v>203</v>
      </c>
      <c r="AY342" s="1">
        <f>IF(C342="Strike-Slip",0,IF(C342="Normal",1,0))</f>
        <v>0</v>
      </c>
      <c r="AZ342" s="1">
        <f>IF(C342="Strike-Slip",0,IF(C342="Normal",0,1))</f>
        <v>1</v>
      </c>
    </row>
    <row r="343" spans="1:52" x14ac:dyDescent="0.2">
      <c r="A343" s="1" t="s">
        <v>201</v>
      </c>
      <c r="B343" s="2" t="s">
        <v>287</v>
      </c>
      <c r="C343" s="1" t="s">
        <v>25</v>
      </c>
      <c r="D343" s="1">
        <v>7.5</v>
      </c>
      <c r="E343" s="1">
        <v>0.19</v>
      </c>
      <c r="F343" s="1">
        <v>30</v>
      </c>
      <c r="G343" s="1">
        <f t="shared" si="7"/>
        <v>4.83</v>
      </c>
      <c r="H343" s="1">
        <v>0.82</v>
      </c>
      <c r="I343" s="1">
        <f>ROUND((3.495+2.764*(D343-6)+8.539*LN(D343/6)+1.008*LN((J343^2+6.155^2)^0.5)+0.464*AY343+0.165*AZ343),2)</f>
        <v>12.82</v>
      </c>
      <c r="J343" s="1">
        <v>21</v>
      </c>
      <c r="K343" s="1">
        <f>ROUND(J343+10^(0.89*D343-5.64),2)</f>
        <v>31.84</v>
      </c>
      <c r="L343" s="1">
        <f>ROUND(-3.49-1.86*LOG(J343)+0.9*D343,2)</f>
        <v>0.8</v>
      </c>
      <c r="M343" s="1">
        <v>0</v>
      </c>
      <c r="N343" s="1">
        <v>0</v>
      </c>
      <c r="O343" s="1">
        <v>11.57</v>
      </c>
      <c r="P343" s="1">
        <v>1.93</v>
      </c>
      <c r="Q343" s="1">
        <v>5</v>
      </c>
      <c r="R343" s="1">
        <v>0.35</v>
      </c>
      <c r="S343" s="1">
        <v>1.93</v>
      </c>
      <c r="T343" s="1">
        <v>176</v>
      </c>
      <c r="U343" s="1">
        <v>112</v>
      </c>
      <c r="V343" s="1" t="s">
        <v>203</v>
      </c>
      <c r="AY343" s="1">
        <f>IF(C343="Strike-Slip",0,IF(C343="Normal",1,0))</f>
        <v>0</v>
      </c>
      <c r="AZ343" s="1">
        <f>IF(C343="Strike-Slip",0,IF(C343="Normal",0,1))</f>
        <v>1</v>
      </c>
    </row>
    <row r="344" spans="1:52" x14ac:dyDescent="0.2">
      <c r="A344" s="1" t="s">
        <v>201</v>
      </c>
      <c r="B344" s="2" t="s">
        <v>288</v>
      </c>
      <c r="C344" s="1" t="s">
        <v>25</v>
      </c>
      <c r="D344" s="1">
        <v>7.5</v>
      </c>
      <c r="E344" s="1">
        <v>0.19</v>
      </c>
      <c r="F344" s="1">
        <v>30</v>
      </c>
      <c r="G344" s="1">
        <f t="shared" si="7"/>
        <v>4.83</v>
      </c>
      <c r="H344" s="1">
        <v>0.82</v>
      </c>
      <c r="I344" s="1">
        <f>ROUND((3.495+2.764*(D344-6)+8.539*LN(D344/6)+1.008*LN((J344^2+6.155^2)^0.5)+0.464*AY344+0.165*AZ344),2)</f>
        <v>12.82</v>
      </c>
      <c r="J344" s="1">
        <v>21</v>
      </c>
      <c r="K344" s="1">
        <f>ROUND(J344+10^(0.89*D344-5.64),2)</f>
        <v>31.84</v>
      </c>
      <c r="L344" s="1">
        <f>ROUND(-3.49-1.86*LOG(J344)+0.9*D344,2)</f>
        <v>0.8</v>
      </c>
      <c r="M344" s="1">
        <v>0</v>
      </c>
      <c r="N344" s="1">
        <v>0</v>
      </c>
      <c r="O344" s="1">
        <v>4.5</v>
      </c>
      <c r="P344" s="1">
        <v>0.5</v>
      </c>
      <c r="Q344" s="1">
        <v>5</v>
      </c>
      <c r="R344" s="1">
        <v>0.35</v>
      </c>
      <c r="S344" s="1">
        <v>1.5</v>
      </c>
      <c r="T344" s="1">
        <v>176</v>
      </c>
      <c r="U344" s="1">
        <v>112</v>
      </c>
      <c r="V344" s="1" t="s">
        <v>203</v>
      </c>
      <c r="AY344" s="1">
        <f>IF(C344="Strike-Slip",0,IF(C344="Normal",1,0))</f>
        <v>0</v>
      </c>
      <c r="AZ344" s="1">
        <f>IF(C344="Strike-Slip",0,IF(C344="Normal",0,1))</f>
        <v>1</v>
      </c>
    </row>
    <row r="345" spans="1:52" x14ac:dyDescent="0.2">
      <c r="A345" s="1" t="s">
        <v>201</v>
      </c>
      <c r="B345" s="2" t="s">
        <v>289</v>
      </c>
      <c r="C345" s="1" t="s">
        <v>25</v>
      </c>
      <c r="D345" s="1">
        <v>7.5</v>
      </c>
      <c r="E345" s="1">
        <v>0.19</v>
      </c>
      <c r="F345" s="1">
        <v>30</v>
      </c>
      <c r="G345" s="1">
        <f t="shared" si="7"/>
        <v>4.83</v>
      </c>
      <c r="H345" s="1">
        <v>0.82</v>
      </c>
      <c r="I345" s="1">
        <f>ROUND((3.495+2.764*(D345-6)+8.539*LN(D345/6)+1.008*LN((J345^2+6.155^2)^0.5)+0.464*AY345+0.165*AZ345),2)</f>
        <v>12.82</v>
      </c>
      <c r="J345" s="1">
        <v>21</v>
      </c>
      <c r="K345" s="1">
        <f>ROUND(J345+10^(0.89*D345-5.64),2)</f>
        <v>31.84</v>
      </c>
      <c r="L345" s="1">
        <f>ROUND(-3.49-1.86*LOG(J345)+0.9*D345,2)</f>
        <v>0.8</v>
      </c>
      <c r="M345" s="1">
        <v>0</v>
      </c>
      <c r="N345" s="1">
        <v>0</v>
      </c>
      <c r="O345" s="1">
        <v>7.4</v>
      </c>
      <c r="P345" s="1">
        <v>2</v>
      </c>
      <c r="Q345" s="1">
        <v>6.43</v>
      </c>
      <c r="R345" s="1">
        <v>0.41</v>
      </c>
      <c r="S345" s="1">
        <v>9</v>
      </c>
      <c r="T345" s="1">
        <v>176</v>
      </c>
      <c r="U345" s="1">
        <v>63.95</v>
      </c>
      <c r="V345" s="1" t="s">
        <v>203</v>
      </c>
      <c r="AY345" s="1">
        <f>IF(C345="Strike-Slip",0,IF(C345="Normal",1,0))</f>
        <v>0</v>
      </c>
      <c r="AZ345" s="1">
        <f>IF(C345="Strike-Slip",0,IF(C345="Normal",0,1))</f>
        <v>1</v>
      </c>
    </row>
    <row r="346" spans="1:52" x14ac:dyDescent="0.2">
      <c r="A346" s="1" t="s">
        <v>201</v>
      </c>
      <c r="B346" s="2" t="s">
        <v>290</v>
      </c>
      <c r="C346" s="1" t="s">
        <v>25</v>
      </c>
      <c r="D346" s="1">
        <v>7.5</v>
      </c>
      <c r="E346" s="1">
        <v>0.19</v>
      </c>
      <c r="F346" s="1">
        <v>30</v>
      </c>
      <c r="G346" s="1">
        <f t="shared" si="7"/>
        <v>4.83</v>
      </c>
      <c r="H346" s="1">
        <v>0.82</v>
      </c>
      <c r="I346" s="1">
        <f>ROUND((3.495+2.764*(D346-6)+8.539*LN(D346/6)+1.008*LN((J346^2+6.155^2)^0.5)+0.464*AY346+0.165*AZ346),2)</f>
        <v>12.82</v>
      </c>
      <c r="J346" s="1">
        <v>21</v>
      </c>
      <c r="K346" s="1">
        <f>ROUND(J346+10^(0.89*D346-5.64),2)</f>
        <v>31.84</v>
      </c>
      <c r="L346" s="1">
        <f>ROUND(-3.49-1.86*LOG(J346)+0.9*D346,2)</f>
        <v>0.8</v>
      </c>
      <c r="M346" s="1">
        <v>0</v>
      </c>
      <c r="N346" s="1">
        <v>0</v>
      </c>
      <c r="O346" s="1">
        <v>6.75</v>
      </c>
      <c r="P346" s="1">
        <v>0</v>
      </c>
      <c r="Q346" s="1">
        <v>8.33</v>
      </c>
      <c r="R346" s="1">
        <v>0.32</v>
      </c>
      <c r="S346" s="1">
        <v>0.1</v>
      </c>
      <c r="T346" s="1">
        <v>176</v>
      </c>
      <c r="U346" s="1">
        <v>15</v>
      </c>
      <c r="V346" s="1" t="s">
        <v>203</v>
      </c>
      <c r="AY346" s="1">
        <f>IF(C346="Strike-Slip",0,IF(C346="Normal",1,0))</f>
        <v>0</v>
      </c>
      <c r="AZ346" s="1">
        <f>IF(C346="Strike-Slip",0,IF(C346="Normal",0,1))</f>
        <v>1</v>
      </c>
    </row>
    <row r="347" spans="1:52" x14ac:dyDescent="0.2">
      <c r="A347" s="1" t="s">
        <v>201</v>
      </c>
      <c r="B347" s="2" t="s">
        <v>291</v>
      </c>
      <c r="C347" s="1" t="s">
        <v>25</v>
      </c>
      <c r="D347" s="1">
        <v>7.5</v>
      </c>
      <c r="E347" s="1">
        <v>0.19</v>
      </c>
      <c r="F347" s="1">
        <v>30</v>
      </c>
      <c r="G347" s="1">
        <f t="shared" si="7"/>
        <v>4.83</v>
      </c>
      <c r="H347" s="1">
        <v>0.82</v>
      </c>
      <c r="I347" s="1">
        <f>ROUND((3.495+2.764*(D347-6)+8.539*LN(D347/6)+1.008*LN((J347^2+6.155^2)^0.5)+0.464*AY347+0.165*AZ347),2)</f>
        <v>12.82</v>
      </c>
      <c r="J347" s="1">
        <v>21</v>
      </c>
      <c r="K347" s="1">
        <f>ROUND(J347+10^(0.89*D347-5.64),2)</f>
        <v>31.84</v>
      </c>
      <c r="L347" s="1">
        <f>ROUND(-3.49-1.86*LOG(J347)+0.9*D347,2)</f>
        <v>0.8</v>
      </c>
      <c r="M347" s="1">
        <v>0</v>
      </c>
      <c r="N347" s="1">
        <v>0.28000000000000003</v>
      </c>
      <c r="O347" s="1">
        <v>7.4</v>
      </c>
      <c r="P347" s="1">
        <v>0</v>
      </c>
      <c r="Q347" s="1">
        <v>8.83</v>
      </c>
      <c r="R347" s="1">
        <v>0.23</v>
      </c>
      <c r="S347" s="1">
        <v>0.01</v>
      </c>
      <c r="T347" s="1">
        <v>176</v>
      </c>
      <c r="U347" s="1">
        <v>22</v>
      </c>
      <c r="V347" s="1" t="s">
        <v>203</v>
      </c>
      <c r="AY347" s="1">
        <f>IF(C347="Strike-Slip",0,IF(C347="Normal",1,0))</f>
        <v>0</v>
      </c>
      <c r="AZ347" s="1">
        <f>IF(C347="Strike-Slip",0,IF(C347="Normal",0,1))</f>
        <v>1</v>
      </c>
    </row>
    <row r="348" spans="1:52" x14ac:dyDescent="0.2">
      <c r="A348" s="1" t="s">
        <v>201</v>
      </c>
      <c r="B348" s="2" t="s">
        <v>292</v>
      </c>
      <c r="C348" s="1" t="s">
        <v>25</v>
      </c>
      <c r="D348" s="1">
        <v>7.5</v>
      </c>
      <c r="E348" s="1">
        <v>0.19</v>
      </c>
      <c r="F348" s="1">
        <v>30</v>
      </c>
      <c r="G348" s="1">
        <f t="shared" si="7"/>
        <v>4.83</v>
      </c>
      <c r="H348" s="1">
        <v>0.82</v>
      </c>
      <c r="I348" s="1">
        <f>ROUND((3.495+2.764*(D348-6)+8.539*LN(D348/6)+1.008*LN((J348^2+6.155^2)^0.5)+0.464*AY348+0.165*AZ348),2)</f>
        <v>12.82</v>
      </c>
      <c r="J348" s="1">
        <v>21</v>
      </c>
      <c r="K348" s="1">
        <f>ROUND(J348+10^(0.89*D348-5.64),2)</f>
        <v>31.84</v>
      </c>
      <c r="L348" s="1">
        <f>ROUND(-3.49-1.86*LOG(J348)+0.9*D348,2)</f>
        <v>0.8</v>
      </c>
      <c r="M348" s="1">
        <v>0</v>
      </c>
      <c r="N348" s="1">
        <v>0</v>
      </c>
      <c r="O348" s="1">
        <v>6.6</v>
      </c>
      <c r="P348" s="1">
        <v>1.1000000000000001</v>
      </c>
      <c r="Q348" s="1">
        <v>5</v>
      </c>
      <c r="R348" s="1">
        <v>0.35</v>
      </c>
      <c r="S348" s="1">
        <v>5.5</v>
      </c>
      <c r="T348" s="1">
        <v>169</v>
      </c>
      <c r="U348" s="1">
        <v>96.66</v>
      </c>
      <c r="V348" s="1" t="s">
        <v>203</v>
      </c>
      <c r="AY348" s="1">
        <f>IF(C348="Strike-Slip",0,IF(C348="Normal",1,0))</f>
        <v>0</v>
      </c>
      <c r="AZ348" s="1">
        <f>IF(C348="Strike-Slip",0,IF(C348="Normal",0,1))</f>
        <v>1</v>
      </c>
    </row>
    <row r="349" spans="1:52" x14ac:dyDescent="0.2">
      <c r="A349" s="1" t="s">
        <v>201</v>
      </c>
      <c r="B349" s="2" t="s">
        <v>293</v>
      </c>
      <c r="C349" s="1" t="s">
        <v>25</v>
      </c>
      <c r="D349" s="1">
        <v>7.5</v>
      </c>
      <c r="E349" s="1">
        <v>0.19</v>
      </c>
      <c r="F349" s="1">
        <v>30</v>
      </c>
      <c r="G349" s="1">
        <f t="shared" si="7"/>
        <v>4.83</v>
      </c>
      <c r="H349" s="1">
        <v>0.82</v>
      </c>
      <c r="I349" s="1">
        <f>ROUND((3.495+2.764*(D349-6)+8.539*LN(D349/6)+1.008*LN((J349^2+6.155^2)^0.5)+0.464*AY349+0.165*AZ349),2)</f>
        <v>12.82</v>
      </c>
      <c r="J349" s="1">
        <v>21</v>
      </c>
      <c r="K349" s="1">
        <f>ROUND(J349+10^(0.89*D349-5.64),2)</f>
        <v>31.84</v>
      </c>
      <c r="L349" s="1">
        <f>ROUND(-3.49-1.86*LOG(J349)+0.9*D349,2)</f>
        <v>0.8</v>
      </c>
      <c r="M349" s="1">
        <v>0</v>
      </c>
      <c r="N349" s="1">
        <v>0</v>
      </c>
      <c r="O349" s="1">
        <v>7.4</v>
      </c>
      <c r="P349" s="1">
        <v>1.25</v>
      </c>
      <c r="Q349" s="1">
        <v>12.14</v>
      </c>
      <c r="R349" s="1">
        <v>0.17</v>
      </c>
      <c r="S349" s="1">
        <v>5</v>
      </c>
      <c r="T349" s="1">
        <v>169</v>
      </c>
      <c r="U349" s="1">
        <v>172.97</v>
      </c>
      <c r="V349" s="1" t="s">
        <v>203</v>
      </c>
      <c r="AY349" s="1">
        <f>IF(C349="Strike-Slip",0,IF(C349="Normal",1,0))</f>
        <v>0</v>
      </c>
      <c r="AZ349" s="1">
        <f>IF(C349="Strike-Slip",0,IF(C349="Normal",0,1))</f>
        <v>1</v>
      </c>
    </row>
    <row r="350" spans="1:52" x14ac:dyDescent="0.2">
      <c r="A350" s="1" t="s">
        <v>201</v>
      </c>
      <c r="B350" s="2" t="s">
        <v>294</v>
      </c>
      <c r="C350" s="1" t="s">
        <v>25</v>
      </c>
      <c r="D350" s="1">
        <v>7.5</v>
      </c>
      <c r="E350" s="1">
        <v>0.19</v>
      </c>
      <c r="F350" s="1">
        <v>30</v>
      </c>
      <c r="G350" s="1">
        <f t="shared" si="7"/>
        <v>4.83</v>
      </c>
      <c r="H350" s="1">
        <v>0.82</v>
      </c>
      <c r="I350" s="1">
        <f>ROUND((3.495+2.764*(D350-6)+8.539*LN(D350/6)+1.008*LN((J350^2+6.155^2)^0.5)+0.464*AY350+0.165*AZ350),2)</f>
        <v>12.82</v>
      </c>
      <c r="J350" s="1">
        <v>21</v>
      </c>
      <c r="K350" s="1">
        <f>ROUND(J350+10^(0.89*D350-5.64),2)</f>
        <v>31.84</v>
      </c>
      <c r="L350" s="1">
        <f>ROUND(-3.49-1.86*LOG(J350)+0.9*D350,2)</f>
        <v>0.8</v>
      </c>
      <c r="M350" s="1">
        <v>0</v>
      </c>
      <c r="N350" s="1">
        <v>0</v>
      </c>
      <c r="O350" s="1">
        <v>4.9000000000000004</v>
      </c>
      <c r="P350" s="1">
        <v>0</v>
      </c>
      <c r="Q350" s="1">
        <v>9.4</v>
      </c>
      <c r="R350" s="1">
        <v>0.14000000000000001</v>
      </c>
      <c r="S350" s="1">
        <v>0.5</v>
      </c>
      <c r="T350" s="1">
        <v>169</v>
      </c>
      <c r="U350" s="1">
        <v>168.53</v>
      </c>
      <c r="V350" s="1" t="s">
        <v>203</v>
      </c>
      <c r="AY350" s="1">
        <f>IF(C350="Strike-Slip",0,IF(C350="Normal",1,0))</f>
        <v>0</v>
      </c>
      <c r="AZ350" s="1">
        <f>IF(C350="Strike-Slip",0,IF(C350="Normal",0,1))</f>
        <v>1</v>
      </c>
    </row>
    <row r="351" spans="1:52" x14ac:dyDescent="0.2">
      <c r="A351" s="1" t="s">
        <v>201</v>
      </c>
      <c r="B351" s="2" t="s">
        <v>295</v>
      </c>
      <c r="C351" s="1" t="s">
        <v>25</v>
      </c>
      <c r="D351" s="1">
        <v>7.5</v>
      </c>
      <c r="E351" s="1">
        <v>0.19</v>
      </c>
      <c r="F351" s="1">
        <v>30</v>
      </c>
      <c r="G351" s="1">
        <f t="shared" si="7"/>
        <v>4.83</v>
      </c>
      <c r="H351" s="1">
        <v>0.82</v>
      </c>
      <c r="I351" s="1">
        <f>ROUND((3.495+2.764*(D351-6)+8.539*LN(D351/6)+1.008*LN((J351^2+6.155^2)^0.5)+0.464*AY351+0.165*AZ351),2)</f>
        <v>12.82</v>
      </c>
      <c r="J351" s="1">
        <v>21</v>
      </c>
      <c r="K351" s="1">
        <f>ROUND(J351+10^(0.89*D351-5.64),2)</f>
        <v>31.84</v>
      </c>
      <c r="L351" s="1">
        <f>ROUND(-3.49-1.86*LOG(J351)+0.9*D351,2)</f>
        <v>0.8</v>
      </c>
      <c r="M351" s="1">
        <v>0</v>
      </c>
      <c r="N351" s="1">
        <v>0</v>
      </c>
      <c r="O351" s="1">
        <v>5.7</v>
      </c>
      <c r="P351" s="1">
        <v>2.2999999999999998</v>
      </c>
      <c r="Q351" s="1">
        <v>8</v>
      </c>
      <c r="R351" s="1">
        <v>0.15</v>
      </c>
      <c r="S351" s="1">
        <v>2.2999999999999998</v>
      </c>
      <c r="T351" s="1">
        <v>169</v>
      </c>
      <c r="U351" s="1">
        <v>157.63</v>
      </c>
      <c r="V351" s="1" t="s">
        <v>203</v>
      </c>
      <c r="AY351" s="1">
        <f>IF(C351="Strike-Slip",0,IF(C351="Normal",1,0))</f>
        <v>0</v>
      </c>
      <c r="AZ351" s="1">
        <f>IF(C351="Strike-Slip",0,IF(C351="Normal",0,1))</f>
        <v>1</v>
      </c>
    </row>
    <row r="352" spans="1:52" x14ac:dyDescent="0.2">
      <c r="A352" s="1" t="s">
        <v>201</v>
      </c>
      <c r="B352" s="2" t="s">
        <v>296</v>
      </c>
      <c r="C352" s="1" t="s">
        <v>25</v>
      </c>
      <c r="D352" s="1">
        <v>7.5</v>
      </c>
      <c r="E352" s="1">
        <v>0.19</v>
      </c>
      <c r="F352" s="1">
        <v>30</v>
      </c>
      <c r="G352" s="1">
        <f t="shared" si="7"/>
        <v>4.83</v>
      </c>
      <c r="H352" s="1">
        <v>0.82</v>
      </c>
      <c r="I352" s="1">
        <f>ROUND((3.495+2.764*(D352-6)+8.539*LN(D352/6)+1.008*LN((J352^2+6.155^2)^0.5)+0.464*AY352+0.165*AZ352),2)</f>
        <v>12.82</v>
      </c>
      <c r="J352" s="1">
        <v>21</v>
      </c>
      <c r="K352" s="1">
        <f>ROUND(J352+10^(0.89*D352-5.64),2)</f>
        <v>31.84</v>
      </c>
      <c r="L352" s="1">
        <f>ROUND(-3.49-1.86*LOG(J352)+0.9*D352,2)</f>
        <v>0.8</v>
      </c>
      <c r="M352" s="1">
        <v>0</v>
      </c>
      <c r="N352" s="1">
        <v>0</v>
      </c>
      <c r="O352" s="1">
        <v>8.5</v>
      </c>
      <c r="P352" s="1">
        <v>1.5</v>
      </c>
      <c r="Q352" s="1">
        <v>11.25</v>
      </c>
      <c r="R352" s="1">
        <v>0.19</v>
      </c>
      <c r="S352" s="1">
        <v>6</v>
      </c>
      <c r="T352" s="1">
        <v>169</v>
      </c>
      <c r="U352" s="1">
        <v>131</v>
      </c>
      <c r="V352" s="1" t="s">
        <v>203</v>
      </c>
      <c r="AY352" s="1">
        <f>IF(C352="Strike-Slip",0,IF(C352="Normal",1,0))</f>
        <v>0</v>
      </c>
      <c r="AZ352" s="1">
        <f>IF(C352="Strike-Slip",0,IF(C352="Normal",0,1))</f>
        <v>1</v>
      </c>
    </row>
    <row r="353" spans="1:52" x14ac:dyDescent="0.2">
      <c r="A353" s="1" t="s">
        <v>201</v>
      </c>
      <c r="B353" s="2" t="s">
        <v>297</v>
      </c>
      <c r="C353" s="1" t="s">
        <v>25</v>
      </c>
      <c r="D353" s="1">
        <v>7.5</v>
      </c>
      <c r="E353" s="1">
        <v>0.19</v>
      </c>
      <c r="F353" s="1">
        <v>30</v>
      </c>
      <c r="G353" s="1">
        <f t="shared" si="7"/>
        <v>4.83</v>
      </c>
      <c r="H353" s="1">
        <v>0.82</v>
      </c>
      <c r="I353" s="1">
        <f>ROUND((3.495+2.764*(D353-6)+8.539*LN(D353/6)+1.008*LN((J353^2+6.155^2)^0.5)+0.464*AY353+0.165*AZ353),2)</f>
        <v>12.82</v>
      </c>
      <c r="J353" s="1">
        <v>21</v>
      </c>
      <c r="K353" s="1">
        <f>ROUND(J353+10^(0.89*D353-5.64),2)</f>
        <v>31.84</v>
      </c>
      <c r="L353" s="1">
        <f>ROUND(-3.49-1.86*LOG(J353)+0.9*D353,2)</f>
        <v>0.8</v>
      </c>
      <c r="M353" s="1">
        <v>0</v>
      </c>
      <c r="N353" s="1">
        <v>0</v>
      </c>
      <c r="O353" s="1">
        <v>6.4</v>
      </c>
      <c r="P353" s="1">
        <v>1.4</v>
      </c>
      <c r="Q353" s="1">
        <v>8</v>
      </c>
      <c r="R353" s="1">
        <v>0.15</v>
      </c>
      <c r="S353" s="1">
        <v>8</v>
      </c>
      <c r="T353" s="1">
        <v>169</v>
      </c>
      <c r="U353" s="1">
        <v>187.78</v>
      </c>
      <c r="V353" s="1" t="s">
        <v>203</v>
      </c>
      <c r="AY353" s="1">
        <f>IF(C353="Strike-Slip",0,IF(C353="Normal",1,0))</f>
        <v>0</v>
      </c>
      <c r="AZ353" s="1">
        <f>IF(C353="Strike-Slip",0,IF(C353="Normal",0,1))</f>
        <v>1</v>
      </c>
    </row>
    <row r="354" spans="1:52" x14ac:dyDescent="0.2">
      <c r="A354" s="1" t="s">
        <v>201</v>
      </c>
      <c r="B354" s="2" t="s">
        <v>298</v>
      </c>
      <c r="C354" s="1" t="s">
        <v>25</v>
      </c>
      <c r="D354" s="1">
        <v>7.5</v>
      </c>
      <c r="E354" s="1">
        <v>0.19</v>
      </c>
      <c r="F354" s="1">
        <v>30</v>
      </c>
      <c r="G354" s="1">
        <f t="shared" si="7"/>
        <v>4.83</v>
      </c>
      <c r="H354" s="1">
        <v>0.82</v>
      </c>
      <c r="I354" s="1">
        <f>ROUND((3.495+2.764*(D354-6)+8.539*LN(D354/6)+1.008*LN((J354^2+6.155^2)^0.5)+0.464*AY354+0.165*AZ354),2)</f>
        <v>12.82</v>
      </c>
      <c r="J354" s="1">
        <v>21</v>
      </c>
      <c r="K354" s="1">
        <f>ROUND(J354+10^(0.89*D354-5.64),2)</f>
        <v>31.84</v>
      </c>
      <c r="L354" s="1">
        <f>ROUND(-3.49-1.86*LOG(J354)+0.9*D354,2)</f>
        <v>0.8</v>
      </c>
      <c r="M354" s="1">
        <v>2.14</v>
      </c>
      <c r="N354" s="1">
        <v>1.52</v>
      </c>
      <c r="O354" s="1">
        <v>6.5</v>
      </c>
      <c r="P354" s="1">
        <v>1.7</v>
      </c>
      <c r="Q354" s="1">
        <v>9.83</v>
      </c>
      <c r="R354" s="1">
        <v>0.33</v>
      </c>
      <c r="S354" s="1">
        <v>1.7</v>
      </c>
      <c r="T354" s="1">
        <v>169</v>
      </c>
      <c r="U354" s="1">
        <v>61</v>
      </c>
      <c r="V354" s="1" t="s">
        <v>203</v>
      </c>
      <c r="AY354" s="1">
        <f>IF(C354="Strike-Slip",0,IF(C354="Normal",1,0))</f>
        <v>0</v>
      </c>
      <c r="AZ354" s="1">
        <f>IF(C354="Strike-Slip",0,IF(C354="Normal",0,1))</f>
        <v>1</v>
      </c>
    </row>
    <row r="355" spans="1:52" x14ac:dyDescent="0.2">
      <c r="A355" s="1" t="s">
        <v>201</v>
      </c>
      <c r="B355" s="2" t="s">
        <v>299</v>
      </c>
      <c r="C355" s="1" t="s">
        <v>25</v>
      </c>
      <c r="D355" s="1">
        <v>7.5</v>
      </c>
      <c r="E355" s="1">
        <v>0.19</v>
      </c>
      <c r="F355" s="1">
        <v>30</v>
      </c>
      <c r="G355" s="1">
        <f t="shared" si="7"/>
        <v>4.83</v>
      </c>
      <c r="H355" s="1">
        <v>0.82</v>
      </c>
      <c r="I355" s="1">
        <f>ROUND((3.495+2.764*(D355-6)+8.539*LN(D355/6)+1.008*LN((J355^2+6.155^2)^0.5)+0.464*AY355+0.165*AZ355),2)</f>
        <v>12.82</v>
      </c>
      <c r="J355" s="1">
        <v>21</v>
      </c>
      <c r="K355" s="1">
        <f>ROUND(J355+10^(0.89*D355-5.64),2)</f>
        <v>31.84</v>
      </c>
      <c r="L355" s="1">
        <f>ROUND(-3.49-1.86*LOG(J355)+0.9*D355,2)</f>
        <v>0.8</v>
      </c>
      <c r="M355" s="1">
        <v>2.14</v>
      </c>
      <c r="N355" s="1">
        <v>0.97</v>
      </c>
      <c r="O355" s="1">
        <v>6.5</v>
      </c>
      <c r="P355" s="1">
        <v>1.7</v>
      </c>
      <c r="Q355" s="1">
        <v>9.83</v>
      </c>
      <c r="R355" s="1">
        <v>0.33</v>
      </c>
      <c r="S355" s="1">
        <v>1.7</v>
      </c>
      <c r="T355" s="1">
        <v>169</v>
      </c>
      <c r="U355" s="1">
        <v>150</v>
      </c>
      <c r="V355" s="1" t="s">
        <v>203</v>
      </c>
      <c r="AY355" s="1">
        <f>IF(C355="Strike-Slip",0,IF(C355="Normal",1,0))</f>
        <v>0</v>
      </c>
      <c r="AZ355" s="1">
        <f>IF(C355="Strike-Slip",0,IF(C355="Normal",0,1))</f>
        <v>1</v>
      </c>
    </row>
    <row r="356" spans="1:52" x14ac:dyDescent="0.2">
      <c r="A356" s="1" t="s">
        <v>201</v>
      </c>
      <c r="B356" s="2" t="s">
        <v>300</v>
      </c>
      <c r="C356" s="1" t="s">
        <v>25</v>
      </c>
      <c r="D356" s="1">
        <v>7.5</v>
      </c>
      <c r="E356" s="1">
        <v>0.19</v>
      </c>
      <c r="F356" s="1">
        <v>30</v>
      </c>
      <c r="G356" s="1">
        <f t="shared" si="7"/>
        <v>4.83</v>
      </c>
      <c r="H356" s="1">
        <v>0.82</v>
      </c>
      <c r="I356" s="1">
        <f>ROUND((3.495+2.764*(D356-6)+8.539*LN(D356/6)+1.008*LN((J356^2+6.155^2)^0.5)+0.464*AY356+0.165*AZ356),2)</f>
        <v>12.82</v>
      </c>
      <c r="J356" s="1">
        <v>21</v>
      </c>
      <c r="K356" s="1">
        <f>ROUND(J356+10^(0.89*D356-5.64),2)</f>
        <v>31.84</v>
      </c>
      <c r="L356" s="1">
        <f>ROUND(-3.49-1.86*LOG(J356)+0.9*D356,2)</f>
        <v>0.8</v>
      </c>
      <c r="M356" s="1">
        <v>2.14</v>
      </c>
      <c r="N356" s="1">
        <v>1.04</v>
      </c>
      <c r="O356" s="1">
        <v>6.5</v>
      </c>
      <c r="P356" s="1">
        <v>1.7</v>
      </c>
      <c r="Q356" s="1">
        <v>9.83</v>
      </c>
      <c r="R356" s="1">
        <v>0.33</v>
      </c>
      <c r="S356" s="1">
        <v>1.7</v>
      </c>
      <c r="T356" s="1">
        <v>169</v>
      </c>
      <c r="U356" s="1">
        <v>91</v>
      </c>
      <c r="V356" s="1" t="s">
        <v>203</v>
      </c>
      <c r="AY356" s="1">
        <f>IF(C356="Strike-Slip",0,IF(C356="Normal",1,0))</f>
        <v>0</v>
      </c>
      <c r="AZ356" s="1">
        <f>IF(C356="Strike-Slip",0,IF(C356="Normal",0,1))</f>
        <v>1</v>
      </c>
    </row>
    <row r="357" spans="1:52" x14ac:dyDescent="0.2">
      <c r="A357" s="1" t="s">
        <v>201</v>
      </c>
      <c r="B357" s="2" t="s">
        <v>301</v>
      </c>
      <c r="C357" s="1" t="s">
        <v>25</v>
      </c>
      <c r="D357" s="1">
        <v>7.5</v>
      </c>
      <c r="E357" s="1">
        <v>0.19</v>
      </c>
      <c r="F357" s="1">
        <v>30</v>
      </c>
      <c r="G357" s="1">
        <f t="shared" si="7"/>
        <v>4.83</v>
      </c>
      <c r="H357" s="1">
        <v>0.82</v>
      </c>
      <c r="I357" s="1">
        <f>ROUND((3.495+2.764*(D357-6)+8.539*LN(D357/6)+1.008*LN((J357^2+6.155^2)^0.5)+0.464*AY357+0.165*AZ357),2)</f>
        <v>12.82</v>
      </c>
      <c r="J357" s="1">
        <v>21</v>
      </c>
      <c r="K357" s="1">
        <f>ROUND(J357+10^(0.89*D357-5.64),2)</f>
        <v>31.84</v>
      </c>
      <c r="L357" s="1">
        <f>ROUND(-3.49-1.86*LOG(J357)+0.9*D357,2)</f>
        <v>0.8</v>
      </c>
      <c r="M357" s="1">
        <v>0</v>
      </c>
      <c r="N357" s="1">
        <v>0</v>
      </c>
      <c r="O357" s="1">
        <v>5.28</v>
      </c>
      <c r="P357" s="1">
        <v>0.3</v>
      </c>
      <c r="Q357" s="1">
        <v>18.329999999999998</v>
      </c>
      <c r="R357" s="1">
        <v>0.22</v>
      </c>
      <c r="S357" s="1">
        <v>1.01</v>
      </c>
      <c r="T357" s="1">
        <v>169</v>
      </c>
      <c r="U357" s="1">
        <v>121</v>
      </c>
      <c r="V357" s="1" t="s">
        <v>203</v>
      </c>
      <c r="AY357" s="1">
        <f>IF(C357="Strike-Slip",0,IF(C357="Normal",1,0))</f>
        <v>0</v>
      </c>
      <c r="AZ357" s="1">
        <f>IF(C357="Strike-Slip",0,IF(C357="Normal",0,1))</f>
        <v>1</v>
      </c>
    </row>
    <row r="358" spans="1:52" x14ac:dyDescent="0.2">
      <c r="A358" s="1" t="s">
        <v>201</v>
      </c>
      <c r="B358" s="2" t="s">
        <v>302</v>
      </c>
      <c r="C358" s="1" t="s">
        <v>25</v>
      </c>
      <c r="D358" s="1">
        <v>7.5</v>
      </c>
      <c r="E358" s="1">
        <v>0.19</v>
      </c>
      <c r="F358" s="1">
        <v>30</v>
      </c>
      <c r="G358" s="1">
        <f t="shared" si="7"/>
        <v>4.83</v>
      </c>
      <c r="H358" s="1">
        <v>0.82</v>
      </c>
      <c r="I358" s="1">
        <f>ROUND((3.495+2.764*(D358-6)+8.539*LN(D358/6)+1.008*LN((J358^2+6.155^2)^0.5)+0.464*AY358+0.165*AZ358),2)</f>
        <v>12.82</v>
      </c>
      <c r="J358" s="1">
        <v>21</v>
      </c>
      <c r="K358" s="1">
        <f>ROUND(J358+10^(0.89*D358-5.64),2)</f>
        <v>31.84</v>
      </c>
      <c r="L358" s="1">
        <f>ROUND(-3.49-1.86*LOG(J358)+0.9*D358,2)</f>
        <v>0.8</v>
      </c>
      <c r="M358" s="1">
        <v>0</v>
      </c>
      <c r="N358" s="1">
        <v>0</v>
      </c>
      <c r="O358" s="1">
        <v>7.38</v>
      </c>
      <c r="P358" s="1">
        <v>0.25</v>
      </c>
      <c r="Q358" s="1">
        <v>11.13</v>
      </c>
      <c r="R358" s="1">
        <v>0.33</v>
      </c>
      <c r="S358" s="1">
        <v>0.25</v>
      </c>
      <c r="T358" s="1">
        <v>169</v>
      </c>
      <c r="U358" s="1">
        <v>121</v>
      </c>
      <c r="V358" s="1" t="s">
        <v>203</v>
      </c>
      <c r="AY358" s="1">
        <f>IF(C358="Strike-Slip",0,IF(C358="Normal",1,0))</f>
        <v>0</v>
      </c>
      <c r="AZ358" s="1">
        <f>IF(C358="Strike-Slip",0,IF(C358="Normal",0,1))</f>
        <v>1</v>
      </c>
    </row>
    <row r="359" spans="1:52" x14ac:dyDescent="0.2">
      <c r="A359" s="1" t="s">
        <v>201</v>
      </c>
      <c r="B359" s="2" t="s">
        <v>303</v>
      </c>
      <c r="C359" s="1" t="s">
        <v>25</v>
      </c>
      <c r="D359" s="1">
        <v>7.5</v>
      </c>
      <c r="E359" s="1">
        <v>0.19</v>
      </c>
      <c r="F359" s="1">
        <v>30</v>
      </c>
      <c r="G359" s="1">
        <f t="shared" si="7"/>
        <v>4.83</v>
      </c>
      <c r="H359" s="1">
        <v>0.82</v>
      </c>
      <c r="I359" s="1">
        <f>ROUND((3.495+2.764*(D359-6)+8.539*LN(D359/6)+1.008*LN((J359^2+6.155^2)^0.5)+0.464*AY359+0.165*AZ359),2)</f>
        <v>12.82</v>
      </c>
      <c r="J359" s="1">
        <v>21</v>
      </c>
      <c r="K359" s="1">
        <f>ROUND(J359+10^(0.89*D359-5.64),2)</f>
        <v>31.84</v>
      </c>
      <c r="L359" s="1">
        <f>ROUND(-3.49-1.86*LOG(J359)+0.9*D359,2)</f>
        <v>0.8</v>
      </c>
      <c r="M359" s="1">
        <v>0</v>
      </c>
      <c r="N359" s="1">
        <v>0.08</v>
      </c>
      <c r="O359" s="1">
        <v>1.5</v>
      </c>
      <c r="P359" s="1">
        <v>3.3</v>
      </c>
      <c r="Q359" s="1">
        <v>5</v>
      </c>
      <c r="R359" s="1">
        <v>0.35</v>
      </c>
      <c r="S359" s="1">
        <v>3.3</v>
      </c>
      <c r="T359" s="1">
        <v>169</v>
      </c>
      <c r="U359" s="1">
        <v>39</v>
      </c>
      <c r="V359" s="1" t="s">
        <v>203</v>
      </c>
      <c r="AY359" s="1">
        <f>IF(C359="Strike-Slip",0,IF(C359="Normal",1,0))</f>
        <v>0</v>
      </c>
      <c r="AZ359" s="1">
        <f>IF(C359="Strike-Slip",0,IF(C359="Normal",0,1))</f>
        <v>1</v>
      </c>
    </row>
    <row r="360" spans="1:52" x14ac:dyDescent="0.2">
      <c r="A360" s="1" t="s">
        <v>201</v>
      </c>
      <c r="B360" s="2" t="s">
        <v>304</v>
      </c>
      <c r="C360" s="1" t="s">
        <v>25</v>
      </c>
      <c r="D360" s="1">
        <v>7.5</v>
      </c>
      <c r="E360" s="1">
        <v>0.19</v>
      </c>
      <c r="F360" s="1">
        <v>30</v>
      </c>
      <c r="G360" s="1">
        <f t="shared" si="7"/>
        <v>4.83</v>
      </c>
      <c r="H360" s="1">
        <v>0.82</v>
      </c>
      <c r="I360" s="1">
        <f>ROUND((3.495+2.764*(D360-6)+8.539*LN(D360/6)+1.008*LN((J360^2+6.155^2)^0.5)+0.464*AY360+0.165*AZ360),2)</f>
        <v>12.82</v>
      </c>
      <c r="J360" s="1">
        <v>21</v>
      </c>
      <c r="K360" s="1">
        <f>ROUND(J360+10^(0.89*D360-5.64),2)</f>
        <v>31.84</v>
      </c>
      <c r="L360" s="1">
        <f>ROUND(-3.49-1.86*LOG(J360)+0.9*D360,2)</f>
        <v>0.8</v>
      </c>
      <c r="M360" s="1">
        <v>0</v>
      </c>
      <c r="N360" s="1">
        <v>0</v>
      </c>
      <c r="O360" s="1">
        <v>2.1800000000000002</v>
      </c>
      <c r="P360" s="1">
        <v>0.9</v>
      </c>
      <c r="Q360" s="1">
        <v>12.67</v>
      </c>
      <c r="R360" s="1">
        <v>0.08</v>
      </c>
      <c r="S360" s="1">
        <v>2.35</v>
      </c>
      <c r="T360" s="1">
        <v>169</v>
      </c>
      <c r="U360" s="1">
        <v>32.979999999999997</v>
      </c>
      <c r="V360" s="1" t="s">
        <v>203</v>
      </c>
      <c r="AY360" s="1">
        <f>IF(C360="Strike-Slip",0,IF(C360="Normal",1,0))</f>
        <v>0</v>
      </c>
      <c r="AZ360" s="1">
        <f>IF(C360="Strike-Slip",0,IF(C360="Normal",0,1))</f>
        <v>1</v>
      </c>
    </row>
    <row r="361" spans="1:52" x14ac:dyDescent="0.2">
      <c r="A361" s="1" t="s">
        <v>201</v>
      </c>
      <c r="B361" s="2" t="s">
        <v>305</v>
      </c>
      <c r="C361" s="1" t="s">
        <v>25</v>
      </c>
      <c r="D361" s="1">
        <v>7.5</v>
      </c>
      <c r="E361" s="1">
        <v>0.19</v>
      </c>
      <c r="F361" s="1">
        <v>30</v>
      </c>
      <c r="G361" s="1">
        <f t="shared" si="7"/>
        <v>4.83</v>
      </c>
      <c r="H361" s="1">
        <v>0.82</v>
      </c>
      <c r="I361" s="1">
        <f>ROUND((3.495+2.764*(D361-6)+8.539*LN(D361/6)+1.008*LN((J361^2+6.155^2)^0.5)+0.464*AY361+0.165*AZ361),2)</f>
        <v>12.82</v>
      </c>
      <c r="J361" s="1">
        <v>21</v>
      </c>
      <c r="K361" s="1">
        <f>ROUND(J361+10^(0.89*D361-5.64),2)</f>
        <v>31.84</v>
      </c>
      <c r="L361" s="1">
        <f>ROUND(-3.49-1.86*LOG(J361)+0.9*D361,2)</f>
        <v>0.8</v>
      </c>
      <c r="M361" s="1">
        <v>0</v>
      </c>
      <c r="N361" s="1">
        <v>0.14000000000000001</v>
      </c>
      <c r="O361" s="1">
        <v>2.85</v>
      </c>
      <c r="P361" s="1">
        <v>1.65</v>
      </c>
      <c r="Q361" s="1">
        <v>5</v>
      </c>
      <c r="R361" s="1">
        <v>0.35</v>
      </c>
      <c r="S361" s="1">
        <v>1.65</v>
      </c>
      <c r="T361" s="1">
        <v>169</v>
      </c>
      <c r="U361" s="1">
        <v>65</v>
      </c>
      <c r="V361" s="1" t="s">
        <v>203</v>
      </c>
      <c r="AY361" s="1">
        <f>IF(C361="Strike-Slip",0,IF(C361="Normal",1,0))</f>
        <v>0</v>
      </c>
      <c r="AZ361" s="1">
        <f>IF(C361="Strike-Slip",0,IF(C361="Normal",0,1))</f>
        <v>1</v>
      </c>
    </row>
    <row r="362" spans="1:52" x14ac:dyDescent="0.2">
      <c r="A362" s="1" t="s">
        <v>201</v>
      </c>
      <c r="B362" s="2" t="s">
        <v>306</v>
      </c>
      <c r="C362" s="1" t="s">
        <v>25</v>
      </c>
      <c r="D362" s="1">
        <v>7.5</v>
      </c>
      <c r="E362" s="1">
        <v>0.19</v>
      </c>
      <c r="F362" s="1">
        <v>30</v>
      </c>
      <c r="G362" s="1">
        <f t="shared" si="7"/>
        <v>4.83</v>
      </c>
      <c r="H362" s="1">
        <v>0.82</v>
      </c>
      <c r="I362" s="1">
        <f>ROUND((3.495+2.764*(D362-6)+8.539*LN(D362/6)+1.008*LN((J362^2+6.155^2)^0.5)+0.464*AY362+0.165*AZ362),2)</f>
        <v>12.82</v>
      </c>
      <c r="J362" s="1">
        <v>21</v>
      </c>
      <c r="K362" s="1">
        <f>ROUND(J362+10^(0.89*D362-5.64),2)</f>
        <v>31.84</v>
      </c>
      <c r="L362" s="1">
        <f>ROUND(-3.49-1.86*LOG(J362)+0.9*D362,2)</f>
        <v>0.8</v>
      </c>
      <c r="M362" s="1">
        <v>0</v>
      </c>
      <c r="N362" s="1">
        <v>0</v>
      </c>
      <c r="O362" s="1">
        <v>12.6</v>
      </c>
      <c r="P362" s="1">
        <v>0.4</v>
      </c>
      <c r="Q362" s="1">
        <v>5.75</v>
      </c>
      <c r="R362" s="1">
        <v>0.3</v>
      </c>
      <c r="S362" s="1">
        <v>0.4</v>
      </c>
      <c r="T362" s="1">
        <v>169</v>
      </c>
      <c r="U362" s="1">
        <v>180.99</v>
      </c>
      <c r="V362" s="1" t="s">
        <v>203</v>
      </c>
      <c r="AY362" s="1">
        <f>IF(C362="Strike-Slip",0,IF(C362="Normal",1,0))</f>
        <v>0</v>
      </c>
      <c r="AZ362" s="1">
        <f>IF(C362="Strike-Slip",0,IF(C362="Normal",0,1))</f>
        <v>1</v>
      </c>
    </row>
    <row r="363" spans="1:52" x14ac:dyDescent="0.2">
      <c r="A363" s="1" t="s">
        <v>201</v>
      </c>
      <c r="B363" s="2" t="s">
        <v>307</v>
      </c>
      <c r="C363" s="1" t="s">
        <v>25</v>
      </c>
      <c r="D363" s="1">
        <v>7.5</v>
      </c>
      <c r="E363" s="1">
        <v>0.19</v>
      </c>
      <c r="F363" s="1">
        <v>30</v>
      </c>
      <c r="G363" s="1">
        <f t="shared" si="7"/>
        <v>4.83</v>
      </c>
      <c r="H363" s="1">
        <v>0.82</v>
      </c>
      <c r="I363" s="1">
        <f>ROUND((3.495+2.764*(D363-6)+8.539*LN(D363/6)+1.008*LN((J363^2+6.155^2)^0.5)+0.464*AY363+0.165*AZ363),2)</f>
        <v>12.82</v>
      </c>
      <c r="J363" s="1">
        <v>21</v>
      </c>
      <c r="K363" s="1">
        <f>ROUND(J363+10^(0.89*D363-5.64),2)</f>
        <v>31.84</v>
      </c>
      <c r="L363" s="1">
        <f>ROUND(-3.49-1.86*LOG(J363)+0.9*D363,2)</f>
        <v>0.8</v>
      </c>
      <c r="M363" s="1">
        <v>0</v>
      </c>
      <c r="N363" s="1">
        <v>7.0000000000000007E-2</v>
      </c>
      <c r="O363" s="1">
        <v>0</v>
      </c>
      <c r="P363" s="1">
        <v>8.1999999999999993</v>
      </c>
      <c r="Q363" s="1">
        <v>0</v>
      </c>
      <c r="R363" s="1">
        <v>0</v>
      </c>
      <c r="S363" s="1">
        <v>1.7</v>
      </c>
      <c r="T363" s="1">
        <v>169</v>
      </c>
      <c r="U363" s="1">
        <v>33</v>
      </c>
      <c r="V363" s="1" t="s">
        <v>203</v>
      </c>
      <c r="AY363" s="1">
        <f>IF(C363="Strike-Slip",0,IF(C363="Normal",1,0))</f>
        <v>0</v>
      </c>
      <c r="AZ363" s="1">
        <f>IF(C363="Strike-Slip",0,IF(C363="Normal",0,1))</f>
        <v>1</v>
      </c>
    </row>
    <row r="364" spans="1:52" x14ac:dyDescent="0.2">
      <c r="A364" s="1" t="s">
        <v>201</v>
      </c>
      <c r="B364" s="2" t="s">
        <v>308</v>
      </c>
      <c r="C364" s="1" t="s">
        <v>25</v>
      </c>
      <c r="D364" s="1">
        <v>7.5</v>
      </c>
      <c r="E364" s="1">
        <v>0.19</v>
      </c>
      <c r="F364" s="1">
        <v>30</v>
      </c>
      <c r="G364" s="1">
        <f t="shared" si="7"/>
        <v>4.83</v>
      </c>
      <c r="H364" s="1">
        <v>0.82</v>
      </c>
      <c r="I364" s="1">
        <f>ROUND((3.495+2.764*(D364-6)+8.539*LN(D364/6)+1.008*LN((J364^2+6.155^2)^0.5)+0.464*AY364+0.165*AZ364),2)</f>
        <v>12.82</v>
      </c>
      <c r="J364" s="1">
        <v>21</v>
      </c>
      <c r="K364" s="1">
        <f>ROUND(J364+10^(0.89*D364-5.64),2)</f>
        <v>31.84</v>
      </c>
      <c r="L364" s="1">
        <f>ROUND(-3.49-1.86*LOG(J364)+0.9*D364,2)</f>
        <v>0.8</v>
      </c>
      <c r="M364" s="1">
        <v>0.53</v>
      </c>
      <c r="N364" s="1">
        <v>0.16</v>
      </c>
      <c r="O364" s="1">
        <v>9.93</v>
      </c>
      <c r="P364" s="1">
        <v>1.4</v>
      </c>
      <c r="Q364" s="1">
        <v>16.670000000000002</v>
      </c>
      <c r="R364" s="1">
        <v>0.28000000000000003</v>
      </c>
      <c r="S364" s="1">
        <v>3.12</v>
      </c>
      <c r="T364" s="1">
        <v>169</v>
      </c>
      <c r="U364" s="1">
        <v>47.04</v>
      </c>
      <c r="V364" s="1" t="s">
        <v>203</v>
      </c>
      <c r="AY364" s="1">
        <f>IF(C364="Strike-Slip",0,IF(C364="Normal",1,0))</f>
        <v>0</v>
      </c>
      <c r="AZ364" s="1">
        <f>IF(C364="Strike-Slip",0,IF(C364="Normal",0,1))</f>
        <v>1</v>
      </c>
    </row>
    <row r="365" spans="1:52" x14ac:dyDescent="0.2">
      <c r="A365" s="1" t="s">
        <v>201</v>
      </c>
      <c r="B365" s="2" t="s">
        <v>309</v>
      </c>
      <c r="C365" s="1" t="s">
        <v>25</v>
      </c>
      <c r="D365" s="1">
        <v>7.5</v>
      </c>
      <c r="E365" s="1">
        <v>0.19</v>
      </c>
      <c r="F365" s="1">
        <v>30</v>
      </c>
      <c r="G365" s="1">
        <f t="shared" si="7"/>
        <v>4.83</v>
      </c>
      <c r="H365" s="1">
        <v>0.82</v>
      </c>
      <c r="I365" s="1">
        <f>ROUND((3.495+2.764*(D365-6)+8.539*LN(D365/6)+1.008*LN((J365^2+6.155^2)^0.5)+0.464*AY365+0.165*AZ365),2)</f>
        <v>12.82</v>
      </c>
      <c r="J365" s="1">
        <v>21</v>
      </c>
      <c r="K365" s="1">
        <f>ROUND(J365+10^(0.89*D365-5.64),2)</f>
        <v>31.84</v>
      </c>
      <c r="L365" s="1">
        <f>ROUND(-3.49-1.86*LOG(J365)+0.9*D365,2)</f>
        <v>0.8</v>
      </c>
      <c r="M365" s="1">
        <v>0.53</v>
      </c>
      <c r="N365" s="1">
        <v>0.15</v>
      </c>
      <c r="O365" s="1">
        <v>10.8</v>
      </c>
      <c r="P365" s="1">
        <v>0.7</v>
      </c>
      <c r="Q365" s="1">
        <v>28.33</v>
      </c>
      <c r="R365" s="1">
        <v>3.33</v>
      </c>
      <c r="S365" s="1">
        <v>14.9</v>
      </c>
      <c r="T365" s="1">
        <v>169</v>
      </c>
      <c r="U365" s="1">
        <v>50.34</v>
      </c>
      <c r="V365" s="1" t="s">
        <v>203</v>
      </c>
      <c r="AY365" s="1">
        <f>IF(C365="Strike-Slip",0,IF(C365="Normal",1,0))</f>
        <v>0</v>
      </c>
      <c r="AZ365" s="1">
        <f>IF(C365="Strike-Slip",0,IF(C365="Normal",0,1))</f>
        <v>1</v>
      </c>
    </row>
    <row r="366" spans="1:52" x14ac:dyDescent="0.2">
      <c r="A366" s="1" t="s">
        <v>201</v>
      </c>
      <c r="B366" s="2" t="s">
        <v>310</v>
      </c>
      <c r="C366" s="1" t="s">
        <v>25</v>
      </c>
      <c r="D366" s="1">
        <v>7.5</v>
      </c>
      <c r="E366" s="1">
        <v>0.19</v>
      </c>
      <c r="F366" s="1">
        <v>30</v>
      </c>
      <c r="G366" s="1">
        <f t="shared" si="7"/>
        <v>4.83</v>
      </c>
      <c r="H366" s="1">
        <v>0.82</v>
      </c>
      <c r="I366" s="1">
        <f>ROUND((3.495+2.764*(D366-6)+8.539*LN(D366/6)+1.008*LN((J366^2+6.155^2)^0.5)+0.464*AY366+0.165*AZ366),2)</f>
        <v>12.82</v>
      </c>
      <c r="J366" s="1">
        <v>21</v>
      </c>
      <c r="K366" s="1">
        <f>ROUND(J366+10^(0.89*D366-5.64),2)</f>
        <v>31.84</v>
      </c>
      <c r="L366" s="1">
        <f>ROUND(-3.49-1.86*LOG(J366)+0.9*D366,2)</f>
        <v>0.8</v>
      </c>
      <c r="M366" s="1">
        <v>1.06</v>
      </c>
      <c r="N366" s="1">
        <v>1.31</v>
      </c>
      <c r="O366" s="1">
        <v>7.45</v>
      </c>
      <c r="P366" s="1">
        <v>0</v>
      </c>
      <c r="Q366" s="1">
        <v>12</v>
      </c>
      <c r="R366" s="1">
        <v>0.31</v>
      </c>
      <c r="S366" s="1">
        <v>5</v>
      </c>
      <c r="T366" s="1">
        <v>169</v>
      </c>
      <c r="U366" s="1">
        <v>35.64</v>
      </c>
      <c r="V366" s="1" t="s">
        <v>203</v>
      </c>
      <c r="AY366" s="1">
        <f>IF(C366="Strike-Slip",0,IF(C366="Normal",1,0))</f>
        <v>0</v>
      </c>
      <c r="AZ366" s="1">
        <f>IF(C366="Strike-Slip",0,IF(C366="Normal",0,1))</f>
        <v>1</v>
      </c>
    </row>
    <row r="367" spans="1:52" x14ac:dyDescent="0.2">
      <c r="A367" s="1" t="s">
        <v>201</v>
      </c>
      <c r="B367" s="2" t="s">
        <v>311</v>
      </c>
      <c r="C367" s="1" t="s">
        <v>25</v>
      </c>
      <c r="D367" s="1">
        <v>7.5</v>
      </c>
      <c r="E367" s="1">
        <v>0.19</v>
      </c>
      <c r="F367" s="1">
        <v>30</v>
      </c>
      <c r="G367" s="1">
        <f t="shared" si="7"/>
        <v>4.83</v>
      </c>
      <c r="H367" s="1">
        <v>0.82</v>
      </c>
      <c r="I367" s="1">
        <f>ROUND((3.495+2.764*(D367-6)+8.539*LN(D367/6)+1.008*LN((J367^2+6.155^2)^0.5)+0.464*AY367+0.165*AZ367),2)</f>
        <v>12.82</v>
      </c>
      <c r="J367" s="1">
        <v>21</v>
      </c>
      <c r="K367" s="1">
        <f>ROUND(J367+10^(0.89*D367-5.64),2)</f>
        <v>31.84</v>
      </c>
      <c r="L367" s="1">
        <f>ROUND(-3.49-1.86*LOG(J367)+0.9*D367,2)</f>
        <v>0.8</v>
      </c>
      <c r="M367" s="1">
        <v>0.53</v>
      </c>
      <c r="N367" s="1">
        <v>7.0000000000000007E-2</v>
      </c>
      <c r="O367" s="1">
        <v>6.3</v>
      </c>
      <c r="P367" s="1">
        <v>1.8</v>
      </c>
      <c r="Q367" s="1">
        <v>5</v>
      </c>
      <c r="R367" s="1">
        <v>0.35</v>
      </c>
      <c r="S367" s="1">
        <v>4</v>
      </c>
      <c r="T367" s="1">
        <v>169</v>
      </c>
      <c r="U367" s="1">
        <v>37.19</v>
      </c>
      <c r="V367" s="1" t="s">
        <v>203</v>
      </c>
      <c r="AY367" s="1">
        <f>IF(C367="Strike-Slip",0,IF(C367="Normal",1,0))</f>
        <v>0</v>
      </c>
      <c r="AZ367" s="1">
        <f>IF(C367="Strike-Slip",0,IF(C367="Normal",0,1))</f>
        <v>1</v>
      </c>
    </row>
    <row r="368" spans="1:52" x14ac:dyDescent="0.2">
      <c r="A368" s="1" t="s">
        <v>201</v>
      </c>
      <c r="B368" s="2" t="s">
        <v>312</v>
      </c>
      <c r="C368" s="1" t="s">
        <v>25</v>
      </c>
      <c r="D368" s="1">
        <v>7.5</v>
      </c>
      <c r="E368" s="1">
        <v>0.19</v>
      </c>
      <c r="F368" s="1">
        <v>30</v>
      </c>
      <c r="G368" s="1">
        <f t="shared" si="7"/>
        <v>4.83</v>
      </c>
      <c r="H368" s="1">
        <v>0.82</v>
      </c>
      <c r="I368" s="1">
        <f>ROUND((3.495+2.764*(D368-6)+8.539*LN(D368/6)+1.008*LN((J368^2+6.155^2)^0.5)+0.464*AY368+0.165*AZ368),2)</f>
        <v>12.82</v>
      </c>
      <c r="J368" s="1">
        <v>21</v>
      </c>
      <c r="K368" s="1">
        <f>ROUND(J368+10^(0.89*D368-5.64),2)</f>
        <v>31.84</v>
      </c>
      <c r="L368" s="1">
        <f>ROUND(-3.49-1.86*LOG(J368)+0.9*D368,2)</f>
        <v>0.8</v>
      </c>
      <c r="M368" s="1">
        <v>0.43</v>
      </c>
      <c r="N368" s="1">
        <v>0.08</v>
      </c>
      <c r="O368" s="1">
        <v>7.5</v>
      </c>
      <c r="P368" s="1">
        <v>2.5</v>
      </c>
      <c r="Q368" s="1">
        <v>5</v>
      </c>
      <c r="R368" s="1">
        <v>0.35</v>
      </c>
      <c r="S368" s="1">
        <v>2.5</v>
      </c>
      <c r="T368" s="1">
        <v>169</v>
      </c>
      <c r="U368" s="1">
        <v>57.03</v>
      </c>
      <c r="V368" s="1" t="s">
        <v>203</v>
      </c>
      <c r="AY368" s="1">
        <f>IF(C368="Strike-Slip",0,IF(C368="Normal",1,0))</f>
        <v>0</v>
      </c>
      <c r="AZ368" s="1">
        <f>IF(C368="Strike-Slip",0,IF(C368="Normal",0,1))</f>
        <v>1</v>
      </c>
    </row>
    <row r="369" spans="1:52" x14ac:dyDescent="0.2">
      <c r="A369" s="1" t="s">
        <v>201</v>
      </c>
      <c r="B369" s="2" t="s">
        <v>313</v>
      </c>
      <c r="C369" s="1" t="s">
        <v>25</v>
      </c>
      <c r="D369" s="1">
        <v>7.5</v>
      </c>
      <c r="E369" s="1">
        <v>0.19</v>
      </c>
      <c r="F369" s="1">
        <v>30</v>
      </c>
      <c r="G369" s="1">
        <f t="shared" si="7"/>
        <v>4.83</v>
      </c>
      <c r="H369" s="1">
        <v>0.82</v>
      </c>
      <c r="I369" s="1">
        <f>ROUND((3.495+2.764*(D369-6)+8.539*LN(D369/6)+1.008*LN((J369^2+6.155^2)^0.5)+0.464*AY369+0.165*AZ369),2)</f>
        <v>12.82</v>
      </c>
      <c r="J369" s="1">
        <v>21</v>
      </c>
      <c r="K369" s="1">
        <f>ROUND(J369+10^(0.89*D369-5.64),2)</f>
        <v>31.84</v>
      </c>
      <c r="L369" s="1">
        <f>ROUND(-3.49-1.86*LOG(J369)+0.9*D369,2)</f>
        <v>0.8</v>
      </c>
      <c r="M369" s="1">
        <v>0.53</v>
      </c>
      <c r="N369" s="1">
        <v>7.0000000000000007E-2</v>
      </c>
      <c r="O369" s="1">
        <v>7.3</v>
      </c>
      <c r="P369" s="1">
        <v>4.2</v>
      </c>
      <c r="Q369" s="1">
        <v>5.86</v>
      </c>
      <c r="R369" s="1">
        <v>0.28999999999999998</v>
      </c>
      <c r="S369" s="1">
        <v>4.2</v>
      </c>
      <c r="T369" s="1">
        <v>169</v>
      </c>
      <c r="U369" s="1">
        <v>16</v>
      </c>
      <c r="V369" s="1" t="s">
        <v>203</v>
      </c>
      <c r="AY369" s="1">
        <f>IF(C369="Strike-Slip",0,IF(C369="Normal",1,0))</f>
        <v>0</v>
      </c>
      <c r="AZ369" s="1">
        <f>IF(C369="Strike-Slip",0,IF(C369="Normal",0,1))</f>
        <v>1</v>
      </c>
    </row>
    <row r="370" spans="1:52" x14ac:dyDescent="0.2">
      <c r="A370" s="1" t="s">
        <v>201</v>
      </c>
      <c r="B370" s="2" t="s">
        <v>314</v>
      </c>
      <c r="C370" s="1" t="s">
        <v>25</v>
      </c>
      <c r="D370" s="1">
        <v>7.5</v>
      </c>
      <c r="E370" s="1">
        <v>0.19</v>
      </c>
      <c r="F370" s="1">
        <v>30</v>
      </c>
      <c r="G370" s="1">
        <f t="shared" si="7"/>
        <v>4.83</v>
      </c>
      <c r="H370" s="1">
        <v>0.82</v>
      </c>
      <c r="I370" s="1">
        <f>ROUND((3.495+2.764*(D370-6)+8.539*LN(D370/6)+1.008*LN((J370^2+6.155^2)^0.5)+0.464*AY370+0.165*AZ370),2)</f>
        <v>12.82</v>
      </c>
      <c r="J370" s="1">
        <v>21</v>
      </c>
      <c r="K370" s="1">
        <f>ROUND(J370+10^(0.89*D370-5.64),2)</f>
        <v>31.84</v>
      </c>
      <c r="L370" s="1">
        <f>ROUND(-3.49-1.86*LOG(J370)+0.9*D370,2)</f>
        <v>0.8</v>
      </c>
      <c r="M370" s="1">
        <v>0.84</v>
      </c>
      <c r="N370" s="1">
        <v>0.09</v>
      </c>
      <c r="O370" s="1">
        <v>6.7</v>
      </c>
      <c r="P370" s="1">
        <v>1.8</v>
      </c>
      <c r="Q370" s="1">
        <v>5</v>
      </c>
      <c r="R370" s="1">
        <v>0.35</v>
      </c>
      <c r="S370" s="1">
        <v>11.2</v>
      </c>
      <c r="T370" s="1">
        <v>169</v>
      </c>
      <c r="U370" s="1">
        <v>248.09</v>
      </c>
      <c r="V370" s="1" t="s">
        <v>203</v>
      </c>
      <c r="AY370" s="1">
        <f>IF(C370="Strike-Slip",0,IF(C370="Normal",1,0))</f>
        <v>0</v>
      </c>
      <c r="AZ370" s="1">
        <f>IF(C370="Strike-Slip",0,IF(C370="Normal",0,1))</f>
        <v>1</v>
      </c>
    </row>
    <row r="371" spans="1:52" x14ac:dyDescent="0.2">
      <c r="A371" s="1" t="s">
        <v>201</v>
      </c>
      <c r="B371" s="2" t="s">
        <v>315</v>
      </c>
      <c r="C371" s="1" t="s">
        <v>25</v>
      </c>
      <c r="D371" s="1">
        <v>7.5</v>
      </c>
      <c r="E371" s="1">
        <v>0.19</v>
      </c>
      <c r="F371" s="1">
        <v>30</v>
      </c>
      <c r="G371" s="1">
        <f t="shared" si="7"/>
        <v>4.83</v>
      </c>
      <c r="H371" s="1">
        <v>0.82</v>
      </c>
      <c r="I371" s="1">
        <f>ROUND((3.495+2.764*(D371-6)+8.539*LN(D371/6)+1.008*LN((J371^2+6.155^2)^0.5)+0.464*AY371+0.165*AZ371),2)</f>
        <v>12.82</v>
      </c>
      <c r="J371" s="1">
        <v>21</v>
      </c>
      <c r="K371" s="1">
        <f>ROUND(J371+10^(0.89*D371-5.64),2)</f>
        <v>31.84</v>
      </c>
      <c r="L371" s="1">
        <f>ROUND(-3.49-1.86*LOG(J371)+0.9*D371,2)</f>
        <v>0.8</v>
      </c>
      <c r="M371" s="1">
        <v>0</v>
      </c>
      <c r="N371" s="1">
        <v>0.08</v>
      </c>
      <c r="O371" s="1">
        <v>5.6</v>
      </c>
      <c r="P371" s="1">
        <v>2</v>
      </c>
      <c r="Q371" s="1">
        <v>5</v>
      </c>
      <c r="R371" s="1">
        <v>0.35</v>
      </c>
      <c r="S371" s="1">
        <v>2</v>
      </c>
      <c r="T371" s="1">
        <v>169</v>
      </c>
      <c r="U371" s="1">
        <v>165.81</v>
      </c>
      <c r="V371" s="1" t="s">
        <v>203</v>
      </c>
      <c r="AY371" s="1">
        <f>IF(C371="Strike-Slip",0,IF(C371="Normal",1,0))</f>
        <v>0</v>
      </c>
      <c r="AZ371" s="1">
        <f>IF(C371="Strike-Slip",0,IF(C371="Normal",0,1))</f>
        <v>1</v>
      </c>
    </row>
    <row r="372" spans="1:52" x14ac:dyDescent="0.2">
      <c r="A372" s="1" t="s">
        <v>201</v>
      </c>
      <c r="B372" s="2" t="s">
        <v>316</v>
      </c>
      <c r="C372" s="1" t="s">
        <v>25</v>
      </c>
      <c r="D372" s="1">
        <v>7.5</v>
      </c>
      <c r="E372" s="1">
        <v>0.19</v>
      </c>
      <c r="F372" s="1">
        <v>30</v>
      </c>
      <c r="G372" s="1">
        <f t="shared" si="7"/>
        <v>4.83</v>
      </c>
      <c r="H372" s="1">
        <v>0.82</v>
      </c>
      <c r="I372" s="1">
        <f>ROUND((3.495+2.764*(D372-6)+8.539*LN(D372/6)+1.008*LN((J372^2+6.155^2)^0.5)+0.464*AY372+0.165*AZ372),2)</f>
        <v>12.82</v>
      </c>
      <c r="J372" s="1">
        <v>21</v>
      </c>
      <c r="K372" s="1">
        <f>ROUND(J372+10^(0.89*D372-5.64),2)</f>
        <v>31.84</v>
      </c>
      <c r="L372" s="1">
        <f>ROUND(-3.49-1.86*LOG(J372)+0.9*D372,2)</f>
        <v>0.8</v>
      </c>
      <c r="M372" s="1">
        <v>0</v>
      </c>
      <c r="N372" s="1">
        <v>0</v>
      </c>
      <c r="O372" s="1">
        <v>9.5</v>
      </c>
      <c r="P372" s="1">
        <v>2</v>
      </c>
      <c r="Q372" s="1">
        <v>4.0999999999999996</v>
      </c>
      <c r="R372" s="1">
        <v>0.43</v>
      </c>
      <c r="S372" s="1">
        <v>2</v>
      </c>
      <c r="T372" s="1">
        <v>169</v>
      </c>
      <c r="U372" s="1">
        <v>121.37</v>
      </c>
      <c r="V372" s="1" t="s">
        <v>203</v>
      </c>
      <c r="AY372" s="1">
        <f>IF(C372="Strike-Slip",0,IF(C372="Normal",1,0))</f>
        <v>0</v>
      </c>
      <c r="AZ372" s="1">
        <f>IF(C372="Strike-Slip",0,IF(C372="Normal",0,1))</f>
        <v>1</v>
      </c>
    </row>
    <row r="373" spans="1:52" x14ac:dyDescent="0.2">
      <c r="A373" s="1" t="s">
        <v>201</v>
      </c>
      <c r="B373" s="2" t="s">
        <v>317</v>
      </c>
      <c r="C373" s="1" t="s">
        <v>25</v>
      </c>
      <c r="D373" s="1">
        <v>7.5</v>
      </c>
      <c r="E373" s="1">
        <v>0.19</v>
      </c>
      <c r="F373" s="1">
        <v>30</v>
      </c>
      <c r="G373" s="1">
        <f t="shared" si="7"/>
        <v>4.83</v>
      </c>
      <c r="H373" s="1">
        <v>0.82</v>
      </c>
      <c r="I373" s="1">
        <f>ROUND((3.495+2.764*(D373-6)+8.539*LN(D373/6)+1.008*LN((J373^2+6.155^2)^0.5)+0.464*AY373+0.165*AZ373),2)</f>
        <v>12.82</v>
      </c>
      <c r="J373" s="1">
        <v>21</v>
      </c>
      <c r="K373" s="1">
        <f>ROUND(J373+10^(0.89*D373-5.64),2)</f>
        <v>31.84</v>
      </c>
      <c r="L373" s="1">
        <f>ROUND(-3.49-1.86*LOG(J373)+0.9*D373,2)</f>
        <v>0.8</v>
      </c>
      <c r="M373" s="1">
        <v>0</v>
      </c>
      <c r="N373" s="1">
        <v>0</v>
      </c>
      <c r="O373" s="1">
        <v>9.65</v>
      </c>
      <c r="P373" s="1">
        <v>2</v>
      </c>
      <c r="Q373" s="1">
        <v>5</v>
      </c>
      <c r="R373" s="1">
        <v>0.35</v>
      </c>
      <c r="S373" s="1">
        <v>2</v>
      </c>
      <c r="T373" s="1">
        <v>169</v>
      </c>
      <c r="U373" s="1">
        <v>121.37</v>
      </c>
      <c r="V373" s="1" t="s">
        <v>203</v>
      </c>
      <c r="AY373" s="1">
        <f>IF(C373="Strike-Slip",0,IF(C373="Normal",1,0))</f>
        <v>0</v>
      </c>
      <c r="AZ373" s="1">
        <f>IF(C373="Strike-Slip",0,IF(C373="Normal",0,1))</f>
        <v>1</v>
      </c>
    </row>
    <row r="374" spans="1:52" x14ac:dyDescent="0.2">
      <c r="A374" s="1" t="s">
        <v>201</v>
      </c>
      <c r="B374" s="2" t="s">
        <v>318</v>
      </c>
      <c r="C374" s="1" t="s">
        <v>25</v>
      </c>
      <c r="D374" s="1">
        <v>7.5</v>
      </c>
      <c r="E374" s="1">
        <v>0.19</v>
      </c>
      <c r="F374" s="1">
        <v>30</v>
      </c>
      <c r="G374" s="1">
        <f t="shared" si="7"/>
        <v>4.83</v>
      </c>
      <c r="H374" s="1">
        <v>0.82</v>
      </c>
      <c r="I374" s="1">
        <f>ROUND((3.495+2.764*(D374-6)+8.539*LN(D374/6)+1.008*LN((J374^2+6.155^2)^0.5)+0.464*AY374+0.165*AZ374),2)</f>
        <v>12.82</v>
      </c>
      <c r="J374" s="1">
        <v>21</v>
      </c>
      <c r="K374" s="1">
        <f>ROUND(J374+10^(0.89*D374-5.64),2)</f>
        <v>31.84</v>
      </c>
      <c r="L374" s="1">
        <f>ROUND(-3.49-1.86*LOG(J374)+0.9*D374,2)</f>
        <v>0.8</v>
      </c>
      <c r="M374" s="1">
        <v>0.53</v>
      </c>
      <c r="N374" s="1">
        <v>0.68</v>
      </c>
      <c r="O374" s="1">
        <v>9.25</v>
      </c>
      <c r="P374" s="1">
        <v>2.7</v>
      </c>
      <c r="Q374" s="1">
        <v>8.2200000000000006</v>
      </c>
      <c r="R374" s="1">
        <v>0.26</v>
      </c>
      <c r="S374" s="1">
        <v>4</v>
      </c>
      <c r="T374" s="1">
        <v>169</v>
      </c>
      <c r="U374" s="1">
        <v>274.81</v>
      </c>
      <c r="V374" s="1" t="s">
        <v>203</v>
      </c>
      <c r="AY374" s="1">
        <f>IF(C374="Strike-Slip",0,IF(C374="Normal",1,0))</f>
        <v>0</v>
      </c>
      <c r="AZ374" s="1">
        <f>IF(C374="Strike-Slip",0,IF(C374="Normal",0,1))</f>
        <v>1</v>
      </c>
    </row>
    <row r="375" spans="1:52" x14ac:dyDescent="0.2">
      <c r="A375" s="1" t="s">
        <v>201</v>
      </c>
      <c r="B375" s="2" t="s">
        <v>319</v>
      </c>
      <c r="C375" s="1" t="s">
        <v>25</v>
      </c>
      <c r="D375" s="1">
        <v>7.5</v>
      </c>
      <c r="E375" s="1">
        <v>0.19</v>
      </c>
      <c r="F375" s="1">
        <v>30</v>
      </c>
      <c r="G375" s="1">
        <f t="shared" si="7"/>
        <v>4.83</v>
      </c>
      <c r="H375" s="1">
        <v>0.82</v>
      </c>
      <c r="I375" s="1">
        <f>ROUND((3.495+2.764*(D375-6)+8.539*LN(D375/6)+1.008*LN((J375^2+6.155^2)^0.5)+0.464*AY375+0.165*AZ375),2)</f>
        <v>12.82</v>
      </c>
      <c r="J375" s="1">
        <v>21</v>
      </c>
      <c r="K375" s="1">
        <f>ROUND(J375+10^(0.89*D375-5.64),2)</f>
        <v>31.84</v>
      </c>
      <c r="L375" s="1">
        <f>ROUND(-3.49-1.86*LOG(J375)+0.9*D375,2)</f>
        <v>0.8</v>
      </c>
      <c r="M375" s="1">
        <v>0</v>
      </c>
      <c r="N375" s="1">
        <v>0.78</v>
      </c>
      <c r="O375" s="1">
        <v>7.4</v>
      </c>
      <c r="P375" s="1">
        <v>2.5</v>
      </c>
      <c r="Q375" s="1">
        <v>15</v>
      </c>
      <c r="R375" s="1">
        <v>0.3</v>
      </c>
      <c r="S375" s="1">
        <v>4.5</v>
      </c>
      <c r="T375" s="1">
        <v>169</v>
      </c>
      <c r="U375" s="1">
        <v>440.28</v>
      </c>
      <c r="V375" s="1" t="s">
        <v>203</v>
      </c>
      <c r="AY375" s="1">
        <f>IF(C375="Strike-Slip",0,IF(C375="Normal",1,0))</f>
        <v>0</v>
      </c>
      <c r="AZ375" s="1">
        <f>IF(C375="Strike-Slip",0,IF(C375="Normal",0,1))</f>
        <v>1</v>
      </c>
    </row>
    <row r="376" spans="1:52" x14ac:dyDescent="0.2">
      <c r="A376" s="1" t="s">
        <v>201</v>
      </c>
      <c r="B376" s="2" t="s">
        <v>320</v>
      </c>
      <c r="C376" s="1" t="s">
        <v>25</v>
      </c>
      <c r="D376" s="1">
        <v>7.5</v>
      </c>
      <c r="E376" s="1">
        <v>0.19</v>
      </c>
      <c r="F376" s="1">
        <v>30</v>
      </c>
      <c r="G376" s="1">
        <f t="shared" si="7"/>
        <v>4.83</v>
      </c>
      <c r="H376" s="1">
        <v>0.82</v>
      </c>
      <c r="I376" s="1">
        <f>ROUND((3.495+2.764*(D376-6)+8.539*LN(D376/6)+1.008*LN((J376^2+6.155^2)^0.5)+0.464*AY376+0.165*AZ376),2)</f>
        <v>12.82</v>
      </c>
      <c r="J376" s="1">
        <v>21</v>
      </c>
      <c r="K376" s="1">
        <f>ROUND(J376+10^(0.89*D376-5.64),2)</f>
        <v>31.84</v>
      </c>
      <c r="L376" s="1">
        <f>ROUND(-3.49-1.86*LOG(J376)+0.9*D376,2)</f>
        <v>0.8</v>
      </c>
      <c r="M376" s="1">
        <v>0</v>
      </c>
      <c r="N376" s="1">
        <v>10.64</v>
      </c>
      <c r="O376" s="1">
        <v>7.45</v>
      </c>
      <c r="P376" s="1">
        <v>0.9</v>
      </c>
      <c r="Q376" s="1">
        <v>7.6</v>
      </c>
      <c r="R376" s="1">
        <v>0.24</v>
      </c>
      <c r="S376" s="1">
        <v>2.75</v>
      </c>
      <c r="T376" s="1">
        <v>169</v>
      </c>
      <c r="U376" s="1">
        <v>322.39</v>
      </c>
      <c r="V376" s="1" t="s">
        <v>203</v>
      </c>
      <c r="AY376" s="1">
        <f>IF(C376="Strike-Slip",0,IF(C376="Normal",1,0))</f>
        <v>0</v>
      </c>
      <c r="AZ376" s="1">
        <f>IF(C376="Strike-Slip",0,IF(C376="Normal",0,1))</f>
        <v>1</v>
      </c>
    </row>
    <row r="377" spans="1:52" x14ac:dyDescent="0.2">
      <c r="A377" s="1" t="s">
        <v>201</v>
      </c>
      <c r="B377" s="2" t="s">
        <v>321</v>
      </c>
      <c r="C377" s="1" t="s">
        <v>25</v>
      </c>
      <c r="D377" s="1">
        <v>7.5</v>
      </c>
      <c r="E377" s="1">
        <v>0.19</v>
      </c>
      <c r="F377" s="1">
        <v>30</v>
      </c>
      <c r="G377" s="1">
        <f t="shared" si="7"/>
        <v>4.83</v>
      </c>
      <c r="H377" s="1">
        <v>0.82</v>
      </c>
      <c r="I377" s="1">
        <f>ROUND((3.495+2.764*(D377-6)+8.539*LN(D377/6)+1.008*LN((J377^2+6.155^2)^0.5)+0.464*AY377+0.165*AZ377),2)</f>
        <v>12.82</v>
      </c>
      <c r="J377" s="1">
        <v>21</v>
      </c>
      <c r="K377" s="1">
        <f>ROUND(J377+10^(0.89*D377-5.64),2)</f>
        <v>31.84</v>
      </c>
      <c r="L377" s="1">
        <f>ROUND(-3.49-1.86*LOG(J377)+0.9*D377,2)</f>
        <v>0.8</v>
      </c>
      <c r="M377" s="1">
        <v>0</v>
      </c>
      <c r="N377" s="1">
        <v>10.64</v>
      </c>
      <c r="O377" s="1">
        <v>7.45</v>
      </c>
      <c r="P377" s="1">
        <v>0.9</v>
      </c>
      <c r="Q377" s="1">
        <v>7.6</v>
      </c>
      <c r="R377" s="1">
        <v>0.24</v>
      </c>
      <c r="S377" s="1">
        <v>2.75</v>
      </c>
      <c r="T377" s="1">
        <v>169</v>
      </c>
      <c r="U377" s="1">
        <v>81.260000000000005</v>
      </c>
      <c r="V377" s="1" t="s">
        <v>203</v>
      </c>
      <c r="AY377" s="1">
        <f>IF(C377="Strike-Slip",0,IF(C377="Normal",1,0))</f>
        <v>0</v>
      </c>
      <c r="AZ377" s="1">
        <f>IF(C377="Strike-Slip",0,IF(C377="Normal",0,1))</f>
        <v>1</v>
      </c>
    </row>
    <row r="378" spans="1:52" x14ac:dyDescent="0.2">
      <c r="A378" s="1" t="s">
        <v>201</v>
      </c>
      <c r="B378" s="2" t="s">
        <v>322</v>
      </c>
      <c r="C378" s="1" t="s">
        <v>25</v>
      </c>
      <c r="D378" s="1">
        <v>7.5</v>
      </c>
      <c r="E378" s="1">
        <v>0.19</v>
      </c>
      <c r="F378" s="1">
        <v>30</v>
      </c>
      <c r="G378" s="1">
        <f t="shared" si="7"/>
        <v>4.83</v>
      </c>
      <c r="H378" s="1">
        <v>0.82</v>
      </c>
      <c r="I378" s="1">
        <f>ROUND((3.495+2.764*(D378-6)+8.539*LN(D378/6)+1.008*LN((J378^2+6.155^2)^0.5)+0.464*AY378+0.165*AZ378),2)</f>
        <v>12.82</v>
      </c>
      <c r="J378" s="1">
        <v>21</v>
      </c>
      <c r="K378" s="1">
        <f>ROUND(J378+10^(0.89*D378-5.64),2)</f>
        <v>31.84</v>
      </c>
      <c r="L378" s="1">
        <f>ROUND(-3.49-1.86*LOG(J378)+0.9*D378,2)</f>
        <v>0.8</v>
      </c>
      <c r="M378" s="1">
        <v>0</v>
      </c>
      <c r="N378" s="1">
        <v>11.95</v>
      </c>
      <c r="O378" s="1">
        <v>9.9600000000000009</v>
      </c>
      <c r="P378" s="1">
        <v>0.9</v>
      </c>
      <c r="Q378" s="1">
        <v>13.7</v>
      </c>
      <c r="R378" s="1">
        <v>0.25</v>
      </c>
      <c r="S378" s="1">
        <v>3.3</v>
      </c>
      <c r="T378" s="1">
        <v>169</v>
      </c>
      <c r="U378" s="1">
        <v>361.52</v>
      </c>
      <c r="V378" s="1" t="s">
        <v>203</v>
      </c>
      <c r="AY378" s="1">
        <f>IF(C378="Strike-Slip",0,IF(C378="Normal",1,0))</f>
        <v>0</v>
      </c>
      <c r="AZ378" s="1">
        <f>IF(C378="Strike-Slip",0,IF(C378="Normal",0,1))</f>
        <v>1</v>
      </c>
    </row>
    <row r="379" spans="1:52" x14ac:dyDescent="0.2">
      <c r="A379" s="1" t="s">
        <v>201</v>
      </c>
      <c r="B379" s="2" t="s">
        <v>323</v>
      </c>
      <c r="C379" s="1" t="s">
        <v>25</v>
      </c>
      <c r="D379" s="1">
        <v>7.5</v>
      </c>
      <c r="E379" s="1">
        <v>0.19</v>
      </c>
      <c r="F379" s="1">
        <v>30</v>
      </c>
      <c r="G379" s="1">
        <f t="shared" si="7"/>
        <v>4.83</v>
      </c>
      <c r="H379" s="1">
        <v>0.82</v>
      </c>
      <c r="I379" s="1">
        <f>ROUND((3.495+2.764*(D379-6)+8.539*LN(D379/6)+1.008*LN((J379^2+6.155^2)^0.5)+0.464*AY379+0.165*AZ379),2)</f>
        <v>12.82</v>
      </c>
      <c r="J379" s="1">
        <v>21</v>
      </c>
      <c r="K379" s="1">
        <f>ROUND(J379+10^(0.89*D379-5.64),2)</f>
        <v>31.84</v>
      </c>
      <c r="L379" s="1">
        <f>ROUND(-3.49-1.86*LOG(J379)+0.9*D379,2)</f>
        <v>0.8</v>
      </c>
      <c r="M379" s="1">
        <v>0</v>
      </c>
      <c r="N379" s="1">
        <v>11.95</v>
      </c>
      <c r="O379" s="1">
        <v>9.9600000000000009</v>
      </c>
      <c r="P379" s="1">
        <v>0.9</v>
      </c>
      <c r="Q379" s="1">
        <v>13.7</v>
      </c>
      <c r="R379" s="1">
        <v>0.25</v>
      </c>
      <c r="S379" s="1">
        <v>3.3</v>
      </c>
      <c r="T379" s="1">
        <v>169</v>
      </c>
      <c r="U379" s="1">
        <v>80.88</v>
      </c>
      <c r="V379" s="1" t="s">
        <v>203</v>
      </c>
      <c r="AY379" s="1">
        <f>IF(C379="Strike-Slip",0,IF(C379="Normal",1,0))</f>
        <v>0</v>
      </c>
      <c r="AZ379" s="1">
        <f>IF(C379="Strike-Slip",0,IF(C379="Normal",0,1))</f>
        <v>1</v>
      </c>
    </row>
    <row r="380" spans="1:52" x14ac:dyDescent="0.2">
      <c r="A380" s="1" t="s">
        <v>201</v>
      </c>
      <c r="B380" s="2" t="s">
        <v>324</v>
      </c>
      <c r="C380" s="1" t="s">
        <v>25</v>
      </c>
      <c r="D380" s="1">
        <v>7.5</v>
      </c>
      <c r="E380" s="1">
        <v>0.19</v>
      </c>
      <c r="F380" s="1">
        <v>30</v>
      </c>
      <c r="G380" s="1">
        <f t="shared" si="7"/>
        <v>4.83</v>
      </c>
      <c r="H380" s="1">
        <v>0.82</v>
      </c>
      <c r="I380" s="1">
        <f>ROUND((3.495+2.764*(D380-6)+8.539*LN(D380/6)+1.008*LN((J380^2+6.155^2)^0.5)+0.464*AY380+0.165*AZ380),2)</f>
        <v>12.82</v>
      </c>
      <c r="J380" s="1">
        <v>21</v>
      </c>
      <c r="K380" s="1">
        <f>ROUND(J380+10^(0.89*D380-5.64),2)</f>
        <v>31.84</v>
      </c>
      <c r="L380" s="1">
        <f>ROUND(-3.49-1.86*LOG(J380)+0.9*D380,2)</f>
        <v>0.8</v>
      </c>
      <c r="M380" s="1">
        <v>0</v>
      </c>
      <c r="N380" s="1">
        <v>19.72</v>
      </c>
      <c r="O380" s="1">
        <v>3.59</v>
      </c>
      <c r="P380" s="1">
        <v>2.7</v>
      </c>
      <c r="Q380" s="1">
        <v>7.4</v>
      </c>
      <c r="R380" s="1">
        <v>0.19</v>
      </c>
      <c r="S380" s="1">
        <v>3.74</v>
      </c>
      <c r="T380" s="1">
        <v>169</v>
      </c>
      <c r="U380" s="1">
        <v>371.54</v>
      </c>
      <c r="V380" s="1" t="s">
        <v>203</v>
      </c>
      <c r="AY380" s="1">
        <f>IF(C380="Strike-Slip",0,IF(C380="Normal",1,0))</f>
        <v>0</v>
      </c>
      <c r="AZ380" s="1">
        <f>IF(C380="Strike-Slip",0,IF(C380="Normal",0,1))</f>
        <v>1</v>
      </c>
    </row>
    <row r="381" spans="1:52" x14ac:dyDescent="0.2">
      <c r="A381" s="1" t="s">
        <v>201</v>
      </c>
      <c r="B381" s="2" t="s">
        <v>325</v>
      </c>
      <c r="C381" s="1" t="s">
        <v>25</v>
      </c>
      <c r="D381" s="1">
        <v>7.5</v>
      </c>
      <c r="E381" s="1">
        <v>0.19</v>
      </c>
      <c r="F381" s="1">
        <v>30</v>
      </c>
      <c r="G381" s="1">
        <f t="shared" si="7"/>
        <v>4.83</v>
      </c>
      <c r="H381" s="1">
        <v>0.82</v>
      </c>
      <c r="I381" s="1">
        <f>ROUND((3.495+2.764*(D381-6)+8.539*LN(D381/6)+1.008*LN((J381^2+6.155^2)^0.5)+0.464*AY381+0.165*AZ381),2)</f>
        <v>12.82</v>
      </c>
      <c r="J381" s="1">
        <v>21</v>
      </c>
      <c r="K381" s="1">
        <f>ROUND(J381+10^(0.89*D381-5.64),2)</f>
        <v>31.84</v>
      </c>
      <c r="L381" s="1">
        <f>ROUND(-3.49-1.86*LOG(J381)+0.9*D381,2)</f>
        <v>0.8</v>
      </c>
      <c r="M381" s="1">
        <v>0</v>
      </c>
      <c r="N381" s="1">
        <v>0.7</v>
      </c>
      <c r="O381" s="1">
        <v>9.1999999999999993</v>
      </c>
      <c r="P381" s="1">
        <v>0.9</v>
      </c>
      <c r="Q381" s="1">
        <v>3.33</v>
      </c>
      <c r="R381" s="1">
        <v>0.49</v>
      </c>
      <c r="S381" s="1">
        <v>3.5</v>
      </c>
      <c r="T381" s="1">
        <v>169</v>
      </c>
      <c r="U381" s="1">
        <v>180</v>
      </c>
      <c r="V381" s="1" t="s">
        <v>203</v>
      </c>
      <c r="AY381" s="1">
        <f>IF(C381="Strike-Slip",0,IF(C381="Normal",1,0))</f>
        <v>0</v>
      </c>
      <c r="AZ381" s="1">
        <f>IF(C381="Strike-Slip",0,IF(C381="Normal",0,1))</f>
        <v>1</v>
      </c>
    </row>
    <row r="382" spans="1:52" x14ac:dyDescent="0.2">
      <c r="A382" s="1" t="s">
        <v>201</v>
      </c>
      <c r="B382" s="2" t="s">
        <v>326</v>
      </c>
      <c r="C382" s="1" t="s">
        <v>25</v>
      </c>
      <c r="D382" s="1">
        <v>7.5</v>
      </c>
      <c r="E382" s="1">
        <v>0.19</v>
      </c>
      <c r="F382" s="1">
        <v>30</v>
      </c>
      <c r="G382" s="1">
        <f t="shared" si="7"/>
        <v>4.83</v>
      </c>
      <c r="H382" s="1">
        <v>0.82</v>
      </c>
      <c r="I382" s="1">
        <f>ROUND((3.495+2.764*(D382-6)+8.539*LN(D382/6)+1.008*LN((J382^2+6.155^2)^0.5)+0.464*AY382+0.165*AZ382),2)</f>
        <v>12.82</v>
      </c>
      <c r="J382" s="1">
        <v>21</v>
      </c>
      <c r="K382" s="1">
        <f>ROUND(J382+10^(0.89*D382-5.64),2)</f>
        <v>31.84</v>
      </c>
      <c r="L382" s="1">
        <f>ROUND(-3.49-1.86*LOG(J382)+0.9*D382,2)</f>
        <v>0.8</v>
      </c>
      <c r="M382" s="1">
        <v>0</v>
      </c>
      <c r="N382" s="1">
        <v>0.7</v>
      </c>
      <c r="O382" s="1">
        <v>9.1999999999999993</v>
      </c>
      <c r="P382" s="1">
        <v>0.9</v>
      </c>
      <c r="Q382" s="1">
        <v>3.33</v>
      </c>
      <c r="R382" s="1">
        <v>0.49</v>
      </c>
      <c r="S382" s="1">
        <v>3.5</v>
      </c>
      <c r="T382" s="1">
        <v>169</v>
      </c>
      <c r="U382" s="1">
        <v>235.39</v>
      </c>
      <c r="V382" s="1" t="s">
        <v>203</v>
      </c>
      <c r="AY382" s="1">
        <f>IF(C382="Strike-Slip",0,IF(C382="Normal",1,0))</f>
        <v>0</v>
      </c>
      <c r="AZ382" s="1">
        <f>IF(C382="Strike-Slip",0,IF(C382="Normal",0,1))</f>
        <v>1</v>
      </c>
    </row>
    <row r="383" spans="1:52" x14ac:dyDescent="0.2">
      <c r="A383" s="1" t="s">
        <v>201</v>
      </c>
      <c r="B383" s="2" t="s">
        <v>327</v>
      </c>
      <c r="C383" s="1" t="s">
        <v>25</v>
      </c>
      <c r="D383" s="1">
        <v>7.5</v>
      </c>
      <c r="E383" s="1">
        <v>0.19</v>
      </c>
      <c r="F383" s="1">
        <v>30</v>
      </c>
      <c r="G383" s="1">
        <f t="shared" si="7"/>
        <v>4.83</v>
      </c>
      <c r="H383" s="1">
        <v>0.82</v>
      </c>
      <c r="I383" s="1">
        <f>ROUND((3.495+2.764*(D383-6)+8.539*LN(D383/6)+1.008*LN((J383^2+6.155^2)^0.5)+0.464*AY383+0.165*AZ383),2)</f>
        <v>12.82</v>
      </c>
      <c r="J383" s="1">
        <v>21</v>
      </c>
      <c r="K383" s="1">
        <f>ROUND(J383+10^(0.89*D383-5.64),2)</f>
        <v>31.84</v>
      </c>
      <c r="L383" s="1">
        <f>ROUND(-3.49-1.86*LOG(J383)+0.9*D383,2)</f>
        <v>0.8</v>
      </c>
      <c r="M383" s="1">
        <v>0</v>
      </c>
      <c r="N383" s="1">
        <v>1.08</v>
      </c>
      <c r="O383" s="1">
        <v>16</v>
      </c>
      <c r="P383" s="1">
        <v>0.9</v>
      </c>
      <c r="Q383" s="1">
        <v>5</v>
      </c>
      <c r="R383" s="1">
        <v>0.35</v>
      </c>
      <c r="S383" s="1">
        <v>4.8</v>
      </c>
      <c r="T383" s="1">
        <v>169</v>
      </c>
      <c r="U383" s="1">
        <v>606</v>
      </c>
      <c r="V383" s="1" t="s">
        <v>203</v>
      </c>
      <c r="AY383" s="1">
        <f>IF(C383="Strike-Slip",0,IF(C383="Normal",1,0))</f>
        <v>0</v>
      </c>
      <c r="AZ383" s="1">
        <f>IF(C383="Strike-Slip",0,IF(C383="Normal",0,1))</f>
        <v>1</v>
      </c>
    </row>
    <row r="384" spans="1:52" x14ac:dyDescent="0.2">
      <c r="A384" s="1" t="s">
        <v>201</v>
      </c>
      <c r="B384" s="2" t="s">
        <v>328</v>
      </c>
      <c r="C384" s="1" t="s">
        <v>25</v>
      </c>
      <c r="D384" s="1">
        <v>7.5</v>
      </c>
      <c r="E384" s="1">
        <v>0.19</v>
      </c>
      <c r="F384" s="1">
        <v>30</v>
      </c>
      <c r="G384" s="1">
        <f t="shared" si="7"/>
        <v>4.83</v>
      </c>
      <c r="H384" s="1">
        <v>0.82</v>
      </c>
      <c r="I384" s="1">
        <f>ROUND((3.495+2.764*(D384-6)+8.539*LN(D384/6)+1.008*LN((J384^2+6.155^2)^0.5)+0.464*AY384+0.165*AZ384),2)</f>
        <v>12.82</v>
      </c>
      <c r="J384" s="1">
        <v>21</v>
      </c>
      <c r="K384" s="1">
        <f>ROUND(J384+10^(0.89*D384-5.64),2)</f>
        <v>31.84</v>
      </c>
      <c r="L384" s="1">
        <f>ROUND(-3.49-1.86*LOG(J384)+0.9*D384,2)</f>
        <v>0.8</v>
      </c>
      <c r="M384" s="1">
        <v>0</v>
      </c>
      <c r="N384" s="1">
        <v>1.08</v>
      </c>
      <c r="O384" s="1">
        <v>16</v>
      </c>
      <c r="P384" s="1">
        <v>0.9</v>
      </c>
      <c r="Q384" s="1">
        <v>5</v>
      </c>
      <c r="R384" s="1">
        <v>0.35</v>
      </c>
      <c r="S384" s="1">
        <v>4.8</v>
      </c>
      <c r="T384" s="1">
        <v>169</v>
      </c>
      <c r="U384" s="1">
        <v>281.38</v>
      </c>
      <c r="V384" s="1" t="s">
        <v>203</v>
      </c>
      <c r="AY384" s="1">
        <f>IF(C384="Strike-Slip",0,IF(C384="Normal",1,0))</f>
        <v>0</v>
      </c>
      <c r="AZ384" s="1">
        <f>IF(C384="Strike-Slip",0,IF(C384="Normal",0,1))</f>
        <v>1</v>
      </c>
    </row>
    <row r="385" spans="1:52" x14ac:dyDescent="0.2">
      <c r="A385" s="1" t="s">
        <v>201</v>
      </c>
      <c r="B385" s="2" t="s">
        <v>329</v>
      </c>
      <c r="C385" s="1" t="s">
        <v>25</v>
      </c>
      <c r="D385" s="1">
        <v>7.5</v>
      </c>
      <c r="E385" s="1">
        <v>0.19</v>
      </c>
      <c r="F385" s="1">
        <v>30</v>
      </c>
      <c r="G385" s="1">
        <f t="shared" si="7"/>
        <v>4.83</v>
      </c>
      <c r="H385" s="1">
        <v>0.82</v>
      </c>
      <c r="I385" s="1">
        <f>ROUND((3.495+2.764*(D385-6)+8.539*LN(D385/6)+1.008*LN((J385^2+6.155^2)^0.5)+0.464*AY385+0.165*AZ385),2)</f>
        <v>12.82</v>
      </c>
      <c r="J385" s="1">
        <v>21</v>
      </c>
      <c r="K385" s="1">
        <f>ROUND(J385+10^(0.89*D385-5.64),2)</f>
        <v>31.84</v>
      </c>
      <c r="L385" s="1">
        <f>ROUND(-3.49-1.86*LOG(J385)+0.9*D385,2)</f>
        <v>0.8</v>
      </c>
      <c r="M385" s="1">
        <v>0</v>
      </c>
      <c r="N385" s="1">
        <v>0.6</v>
      </c>
      <c r="O385" s="1">
        <v>10.4</v>
      </c>
      <c r="P385" s="1">
        <v>0.9</v>
      </c>
      <c r="Q385" s="1">
        <v>5</v>
      </c>
      <c r="R385" s="1">
        <v>0.36</v>
      </c>
      <c r="S385" s="1">
        <v>2.1</v>
      </c>
      <c r="T385" s="1">
        <v>169</v>
      </c>
      <c r="U385" s="1">
        <v>326.42</v>
      </c>
      <c r="V385" s="1" t="s">
        <v>203</v>
      </c>
      <c r="AY385" s="1">
        <f>IF(C385="Strike-Slip",0,IF(C385="Normal",1,0))</f>
        <v>0</v>
      </c>
      <c r="AZ385" s="1">
        <f>IF(C385="Strike-Slip",0,IF(C385="Normal",0,1))</f>
        <v>1</v>
      </c>
    </row>
    <row r="386" spans="1:52" x14ac:dyDescent="0.2">
      <c r="A386" s="1" t="s">
        <v>201</v>
      </c>
      <c r="B386" s="2" t="s">
        <v>330</v>
      </c>
      <c r="C386" s="1" t="s">
        <v>25</v>
      </c>
      <c r="D386" s="1">
        <v>7.5</v>
      </c>
      <c r="E386" s="1">
        <v>0.19</v>
      </c>
      <c r="F386" s="1">
        <v>30</v>
      </c>
      <c r="G386" s="1">
        <f t="shared" si="7"/>
        <v>4.83</v>
      </c>
      <c r="H386" s="1">
        <v>0.82</v>
      </c>
      <c r="I386" s="1">
        <f>ROUND((3.495+2.764*(D386-6)+8.539*LN(D386/6)+1.008*LN((J386^2+6.155^2)^0.5)+0.464*AY386+0.165*AZ386),2)</f>
        <v>12.82</v>
      </c>
      <c r="J386" s="1">
        <v>21</v>
      </c>
      <c r="K386" s="1">
        <f>ROUND(J386+10^(0.89*D386-5.64),2)</f>
        <v>31.84</v>
      </c>
      <c r="L386" s="1">
        <f>ROUND(-3.49-1.86*LOG(J386)+0.9*D386,2)</f>
        <v>0.8</v>
      </c>
      <c r="M386" s="1">
        <v>0</v>
      </c>
      <c r="N386" s="1">
        <v>0.6</v>
      </c>
      <c r="O386" s="1">
        <v>10.4</v>
      </c>
      <c r="P386" s="1">
        <v>0.9</v>
      </c>
      <c r="Q386" s="1">
        <v>5</v>
      </c>
      <c r="R386" s="1">
        <v>0.36</v>
      </c>
      <c r="S386" s="1">
        <v>2.1</v>
      </c>
      <c r="T386" s="1">
        <v>169</v>
      </c>
      <c r="U386" s="1">
        <v>219.99</v>
      </c>
      <c r="V386" s="1" t="s">
        <v>203</v>
      </c>
      <c r="AY386" s="1">
        <f>IF(C386="Strike-Slip",0,IF(C386="Normal",1,0))</f>
        <v>0</v>
      </c>
      <c r="AZ386" s="1">
        <f>IF(C386="Strike-Slip",0,IF(C386="Normal",0,1))</f>
        <v>1</v>
      </c>
    </row>
    <row r="387" spans="1:52" x14ac:dyDescent="0.2">
      <c r="A387" s="1" t="s">
        <v>201</v>
      </c>
      <c r="B387" s="2" t="s">
        <v>331</v>
      </c>
      <c r="C387" s="1" t="s">
        <v>25</v>
      </c>
      <c r="D387" s="1">
        <v>7.5</v>
      </c>
      <c r="E387" s="1">
        <v>0.19</v>
      </c>
      <c r="F387" s="1">
        <v>30</v>
      </c>
      <c r="G387" s="1">
        <f t="shared" ref="G387:G450" si="8">ROUND(F387*F387/(E387*980.665),2)</f>
        <v>4.83</v>
      </c>
      <c r="H387" s="1">
        <v>0.82</v>
      </c>
      <c r="I387" s="1">
        <f>ROUND((3.495+2.764*(D387-6)+8.539*LN(D387/6)+1.008*LN((J387^2+6.155^2)^0.5)+0.464*AY387+0.165*AZ387),2)</f>
        <v>12.82</v>
      </c>
      <c r="J387" s="1">
        <v>21</v>
      </c>
      <c r="K387" s="1">
        <f>ROUND(J387+10^(0.89*D387-5.64),2)</f>
        <v>31.84</v>
      </c>
      <c r="L387" s="1">
        <f>ROUND(-3.49-1.86*LOG(J387)+0.9*D387,2)</f>
        <v>0.8</v>
      </c>
      <c r="M387" s="1">
        <v>0</v>
      </c>
      <c r="N387" s="1">
        <v>0.85</v>
      </c>
      <c r="O387" s="1">
        <v>11.9</v>
      </c>
      <c r="P387" s="1">
        <v>0.9</v>
      </c>
      <c r="Q387" s="1">
        <v>6</v>
      </c>
      <c r="R387" s="1">
        <v>0.28000000000000003</v>
      </c>
      <c r="S387" s="1">
        <v>1.2</v>
      </c>
      <c r="T387" s="1">
        <v>169</v>
      </c>
      <c r="U387" s="1">
        <v>380.98</v>
      </c>
      <c r="V387" s="1" t="s">
        <v>203</v>
      </c>
      <c r="AY387" s="1">
        <f>IF(C387="Strike-Slip",0,IF(C387="Normal",1,0))</f>
        <v>0</v>
      </c>
      <c r="AZ387" s="1">
        <f>IF(C387="Strike-Slip",0,IF(C387="Normal",0,1))</f>
        <v>1</v>
      </c>
    </row>
    <row r="388" spans="1:52" x14ac:dyDescent="0.2">
      <c r="A388" s="1" t="s">
        <v>201</v>
      </c>
      <c r="B388" s="2" t="s">
        <v>332</v>
      </c>
      <c r="C388" s="1" t="s">
        <v>25</v>
      </c>
      <c r="D388" s="1">
        <v>7.5</v>
      </c>
      <c r="E388" s="1">
        <v>0.19</v>
      </c>
      <c r="F388" s="1">
        <v>30</v>
      </c>
      <c r="G388" s="1">
        <f t="shared" si="8"/>
        <v>4.83</v>
      </c>
      <c r="H388" s="1">
        <v>0.82</v>
      </c>
      <c r="I388" s="1">
        <f>ROUND((3.495+2.764*(D388-6)+8.539*LN(D388/6)+1.008*LN((J388^2+6.155^2)^0.5)+0.464*AY388+0.165*AZ388),2)</f>
        <v>12.82</v>
      </c>
      <c r="J388" s="1">
        <v>21</v>
      </c>
      <c r="K388" s="1">
        <f>ROUND(J388+10^(0.89*D388-5.64),2)</f>
        <v>31.84</v>
      </c>
      <c r="L388" s="1">
        <f>ROUND(-3.49-1.86*LOG(J388)+0.9*D388,2)</f>
        <v>0.8</v>
      </c>
      <c r="M388" s="1">
        <v>0</v>
      </c>
      <c r="N388" s="1">
        <v>1.08</v>
      </c>
      <c r="O388" s="1">
        <v>10.6</v>
      </c>
      <c r="P388" s="1">
        <v>0.9</v>
      </c>
      <c r="Q388" s="1">
        <v>5.55</v>
      </c>
      <c r="R388" s="1">
        <v>0.31</v>
      </c>
      <c r="S388" s="1">
        <v>2</v>
      </c>
      <c r="T388" s="1">
        <v>169</v>
      </c>
      <c r="U388" s="1">
        <v>616.5</v>
      </c>
      <c r="V388" s="1" t="s">
        <v>203</v>
      </c>
      <c r="AY388" s="1">
        <f>IF(C388="Strike-Slip",0,IF(C388="Normal",1,0))</f>
        <v>0</v>
      </c>
      <c r="AZ388" s="1">
        <f>IF(C388="Strike-Slip",0,IF(C388="Normal",0,1))</f>
        <v>1</v>
      </c>
    </row>
    <row r="389" spans="1:52" x14ac:dyDescent="0.2">
      <c r="A389" s="1" t="s">
        <v>201</v>
      </c>
      <c r="B389" s="2" t="s">
        <v>333</v>
      </c>
      <c r="C389" s="1" t="s">
        <v>25</v>
      </c>
      <c r="D389" s="1">
        <v>7.5</v>
      </c>
      <c r="E389" s="1">
        <v>0.19</v>
      </c>
      <c r="F389" s="1">
        <v>30</v>
      </c>
      <c r="G389" s="1">
        <f t="shared" si="8"/>
        <v>4.83</v>
      </c>
      <c r="H389" s="1">
        <v>0.82</v>
      </c>
      <c r="I389" s="1">
        <f>ROUND((3.495+2.764*(D389-6)+8.539*LN(D389/6)+1.008*LN((J389^2+6.155^2)^0.5)+0.464*AY389+0.165*AZ389),2)</f>
        <v>12.82</v>
      </c>
      <c r="J389" s="1">
        <v>21</v>
      </c>
      <c r="K389" s="1">
        <f>ROUND(J389+10^(0.89*D389-5.64),2)</f>
        <v>31.84</v>
      </c>
      <c r="L389" s="1">
        <f>ROUND(-3.49-1.86*LOG(J389)+0.9*D389,2)</f>
        <v>0.8</v>
      </c>
      <c r="M389" s="1">
        <v>0</v>
      </c>
      <c r="N389" s="1">
        <v>0.92</v>
      </c>
      <c r="O389" s="1">
        <v>13.1</v>
      </c>
      <c r="P389" s="1">
        <v>0.9</v>
      </c>
      <c r="Q389" s="1">
        <v>5</v>
      </c>
      <c r="R389" s="1">
        <v>0.35</v>
      </c>
      <c r="S389" s="1">
        <v>2.5</v>
      </c>
      <c r="T389" s="1">
        <v>169</v>
      </c>
      <c r="U389" s="1">
        <v>472.95</v>
      </c>
      <c r="V389" s="1" t="s">
        <v>203</v>
      </c>
      <c r="AY389" s="1">
        <f>IF(C389="Strike-Slip",0,IF(C389="Normal",1,0))</f>
        <v>0</v>
      </c>
      <c r="AZ389" s="1">
        <f>IF(C389="Strike-Slip",0,IF(C389="Normal",0,1))</f>
        <v>1</v>
      </c>
    </row>
    <row r="390" spans="1:52" x14ac:dyDescent="0.2">
      <c r="A390" s="1" t="s">
        <v>201</v>
      </c>
      <c r="B390" s="2" t="s">
        <v>334</v>
      </c>
      <c r="C390" s="1" t="s">
        <v>25</v>
      </c>
      <c r="D390" s="1">
        <v>7.5</v>
      </c>
      <c r="E390" s="1">
        <v>0.19</v>
      </c>
      <c r="F390" s="1">
        <v>30</v>
      </c>
      <c r="G390" s="1">
        <f t="shared" si="8"/>
        <v>4.83</v>
      </c>
      <c r="H390" s="1">
        <v>0.82</v>
      </c>
      <c r="I390" s="1">
        <f>ROUND((3.495+2.764*(D390-6)+8.539*LN(D390/6)+1.008*LN((J390^2+6.155^2)^0.5)+0.464*AY390+0.165*AZ390),2)</f>
        <v>12.82</v>
      </c>
      <c r="J390" s="1">
        <v>21</v>
      </c>
      <c r="K390" s="1">
        <f>ROUND(J390+10^(0.89*D390-5.64),2)</f>
        <v>31.84</v>
      </c>
      <c r="L390" s="1">
        <f>ROUND(-3.49-1.86*LOG(J390)+0.9*D390,2)</f>
        <v>0.8</v>
      </c>
      <c r="M390" s="1">
        <v>0</v>
      </c>
      <c r="N390" s="1">
        <v>1.72</v>
      </c>
      <c r="O390" s="1">
        <v>7</v>
      </c>
      <c r="P390" s="1">
        <v>2</v>
      </c>
      <c r="Q390" s="1">
        <v>5.43</v>
      </c>
      <c r="R390" s="1">
        <v>0.32</v>
      </c>
      <c r="S390" s="1">
        <v>2</v>
      </c>
      <c r="T390" s="1">
        <v>169</v>
      </c>
      <c r="U390" s="1">
        <v>512.37</v>
      </c>
      <c r="V390" s="1" t="s">
        <v>203</v>
      </c>
      <c r="AY390" s="1">
        <f>IF(C390="Strike-Slip",0,IF(C390="Normal",1,0))</f>
        <v>0</v>
      </c>
      <c r="AZ390" s="1">
        <f>IF(C390="Strike-Slip",0,IF(C390="Normal",0,1))</f>
        <v>1</v>
      </c>
    </row>
    <row r="391" spans="1:52" x14ac:dyDescent="0.2">
      <c r="A391" s="1" t="s">
        <v>201</v>
      </c>
      <c r="B391" s="2" t="s">
        <v>335</v>
      </c>
      <c r="C391" s="1" t="s">
        <v>25</v>
      </c>
      <c r="D391" s="1">
        <v>7.5</v>
      </c>
      <c r="E391" s="1">
        <v>0.19</v>
      </c>
      <c r="F391" s="1">
        <v>30</v>
      </c>
      <c r="G391" s="1">
        <f t="shared" si="8"/>
        <v>4.83</v>
      </c>
      <c r="H391" s="1">
        <v>0.82</v>
      </c>
      <c r="I391" s="1">
        <f>ROUND((3.495+2.764*(D391-6)+8.539*LN(D391/6)+1.008*LN((J391^2+6.155^2)^0.5)+0.464*AY391+0.165*AZ391),2)</f>
        <v>12.82</v>
      </c>
      <c r="J391" s="1">
        <v>21</v>
      </c>
      <c r="K391" s="1">
        <f>ROUND(J391+10^(0.89*D391-5.64),2)</f>
        <v>31.84</v>
      </c>
      <c r="L391" s="1">
        <f>ROUND(-3.49-1.86*LOG(J391)+0.9*D391,2)</f>
        <v>0.8</v>
      </c>
      <c r="M391" s="1">
        <v>0</v>
      </c>
      <c r="N391" s="1">
        <v>1.79</v>
      </c>
      <c r="O391" s="1">
        <v>2</v>
      </c>
      <c r="P391" s="1">
        <v>2</v>
      </c>
      <c r="Q391" s="1">
        <v>5</v>
      </c>
      <c r="R391" s="1">
        <v>0.35</v>
      </c>
      <c r="S391" s="1">
        <v>2</v>
      </c>
      <c r="T391" s="1">
        <v>169</v>
      </c>
      <c r="U391" s="1">
        <v>230.25</v>
      </c>
      <c r="V391" s="1" t="s">
        <v>203</v>
      </c>
      <c r="AY391" s="1">
        <f>IF(C391="Strike-Slip",0,IF(C391="Normal",1,0))</f>
        <v>0</v>
      </c>
      <c r="AZ391" s="1">
        <f>IF(C391="Strike-Slip",0,IF(C391="Normal",0,1))</f>
        <v>1</v>
      </c>
    </row>
    <row r="392" spans="1:52" x14ac:dyDescent="0.2">
      <c r="A392" s="1" t="s">
        <v>201</v>
      </c>
      <c r="B392" s="2" t="s">
        <v>336</v>
      </c>
      <c r="C392" s="1" t="s">
        <v>25</v>
      </c>
      <c r="D392" s="1">
        <v>7.5</v>
      </c>
      <c r="E392" s="1">
        <v>0.19</v>
      </c>
      <c r="F392" s="1">
        <v>30</v>
      </c>
      <c r="G392" s="1">
        <f t="shared" si="8"/>
        <v>4.83</v>
      </c>
      <c r="H392" s="1">
        <v>0.82</v>
      </c>
      <c r="I392" s="1">
        <f>ROUND((3.495+2.764*(D392-6)+8.539*LN(D392/6)+1.008*LN((J392^2+6.155^2)^0.5)+0.464*AY392+0.165*AZ392),2)</f>
        <v>12.82</v>
      </c>
      <c r="J392" s="1">
        <v>21</v>
      </c>
      <c r="K392" s="1">
        <f>ROUND(J392+10^(0.89*D392-5.64),2)</f>
        <v>31.84</v>
      </c>
      <c r="L392" s="1">
        <f>ROUND(-3.49-1.86*LOG(J392)+0.9*D392,2)</f>
        <v>0.8</v>
      </c>
      <c r="M392" s="1">
        <v>1.1299999999999999</v>
      </c>
      <c r="N392" s="1">
        <v>0</v>
      </c>
      <c r="O392" s="1">
        <v>8.5</v>
      </c>
      <c r="P392" s="1">
        <v>1</v>
      </c>
      <c r="Q392" s="1">
        <v>5.6</v>
      </c>
      <c r="R392" s="1">
        <v>0.64</v>
      </c>
      <c r="S392" s="1">
        <v>2.5</v>
      </c>
      <c r="T392" s="1">
        <v>169</v>
      </c>
      <c r="U392" s="1">
        <v>230.25</v>
      </c>
      <c r="V392" s="1" t="s">
        <v>203</v>
      </c>
      <c r="AY392" s="1">
        <f>IF(C392="Strike-Slip",0,IF(C392="Normal",1,0))</f>
        <v>0</v>
      </c>
      <c r="AZ392" s="1">
        <f>IF(C392="Strike-Slip",0,IF(C392="Normal",0,1))</f>
        <v>1</v>
      </c>
    </row>
    <row r="393" spans="1:52" x14ac:dyDescent="0.2">
      <c r="A393" s="1" t="s">
        <v>201</v>
      </c>
      <c r="B393" s="2" t="s">
        <v>337</v>
      </c>
      <c r="C393" s="1" t="s">
        <v>25</v>
      </c>
      <c r="D393" s="1">
        <v>7.5</v>
      </c>
      <c r="E393" s="1">
        <v>0.19</v>
      </c>
      <c r="F393" s="1">
        <v>30</v>
      </c>
      <c r="G393" s="1">
        <f t="shared" si="8"/>
        <v>4.83</v>
      </c>
      <c r="H393" s="1">
        <v>0.82</v>
      </c>
      <c r="I393" s="1">
        <f>ROUND((3.495+2.764*(D393-6)+8.539*LN(D393/6)+1.008*LN((J393^2+6.155^2)^0.5)+0.464*AY393+0.165*AZ393),2)</f>
        <v>12.82</v>
      </c>
      <c r="J393" s="1">
        <v>21</v>
      </c>
      <c r="K393" s="1">
        <f>ROUND(J393+10^(0.89*D393-5.64),2)</f>
        <v>31.84</v>
      </c>
      <c r="L393" s="1">
        <f>ROUND(-3.49-1.86*LOG(J393)+0.9*D393,2)</f>
        <v>0.8</v>
      </c>
      <c r="M393" s="1">
        <v>1.1299999999999999</v>
      </c>
      <c r="N393" s="1">
        <v>0</v>
      </c>
      <c r="O393" s="1">
        <v>8</v>
      </c>
      <c r="P393" s="1">
        <v>1</v>
      </c>
      <c r="Q393" s="1">
        <v>5.5</v>
      </c>
      <c r="R393" s="1">
        <v>0.71</v>
      </c>
      <c r="S393" s="1">
        <v>3</v>
      </c>
      <c r="T393" s="1">
        <v>169</v>
      </c>
      <c r="U393" s="1">
        <v>230.25</v>
      </c>
      <c r="V393" s="1" t="s">
        <v>203</v>
      </c>
      <c r="AY393" s="1">
        <f>IF(C393="Strike-Slip",0,IF(C393="Normal",1,0))</f>
        <v>0</v>
      </c>
      <c r="AZ393" s="1">
        <f>IF(C393="Strike-Slip",0,IF(C393="Normal",0,1))</f>
        <v>1</v>
      </c>
    </row>
    <row r="394" spans="1:52" x14ac:dyDescent="0.2">
      <c r="A394" s="1" t="s">
        <v>201</v>
      </c>
      <c r="B394" s="2" t="s">
        <v>338</v>
      </c>
      <c r="C394" s="1" t="s">
        <v>25</v>
      </c>
      <c r="D394" s="1">
        <v>7.5</v>
      </c>
      <c r="E394" s="1">
        <v>0.19</v>
      </c>
      <c r="F394" s="1">
        <v>30</v>
      </c>
      <c r="G394" s="1">
        <f t="shared" si="8"/>
        <v>4.83</v>
      </c>
      <c r="H394" s="1">
        <v>0.82</v>
      </c>
      <c r="I394" s="1">
        <f>ROUND((3.495+2.764*(D394-6)+8.539*LN(D394/6)+1.008*LN((J394^2+6.155^2)^0.5)+0.464*AY394+0.165*AZ394),2)</f>
        <v>12.82</v>
      </c>
      <c r="J394" s="1">
        <v>21</v>
      </c>
      <c r="K394" s="1">
        <f>ROUND(J394+10^(0.89*D394-5.64),2)</f>
        <v>31.84</v>
      </c>
      <c r="L394" s="1">
        <f>ROUND(-3.49-1.86*LOG(J394)+0.9*D394,2)</f>
        <v>0.8</v>
      </c>
      <c r="M394" s="1">
        <v>1.1299999999999999</v>
      </c>
      <c r="N394" s="1">
        <v>0</v>
      </c>
      <c r="O394" s="1">
        <v>8.4</v>
      </c>
      <c r="P394" s="1">
        <v>1.1000000000000001</v>
      </c>
      <c r="Q394" s="1">
        <v>5</v>
      </c>
      <c r="R394" s="1">
        <v>0.35</v>
      </c>
      <c r="S394" s="1">
        <v>3.5</v>
      </c>
      <c r="T394" s="1">
        <v>169</v>
      </c>
      <c r="U394" s="1">
        <v>230.25</v>
      </c>
      <c r="V394" s="1" t="s">
        <v>203</v>
      </c>
      <c r="AY394" s="1">
        <f>IF(C394="Strike-Slip",0,IF(C394="Normal",1,0))</f>
        <v>0</v>
      </c>
      <c r="AZ394" s="1">
        <f>IF(C394="Strike-Slip",0,IF(C394="Normal",0,1))</f>
        <v>1</v>
      </c>
    </row>
    <row r="395" spans="1:52" x14ac:dyDescent="0.2">
      <c r="A395" s="1" t="s">
        <v>201</v>
      </c>
      <c r="B395" s="2" t="s">
        <v>339</v>
      </c>
      <c r="C395" s="1" t="s">
        <v>25</v>
      </c>
      <c r="D395" s="1">
        <v>7.5</v>
      </c>
      <c r="E395" s="1">
        <v>0.19</v>
      </c>
      <c r="F395" s="1">
        <v>30</v>
      </c>
      <c r="G395" s="1">
        <f t="shared" si="8"/>
        <v>4.83</v>
      </c>
      <c r="H395" s="1">
        <v>0.82</v>
      </c>
      <c r="I395" s="1">
        <f>ROUND((3.495+2.764*(D395-6)+8.539*LN(D395/6)+1.008*LN((J395^2+6.155^2)^0.5)+0.464*AY395+0.165*AZ395),2)</f>
        <v>12.82</v>
      </c>
      <c r="J395" s="1">
        <v>21</v>
      </c>
      <c r="K395" s="1">
        <f>ROUND(J395+10^(0.89*D395-5.64),2)</f>
        <v>31.84</v>
      </c>
      <c r="L395" s="1">
        <f>ROUND(-3.49-1.86*LOG(J395)+0.9*D395,2)</f>
        <v>0.8</v>
      </c>
      <c r="M395" s="1">
        <v>0</v>
      </c>
      <c r="N395" s="1">
        <v>0</v>
      </c>
      <c r="O395" s="1">
        <v>4.5</v>
      </c>
      <c r="P395" s="1">
        <v>4.5</v>
      </c>
      <c r="Q395" s="1">
        <v>23.5</v>
      </c>
      <c r="R395" s="1">
        <v>0.16</v>
      </c>
      <c r="S395" s="1">
        <v>4.5</v>
      </c>
      <c r="T395" s="1">
        <v>169</v>
      </c>
      <c r="U395" s="1">
        <v>165.58</v>
      </c>
      <c r="V395" s="1" t="s">
        <v>203</v>
      </c>
      <c r="AY395" s="1">
        <f>IF(C395="Strike-Slip",0,IF(C395="Normal",1,0))</f>
        <v>0</v>
      </c>
      <c r="AZ395" s="1">
        <f>IF(C395="Strike-Slip",0,IF(C395="Normal",0,1))</f>
        <v>1</v>
      </c>
    </row>
    <row r="396" spans="1:52" x14ac:dyDescent="0.2">
      <c r="A396" s="1" t="s">
        <v>201</v>
      </c>
      <c r="B396" s="2" t="s">
        <v>340</v>
      </c>
      <c r="C396" s="1" t="s">
        <v>25</v>
      </c>
      <c r="D396" s="1">
        <v>7.5</v>
      </c>
      <c r="E396" s="1">
        <v>0.19</v>
      </c>
      <c r="F396" s="1">
        <v>30</v>
      </c>
      <c r="G396" s="1">
        <f t="shared" si="8"/>
        <v>4.83</v>
      </c>
      <c r="H396" s="1">
        <v>0.82</v>
      </c>
      <c r="I396" s="1">
        <f>ROUND((3.495+2.764*(D396-6)+8.539*LN(D396/6)+1.008*LN((J396^2+6.155^2)^0.5)+0.464*AY396+0.165*AZ396),2)</f>
        <v>12.82</v>
      </c>
      <c r="J396" s="1">
        <v>21</v>
      </c>
      <c r="K396" s="1">
        <f>ROUND(J396+10^(0.89*D396-5.64),2)</f>
        <v>31.84</v>
      </c>
      <c r="L396" s="1">
        <f>ROUND(-3.49-1.86*LOG(J396)+0.9*D396,2)</f>
        <v>0.8</v>
      </c>
      <c r="M396" s="1">
        <v>0</v>
      </c>
      <c r="N396" s="1">
        <v>0</v>
      </c>
      <c r="O396" s="1">
        <v>7.28</v>
      </c>
      <c r="P396" s="1">
        <v>4.72</v>
      </c>
      <c r="Q396" s="1">
        <v>7.67</v>
      </c>
      <c r="R396" s="1">
        <v>0.45</v>
      </c>
      <c r="S396" s="1">
        <v>4.72</v>
      </c>
      <c r="T396" s="1">
        <v>169</v>
      </c>
      <c r="U396" s="1">
        <v>57.41</v>
      </c>
      <c r="V396" s="1" t="s">
        <v>203</v>
      </c>
      <c r="AY396" s="1">
        <f>IF(C396="Strike-Slip",0,IF(C396="Normal",1,0))</f>
        <v>0</v>
      </c>
      <c r="AZ396" s="1">
        <f>IF(C396="Strike-Slip",0,IF(C396="Normal",0,1))</f>
        <v>1</v>
      </c>
    </row>
    <row r="397" spans="1:52" x14ac:dyDescent="0.2">
      <c r="A397" s="1" t="s">
        <v>201</v>
      </c>
      <c r="B397" s="2" t="s">
        <v>341</v>
      </c>
      <c r="C397" s="1" t="s">
        <v>25</v>
      </c>
      <c r="D397" s="1">
        <v>7.5</v>
      </c>
      <c r="E397" s="1">
        <v>0.19</v>
      </c>
      <c r="F397" s="1">
        <v>30</v>
      </c>
      <c r="G397" s="1">
        <f t="shared" si="8"/>
        <v>4.83</v>
      </c>
      <c r="H397" s="1">
        <v>0.82</v>
      </c>
      <c r="I397" s="1">
        <f>ROUND((3.495+2.764*(D397-6)+8.539*LN(D397/6)+1.008*LN((J397^2+6.155^2)^0.5)+0.464*AY397+0.165*AZ397),2)</f>
        <v>12.82</v>
      </c>
      <c r="J397" s="1">
        <v>21</v>
      </c>
      <c r="K397" s="1">
        <f>ROUND(J397+10^(0.89*D397-5.64),2)</f>
        <v>31.84</v>
      </c>
      <c r="L397" s="1">
        <f>ROUND(-3.49-1.86*LOG(J397)+0.9*D397,2)</f>
        <v>0.8</v>
      </c>
      <c r="M397" s="1">
        <v>1.06</v>
      </c>
      <c r="N397" s="1">
        <v>0</v>
      </c>
      <c r="O397" s="1">
        <v>0.7</v>
      </c>
      <c r="P397" s="1">
        <v>0.8</v>
      </c>
      <c r="Q397" s="1">
        <v>5</v>
      </c>
      <c r="R397" s="1">
        <v>0.35</v>
      </c>
      <c r="S397" s="1">
        <v>0.8</v>
      </c>
      <c r="T397" s="1">
        <v>169</v>
      </c>
      <c r="U397" s="1">
        <v>86</v>
      </c>
      <c r="V397" s="1" t="s">
        <v>203</v>
      </c>
      <c r="AY397" s="1">
        <f>IF(C397="Strike-Slip",0,IF(C397="Normal",1,0))</f>
        <v>0</v>
      </c>
      <c r="AZ397" s="1">
        <f>IF(C397="Strike-Slip",0,IF(C397="Normal",0,1))</f>
        <v>1</v>
      </c>
    </row>
    <row r="398" spans="1:52" x14ac:dyDescent="0.2">
      <c r="A398" s="1" t="s">
        <v>201</v>
      </c>
      <c r="B398" s="2" t="s">
        <v>342</v>
      </c>
      <c r="C398" s="1" t="s">
        <v>25</v>
      </c>
      <c r="D398" s="1">
        <v>7.5</v>
      </c>
      <c r="E398" s="1">
        <v>0.19</v>
      </c>
      <c r="F398" s="1">
        <v>30</v>
      </c>
      <c r="G398" s="1">
        <f t="shared" si="8"/>
        <v>4.83</v>
      </c>
      <c r="H398" s="1">
        <v>0.82</v>
      </c>
      <c r="I398" s="1">
        <f>ROUND((3.495+2.764*(D398-6)+8.539*LN(D398/6)+1.008*LN((J398^2+6.155^2)^0.5)+0.464*AY398+0.165*AZ398),2)</f>
        <v>12.82</v>
      </c>
      <c r="J398" s="1">
        <v>21</v>
      </c>
      <c r="K398" s="1">
        <f>ROUND(J398+10^(0.89*D398-5.64),2)</f>
        <v>31.84</v>
      </c>
      <c r="L398" s="1">
        <f>ROUND(-3.49-1.86*LOG(J398)+0.9*D398,2)</f>
        <v>0.8</v>
      </c>
      <c r="M398" s="1">
        <v>1.1299999999999999</v>
      </c>
      <c r="N398" s="1">
        <v>0</v>
      </c>
      <c r="O398" s="1">
        <v>2.4</v>
      </c>
      <c r="P398" s="1">
        <v>1.4</v>
      </c>
      <c r="Q398" s="1">
        <v>6</v>
      </c>
      <c r="R398" s="1">
        <v>1.1299999999999999</v>
      </c>
      <c r="S398" s="1">
        <v>1.4</v>
      </c>
      <c r="T398" s="1">
        <v>169</v>
      </c>
      <c r="U398" s="1">
        <v>6</v>
      </c>
      <c r="V398" s="1" t="s">
        <v>203</v>
      </c>
      <c r="AY398" s="1">
        <f>IF(C398="Strike-Slip",0,IF(C398="Normal",1,0))</f>
        <v>0</v>
      </c>
      <c r="AZ398" s="1">
        <f>IF(C398="Strike-Slip",0,IF(C398="Normal",0,1))</f>
        <v>1</v>
      </c>
    </row>
    <row r="399" spans="1:52" x14ac:dyDescent="0.2">
      <c r="A399" s="1" t="s">
        <v>201</v>
      </c>
      <c r="B399" s="2" t="s">
        <v>343</v>
      </c>
      <c r="C399" s="1" t="s">
        <v>25</v>
      </c>
      <c r="D399" s="1">
        <v>7.5</v>
      </c>
      <c r="E399" s="1">
        <v>0.19</v>
      </c>
      <c r="F399" s="1">
        <v>30</v>
      </c>
      <c r="G399" s="1">
        <f t="shared" si="8"/>
        <v>4.83</v>
      </c>
      <c r="H399" s="1">
        <v>0.82</v>
      </c>
      <c r="I399" s="1">
        <f>ROUND((3.495+2.764*(D399-6)+8.539*LN(D399/6)+1.008*LN((J399^2+6.155^2)^0.5)+0.464*AY399+0.165*AZ399),2)</f>
        <v>12.82</v>
      </c>
      <c r="J399" s="1">
        <v>21</v>
      </c>
      <c r="K399" s="1">
        <f>ROUND(J399+10^(0.89*D399-5.64),2)</f>
        <v>31.84</v>
      </c>
      <c r="L399" s="1">
        <f>ROUND(-3.49-1.86*LOG(J399)+0.9*D399,2)</f>
        <v>0.8</v>
      </c>
      <c r="M399" s="1">
        <v>0.38</v>
      </c>
      <c r="N399" s="1">
        <v>0</v>
      </c>
      <c r="O399" s="1">
        <v>0.9</v>
      </c>
      <c r="P399" s="1">
        <v>0.5</v>
      </c>
      <c r="Q399" s="1">
        <v>10</v>
      </c>
      <c r="R399" s="1">
        <v>0.15</v>
      </c>
      <c r="S399" s="1">
        <v>1.1000000000000001</v>
      </c>
      <c r="T399" s="1">
        <v>169</v>
      </c>
      <c r="U399" s="1">
        <v>75</v>
      </c>
      <c r="V399" s="1" t="s">
        <v>203</v>
      </c>
      <c r="AY399" s="1">
        <f>IF(C399="Strike-Slip",0,IF(C399="Normal",1,0))</f>
        <v>0</v>
      </c>
      <c r="AZ399" s="1">
        <f>IF(C399="Strike-Slip",0,IF(C399="Normal",0,1))</f>
        <v>1</v>
      </c>
    </row>
    <row r="400" spans="1:52" x14ac:dyDescent="0.2">
      <c r="A400" s="1" t="s">
        <v>201</v>
      </c>
      <c r="B400" s="2" t="s">
        <v>344</v>
      </c>
      <c r="C400" s="1" t="s">
        <v>25</v>
      </c>
      <c r="D400" s="1">
        <v>7.5</v>
      </c>
      <c r="E400" s="1">
        <v>0.19</v>
      </c>
      <c r="F400" s="1">
        <v>30</v>
      </c>
      <c r="G400" s="1">
        <f t="shared" si="8"/>
        <v>4.83</v>
      </c>
      <c r="H400" s="1">
        <v>0.82</v>
      </c>
      <c r="I400" s="1">
        <f>ROUND((3.495+2.764*(D400-6)+8.539*LN(D400/6)+1.008*LN((J400^2+6.155^2)^0.5)+0.464*AY400+0.165*AZ400),2)</f>
        <v>12.82</v>
      </c>
      <c r="J400" s="1">
        <v>21</v>
      </c>
      <c r="K400" s="1">
        <f>ROUND(J400+10^(0.89*D400-5.64),2)</f>
        <v>31.84</v>
      </c>
      <c r="L400" s="1">
        <f>ROUND(-3.49-1.86*LOG(J400)+0.9*D400,2)</f>
        <v>0.8</v>
      </c>
      <c r="M400" s="1">
        <v>0</v>
      </c>
      <c r="N400" s="1">
        <v>0</v>
      </c>
      <c r="O400" s="1">
        <v>3.7</v>
      </c>
      <c r="P400" s="1">
        <v>0.95</v>
      </c>
      <c r="Q400" s="1">
        <v>9</v>
      </c>
      <c r="R400" s="1">
        <v>0.43</v>
      </c>
      <c r="S400" s="1">
        <v>3.5</v>
      </c>
      <c r="T400" s="1">
        <v>169</v>
      </c>
      <c r="U400" s="1">
        <v>93</v>
      </c>
      <c r="V400" s="1" t="s">
        <v>203</v>
      </c>
      <c r="AY400" s="1">
        <f>IF(C400="Strike-Slip",0,IF(C400="Normal",1,0))</f>
        <v>0</v>
      </c>
      <c r="AZ400" s="1">
        <f>IF(C400="Strike-Slip",0,IF(C400="Normal",0,1))</f>
        <v>1</v>
      </c>
    </row>
    <row r="401" spans="1:52" x14ac:dyDescent="0.2">
      <c r="A401" s="1" t="s">
        <v>201</v>
      </c>
      <c r="B401" s="2" t="s">
        <v>345</v>
      </c>
      <c r="C401" s="1" t="s">
        <v>25</v>
      </c>
      <c r="D401" s="1">
        <v>7.5</v>
      </c>
      <c r="E401" s="1">
        <v>0.19</v>
      </c>
      <c r="F401" s="1">
        <v>30</v>
      </c>
      <c r="G401" s="1">
        <f t="shared" si="8"/>
        <v>4.83</v>
      </c>
      <c r="H401" s="1">
        <v>0.82</v>
      </c>
      <c r="I401" s="1">
        <f>ROUND((3.495+2.764*(D401-6)+8.539*LN(D401/6)+1.008*LN((J401^2+6.155^2)^0.5)+0.464*AY401+0.165*AZ401),2)</f>
        <v>12.82</v>
      </c>
      <c r="J401" s="1">
        <v>21</v>
      </c>
      <c r="K401" s="1">
        <f>ROUND(J401+10^(0.89*D401-5.64),2)</f>
        <v>31.84</v>
      </c>
      <c r="L401" s="1">
        <f>ROUND(-3.49-1.86*LOG(J401)+0.9*D401,2)</f>
        <v>0.8</v>
      </c>
      <c r="M401" s="1">
        <v>0</v>
      </c>
      <c r="N401" s="1">
        <v>0</v>
      </c>
      <c r="O401" s="1">
        <v>2.15</v>
      </c>
      <c r="P401" s="1">
        <v>1.35</v>
      </c>
      <c r="Q401" s="1">
        <v>10</v>
      </c>
      <c r="R401" s="1">
        <v>0.23</v>
      </c>
      <c r="S401" s="1">
        <v>1.7</v>
      </c>
      <c r="T401" s="1">
        <v>169</v>
      </c>
      <c r="U401" s="1">
        <v>93</v>
      </c>
      <c r="V401" s="1" t="s">
        <v>203</v>
      </c>
      <c r="AY401" s="1">
        <f>IF(C401="Strike-Slip",0,IF(C401="Normal",1,0))</f>
        <v>0</v>
      </c>
      <c r="AZ401" s="1">
        <f>IF(C401="Strike-Slip",0,IF(C401="Normal",0,1))</f>
        <v>1</v>
      </c>
    </row>
    <row r="402" spans="1:52" x14ac:dyDescent="0.2">
      <c r="A402" s="1" t="s">
        <v>201</v>
      </c>
      <c r="B402" s="2" t="s">
        <v>346</v>
      </c>
      <c r="C402" s="1" t="s">
        <v>25</v>
      </c>
      <c r="D402" s="1">
        <v>7.5</v>
      </c>
      <c r="E402" s="1">
        <v>0.19</v>
      </c>
      <c r="F402" s="1">
        <v>30</v>
      </c>
      <c r="G402" s="1">
        <f t="shared" si="8"/>
        <v>4.83</v>
      </c>
      <c r="H402" s="1">
        <v>0.82</v>
      </c>
      <c r="I402" s="1">
        <f>ROUND((3.495+2.764*(D402-6)+8.539*LN(D402/6)+1.008*LN((J402^2+6.155^2)^0.5)+0.464*AY402+0.165*AZ402),2)</f>
        <v>12.82</v>
      </c>
      <c r="J402" s="1">
        <v>21</v>
      </c>
      <c r="K402" s="1">
        <f>ROUND(J402+10^(0.89*D402-5.64),2)</f>
        <v>31.84</v>
      </c>
      <c r="L402" s="1">
        <f>ROUND(-3.49-1.86*LOG(J402)+0.9*D402,2)</f>
        <v>0.8</v>
      </c>
      <c r="M402" s="1">
        <v>0</v>
      </c>
      <c r="N402" s="1">
        <v>0</v>
      </c>
      <c r="O402" s="1">
        <v>0.7</v>
      </c>
      <c r="P402" s="1">
        <v>3.3</v>
      </c>
      <c r="Q402" s="1">
        <v>5</v>
      </c>
      <c r="R402" s="1">
        <v>0.35</v>
      </c>
      <c r="S402" s="1">
        <v>3.3</v>
      </c>
      <c r="T402" s="1">
        <v>173.6</v>
      </c>
      <c r="U402" s="1">
        <v>124.05</v>
      </c>
      <c r="V402" s="1" t="s">
        <v>203</v>
      </c>
      <c r="AY402" s="1">
        <f>IF(C402="Strike-Slip",0,IF(C402="Normal",1,0))</f>
        <v>0</v>
      </c>
      <c r="AZ402" s="1">
        <f>IF(C402="Strike-Slip",0,IF(C402="Normal",0,1))</f>
        <v>1</v>
      </c>
    </row>
    <row r="403" spans="1:52" x14ac:dyDescent="0.2">
      <c r="A403" s="1" t="s">
        <v>201</v>
      </c>
      <c r="B403" s="2" t="s">
        <v>347</v>
      </c>
      <c r="C403" s="1" t="s">
        <v>25</v>
      </c>
      <c r="D403" s="1">
        <v>7.5</v>
      </c>
      <c r="E403" s="1">
        <v>0.19</v>
      </c>
      <c r="F403" s="1">
        <v>30</v>
      </c>
      <c r="G403" s="1">
        <f t="shared" si="8"/>
        <v>4.83</v>
      </c>
      <c r="H403" s="1">
        <v>0.82</v>
      </c>
      <c r="I403" s="1">
        <f>ROUND((3.495+2.764*(D403-6)+8.539*LN(D403/6)+1.008*LN((J403^2+6.155^2)^0.5)+0.464*AY403+0.165*AZ403),2)</f>
        <v>12.82</v>
      </c>
      <c r="J403" s="1">
        <v>21</v>
      </c>
      <c r="K403" s="1">
        <f>ROUND(J403+10^(0.89*D403-5.64),2)</f>
        <v>31.84</v>
      </c>
      <c r="L403" s="1">
        <f>ROUND(-3.49-1.86*LOG(J403)+0.9*D403,2)</f>
        <v>0.8</v>
      </c>
      <c r="M403" s="1">
        <v>0</v>
      </c>
      <c r="N403" s="1">
        <v>0</v>
      </c>
      <c r="O403" s="1">
        <v>1.08</v>
      </c>
      <c r="P403" s="1">
        <v>0.32</v>
      </c>
      <c r="Q403" s="1">
        <v>2.5</v>
      </c>
      <c r="R403" s="1">
        <v>0.18</v>
      </c>
      <c r="S403" s="1">
        <v>0.32</v>
      </c>
      <c r="T403" s="1">
        <v>173.6</v>
      </c>
      <c r="U403" s="1">
        <v>97</v>
      </c>
      <c r="V403" s="1" t="s">
        <v>203</v>
      </c>
      <c r="AY403" s="1">
        <f>IF(C403="Strike-Slip",0,IF(C403="Normal",1,0))</f>
        <v>0</v>
      </c>
      <c r="AZ403" s="1">
        <f>IF(C403="Strike-Slip",0,IF(C403="Normal",0,1))</f>
        <v>1</v>
      </c>
    </row>
    <row r="404" spans="1:52" x14ac:dyDescent="0.2">
      <c r="A404" s="1" t="s">
        <v>201</v>
      </c>
      <c r="B404" s="2" t="s">
        <v>348</v>
      </c>
      <c r="C404" s="1" t="s">
        <v>25</v>
      </c>
      <c r="D404" s="1">
        <v>7.5</v>
      </c>
      <c r="E404" s="1">
        <v>0.19</v>
      </c>
      <c r="F404" s="1">
        <v>30</v>
      </c>
      <c r="G404" s="1">
        <f t="shared" si="8"/>
        <v>4.83</v>
      </c>
      <c r="H404" s="1">
        <v>0.82</v>
      </c>
      <c r="I404" s="1">
        <f>ROUND((3.495+2.764*(D404-6)+8.539*LN(D404/6)+1.008*LN((J404^2+6.155^2)^0.5)+0.464*AY404+0.165*AZ404),2)</f>
        <v>12.82</v>
      </c>
      <c r="J404" s="1">
        <v>21</v>
      </c>
      <c r="K404" s="1">
        <f>ROUND(J404+10^(0.89*D404-5.64),2)</f>
        <v>31.84</v>
      </c>
      <c r="L404" s="1">
        <f>ROUND(-3.49-1.86*LOG(J404)+0.9*D404,2)</f>
        <v>0.8</v>
      </c>
      <c r="M404" s="1">
        <v>0</v>
      </c>
      <c r="N404" s="1">
        <v>0</v>
      </c>
      <c r="O404" s="1">
        <v>2.2999999999999998</v>
      </c>
      <c r="P404" s="1">
        <v>0.4</v>
      </c>
      <c r="Q404" s="1">
        <v>4</v>
      </c>
      <c r="R404" s="1">
        <v>0.08</v>
      </c>
      <c r="S404" s="1">
        <v>1.4</v>
      </c>
      <c r="T404" s="1">
        <v>173.6</v>
      </c>
      <c r="U404" s="1">
        <v>62.47</v>
      </c>
      <c r="V404" s="1" t="s">
        <v>203</v>
      </c>
      <c r="AY404" s="1">
        <f>IF(C404="Strike-Slip",0,IF(C404="Normal",1,0))</f>
        <v>0</v>
      </c>
      <c r="AZ404" s="1">
        <f>IF(C404="Strike-Slip",0,IF(C404="Normal",0,1))</f>
        <v>1</v>
      </c>
    </row>
    <row r="405" spans="1:52" x14ac:dyDescent="0.2">
      <c r="A405" s="1" t="s">
        <v>201</v>
      </c>
      <c r="B405" s="2" t="s">
        <v>349</v>
      </c>
      <c r="C405" s="1" t="s">
        <v>25</v>
      </c>
      <c r="D405" s="1">
        <v>7.5</v>
      </c>
      <c r="E405" s="1">
        <v>0.19</v>
      </c>
      <c r="F405" s="1">
        <v>30</v>
      </c>
      <c r="G405" s="1">
        <f t="shared" si="8"/>
        <v>4.83</v>
      </c>
      <c r="H405" s="1">
        <v>0.82</v>
      </c>
      <c r="I405" s="1">
        <f>ROUND((3.495+2.764*(D405-6)+8.539*LN(D405/6)+1.008*LN((J405^2+6.155^2)^0.5)+0.464*AY405+0.165*AZ405),2)</f>
        <v>12.82</v>
      </c>
      <c r="J405" s="1">
        <v>21</v>
      </c>
      <c r="K405" s="1">
        <f>ROUND(J405+10^(0.89*D405-5.64),2)</f>
        <v>31.84</v>
      </c>
      <c r="L405" s="1">
        <f>ROUND(-3.49-1.86*LOG(J405)+0.9*D405,2)</f>
        <v>0.8</v>
      </c>
      <c r="M405" s="1">
        <v>0</v>
      </c>
      <c r="N405" s="1">
        <v>0</v>
      </c>
      <c r="O405" s="1">
        <v>3.95</v>
      </c>
      <c r="P405" s="1">
        <v>1.65</v>
      </c>
      <c r="Q405" s="1">
        <v>5</v>
      </c>
      <c r="R405" s="1">
        <v>0.35</v>
      </c>
      <c r="S405" s="1">
        <v>3.9</v>
      </c>
      <c r="T405" s="1">
        <v>179</v>
      </c>
      <c r="U405" s="1">
        <v>162.37</v>
      </c>
      <c r="V405" s="1" t="s">
        <v>203</v>
      </c>
      <c r="AY405" s="1">
        <f>IF(C405="Strike-Slip",0,IF(C405="Normal",1,0))</f>
        <v>0</v>
      </c>
      <c r="AZ405" s="1">
        <f>IF(C405="Strike-Slip",0,IF(C405="Normal",0,1))</f>
        <v>1</v>
      </c>
    </row>
    <row r="406" spans="1:52" x14ac:dyDescent="0.2">
      <c r="A406" s="1" t="s">
        <v>201</v>
      </c>
      <c r="B406" s="2" t="s">
        <v>350</v>
      </c>
      <c r="C406" s="1" t="s">
        <v>25</v>
      </c>
      <c r="D406" s="1">
        <v>7.5</v>
      </c>
      <c r="E406" s="1">
        <v>0.19</v>
      </c>
      <c r="F406" s="1">
        <v>30</v>
      </c>
      <c r="G406" s="1">
        <f t="shared" si="8"/>
        <v>4.83</v>
      </c>
      <c r="H406" s="1">
        <v>0.82</v>
      </c>
      <c r="I406" s="1">
        <f>ROUND((3.495+2.764*(D406-6)+8.539*LN(D406/6)+1.008*LN((J406^2+6.155^2)^0.5)+0.464*AY406+0.165*AZ406),2)</f>
        <v>12.82</v>
      </c>
      <c r="J406" s="1">
        <v>21</v>
      </c>
      <c r="K406" s="1">
        <f>ROUND(J406+10^(0.89*D406-5.64),2)</f>
        <v>31.84</v>
      </c>
      <c r="L406" s="1">
        <f>ROUND(-3.49-1.86*LOG(J406)+0.9*D406,2)</f>
        <v>0.8</v>
      </c>
      <c r="M406" s="1">
        <v>0</v>
      </c>
      <c r="N406" s="1">
        <v>0</v>
      </c>
      <c r="O406" s="1">
        <v>7.55</v>
      </c>
      <c r="P406" s="1">
        <v>1.4</v>
      </c>
      <c r="Q406" s="1">
        <v>5.2</v>
      </c>
      <c r="R406" s="1">
        <v>0.4</v>
      </c>
      <c r="S406" s="1">
        <v>1.4</v>
      </c>
      <c r="T406" s="1">
        <v>179</v>
      </c>
      <c r="U406" s="1">
        <v>162.37</v>
      </c>
      <c r="V406" s="1" t="s">
        <v>203</v>
      </c>
      <c r="AY406" s="1">
        <f>IF(C406="Strike-Slip",0,IF(C406="Normal",1,0))</f>
        <v>0</v>
      </c>
      <c r="AZ406" s="1">
        <f>IF(C406="Strike-Slip",0,IF(C406="Normal",0,1))</f>
        <v>1</v>
      </c>
    </row>
    <row r="407" spans="1:52" x14ac:dyDescent="0.2">
      <c r="A407" s="1" t="s">
        <v>201</v>
      </c>
      <c r="B407" s="2" t="s">
        <v>351</v>
      </c>
      <c r="C407" s="1" t="s">
        <v>25</v>
      </c>
      <c r="D407" s="1">
        <v>7.5</v>
      </c>
      <c r="E407" s="1">
        <v>0.19</v>
      </c>
      <c r="F407" s="1">
        <v>30</v>
      </c>
      <c r="G407" s="1">
        <f t="shared" si="8"/>
        <v>4.83</v>
      </c>
      <c r="H407" s="1">
        <v>0.82</v>
      </c>
      <c r="I407" s="1">
        <f>ROUND((3.495+2.764*(D407-6)+8.539*LN(D407/6)+1.008*LN((J407^2+6.155^2)^0.5)+0.464*AY407+0.165*AZ407),2)</f>
        <v>12.82</v>
      </c>
      <c r="J407" s="1">
        <v>21</v>
      </c>
      <c r="K407" s="1">
        <f>ROUND(J407+10^(0.89*D407-5.64),2)</f>
        <v>31.84</v>
      </c>
      <c r="L407" s="1">
        <f>ROUND(-3.49-1.86*LOG(J407)+0.9*D407,2)</f>
        <v>0.8</v>
      </c>
      <c r="M407" s="1">
        <v>0</v>
      </c>
      <c r="N407" s="1">
        <v>0</v>
      </c>
      <c r="O407" s="1">
        <v>12.8</v>
      </c>
      <c r="P407" s="1">
        <v>0.2</v>
      </c>
      <c r="Q407" s="1">
        <v>5.33</v>
      </c>
      <c r="R407" s="1">
        <v>0.43</v>
      </c>
      <c r="S407" s="1">
        <v>1.4</v>
      </c>
      <c r="T407" s="1">
        <v>179</v>
      </c>
      <c r="U407" s="1">
        <v>145</v>
      </c>
      <c r="V407" s="1" t="s">
        <v>203</v>
      </c>
      <c r="AY407" s="1">
        <f>IF(C407="Strike-Slip",0,IF(C407="Normal",1,0))</f>
        <v>0</v>
      </c>
      <c r="AZ407" s="1">
        <f>IF(C407="Strike-Slip",0,IF(C407="Normal",0,1))</f>
        <v>1</v>
      </c>
    </row>
    <row r="408" spans="1:52" x14ac:dyDescent="0.2">
      <c r="A408" s="1" t="s">
        <v>201</v>
      </c>
      <c r="B408" s="2" t="s">
        <v>352</v>
      </c>
      <c r="C408" s="1" t="s">
        <v>25</v>
      </c>
      <c r="D408" s="1">
        <v>7.5</v>
      </c>
      <c r="E408" s="1">
        <v>0.19</v>
      </c>
      <c r="F408" s="1">
        <v>30</v>
      </c>
      <c r="G408" s="1">
        <f t="shared" si="8"/>
        <v>4.83</v>
      </c>
      <c r="H408" s="1">
        <v>0.82</v>
      </c>
      <c r="I408" s="1">
        <f>ROUND((3.495+2.764*(D408-6)+8.539*LN(D408/6)+1.008*LN((J408^2+6.155^2)^0.5)+0.464*AY408+0.165*AZ408),2)</f>
        <v>12.82</v>
      </c>
      <c r="J408" s="1">
        <v>21</v>
      </c>
      <c r="K408" s="1">
        <f>ROUND(J408+10^(0.89*D408-5.64),2)</f>
        <v>31.84</v>
      </c>
      <c r="L408" s="1">
        <f>ROUND(-3.49-1.86*LOG(J408)+0.9*D408,2)</f>
        <v>0.8</v>
      </c>
      <c r="M408" s="1">
        <v>0</v>
      </c>
      <c r="N408" s="1">
        <v>0</v>
      </c>
      <c r="O408" s="1">
        <v>9.9499999999999993</v>
      </c>
      <c r="P408" s="1">
        <v>0.45</v>
      </c>
      <c r="Q408" s="1">
        <v>5.22</v>
      </c>
      <c r="R408" s="1">
        <v>0.41</v>
      </c>
      <c r="S408" s="1">
        <v>3</v>
      </c>
      <c r="T408" s="1">
        <v>179</v>
      </c>
      <c r="U408" s="1">
        <v>145</v>
      </c>
      <c r="V408" s="1" t="s">
        <v>203</v>
      </c>
      <c r="AY408" s="1">
        <f>IF(C408="Strike-Slip",0,IF(C408="Normal",1,0))</f>
        <v>0</v>
      </c>
      <c r="AZ408" s="1">
        <f>IF(C408="Strike-Slip",0,IF(C408="Normal",0,1))</f>
        <v>1</v>
      </c>
    </row>
    <row r="409" spans="1:52" x14ac:dyDescent="0.2">
      <c r="A409" s="1" t="s">
        <v>201</v>
      </c>
      <c r="B409" s="2" t="s">
        <v>353</v>
      </c>
      <c r="C409" s="1" t="s">
        <v>25</v>
      </c>
      <c r="D409" s="1">
        <v>7.5</v>
      </c>
      <c r="E409" s="1">
        <v>0.19</v>
      </c>
      <c r="F409" s="1">
        <v>30</v>
      </c>
      <c r="G409" s="1">
        <f t="shared" si="8"/>
        <v>4.83</v>
      </c>
      <c r="H409" s="1">
        <v>0.82</v>
      </c>
      <c r="I409" s="1">
        <f>ROUND((3.495+2.764*(D409-6)+8.539*LN(D409/6)+1.008*LN((J409^2+6.155^2)^0.5)+0.464*AY409+0.165*AZ409),2)</f>
        <v>12.82</v>
      </c>
      <c r="J409" s="1">
        <v>21</v>
      </c>
      <c r="K409" s="1">
        <f>ROUND(J409+10^(0.89*D409-5.64),2)</f>
        <v>31.84</v>
      </c>
      <c r="L409" s="1">
        <f>ROUND(-3.49-1.86*LOG(J409)+0.9*D409,2)</f>
        <v>0.8</v>
      </c>
      <c r="M409" s="1">
        <v>0</v>
      </c>
      <c r="N409" s="1">
        <v>0</v>
      </c>
      <c r="O409" s="1">
        <v>11.45</v>
      </c>
      <c r="P409" s="1">
        <v>0.9</v>
      </c>
      <c r="Q409" s="1">
        <v>7</v>
      </c>
      <c r="R409" s="1">
        <v>0.22</v>
      </c>
      <c r="S409" s="1">
        <v>0.9</v>
      </c>
      <c r="T409" s="1">
        <v>179</v>
      </c>
      <c r="U409" s="1">
        <v>107.42</v>
      </c>
      <c r="V409" s="1" t="s">
        <v>203</v>
      </c>
      <c r="AY409" s="1">
        <f>IF(C409="Strike-Slip",0,IF(C409="Normal",1,0))</f>
        <v>0</v>
      </c>
      <c r="AZ409" s="1">
        <f>IF(C409="Strike-Slip",0,IF(C409="Normal",0,1))</f>
        <v>1</v>
      </c>
    </row>
    <row r="410" spans="1:52" x14ac:dyDescent="0.2">
      <c r="A410" s="1" t="s">
        <v>201</v>
      </c>
      <c r="B410" s="2" t="s">
        <v>354</v>
      </c>
      <c r="C410" s="1" t="s">
        <v>25</v>
      </c>
      <c r="D410" s="1">
        <v>7.5</v>
      </c>
      <c r="E410" s="1">
        <v>0.19</v>
      </c>
      <c r="F410" s="1">
        <v>30</v>
      </c>
      <c r="G410" s="1">
        <f t="shared" si="8"/>
        <v>4.83</v>
      </c>
      <c r="H410" s="1">
        <v>0.82</v>
      </c>
      <c r="I410" s="1">
        <f>ROUND((3.495+2.764*(D410-6)+8.539*LN(D410/6)+1.008*LN((J410^2+6.155^2)^0.5)+0.464*AY410+0.165*AZ410),2)</f>
        <v>12.82</v>
      </c>
      <c r="J410" s="1">
        <v>21</v>
      </c>
      <c r="K410" s="1">
        <f>ROUND(J410+10^(0.89*D410-5.64),2)</f>
        <v>31.84</v>
      </c>
      <c r="L410" s="1">
        <f>ROUND(-3.49-1.86*LOG(J410)+0.9*D410,2)</f>
        <v>0.8</v>
      </c>
      <c r="M410" s="1">
        <v>0</v>
      </c>
      <c r="N410" s="1">
        <v>0</v>
      </c>
      <c r="O410" s="1">
        <v>13.3</v>
      </c>
      <c r="P410" s="1">
        <v>0.7</v>
      </c>
      <c r="Q410" s="1">
        <v>5</v>
      </c>
      <c r="R410" s="1">
        <v>0.35</v>
      </c>
      <c r="S410" s="1">
        <v>2.6</v>
      </c>
      <c r="T410" s="1">
        <v>179</v>
      </c>
      <c r="U410" s="1">
        <v>107.42</v>
      </c>
      <c r="V410" s="1" t="s">
        <v>203</v>
      </c>
      <c r="AY410" s="1">
        <f>IF(C410="Strike-Slip",0,IF(C410="Normal",1,0))</f>
        <v>0</v>
      </c>
      <c r="AZ410" s="1">
        <f>IF(C410="Strike-Slip",0,IF(C410="Normal",0,1))</f>
        <v>1</v>
      </c>
    </row>
    <row r="411" spans="1:52" x14ac:dyDescent="0.2">
      <c r="A411" s="1" t="s">
        <v>201</v>
      </c>
      <c r="B411" s="2" t="s">
        <v>355</v>
      </c>
      <c r="C411" s="1" t="s">
        <v>25</v>
      </c>
      <c r="D411" s="1">
        <v>7.5</v>
      </c>
      <c r="E411" s="1">
        <v>0.19</v>
      </c>
      <c r="F411" s="1">
        <v>30</v>
      </c>
      <c r="G411" s="1">
        <f t="shared" si="8"/>
        <v>4.83</v>
      </c>
      <c r="H411" s="1">
        <v>0.82</v>
      </c>
      <c r="I411" s="1">
        <f>ROUND((3.495+2.764*(D411-6)+8.539*LN(D411/6)+1.008*LN((J411^2+6.155^2)^0.5)+0.464*AY411+0.165*AZ411),2)</f>
        <v>12.82</v>
      </c>
      <c r="J411" s="1">
        <v>21</v>
      </c>
      <c r="K411" s="1">
        <f>ROUND(J411+10^(0.89*D411-5.64),2)</f>
        <v>31.84</v>
      </c>
      <c r="L411" s="1">
        <f>ROUND(-3.49-1.86*LOG(J411)+0.9*D411,2)</f>
        <v>0.8</v>
      </c>
      <c r="M411" s="1">
        <v>0</v>
      </c>
      <c r="N411" s="1">
        <v>0</v>
      </c>
      <c r="O411" s="1">
        <v>8.85</v>
      </c>
      <c r="P411" s="1">
        <v>0.65</v>
      </c>
      <c r="Q411" s="1">
        <v>2</v>
      </c>
      <c r="R411" s="1">
        <v>0.35</v>
      </c>
      <c r="S411" s="1">
        <v>0.65</v>
      </c>
      <c r="T411" s="1">
        <v>179</v>
      </c>
      <c r="U411" s="1">
        <v>107.42</v>
      </c>
      <c r="V411" s="1" t="s">
        <v>203</v>
      </c>
      <c r="AY411" s="1">
        <f>IF(C411="Strike-Slip",0,IF(C411="Normal",1,0))</f>
        <v>0</v>
      </c>
      <c r="AZ411" s="1">
        <f>IF(C411="Strike-Slip",0,IF(C411="Normal",0,1))</f>
        <v>1</v>
      </c>
    </row>
    <row r="412" spans="1:52" x14ac:dyDescent="0.2">
      <c r="A412" s="1" t="s">
        <v>201</v>
      </c>
      <c r="B412" s="2" t="s">
        <v>356</v>
      </c>
      <c r="C412" s="1" t="s">
        <v>25</v>
      </c>
      <c r="D412" s="1">
        <v>7.5</v>
      </c>
      <c r="E412" s="1">
        <v>0.19</v>
      </c>
      <c r="F412" s="1">
        <v>30</v>
      </c>
      <c r="G412" s="1">
        <f t="shared" si="8"/>
        <v>4.83</v>
      </c>
      <c r="H412" s="1">
        <v>0.82</v>
      </c>
      <c r="I412" s="1">
        <f>ROUND((3.495+2.764*(D412-6)+8.539*LN(D412/6)+1.008*LN((J412^2+6.155^2)^0.5)+0.464*AY412+0.165*AZ412),2)</f>
        <v>12.82</v>
      </c>
      <c r="J412" s="1">
        <v>21</v>
      </c>
      <c r="K412" s="1">
        <f>ROUND(J412+10^(0.89*D412-5.64),2)</f>
        <v>31.84</v>
      </c>
      <c r="L412" s="1">
        <f>ROUND(-3.49-1.86*LOG(J412)+0.9*D412,2)</f>
        <v>0.8</v>
      </c>
      <c r="M412" s="1">
        <v>0</v>
      </c>
      <c r="N412" s="1">
        <v>0</v>
      </c>
      <c r="O412" s="1">
        <v>12.35</v>
      </c>
      <c r="P412" s="1">
        <v>1.1499999999999999</v>
      </c>
      <c r="Q412" s="1">
        <v>5</v>
      </c>
      <c r="R412" s="1">
        <v>0.18</v>
      </c>
      <c r="S412" s="1">
        <v>2.6</v>
      </c>
      <c r="T412" s="1">
        <v>179</v>
      </c>
      <c r="U412" s="1">
        <v>107.42</v>
      </c>
      <c r="V412" s="1" t="s">
        <v>203</v>
      </c>
      <c r="AY412" s="1">
        <f>IF(C412="Strike-Slip",0,IF(C412="Normal",1,0))</f>
        <v>0</v>
      </c>
      <c r="AZ412" s="1">
        <f>IF(C412="Strike-Slip",0,IF(C412="Normal",0,1))</f>
        <v>1</v>
      </c>
    </row>
    <row r="413" spans="1:52" x14ac:dyDescent="0.2">
      <c r="A413" s="1" t="s">
        <v>201</v>
      </c>
      <c r="B413" s="2" t="s">
        <v>357</v>
      </c>
      <c r="C413" s="1" t="s">
        <v>25</v>
      </c>
      <c r="D413" s="1">
        <v>7.5</v>
      </c>
      <c r="E413" s="1">
        <v>0.19</v>
      </c>
      <c r="F413" s="1">
        <v>30</v>
      </c>
      <c r="G413" s="1">
        <f t="shared" si="8"/>
        <v>4.83</v>
      </c>
      <c r="H413" s="1">
        <v>0.82</v>
      </c>
      <c r="I413" s="1">
        <f>ROUND((3.495+2.764*(D413-6)+8.539*LN(D413/6)+1.008*LN((J413^2+6.155^2)^0.5)+0.464*AY413+0.165*AZ413),2)</f>
        <v>12.82</v>
      </c>
      <c r="J413" s="1">
        <v>21</v>
      </c>
      <c r="K413" s="1">
        <f>ROUND(J413+10^(0.89*D413-5.64),2)</f>
        <v>31.84</v>
      </c>
      <c r="L413" s="1">
        <f>ROUND(-3.49-1.86*LOG(J413)+0.9*D413,2)</f>
        <v>0.8</v>
      </c>
      <c r="M413" s="1">
        <v>0</v>
      </c>
      <c r="N413" s="1">
        <v>0</v>
      </c>
      <c r="O413" s="1">
        <v>9.5</v>
      </c>
      <c r="P413" s="1">
        <v>1.2</v>
      </c>
      <c r="Q413" s="1">
        <v>7.8</v>
      </c>
      <c r="R413" s="1">
        <v>0.31</v>
      </c>
      <c r="S413" s="1">
        <v>1.2</v>
      </c>
      <c r="T413" s="1">
        <v>179</v>
      </c>
      <c r="U413" s="1">
        <v>107.42</v>
      </c>
      <c r="V413" s="1" t="s">
        <v>203</v>
      </c>
      <c r="AY413" s="1">
        <f>IF(C413="Strike-Slip",0,IF(C413="Normal",1,0))</f>
        <v>0</v>
      </c>
      <c r="AZ413" s="1">
        <f>IF(C413="Strike-Slip",0,IF(C413="Normal",0,1))</f>
        <v>1</v>
      </c>
    </row>
    <row r="414" spans="1:52" x14ac:dyDescent="0.2">
      <c r="A414" s="1" t="s">
        <v>201</v>
      </c>
      <c r="B414" s="2" t="s">
        <v>358</v>
      </c>
      <c r="C414" s="1" t="s">
        <v>25</v>
      </c>
      <c r="D414" s="1">
        <v>7.5</v>
      </c>
      <c r="E414" s="1">
        <v>0.19</v>
      </c>
      <c r="F414" s="1">
        <v>30</v>
      </c>
      <c r="G414" s="1">
        <f t="shared" si="8"/>
        <v>4.83</v>
      </c>
      <c r="H414" s="1">
        <v>0.82</v>
      </c>
      <c r="I414" s="1">
        <f>ROUND((3.495+2.764*(D414-6)+8.539*LN(D414/6)+1.008*LN((J414^2+6.155^2)^0.5)+0.464*AY414+0.165*AZ414),2)</f>
        <v>12.82</v>
      </c>
      <c r="J414" s="1">
        <v>21</v>
      </c>
      <c r="K414" s="1">
        <f>ROUND(J414+10^(0.89*D414-5.64),2)</f>
        <v>31.84</v>
      </c>
      <c r="L414" s="1">
        <f>ROUND(-3.49-1.86*LOG(J414)+0.9*D414,2)</f>
        <v>0.8</v>
      </c>
      <c r="M414" s="1">
        <v>0</v>
      </c>
      <c r="N414" s="1">
        <v>0</v>
      </c>
      <c r="O414" s="1">
        <v>6.5</v>
      </c>
      <c r="P414" s="1">
        <v>2.5</v>
      </c>
      <c r="Q414" s="1">
        <v>6.83</v>
      </c>
      <c r="R414" s="1">
        <v>0.39</v>
      </c>
      <c r="S414" s="1">
        <v>2.8</v>
      </c>
      <c r="T414" s="1">
        <v>179</v>
      </c>
      <c r="U414" s="1">
        <v>229.3</v>
      </c>
      <c r="V414" s="1" t="s">
        <v>203</v>
      </c>
      <c r="AY414" s="1">
        <f>IF(C414="Strike-Slip",0,IF(C414="Normal",1,0))</f>
        <v>0</v>
      </c>
      <c r="AZ414" s="1">
        <f>IF(C414="Strike-Slip",0,IF(C414="Normal",0,1))</f>
        <v>1</v>
      </c>
    </row>
    <row r="415" spans="1:52" x14ac:dyDescent="0.2">
      <c r="A415" s="1" t="s">
        <v>201</v>
      </c>
      <c r="B415" s="2" t="s">
        <v>359</v>
      </c>
      <c r="C415" s="1" t="s">
        <v>25</v>
      </c>
      <c r="D415" s="1">
        <v>7.5</v>
      </c>
      <c r="E415" s="1">
        <v>0.19</v>
      </c>
      <c r="F415" s="1">
        <v>30</v>
      </c>
      <c r="G415" s="1">
        <f t="shared" si="8"/>
        <v>4.83</v>
      </c>
      <c r="H415" s="1">
        <v>0.82</v>
      </c>
      <c r="I415" s="1">
        <f>ROUND((3.495+2.764*(D415-6)+8.539*LN(D415/6)+1.008*LN((J415^2+6.155^2)^0.5)+0.464*AY415+0.165*AZ415),2)</f>
        <v>12.82</v>
      </c>
      <c r="J415" s="1">
        <v>21</v>
      </c>
      <c r="K415" s="1">
        <f>ROUND(J415+10^(0.89*D415-5.64),2)</f>
        <v>31.84</v>
      </c>
      <c r="L415" s="1">
        <f>ROUND(-3.49-1.86*LOG(J415)+0.9*D415,2)</f>
        <v>0.8</v>
      </c>
      <c r="M415" s="1">
        <v>0</v>
      </c>
      <c r="N415" s="1">
        <v>0</v>
      </c>
      <c r="O415" s="1">
        <v>3.8</v>
      </c>
      <c r="P415" s="1">
        <v>3.3</v>
      </c>
      <c r="Q415" s="1">
        <v>5.75</v>
      </c>
      <c r="R415" s="1">
        <v>0.3</v>
      </c>
      <c r="S415" s="1">
        <v>3.3</v>
      </c>
      <c r="T415" s="1">
        <v>179</v>
      </c>
      <c r="U415" s="1">
        <v>255.24</v>
      </c>
      <c r="V415" s="1" t="s">
        <v>203</v>
      </c>
      <c r="AY415" s="1">
        <f>IF(C415="Strike-Slip",0,IF(C415="Normal",1,0))</f>
        <v>0</v>
      </c>
      <c r="AZ415" s="1">
        <f>IF(C415="Strike-Slip",0,IF(C415="Normal",0,1))</f>
        <v>1</v>
      </c>
    </row>
    <row r="416" spans="1:52" x14ac:dyDescent="0.2">
      <c r="A416" s="1" t="s">
        <v>201</v>
      </c>
      <c r="B416" s="2" t="s">
        <v>360</v>
      </c>
      <c r="C416" s="1" t="s">
        <v>25</v>
      </c>
      <c r="D416" s="1">
        <v>7.5</v>
      </c>
      <c r="E416" s="1">
        <v>0.19</v>
      </c>
      <c r="F416" s="1">
        <v>30</v>
      </c>
      <c r="G416" s="1">
        <f t="shared" si="8"/>
        <v>4.83</v>
      </c>
      <c r="H416" s="1">
        <v>0.82</v>
      </c>
      <c r="I416" s="1">
        <f>ROUND((3.495+2.764*(D416-6)+8.539*LN(D416/6)+1.008*LN((J416^2+6.155^2)^0.5)+0.464*AY416+0.165*AZ416),2)</f>
        <v>12.82</v>
      </c>
      <c r="J416" s="1">
        <v>21</v>
      </c>
      <c r="K416" s="1">
        <f>ROUND(J416+10^(0.89*D416-5.64),2)</f>
        <v>31.84</v>
      </c>
      <c r="L416" s="1">
        <f>ROUND(-3.49-1.86*LOG(J416)+0.9*D416,2)</f>
        <v>0.8</v>
      </c>
      <c r="M416" s="1">
        <v>0</v>
      </c>
      <c r="N416" s="1">
        <v>0</v>
      </c>
      <c r="O416" s="1">
        <v>6</v>
      </c>
      <c r="P416" s="1">
        <v>5</v>
      </c>
      <c r="Q416" s="1">
        <v>5</v>
      </c>
      <c r="R416" s="1">
        <v>0.35</v>
      </c>
      <c r="S416" s="1">
        <v>10</v>
      </c>
      <c r="T416" s="1">
        <v>179</v>
      </c>
      <c r="U416" s="1">
        <v>427</v>
      </c>
      <c r="V416" s="1" t="s">
        <v>203</v>
      </c>
      <c r="AY416" s="1">
        <f>IF(C416="Strike-Slip",0,IF(C416="Normal",1,0))</f>
        <v>0</v>
      </c>
      <c r="AZ416" s="1">
        <f>IF(C416="Strike-Slip",0,IF(C416="Normal",0,1))</f>
        <v>1</v>
      </c>
    </row>
    <row r="417" spans="1:52" x14ac:dyDescent="0.2">
      <c r="A417" s="1" t="s">
        <v>201</v>
      </c>
      <c r="B417" s="2" t="s">
        <v>361</v>
      </c>
      <c r="C417" s="1" t="s">
        <v>25</v>
      </c>
      <c r="D417" s="1">
        <v>7.5</v>
      </c>
      <c r="E417" s="1">
        <v>0.19</v>
      </c>
      <c r="F417" s="1">
        <v>30</v>
      </c>
      <c r="G417" s="1">
        <f t="shared" si="8"/>
        <v>4.83</v>
      </c>
      <c r="H417" s="1">
        <v>0.82</v>
      </c>
      <c r="I417" s="1">
        <f>ROUND((3.495+2.764*(D417-6)+8.539*LN(D417/6)+1.008*LN((J417^2+6.155^2)^0.5)+0.464*AY417+0.165*AZ417),2)</f>
        <v>12.82</v>
      </c>
      <c r="J417" s="1">
        <v>21</v>
      </c>
      <c r="K417" s="1">
        <f>ROUND(J417+10^(0.89*D417-5.64),2)</f>
        <v>31.84</v>
      </c>
      <c r="L417" s="1">
        <f>ROUND(-3.49-1.86*LOG(J417)+0.9*D417,2)</f>
        <v>0.8</v>
      </c>
      <c r="M417" s="1">
        <v>0</v>
      </c>
      <c r="N417" s="1">
        <v>0</v>
      </c>
      <c r="O417" s="1">
        <v>4.4000000000000004</v>
      </c>
      <c r="P417" s="1">
        <v>2.1</v>
      </c>
      <c r="Q417" s="1">
        <v>5.75</v>
      </c>
      <c r="R417" s="1">
        <v>0.3</v>
      </c>
      <c r="S417" s="1">
        <v>2.1</v>
      </c>
      <c r="T417" s="1">
        <v>179</v>
      </c>
      <c r="U417" s="1">
        <v>271.11</v>
      </c>
      <c r="V417" s="1" t="s">
        <v>203</v>
      </c>
      <c r="AY417" s="1">
        <f>IF(C417="Strike-Slip",0,IF(C417="Normal",1,0))</f>
        <v>0</v>
      </c>
      <c r="AZ417" s="1">
        <f>IF(C417="Strike-Slip",0,IF(C417="Normal",0,1))</f>
        <v>1</v>
      </c>
    </row>
    <row r="418" spans="1:52" x14ac:dyDescent="0.2">
      <c r="A418" s="1" t="s">
        <v>201</v>
      </c>
      <c r="B418" s="2" t="s">
        <v>362</v>
      </c>
      <c r="C418" s="1" t="s">
        <v>25</v>
      </c>
      <c r="D418" s="1">
        <v>7.5</v>
      </c>
      <c r="E418" s="1">
        <v>0.19</v>
      </c>
      <c r="F418" s="1">
        <v>30</v>
      </c>
      <c r="G418" s="1">
        <f t="shared" si="8"/>
        <v>4.83</v>
      </c>
      <c r="H418" s="1">
        <v>0.82</v>
      </c>
      <c r="I418" s="1">
        <f>ROUND((3.495+2.764*(D418-6)+8.539*LN(D418/6)+1.008*LN((J418^2+6.155^2)^0.5)+0.464*AY418+0.165*AZ418),2)</f>
        <v>12.82</v>
      </c>
      <c r="J418" s="1">
        <v>21</v>
      </c>
      <c r="K418" s="1">
        <f>ROUND(J418+10^(0.89*D418-5.64),2)</f>
        <v>31.84</v>
      </c>
      <c r="L418" s="1">
        <f>ROUND(-3.49-1.86*LOG(J418)+0.9*D418,2)</f>
        <v>0.8</v>
      </c>
      <c r="M418" s="1">
        <v>0</v>
      </c>
      <c r="N418" s="1">
        <v>0</v>
      </c>
      <c r="O418" s="1">
        <v>4.8</v>
      </c>
      <c r="P418" s="1">
        <v>2.9</v>
      </c>
      <c r="Q418" s="1">
        <v>6.8</v>
      </c>
      <c r="R418" s="1">
        <v>0.23</v>
      </c>
      <c r="S418" s="1">
        <v>2.9</v>
      </c>
      <c r="T418" s="1">
        <v>179</v>
      </c>
      <c r="U418" s="1">
        <v>271.11</v>
      </c>
      <c r="V418" s="1" t="s">
        <v>203</v>
      </c>
      <c r="AY418" s="1">
        <f>IF(C418="Strike-Slip",0,IF(C418="Normal",1,0))</f>
        <v>0</v>
      </c>
      <c r="AZ418" s="1">
        <f>IF(C418="Strike-Slip",0,IF(C418="Normal",0,1))</f>
        <v>1</v>
      </c>
    </row>
    <row r="419" spans="1:52" x14ac:dyDescent="0.2">
      <c r="A419" s="1" t="s">
        <v>201</v>
      </c>
      <c r="B419" s="2" t="s">
        <v>363</v>
      </c>
      <c r="C419" s="1" t="s">
        <v>25</v>
      </c>
      <c r="D419" s="1">
        <v>7.5</v>
      </c>
      <c r="E419" s="1">
        <v>0.19</v>
      </c>
      <c r="F419" s="1">
        <v>30</v>
      </c>
      <c r="G419" s="1">
        <f t="shared" si="8"/>
        <v>4.83</v>
      </c>
      <c r="H419" s="1">
        <v>0.82</v>
      </c>
      <c r="I419" s="1">
        <f>ROUND((3.495+2.764*(D419-6)+8.539*LN(D419/6)+1.008*LN((J419^2+6.155^2)^0.5)+0.464*AY419+0.165*AZ419),2)</f>
        <v>12.82</v>
      </c>
      <c r="J419" s="1">
        <v>21</v>
      </c>
      <c r="K419" s="1">
        <f>ROUND(J419+10^(0.89*D419-5.64),2)</f>
        <v>31.84</v>
      </c>
      <c r="L419" s="1">
        <f>ROUND(-3.49-1.86*LOG(J419)+0.9*D419,2)</f>
        <v>0.8</v>
      </c>
      <c r="M419" s="1">
        <v>0</v>
      </c>
      <c r="N419" s="1">
        <v>0</v>
      </c>
      <c r="O419" s="1">
        <v>3.65</v>
      </c>
      <c r="P419" s="1">
        <v>3.1</v>
      </c>
      <c r="Q419" s="1">
        <v>5.5</v>
      </c>
      <c r="R419" s="1">
        <v>0.48</v>
      </c>
      <c r="S419" s="1">
        <v>1.7</v>
      </c>
      <c r="T419" s="1">
        <v>179</v>
      </c>
      <c r="U419" s="1">
        <v>130.33000000000001</v>
      </c>
      <c r="V419" s="1" t="s">
        <v>203</v>
      </c>
      <c r="AY419" s="1">
        <f>IF(C419="Strike-Slip",0,IF(C419="Normal",1,0))</f>
        <v>0</v>
      </c>
      <c r="AZ419" s="1">
        <f>IF(C419="Strike-Slip",0,IF(C419="Normal",0,1))</f>
        <v>1</v>
      </c>
    </row>
    <row r="420" spans="1:52" x14ac:dyDescent="0.2">
      <c r="A420" s="1" t="s">
        <v>201</v>
      </c>
      <c r="B420" s="2" t="s">
        <v>364</v>
      </c>
      <c r="C420" s="1" t="s">
        <v>25</v>
      </c>
      <c r="D420" s="1">
        <v>7.5</v>
      </c>
      <c r="E420" s="1">
        <v>0.19</v>
      </c>
      <c r="F420" s="1">
        <v>30</v>
      </c>
      <c r="G420" s="1">
        <f t="shared" si="8"/>
        <v>4.83</v>
      </c>
      <c r="H420" s="1">
        <v>0.82</v>
      </c>
      <c r="I420" s="1">
        <f>ROUND((3.495+2.764*(D420-6)+8.539*LN(D420/6)+1.008*LN((J420^2+6.155^2)^0.5)+0.464*AY420+0.165*AZ420),2)</f>
        <v>12.82</v>
      </c>
      <c r="J420" s="1">
        <v>21</v>
      </c>
      <c r="K420" s="1">
        <f>ROUND(J420+10^(0.89*D420-5.64),2)</f>
        <v>31.84</v>
      </c>
      <c r="L420" s="1">
        <f>ROUND(-3.49-1.86*LOG(J420)+0.9*D420,2)</f>
        <v>0.8</v>
      </c>
      <c r="M420" s="1">
        <v>0</v>
      </c>
      <c r="N420" s="1">
        <v>0</v>
      </c>
      <c r="O420" s="1">
        <v>4.8499999999999996</v>
      </c>
      <c r="P420" s="1">
        <v>2.4500000000000002</v>
      </c>
      <c r="Q420" s="1">
        <v>5.6</v>
      </c>
      <c r="R420" s="1">
        <v>0.31</v>
      </c>
      <c r="S420" s="1">
        <v>8</v>
      </c>
      <c r="T420" s="1">
        <v>179</v>
      </c>
      <c r="U420" s="1">
        <v>103.15</v>
      </c>
      <c r="V420" s="1" t="s">
        <v>203</v>
      </c>
      <c r="AY420" s="1">
        <f>IF(C420="Strike-Slip",0,IF(C420="Normal",1,0))</f>
        <v>0</v>
      </c>
      <c r="AZ420" s="1">
        <f>IF(C420="Strike-Slip",0,IF(C420="Normal",0,1))</f>
        <v>1</v>
      </c>
    </row>
    <row r="421" spans="1:52" x14ac:dyDescent="0.2">
      <c r="A421" s="1" t="s">
        <v>201</v>
      </c>
      <c r="B421" s="2" t="s">
        <v>365</v>
      </c>
      <c r="C421" s="1" t="s">
        <v>25</v>
      </c>
      <c r="D421" s="1">
        <v>7.5</v>
      </c>
      <c r="E421" s="1">
        <v>0.19</v>
      </c>
      <c r="F421" s="1">
        <v>30</v>
      </c>
      <c r="G421" s="1">
        <f t="shared" si="8"/>
        <v>4.83</v>
      </c>
      <c r="H421" s="1">
        <v>0.82</v>
      </c>
      <c r="I421" s="1">
        <f>ROUND((3.495+2.764*(D421-6)+8.539*LN(D421/6)+1.008*LN((J421^2+6.155^2)^0.5)+0.464*AY421+0.165*AZ421),2)</f>
        <v>12.82</v>
      </c>
      <c r="J421" s="1">
        <v>21</v>
      </c>
      <c r="K421" s="1">
        <f>ROUND(J421+10^(0.89*D421-5.64),2)</f>
        <v>31.84</v>
      </c>
      <c r="L421" s="1">
        <f>ROUND(-3.49-1.86*LOG(J421)+0.9*D421,2)</f>
        <v>0.8</v>
      </c>
      <c r="M421" s="1">
        <v>0</v>
      </c>
      <c r="N421" s="1">
        <v>0</v>
      </c>
      <c r="O421" s="1">
        <v>4</v>
      </c>
      <c r="P421" s="1">
        <v>3</v>
      </c>
      <c r="Q421" s="1">
        <v>11</v>
      </c>
      <c r="R421" s="1">
        <v>0.28000000000000003</v>
      </c>
      <c r="S421" s="1">
        <v>3</v>
      </c>
      <c r="T421" s="1">
        <v>179</v>
      </c>
      <c r="U421" s="1">
        <v>54</v>
      </c>
      <c r="V421" s="1" t="s">
        <v>203</v>
      </c>
      <c r="AY421" s="1">
        <f>IF(C421="Strike-Slip",0,IF(C421="Normal",1,0))</f>
        <v>0</v>
      </c>
      <c r="AZ421" s="1">
        <f>IF(C421="Strike-Slip",0,IF(C421="Normal",0,1))</f>
        <v>1</v>
      </c>
    </row>
    <row r="422" spans="1:52" x14ac:dyDescent="0.2">
      <c r="A422" s="1" t="s">
        <v>201</v>
      </c>
      <c r="B422" s="2" t="s">
        <v>366</v>
      </c>
      <c r="C422" s="1" t="s">
        <v>25</v>
      </c>
      <c r="D422" s="1">
        <v>7.5</v>
      </c>
      <c r="E422" s="1">
        <v>0.19</v>
      </c>
      <c r="F422" s="1">
        <v>30</v>
      </c>
      <c r="G422" s="1">
        <f t="shared" si="8"/>
        <v>4.83</v>
      </c>
      <c r="H422" s="1">
        <v>0.82</v>
      </c>
      <c r="I422" s="1">
        <f>ROUND((3.495+2.764*(D422-6)+8.539*LN(D422/6)+1.008*LN((J422^2+6.155^2)^0.5)+0.464*AY422+0.165*AZ422),2)</f>
        <v>12.82</v>
      </c>
      <c r="J422" s="1">
        <v>21</v>
      </c>
      <c r="K422" s="1">
        <f>ROUND(J422+10^(0.89*D422-5.64),2)</f>
        <v>31.84</v>
      </c>
      <c r="L422" s="1">
        <f>ROUND(-3.49-1.86*LOG(J422)+0.9*D422,2)</f>
        <v>0.8</v>
      </c>
      <c r="M422" s="1">
        <v>0.84</v>
      </c>
      <c r="N422" s="1">
        <v>0</v>
      </c>
      <c r="O422" s="1">
        <v>2.8</v>
      </c>
      <c r="P422" s="1">
        <v>4.2</v>
      </c>
      <c r="Q422" s="1">
        <v>5</v>
      </c>
      <c r="R422" s="1">
        <v>0.35</v>
      </c>
      <c r="S422" s="1">
        <v>7</v>
      </c>
      <c r="T422" s="1">
        <v>179</v>
      </c>
      <c r="U422" s="1">
        <v>65</v>
      </c>
      <c r="V422" s="1" t="s">
        <v>203</v>
      </c>
      <c r="AY422" s="1">
        <f>IF(C422="Strike-Slip",0,IF(C422="Normal",1,0))</f>
        <v>0</v>
      </c>
      <c r="AZ422" s="1">
        <f>IF(C422="Strike-Slip",0,IF(C422="Normal",0,1))</f>
        <v>1</v>
      </c>
    </row>
    <row r="423" spans="1:52" x14ac:dyDescent="0.2">
      <c r="A423" s="1" t="s">
        <v>201</v>
      </c>
      <c r="B423" s="2" t="s">
        <v>367</v>
      </c>
      <c r="C423" s="1" t="s">
        <v>25</v>
      </c>
      <c r="D423" s="1">
        <v>7.5</v>
      </c>
      <c r="E423" s="1">
        <v>0.19</v>
      </c>
      <c r="F423" s="1">
        <v>30</v>
      </c>
      <c r="G423" s="1">
        <f t="shared" si="8"/>
        <v>4.83</v>
      </c>
      <c r="H423" s="1">
        <v>0.82</v>
      </c>
      <c r="I423" s="1">
        <f>ROUND((3.495+2.764*(D423-6)+8.539*LN(D423/6)+1.008*LN((J423^2+6.155^2)^0.5)+0.464*AY423+0.165*AZ423),2)</f>
        <v>12.82</v>
      </c>
      <c r="J423" s="1">
        <v>21</v>
      </c>
      <c r="K423" s="1">
        <f>ROUND(J423+10^(0.89*D423-5.64),2)</f>
        <v>31.84</v>
      </c>
      <c r="L423" s="1">
        <f>ROUND(-3.49-1.86*LOG(J423)+0.9*D423,2)</f>
        <v>0.8</v>
      </c>
      <c r="M423" s="1">
        <v>0</v>
      </c>
      <c r="N423" s="1">
        <v>0</v>
      </c>
      <c r="O423" s="1">
        <v>2.6</v>
      </c>
      <c r="P423" s="1">
        <v>0.4</v>
      </c>
      <c r="Q423" s="1">
        <v>5</v>
      </c>
      <c r="R423" s="1">
        <v>0.35</v>
      </c>
      <c r="S423" s="1">
        <v>0.4</v>
      </c>
      <c r="T423" s="1">
        <v>173.6</v>
      </c>
      <c r="U423" s="1">
        <v>52.55</v>
      </c>
      <c r="V423" s="1" t="s">
        <v>203</v>
      </c>
      <c r="AY423" s="1">
        <f>IF(C423="Strike-Slip",0,IF(C423="Normal",1,0))</f>
        <v>0</v>
      </c>
      <c r="AZ423" s="1">
        <f>IF(C423="Strike-Slip",0,IF(C423="Normal",0,1))</f>
        <v>1</v>
      </c>
    </row>
    <row r="424" spans="1:52" x14ac:dyDescent="0.2">
      <c r="A424" s="1" t="s">
        <v>201</v>
      </c>
      <c r="B424" s="2" t="s">
        <v>368</v>
      </c>
      <c r="C424" s="1" t="s">
        <v>25</v>
      </c>
      <c r="D424" s="1">
        <v>7.5</v>
      </c>
      <c r="E424" s="1">
        <v>0.19</v>
      </c>
      <c r="F424" s="1">
        <v>30</v>
      </c>
      <c r="G424" s="1">
        <f t="shared" si="8"/>
        <v>4.83</v>
      </c>
      <c r="H424" s="1">
        <v>0.82</v>
      </c>
      <c r="I424" s="1">
        <f>ROUND((3.495+2.764*(D424-6)+8.539*LN(D424/6)+1.008*LN((J424^2+6.155^2)^0.5)+0.464*AY424+0.165*AZ424),2)</f>
        <v>12.82</v>
      </c>
      <c r="J424" s="1">
        <v>21</v>
      </c>
      <c r="K424" s="1">
        <f>ROUND(J424+10^(0.89*D424-5.64),2)</f>
        <v>31.84</v>
      </c>
      <c r="L424" s="1">
        <f>ROUND(-3.49-1.86*LOG(J424)+0.9*D424,2)</f>
        <v>0.8</v>
      </c>
      <c r="M424" s="1">
        <v>0</v>
      </c>
      <c r="N424" s="1">
        <v>0</v>
      </c>
      <c r="O424" s="1">
        <v>2.5</v>
      </c>
      <c r="P424" s="1">
        <v>0.5</v>
      </c>
      <c r="Q424" s="1">
        <v>5</v>
      </c>
      <c r="R424" s="1">
        <v>0.35</v>
      </c>
      <c r="S424" s="1">
        <v>0.5</v>
      </c>
      <c r="T424" s="1">
        <v>173.6</v>
      </c>
      <c r="U424" s="1">
        <v>18</v>
      </c>
      <c r="V424" s="1" t="s">
        <v>203</v>
      </c>
      <c r="AY424" s="1">
        <f>IF(C424="Strike-Slip",0,IF(C424="Normal",1,0))</f>
        <v>0</v>
      </c>
      <c r="AZ424" s="1">
        <f>IF(C424="Strike-Slip",0,IF(C424="Normal",0,1))</f>
        <v>1</v>
      </c>
    </row>
    <row r="425" spans="1:52" x14ac:dyDescent="0.2">
      <c r="A425" s="1" t="s">
        <v>201</v>
      </c>
      <c r="B425" s="2" t="s">
        <v>369</v>
      </c>
      <c r="C425" s="1" t="s">
        <v>25</v>
      </c>
      <c r="D425" s="1">
        <v>7.5</v>
      </c>
      <c r="E425" s="1">
        <v>0.19</v>
      </c>
      <c r="F425" s="1">
        <v>30</v>
      </c>
      <c r="G425" s="1">
        <f t="shared" si="8"/>
        <v>4.83</v>
      </c>
      <c r="H425" s="1">
        <v>0.82</v>
      </c>
      <c r="I425" s="1">
        <f>ROUND((3.495+2.764*(D425-6)+8.539*LN(D425/6)+1.008*LN((J425^2+6.155^2)^0.5)+0.464*AY425+0.165*AZ425),2)</f>
        <v>12.82</v>
      </c>
      <c r="J425" s="1">
        <v>21</v>
      </c>
      <c r="K425" s="1">
        <f>ROUND(J425+10^(0.89*D425-5.64),2)</f>
        <v>31.84</v>
      </c>
      <c r="L425" s="1">
        <f>ROUND(-3.49-1.86*LOG(J425)+0.9*D425,2)</f>
        <v>0.8</v>
      </c>
      <c r="M425" s="1">
        <v>4.18</v>
      </c>
      <c r="N425" s="1">
        <v>0.22</v>
      </c>
      <c r="O425" s="1">
        <v>3.55</v>
      </c>
      <c r="P425" s="1">
        <v>2.4500000000000002</v>
      </c>
      <c r="Q425" s="1">
        <v>5</v>
      </c>
      <c r="R425" s="1">
        <v>0.35</v>
      </c>
      <c r="S425" s="1">
        <v>2.4500000000000002</v>
      </c>
      <c r="T425" s="1">
        <v>173.6</v>
      </c>
      <c r="U425" s="1">
        <v>56</v>
      </c>
      <c r="V425" s="1" t="s">
        <v>203</v>
      </c>
      <c r="AY425" s="1">
        <f>IF(C425="Strike-Slip",0,IF(C425="Normal",1,0))</f>
        <v>0</v>
      </c>
      <c r="AZ425" s="1">
        <f>IF(C425="Strike-Slip",0,IF(C425="Normal",0,1))</f>
        <v>1</v>
      </c>
    </row>
    <row r="426" spans="1:52" x14ac:dyDescent="0.2">
      <c r="A426" s="1" t="s">
        <v>201</v>
      </c>
      <c r="B426" s="2" t="s">
        <v>370</v>
      </c>
      <c r="C426" s="1" t="s">
        <v>25</v>
      </c>
      <c r="D426" s="1">
        <v>7.5</v>
      </c>
      <c r="E426" s="1">
        <v>0.19</v>
      </c>
      <c r="F426" s="1">
        <v>30</v>
      </c>
      <c r="G426" s="1">
        <f t="shared" si="8"/>
        <v>4.83</v>
      </c>
      <c r="H426" s="1">
        <v>0.82</v>
      </c>
      <c r="I426" s="1">
        <f>ROUND((3.495+2.764*(D426-6)+8.539*LN(D426/6)+1.008*LN((J426^2+6.155^2)^0.5)+0.464*AY426+0.165*AZ426),2)</f>
        <v>12.82</v>
      </c>
      <c r="J426" s="1">
        <v>21</v>
      </c>
      <c r="K426" s="1">
        <f>ROUND(J426+10^(0.89*D426-5.64),2)</f>
        <v>31.84</v>
      </c>
      <c r="L426" s="1">
        <f>ROUND(-3.49-1.86*LOG(J426)+0.9*D426,2)</f>
        <v>0.8</v>
      </c>
      <c r="M426" s="1">
        <v>3.84</v>
      </c>
      <c r="N426" s="1">
        <v>0.56000000000000005</v>
      </c>
      <c r="O426" s="1">
        <v>0</v>
      </c>
      <c r="P426" s="1">
        <v>10</v>
      </c>
      <c r="Q426" s="1">
        <v>0</v>
      </c>
      <c r="R426" s="1">
        <v>0</v>
      </c>
      <c r="S426" s="1">
        <v>10</v>
      </c>
      <c r="T426" s="1">
        <v>173.6</v>
      </c>
      <c r="U426" s="1">
        <v>47</v>
      </c>
      <c r="V426" s="1" t="s">
        <v>203</v>
      </c>
      <c r="AY426" s="1">
        <f>IF(C426="Strike-Slip",0,IF(C426="Normal",1,0))</f>
        <v>0</v>
      </c>
      <c r="AZ426" s="1">
        <f>IF(C426="Strike-Slip",0,IF(C426="Normal",0,1))</f>
        <v>1</v>
      </c>
    </row>
    <row r="427" spans="1:52" x14ac:dyDescent="0.2">
      <c r="A427" s="1" t="s">
        <v>201</v>
      </c>
      <c r="B427" s="2" t="s">
        <v>371</v>
      </c>
      <c r="C427" s="1" t="s">
        <v>25</v>
      </c>
      <c r="D427" s="1">
        <v>7.5</v>
      </c>
      <c r="E427" s="1">
        <v>0.19</v>
      </c>
      <c r="F427" s="1">
        <v>30</v>
      </c>
      <c r="G427" s="1">
        <f t="shared" si="8"/>
        <v>4.83</v>
      </c>
      <c r="H427" s="1">
        <v>0.82</v>
      </c>
      <c r="I427" s="1">
        <f>ROUND((3.495+2.764*(D427-6)+8.539*LN(D427/6)+1.008*LN((J427^2+6.155^2)^0.5)+0.464*AY427+0.165*AZ427),2)</f>
        <v>12.82</v>
      </c>
      <c r="J427" s="1">
        <v>21</v>
      </c>
      <c r="K427" s="1">
        <f>ROUND(J427+10^(0.89*D427-5.64),2)</f>
        <v>31.84</v>
      </c>
      <c r="L427" s="1">
        <f>ROUND(-3.49-1.86*LOG(J427)+0.9*D427,2)</f>
        <v>0.8</v>
      </c>
      <c r="M427" s="1">
        <v>9.08</v>
      </c>
      <c r="N427" s="1">
        <v>1.9</v>
      </c>
      <c r="O427" s="1">
        <v>2</v>
      </c>
      <c r="P427" s="1">
        <v>0</v>
      </c>
      <c r="Q427" s="1">
        <v>10</v>
      </c>
      <c r="R427" s="1">
        <v>0.23</v>
      </c>
      <c r="S427" s="1">
        <v>0.65</v>
      </c>
      <c r="T427" s="1">
        <v>173.6</v>
      </c>
      <c r="U427" s="1">
        <v>48</v>
      </c>
      <c r="V427" s="1" t="s">
        <v>203</v>
      </c>
      <c r="AY427" s="1">
        <f>IF(C427="Strike-Slip",0,IF(C427="Normal",1,0))</f>
        <v>0</v>
      </c>
      <c r="AZ427" s="1">
        <f>IF(C427="Strike-Slip",0,IF(C427="Normal",0,1))</f>
        <v>1</v>
      </c>
    </row>
    <row r="428" spans="1:52" x14ac:dyDescent="0.2">
      <c r="A428" s="1" t="s">
        <v>201</v>
      </c>
      <c r="B428" s="2" t="s">
        <v>372</v>
      </c>
      <c r="C428" s="1" t="s">
        <v>25</v>
      </c>
      <c r="D428" s="1">
        <v>7.5</v>
      </c>
      <c r="E428" s="1">
        <v>0.19</v>
      </c>
      <c r="F428" s="1">
        <v>30</v>
      </c>
      <c r="G428" s="1">
        <f t="shared" si="8"/>
        <v>4.83</v>
      </c>
      <c r="H428" s="1">
        <v>0.82</v>
      </c>
      <c r="I428" s="1">
        <f>ROUND((3.495+2.764*(D428-6)+8.539*LN(D428/6)+1.008*LN((J428^2+6.155^2)^0.5)+0.464*AY428+0.165*AZ428),2)</f>
        <v>12.82</v>
      </c>
      <c r="J428" s="1">
        <v>21</v>
      </c>
      <c r="K428" s="1">
        <f>ROUND(J428+10^(0.89*D428-5.64),2)</f>
        <v>31.84</v>
      </c>
      <c r="L428" s="1">
        <f>ROUND(-3.49-1.86*LOG(J428)+0.9*D428,2)</f>
        <v>0.8</v>
      </c>
      <c r="M428" s="1">
        <v>9.08</v>
      </c>
      <c r="N428" s="1">
        <v>0.61</v>
      </c>
      <c r="O428" s="1">
        <v>4.95</v>
      </c>
      <c r="P428" s="1">
        <v>0</v>
      </c>
      <c r="Q428" s="1">
        <v>5</v>
      </c>
      <c r="R428" s="1">
        <v>0.35</v>
      </c>
      <c r="S428" s="1">
        <v>0.1</v>
      </c>
      <c r="T428" s="1">
        <v>173.6</v>
      </c>
      <c r="U428" s="1">
        <v>39</v>
      </c>
      <c r="V428" s="1" t="s">
        <v>203</v>
      </c>
      <c r="AY428" s="1">
        <f>IF(C428="Strike-Slip",0,IF(C428="Normal",1,0))</f>
        <v>0</v>
      </c>
      <c r="AZ428" s="1">
        <f>IF(C428="Strike-Slip",0,IF(C428="Normal",0,1))</f>
        <v>1</v>
      </c>
    </row>
    <row r="429" spans="1:52" x14ac:dyDescent="0.2">
      <c r="A429" s="1" t="s">
        <v>201</v>
      </c>
      <c r="B429" s="2" t="s">
        <v>373</v>
      </c>
      <c r="C429" s="1" t="s">
        <v>25</v>
      </c>
      <c r="D429" s="1">
        <v>7.5</v>
      </c>
      <c r="E429" s="1">
        <v>0.19</v>
      </c>
      <c r="F429" s="1">
        <v>30</v>
      </c>
      <c r="G429" s="1">
        <f t="shared" si="8"/>
        <v>4.83</v>
      </c>
      <c r="H429" s="1">
        <v>0.82</v>
      </c>
      <c r="I429" s="1">
        <f>ROUND((3.495+2.764*(D429-6)+8.539*LN(D429/6)+1.008*LN((J429^2+6.155^2)^0.5)+0.464*AY429+0.165*AZ429),2)</f>
        <v>12.82</v>
      </c>
      <c r="J429" s="1">
        <v>21</v>
      </c>
      <c r="K429" s="1">
        <f>ROUND(J429+10^(0.89*D429-5.64),2)</f>
        <v>31.84</v>
      </c>
      <c r="L429" s="1">
        <f>ROUND(-3.49-1.86*LOG(J429)+0.9*D429,2)</f>
        <v>0.8</v>
      </c>
      <c r="M429" s="1">
        <v>0.9</v>
      </c>
      <c r="N429" s="1">
        <v>0</v>
      </c>
      <c r="O429" s="1">
        <v>3</v>
      </c>
      <c r="P429" s="1">
        <v>0</v>
      </c>
      <c r="Q429" s="1">
        <v>10.33</v>
      </c>
      <c r="R429" s="1">
        <v>0.13</v>
      </c>
      <c r="S429" s="1">
        <v>1.2</v>
      </c>
      <c r="T429" s="1">
        <v>173.6</v>
      </c>
      <c r="U429" s="1">
        <v>111.07</v>
      </c>
      <c r="V429" s="1" t="s">
        <v>203</v>
      </c>
      <c r="AY429" s="1">
        <f>IF(C429="Strike-Slip",0,IF(C429="Normal",1,0))</f>
        <v>0</v>
      </c>
      <c r="AZ429" s="1">
        <f>IF(C429="Strike-Slip",0,IF(C429="Normal",0,1))</f>
        <v>1</v>
      </c>
    </row>
    <row r="430" spans="1:52" x14ac:dyDescent="0.2">
      <c r="A430" s="1" t="s">
        <v>201</v>
      </c>
      <c r="B430" s="2" t="s">
        <v>374</v>
      </c>
      <c r="C430" s="1" t="s">
        <v>25</v>
      </c>
      <c r="D430" s="1">
        <v>7.5</v>
      </c>
      <c r="E430" s="1">
        <v>0.19</v>
      </c>
      <c r="F430" s="1">
        <v>30</v>
      </c>
      <c r="G430" s="1">
        <f t="shared" si="8"/>
        <v>4.83</v>
      </c>
      <c r="H430" s="1">
        <v>0.82</v>
      </c>
      <c r="I430" s="1">
        <f>ROUND((3.495+2.764*(D430-6)+8.539*LN(D430/6)+1.008*LN((J430^2+6.155^2)^0.5)+0.464*AY430+0.165*AZ430),2)</f>
        <v>12.82</v>
      </c>
      <c r="J430" s="1">
        <v>21</v>
      </c>
      <c r="K430" s="1">
        <f>ROUND(J430+10^(0.89*D430-5.64),2)</f>
        <v>31.84</v>
      </c>
      <c r="L430" s="1">
        <f>ROUND(-3.49-1.86*LOG(J430)+0.9*D430,2)</f>
        <v>0.8</v>
      </c>
      <c r="M430" s="1">
        <v>0</v>
      </c>
      <c r="N430" s="1">
        <v>0</v>
      </c>
      <c r="O430" s="1">
        <v>1.05</v>
      </c>
      <c r="P430" s="1">
        <v>0</v>
      </c>
      <c r="Q430" s="1">
        <v>8</v>
      </c>
      <c r="R430" s="1">
        <v>0.15</v>
      </c>
      <c r="S430" s="1">
        <v>3.25</v>
      </c>
      <c r="T430" s="1">
        <v>173.6</v>
      </c>
      <c r="U430" s="1">
        <v>249</v>
      </c>
      <c r="V430" s="1" t="s">
        <v>203</v>
      </c>
      <c r="AY430" s="1">
        <f>IF(C430="Strike-Slip",0,IF(C430="Normal",1,0))</f>
        <v>0</v>
      </c>
      <c r="AZ430" s="1">
        <f>IF(C430="Strike-Slip",0,IF(C430="Normal",0,1))</f>
        <v>1</v>
      </c>
    </row>
    <row r="431" spans="1:52" x14ac:dyDescent="0.2">
      <c r="A431" s="1" t="s">
        <v>201</v>
      </c>
      <c r="B431" s="2" t="s">
        <v>375</v>
      </c>
      <c r="C431" s="1" t="s">
        <v>25</v>
      </c>
      <c r="D431" s="1">
        <v>7.5</v>
      </c>
      <c r="E431" s="1">
        <v>0.19</v>
      </c>
      <c r="F431" s="1">
        <v>30</v>
      </c>
      <c r="G431" s="1">
        <f t="shared" si="8"/>
        <v>4.83</v>
      </c>
      <c r="H431" s="1">
        <v>0.82</v>
      </c>
      <c r="I431" s="1">
        <f>ROUND((3.495+2.764*(D431-6)+8.539*LN(D431/6)+1.008*LN((J431^2+6.155^2)^0.5)+0.464*AY431+0.165*AZ431),2)</f>
        <v>12.82</v>
      </c>
      <c r="J431" s="1">
        <v>21</v>
      </c>
      <c r="K431" s="1">
        <f>ROUND(J431+10^(0.89*D431-5.64),2)</f>
        <v>31.84</v>
      </c>
      <c r="L431" s="1">
        <f>ROUND(-3.49-1.86*LOG(J431)+0.9*D431,2)</f>
        <v>0.8</v>
      </c>
      <c r="M431" s="1">
        <v>0</v>
      </c>
      <c r="N431" s="1">
        <v>0</v>
      </c>
      <c r="O431" s="1">
        <v>4.4000000000000004</v>
      </c>
      <c r="P431" s="1">
        <v>0</v>
      </c>
      <c r="Q431" s="1">
        <v>8</v>
      </c>
      <c r="R431" s="1">
        <v>0.41</v>
      </c>
      <c r="S431" s="1">
        <v>1.2</v>
      </c>
      <c r="T431" s="1">
        <v>173.6</v>
      </c>
      <c r="U431" s="1">
        <v>157.4</v>
      </c>
      <c r="V431" s="1" t="s">
        <v>203</v>
      </c>
      <c r="AY431" s="1">
        <f>IF(C431="Strike-Slip",0,IF(C431="Normal",1,0))</f>
        <v>0</v>
      </c>
      <c r="AZ431" s="1">
        <f>IF(C431="Strike-Slip",0,IF(C431="Normal",0,1))</f>
        <v>1</v>
      </c>
    </row>
    <row r="432" spans="1:52" x14ac:dyDescent="0.2">
      <c r="A432" s="1" t="s">
        <v>201</v>
      </c>
      <c r="B432" s="2" t="s">
        <v>376</v>
      </c>
      <c r="C432" s="1" t="s">
        <v>25</v>
      </c>
      <c r="D432" s="1">
        <v>7.5</v>
      </c>
      <c r="E432" s="1">
        <v>0.19</v>
      </c>
      <c r="F432" s="1">
        <v>30</v>
      </c>
      <c r="G432" s="1">
        <f t="shared" si="8"/>
        <v>4.83</v>
      </c>
      <c r="H432" s="1">
        <v>0.82</v>
      </c>
      <c r="I432" s="1">
        <f>ROUND((3.495+2.764*(D432-6)+8.539*LN(D432/6)+1.008*LN((J432^2+6.155^2)^0.5)+0.464*AY432+0.165*AZ432),2)</f>
        <v>12.82</v>
      </c>
      <c r="J432" s="1">
        <v>21</v>
      </c>
      <c r="K432" s="1">
        <f>ROUND(J432+10^(0.89*D432-5.64),2)</f>
        <v>31.84</v>
      </c>
      <c r="L432" s="1">
        <f>ROUND(-3.49-1.86*LOG(J432)+0.9*D432,2)</f>
        <v>0.8</v>
      </c>
      <c r="M432" s="1">
        <v>0</v>
      </c>
      <c r="N432" s="1">
        <v>0</v>
      </c>
      <c r="O432" s="1">
        <v>6.5</v>
      </c>
      <c r="P432" s="1">
        <v>0.3</v>
      </c>
      <c r="Q432" s="1">
        <v>7.43</v>
      </c>
      <c r="R432" s="1">
        <v>0.43</v>
      </c>
      <c r="S432" s="1">
        <v>6.5</v>
      </c>
      <c r="T432" s="1">
        <v>173.6</v>
      </c>
      <c r="U432" s="1">
        <v>254.9</v>
      </c>
      <c r="V432" s="1" t="s">
        <v>203</v>
      </c>
      <c r="AY432" s="1">
        <f>IF(C432="Strike-Slip",0,IF(C432="Normal",1,0))</f>
        <v>0</v>
      </c>
      <c r="AZ432" s="1">
        <f>IF(C432="Strike-Slip",0,IF(C432="Normal",0,1))</f>
        <v>1</v>
      </c>
    </row>
    <row r="433" spans="1:52" x14ac:dyDescent="0.2">
      <c r="A433" s="1" t="s">
        <v>201</v>
      </c>
      <c r="B433" s="2" t="s">
        <v>377</v>
      </c>
      <c r="C433" s="1" t="s">
        <v>25</v>
      </c>
      <c r="D433" s="1">
        <v>7.5</v>
      </c>
      <c r="E433" s="1">
        <v>0.19</v>
      </c>
      <c r="F433" s="1">
        <v>30</v>
      </c>
      <c r="G433" s="1">
        <f t="shared" si="8"/>
        <v>4.83</v>
      </c>
      <c r="H433" s="1">
        <v>0.82</v>
      </c>
      <c r="I433" s="1">
        <f>ROUND((3.495+2.764*(D433-6)+8.539*LN(D433/6)+1.008*LN((J433^2+6.155^2)^0.5)+0.464*AY433+0.165*AZ433),2)</f>
        <v>12.82</v>
      </c>
      <c r="J433" s="1">
        <v>21</v>
      </c>
      <c r="K433" s="1">
        <f>ROUND(J433+10^(0.89*D433-5.64),2)</f>
        <v>31.84</v>
      </c>
      <c r="L433" s="1">
        <f>ROUND(-3.49-1.86*LOG(J433)+0.9*D433,2)</f>
        <v>0.8</v>
      </c>
      <c r="M433" s="1">
        <v>0</v>
      </c>
      <c r="N433" s="1">
        <v>0</v>
      </c>
      <c r="O433" s="1">
        <v>6.2</v>
      </c>
      <c r="P433" s="1">
        <v>0.6</v>
      </c>
      <c r="Q433" s="1">
        <v>5.67</v>
      </c>
      <c r="R433" s="1">
        <v>0.52</v>
      </c>
      <c r="S433" s="1">
        <v>0.6</v>
      </c>
      <c r="T433" s="1">
        <v>173.6</v>
      </c>
      <c r="U433" s="1">
        <v>60.68</v>
      </c>
      <c r="V433" s="1" t="s">
        <v>203</v>
      </c>
      <c r="AY433" s="1">
        <f>IF(C433="Strike-Slip",0,IF(C433="Normal",1,0))</f>
        <v>0</v>
      </c>
      <c r="AZ433" s="1">
        <f>IF(C433="Strike-Slip",0,IF(C433="Normal",0,1))</f>
        <v>1</v>
      </c>
    </row>
    <row r="434" spans="1:52" x14ac:dyDescent="0.2">
      <c r="A434" s="1" t="s">
        <v>201</v>
      </c>
      <c r="B434" s="2" t="s">
        <v>378</v>
      </c>
      <c r="C434" s="1" t="s">
        <v>25</v>
      </c>
      <c r="D434" s="1">
        <v>7.5</v>
      </c>
      <c r="E434" s="1">
        <v>0.19</v>
      </c>
      <c r="F434" s="1">
        <v>30</v>
      </c>
      <c r="G434" s="1">
        <f t="shared" si="8"/>
        <v>4.83</v>
      </c>
      <c r="H434" s="1">
        <v>0.82</v>
      </c>
      <c r="I434" s="1">
        <f>ROUND((3.495+2.764*(D434-6)+8.539*LN(D434/6)+1.008*LN((J434^2+6.155^2)^0.5)+0.464*AY434+0.165*AZ434),2)</f>
        <v>12.82</v>
      </c>
      <c r="J434" s="1">
        <v>21</v>
      </c>
      <c r="K434" s="1">
        <f>ROUND(J434+10^(0.89*D434-5.64),2)</f>
        <v>31.84</v>
      </c>
      <c r="L434" s="1">
        <f>ROUND(-3.49-1.86*LOG(J434)+0.9*D434,2)</f>
        <v>0.8</v>
      </c>
      <c r="M434" s="1">
        <v>0</v>
      </c>
      <c r="N434" s="1">
        <v>0</v>
      </c>
      <c r="O434" s="1">
        <v>0.65</v>
      </c>
      <c r="P434" s="1">
        <v>6.35</v>
      </c>
      <c r="Q434" s="1">
        <v>5</v>
      </c>
      <c r="R434" s="1">
        <v>0.35</v>
      </c>
      <c r="S434" s="1">
        <v>6.35</v>
      </c>
      <c r="T434" s="1">
        <v>173.6</v>
      </c>
      <c r="U434" s="1">
        <v>51.14</v>
      </c>
      <c r="V434" s="1" t="s">
        <v>203</v>
      </c>
      <c r="AY434" s="1">
        <f>IF(C434="Strike-Slip",0,IF(C434="Normal",1,0))</f>
        <v>0</v>
      </c>
      <c r="AZ434" s="1">
        <f>IF(C434="Strike-Slip",0,IF(C434="Normal",0,1))</f>
        <v>1</v>
      </c>
    </row>
    <row r="435" spans="1:52" x14ac:dyDescent="0.2">
      <c r="A435" s="1" t="s">
        <v>201</v>
      </c>
      <c r="B435" s="2" t="s">
        <v>379</v>
      </c>
      <c r="C435" s="1" t="s">
        <v>25</v>
      </c>
      <c r="D435" s="1">
        <v>7.5</v>
      </c>
      <c r="E435" s="1">
        <v>0.19</v>
      </c>
      <c r="F435" s="1">
        <v>30</v>
      </c>
      <c r="G435" s="1">
        <f t="shared" si="8"/>
        <v>4.83</v>
      </c>
      <c r="H435" s="1">
        <v>0.82</v>
      </c>
      <c r="I435" s="1">
        <f>ROUND((3.495+2.764*(D435-6)+8.539*LN(D435/6)+1.008*LN((J435^2+6.155^2)^0.5)+0.464*AY435+0.165*AZ435),2)</f>
        <v>12.82</v>
      </c>
      <c r="J435" s="1">
        <v>21</v>
      </c>
      <c r="K435" s="1">
        <f>ROUND(J435+10^(0.89*D435-5.64),2)</f>
        <v>31.84</v>
      </c>
      <c r="L435" s="1">
        <f>ROUND(-3.49-1.86*LOG(J435)+0.9*D435,2)</f>
        <v>0.8</v>
      </c>
      <c r="M435" s="1">
        <v>0</v>
      </c>
      <c r="N435" s="1">
        <v>0</v>
      </c>
      <c r="O435" s="1">
        <v>0.65</v>
      </c>
      <c r="P435" s="1">
        <v>8.35</v>
      </c>
      <c r="Q435" s="1">
        <v>5</v>
      </c>
      <c r="R435" s="1">
        <v>0.35</v>
      </c>
      <c r="S435" s="1">
        <v>8.35</v>
      </c>
      <c r="T435" s="1">
        <v>173.6</v>
      </c>
      <c r="U435" s="1">
        <v>74.94</v>
      </c>
      <c r="V435" s="1" t="s">
        <v>203</v>
      </c>
      <c r="AY435" s="1">
        <f>IF(C435="Strike-Slip",0,IF(C435="Normal",1,0))</f>
        <v>0</v>
      </c>
      <c r="AZ435" s="1">
        <f>IF(C435="Strike-Slip",0,IF(C435="Normal",0,1))</f>
        <v>1</v>
      </c>
    </row>
    <row r="436" spans="1:52" x14ac:dyDescent="0.2">
      <c r="A436" s="1" t="s">
        <v>201</v>
      </c>
      <c r="B436" s="2" t="s">
        <v>380</v>
      </c>
      <c r="C436" s="1" t="s">
        <v>25</v>
      </c>
      <c r="D436" s="1">
        <v>7.5</v>
      </c>
      <c r="E436" s="1">
        <v>0.19</v>
      </c>
      <c r="F436" s="1">
        <v>30</v>
      </c>
      <c r="G436" s="1">
        <f t="shared" si="8"/>
        <v>4.83</v>
      </c>
      <c r="H436" s="1">
        <v>0.82</v>
      </c>
      <c r="I436" s="1">
        <f>ROUND((3.495+2.764*(D436-6)+8.539*LN(D436/6)+1.008*LN((J436^2+6.155^2)^0.5)+0.464*AY436+0.165*AZ436),2)</f>
        <v>12.82</v>
      </c>
      <c r="J436" s="1">
        <v>21</v>
      </c>
      <c r="K436" s="1">
        <f>ROUND(J436+10^(0.89*D436-5.64),2)</f>
        <v>31.84</v>
      </c>
      <c r="L436" s="1">
        <f>ROUND(-3.49-1.86*LOG(J436)+0.9*D436,2)</f>
        <v>0.8</v>
      </c>
      <c r="M436" s="1">
        <v>1.06</v>
      </c>
      <c r="N436" s="1">
        <v>0</v>
      </c>
      <c r="O436" s="1">
        <v>7.18</v>
      </c>
      <c r="P436" s="1">
        <v>0.12</v>
      </c>
      <c r="Q436" s="1">
        <v>5.67</v>
      </c>
      <c r="R436" s="1">
        <v>0.36</v>
      </c>
      <c r="S436" s="1">
        <v>2</v>
      </c>
      <c r="T436" s="1">
        <v>173.6</v>
      </c>
      <c r="U436" s="1">
        <v>300.14999999999998</v>
      </c>
      <c r="V436" s="1" t="s">
        <v>203</v>
      </c>
      <c r="AY436" s="1">
        <f>IF(C436="Strike-Slip",0,IF(C436="Normal",1,0))</f>
        <v>0</v>
      </c>
      <c r="AZ436" s="1">
        <f>IF(C436="Strike-Slip",0,IF(C436="Normal",0,1))</f>
        <v>1</v>
      </c>
    </row>
    <row r="437" spans="1:52" x14ac:dyDescent="0.2">
      <c r="A437" s="1" t="s">
        <v>201</v>
      </c>
      <c r="B437" s="2" t="s">
        <v>381</v>
      </c>
      <c r="C437" s="1" t="s">
        <v>25</v>
      </c>
      <c r="D437" s="1">
        <v>7.5</v>
      </c>
      <c r="E437" s="1">
        <v>0.19</v>
      </c>
      <c r="F437" s="1">
        <v>30</v>
      </c>
      <c r="G437" s="1">
        <f t="shared" si="8"/>
        <v>4.83</v>
      </c>
      <c r="H437" s="1">
        <v>0.82</v>
      </c>
      <c r="I437" s="1">
        <f>ROUND((3.495+2.764*(D437-6)+8.539*LN(D437/6)+1.008*LN((J437^2+6.155^2)^0.5)+0.464*AY437+0.165*AZ437),2)</f>
        <v>12.82</v>
      </c>
      <c r="J437" s="1">
        <v>21</v>
      </c>
      <c r="K437" s="1">
        <f>ROUND(J437+10^(0.89*D437-5.64),2)</f>
        <v>31.84</v>
      </c>
      <c r="L437" s="1">
        <f>ROUND(-3.49-1.86*LOG(J437)+0.9*D437,2)</f>
        <v>0.8</v>
      </c>
      <c r="M437" s="1">
        <v>1.06</v>
      </c>
      <c r="N437" s="1">
        <v>0</v>
      </c>
      <c r="O437" s="1">
        <v>7.4</v>
      </c>
      <c r="P437" s="1">
        <v>0.6</v>
      </c>
      <c r="Q437" s="1">
        <v>12</v>
      </c>
      <c r="R437" s="1">
        <v>0.54</v>
      </c>
      <c r="S437" s="1">
        <v>3</v>
      </c>
      <c r="T437" s="1">
        <v>173.6</v>
      </c>
      <c r="U437" s="1">
        <v>300.14999999999998</v>
      </c>
      <c r="V437" s="1" t="s">
        <v>203</v>
      </c>
      <c r="AY437" s="1">
        <f>IF(C437="Strike-Slip",0,IF(C437="Normal",1,0))</f>
        <v>0</v>
      </c>
      <c r="AZ437" s="1">
        <f>IF(C437="Strike-Slip",0,IF(C437="Normal",0,1))</f>
        <v>1</v>
      </c>
    </row>
    <row r="438" spans="1:52" x14ac:dyDescent="0.2">
      <c r="A438" s="1" t="s">
        <v>201</v>
      </c>
      <c r="B438" s="2" t="s">
        <v>382</v>
      </c>
      <c r="C438" s="1" t="s">
        <v>25</v>
      </c>
      <c r="D438" s="1">
        <v>7.5</v>
      </c>
      <c r="E438" s="1">
        <v>0.19</v>
      </c>
      <c r="F438" s="1">
        <v>30</v>
      </c>
      <c r="G438" s="1">
        <f t="shared" si="8"/>
        <v>4.83</v>
      </c>
      <c r="H438" s="1">
        <v>0.82</v>
      </c>
      <c r="I438" s="1">
        <f>ROUND((3.495+2.764*(D438-6)+8.539*LN(D438/6)+1.008*LN((J438^2+6.155^2)^0.5)+0.464*AY438+0.165*AZ438),2)</f>
        <v>12.82</v>
      </c>
      <c r="J438" s="1">
        <v>21</v>
      </c>
      <c r="K438" s="1">
        <f>ROUND(J438+10^(0.89*D438-5.64),2)</f>
        <v>31.84</v>
      </c>
      <c r="L438" s="1">
        <f>ROUND(-3.49-1.86*LOG(J438)+0.9*D438,2)</f>
        <v>0.8</v>
      </c>
      <c r="M438" s="1">
        <v>0.59</v>
      </c>
      <c r="N438" s="1">
        <v>0</v>
      </c>
      <c r="O438" s="1">
        <v>0.92</v>
      </c>
      <c r="P438" s="1">
        <v>2.08</v>
      </c>
      <c r="Q438" s="1">
        <v>5</v>
      </c>
      <c r="R438" s="1">
        <v>0.35</v>
      </c>
      <c r="S438" s="1">
        <v>2.08</v>
      </c>
      <c r="T438" s="1">
        <v>173.6</v>
      </c>
      <c r="U438" s="1">
        <v>168.89</v>
      </c>
      <c r="V438" s="1" t="s">
        <v>203</v>
      </c>
      <c r="AY438" s="1">
        <f>IF(C438="Strike-Slip",0,IF(C438="Normal",1,0))</f>
        <v>0</v>
      </c>
      <c r="AZ438" s="1">
        <f>IF(C438="Strike-Slip",0,IF(C438="Normal",0,1))</f>
        <v>1</v>
      </c>
    </row>
    <row r="439" spans="1:52" x14ac:dyDescent="0.2">
      <c r="A439" s="1" t="s">
        <v>201</v>
      </c>
      <c r="B439" s="2" t="s">
        <v>383</v>
      </c>
      <c r="C439" s="1" t="s">
        <v>25</v>
      </c>
      <c r="D439" s="1">
        <v>7.5</v>
      </c>
      <c r="E439" s="1">
        <v>0.19</v>
      </c>
      <c r="F439" s="1">
        <v>30</v>
      </c>
      <c r="G439" s="1">
        <f t="shared" si="8"/>
        <v>4.83</v>
      </c>
      <c r="H439" s="1">
        <v>0.82</v>
      </c>
      <c r="I439" s="1">
        <f>ROUND((3.495+2.764*(D439-6)+8.539*LN(D439/6)+1.008*LN((J439^2+6.155^2)^0.5)+0.464*AY439+0.165*AZ439),2)</f>
        <v>12.82</v>
      </c>
      <c r="J439" s="1">
        <v>21</v>
      </c>
      <c r="K439" s="1">
        <f>ROUND(J439+10^(0.89*D439-5.64),2)</f>
        <v>31.84</v>
      </c>
      <c r="L439" s="1">
        <f>ROUND(-3.49-1.86*LOG(J439)+0.9*D439,2)</f>
        <v>0.8</v>
      </c>
      <c r="M439" s="1">
        <v>0</v>
      </c>
      <c r="N439" s="1">
        <v>0.2</v>
      </c>
      <c r="O439" s="1">
        <v>6</v>
      </c>
      <c r="P439" s="1">
        <v>0</v>
      </c>
      <c r="Q439" s="1">
        <v>5.5</v>
      </c>
      <c r="R439" s="1">
        <v>0.48</v>
      </c>
      <c r="S439" s="1">
        <v>2</v>
      </c>
      <c r="T439" s="1">
        <v>173.6</v>
      </c>
      <c r="U439" s="1">
        <v>531.49</v>
      </c>
      <c r="V439" s="1" t="s">
        <v>203</v>
      </c>
      <c r="AY439" s="1">
        <f>IF(C439="Strike-Slip",0,IF(C439="Normal",1,0))</f>
        <v>0</v>
      </c>
      <c r="AZ439" s="1">
        <f>IF(C439="Strike-Slip",0,IF(C439="Normal",0,1))</f>
        <v>1</v>
      </c>
    </row>
    <row r="440" spans="1:52" x14ac:dyDescent="0.2">
      <c r="A440" s="1" t="s">
        <v>201</v>
      </c>
      <c r="B440" s="2" t="s">
        <v>384</v>
      </c>
      <c r="C440" s="1" t="s">
        <v>25</v>
      </c>
      <c r="D440" s="1">
        <v>7.5</v>
      </c>
      <c r="E440" s="1">
        <v>0.19</v>
      </c>
      <c r="F440" s="1">
        <v>30</v>
      </c>
      <c r="G440" s="1">
        <f t="shared" si="8"/>
        <v>4.83</v>
      </c>
      <c r="H440" s="1">
        <v>0.82</v>
      </c>
      <c r="I440" s="1">
        <f>ROUND((3.495+2.764*(D440-6)+8.539*LN(D440/6)+1.008*LN((J440^2+6.155^2)^0.5)+0.464*AY440+0.165*AZ440),2)</f>
        <v>12.82</v>
      </c>
      <c r="J440" s="1">
        <v>21</v>
      </c>
      <c r="K440" s="1">
        <f>ROUND(J440+10^(0.89*D440-5.64),2)</f>
        <v>31.84</v>
      </c>
      <c r="L440" s="1">
        <f>ROUND(-3.49-1.86*LOG(J440)+0.9*D440,2)</f>
        <v>0.8</v>
      </c>
      <c r="M440" s="1">
        <v>0</v>
      </c>
      <c r="N440" s="1">
        <v>0.2</v>
      </c>
      <c r="O440" s="1">
        <v>6.5</v>
      </c>
      <c r="P440" s="1">
        <v>0</v>
      </c>
      <c r="Q440" s="1">
        <v>5.4</v>
      </c>
      <c r="R440" s="1">
        <v>0.45</v>
      </c>
      <c r="S440" s="1">
        <v>2</v>
      </c>
      <c r="T440" s="1">
        <v>173.6</v>
      </c>
      <c r="U440" s="1">
        <v>386</v>
      </c>
      <c r="V440" s="1" t="s">
        <v>203</v>
      </c>
      <c r="AY440" s="1">
        <f>IF(C440="Strike-Slip",0,IF(C440="Normal",1,0))</f>
        <v>0</v>
      </c>
      <c r="AZ440" s="1">
        <f>IF(C440="Strike-Slip",0,IF(C440="Normal",0,1))</f>
        <v>1</v>
      </c>
    </row>
    <row r="441" spans="1:52" x14ac:dyDescent="0.2">
      <c r="A441" s="1" t="s">
        <v>201</v>
      </c>
      <c r="B441" s="2" t="s">
        <v>385</v>
      </c>
      <c r="C441" s="1" t="s">
        <v>25</v>
      </c>
      <c r="D441" s="1">
        <v>7.5</v>
      </c>
      <c r="E441" s="1">
        <v>0.19</v>
      </c>
      <c r="F441" s="1">
        <v>30</v>
      </c>
      <c r="G441" s="1">
        <f t="shared" si="8"/>
        <v>4.83</v>
      </c>
      <c r="H441" s="1">
        <v>0.82</v>
      </c>
      <c r="I441" s="1">
        <f>ROUND((3.495+2.764*(D441-6)+8.539*LN(D441/6)+1.008*LN((J441^2+6.155^2)^0.5)+0.464*AY441+0.165*AZ441),2)</f>
        <v>12.82</v>
      </c>
      <c r="J441" s="1">
        <v>21</v>
      </c>
      <c r="K441" s="1">
        <f>ROUND(J441+10^(0.89*D441-5.64),2)</f>
        <v>31.84</v>
      </c>
      <c r="L441" s="1">
        <f>ROUND(-3.49-1.86*LOG(J441)+0.9*D441,2)</f>
        <v>0.8</v>
      </c>
      <c r="M441" s="1">
        <v>0</v>
      </c>
      <c r="N441" s="1">
        <v>0</v>
      </c>
      <c r="O441" s="1">
        <v>4.03</v>
      </c>
      <c r="P441" s="1">
        <v>2.97</v>
      </c>
      <c r="Q441" s="1">
        <v>5.5</v>
      </c>
      <c r="R441" s="1">
        <v>0.48</v>
      </c>
      <c r="S441" s="1">
        <v>4.2</v>
      </c>
      <c r="T441" s="1">
        <v>173.6</v>
      </c>
      <c r="U441" s="1">
        <v>220</v>
      </c>
      <c r="V441" s="1" t="s">
        <v>203</v>
      </c>
      <c r="AY441" s="1">
        <f>IF(C441="Strike-Slip",0,IF(C441="Normal",1,0))</f>
        <v>0</v>
      </c>
      <c r="AZ441" s="1">
        <f>IF(C441="Strike-Slip",0,IF(C441="Normal",0,1))</f>
        <v>1</v>
      </c>
    </row>
    <row r="442" spans="1:52" x14ac:dyDescent="0.2">
      <c r="A442" s="1" t="s">
        <v>201</v>
      </c>
      <c r="B442" s="2" t="s">
        <v>386</v>
      </c>
      <c r="C442" s="1" t="s">
        <v>25</v>
      </c>
      <c r="D442" s="1">
        <v>7.5</v>
      </c>
      <c r="E442" s="1">
        <v>0.19</v>
      </c>
      <c r="F442" s="1">
        <v>30</v>
      </c>
      <c r="G442" s="1">
        <f t="shared" si="8"/>
        <v>4.83</v>
      </c>
      <c r="H442" s="1">
        <v>0.82</v>
      </c>
      <c r="I442" s="1">
        <f>ROUND((3.495+2.764*(D442-6)+8.539*LN(D442/6)+1.008*LN((J442^2+6.155^2)^0.5)+0.464*AY442+0.165*AZ442),2)</f>
        <v>12.82</v>
      </c>
      <c r="J442" s="1">
        <v>21</v>
      </c>
      <c r="K442" s="1">
        <f>ROUND(J442+10^(0.89*D442-5.64),2)</f>
        <v>31.84</v>
      </c>
      <c r="L442" s="1">
        <f>ROUND(-3.49-1.86*LOG(J442)+0.9*D442,2)</f>
        <v>0.8</v>
      </c>
      <c r="M442" s="1">
        <v>0</v>
      </c>
      <c r="N442" s="1">
        <v>0</v>
      </c>
      <c r="O442" s="1">
        <v>4.95</v>
      </c>
      <c r="P442" s="1">
        <v>0.35</v>
      </c>
      <c r="Q442" s="1">
        <v>13.8</v>
      </c>
      <c r="R442" s="1">
        <v>0.36</v>
      </c>
      <c r="S442" s="1">
        <v>1.8</v>
      </c>
      <c r="T442" s="1">
        <v>173.6</v>
      </c>
      <c r="U442" s="1">
        <v>177</v>
      </c>
      <c r="V442" s="1" t="s">
        <v>203</v>
      </c>
      <c r="AY442" s="1">
        <f>IF(C442="Strike-Slip",0,IF(C442="Normal",1,0))</f>
        <v>0</v>
      </c>
      <c r="AZ442" s="1">
        <f>IF(C442="Strike-Slip",0,IF(C442="Normal",0,1))</f>
        <v>1</v>
      </c>
    </row>
    <row r="443" spans="1:52" x14ac:dyDescent="0.2">
      <c r="A443" s="1" t="s">
        <v>201</v>
      </c>
      <c r="B443" s="2" t="s">
        <v>387</v>
      </c>
      <c r="C443" s="1" t="s">
        <v>25</v>
      </c>
      <c r="D443" s="1">
        <v>7.5</v>
      </c>
      <c r="E443" s="1">
        <v>0.19</v>
      </c>
      <c r="F443" s="1">
        <v>30</v>
      </c>
      <c r="G443" s="1">
        <f t="shared" si="8"/>
        <v>4.83</v>
      </c>
      <c r="H443" s="1">
        <v>0.82</v>
      </c>
      <c r="I443" s="1">
        <f>ROUND((3.495+2.764*(D443-6)+8.539*LN(D443/6)+1.008*LN((J443^2+6.155^2)^0.5)+0.464*AY443+0.165*AZ443),2)</f>
        <v>12.82</v>
      </c>
      <c r="J443" s="1">
        <v>21</v>
      </c>
      <c r="K443" s="1">
        <f>ROUND(J443+10^(0.89*D443-5.64),2)</f>
        <v>31.84</v>
      </c>
      <c r="L443" s="1">
        <f>ROUND(-3.49-1.86*LOG(J443)+0.9*D443,2)</f>
        <v>0.8</v>
      </c>
      <c r="M443" s="1">
        <v>0</v>
      </c>
      <c r="N443" s="1">
        <v>0</v>
      </c>
      <c r="O443" s="1">
        <v>3</v>
      </c>
      <c r="P443" s="1">
        <v>2</v>
      </c>
      <c r="Q443" s="1">
        <v>8</v>
      </c>
      <c r="R443" s="1">
        <v>0.15</v>
      </c>
      <c r="S443" s="1">
        <v>3</v>
      </c>
      <c r="T443" s="1">
        <v>173.6</v>
      </c>
      <c r="U443" s="1">
        <v>187.6</v>
      </c>
      <c r="V443" s="1" t="s">
        <v>203</v>
      </c>
      <c r="AY443" s="1">
        <f>IF(C443="Strike-Slip",0,IF(C443="Normal",1,0))</f>
        <v>0</v>
      </c>
      <c r="AZ443" s="1">
        <f>IF(C443="Strike-Slip",0,IF(C443="Normal",0,1))</f>
        <v>1</v>
      </c>
    </row>
    <row r="444" spans="1:52" x14ac:dyDescent="0.2">
      <c r="A444" s="1" t="s">
        <v>201</v>
      </c>
      <c r="B444" s="2" t="s">
        <v>388</v>
      </c>
      <c r="C444" s="1" t="s">
        <v>25</v>
      </c>
      <c r="D444" s="1">
        <v>7.5</v>
      </c>
      <c r="E444" s="1">
        <v>0.19</v>
      </c>
      <c r="F444" s="1">
        <v>30</v>
      </c>
      <c r="G444" s="1">
        <f t="shared" si="8"/>
        <v>4.83</v>
      </c>
      <c r="H444" s="1">
        <v>0.82</v>
      </c>
      <c r="I444" s="1">
        <f>ROUND((3.495+2.764*(D444-6)+8.539*LN(D444/6)+1.008*LN((J444^2+6.155^2)^0.5)+0.464*AY444+0.165*AZ444),2)</f>
        <v>12.82</v>
      </c>
      <c r="J444" s="1">
        <v>21</v>
      </c>
      <c r="K444" s="1">
        <f>ROUND(J444+10^(0.89*D444-5.64),2)</f>
        <v>31.84</v>
      </c>
      <c r="L444" s="1">
        <f>ROUND(-3.49-1.86*LOG(J444)+0.9*D444,2)</f>
        <v>0.8</v>
      </c>
      <c r="M444" s="1">
        <v>0</v>
      </c>
      <c r="N444" s="1">
        <v>0</v>
      </c>
      <c r="O444" s="1">
        <v>3.03</v>
      </c>
      <c r="P444" s="1">
        <v>1.87</v>
      </c>
      <c r="Q444" s="1">
        <v>5.75</v>
      </c>
      <c r="R444" s="1">
        <v>0.54</v>
      </c>
      <c r="S444" s="1">
        <v>1.87</v>
      </c>
      <c r="T444" s="1">
        <v>173.6</v>
      </c>
      <c r="U444" s="1">
        <v>352</v>
      </c>
      <c r="V444" s="1" t="s">
        <v>203</v>
      </c>
      <c r="AY444" s="1">
        <f>IF(C444="Strike-Slip",0,IF(C444="Normal",1,0))</f>
        <v>0</v>
      </c>
      <c r="AZ444" s="1">
        <f>IF(C444="Strike-Slip",0,IF(C444="Normal",0,1))</f>
        <v>1</v>
      </c>
    </row>
    <row r="445" spans="1:52" x14ac:dyDescent="0.2">
      <c r="A445" s="1" t="s">
        <v>201</v>
      </c>
      <c r="B445" s="2" t="s">
        <v>389</v>
      </c>
      <c r="C445" s="1" t="s">
        <v>25</v>
      </c>
      <c r="D445" s="1">
        <v>7.5</v>
      </c>
      <c r="E445" s="1">
        <v>0.19</v>
      </c>
      <c r="F445" s="1">
        <v>30</v>
      </c>
      <c r="G445" s="1">
        <f t="shared" si="8"/>
        <v>4.83</v>
      </c>
      <c r="H445" s="1">
        <v>0.82</v>
      </c>
      <c r="I445" s="1">
        <f>ROUND((3.495+2.764*(D445-6)+8.539*LN(D445/6)+1.008*LN((J445^2+6.155^2)^0.5)+0.464*AY445+0.165*AZ445),2)</f>
        <v>12.82</v>
      </c>
      <c r="J445" s="1">
        <v>21</v>
      </c>
      <c r="K445" s="1">
        <f>ROUND(J445+10^(0.89*D445-5.64),2)</f>
        <v>31.84</v>
      </c>
      <c r="L445" s="1">
        <f>ROUND(-3.49-1.86*LOG(J445)+0.9*D445,2)</f>
        <v>0.8</v>
      </c>
      <c r="M445" s="1">
        <v>0</v>
      </c>
      <c r="N445" s="1">
        <v>0</v>
      </c>
      <c r="O445" s="1">
        <v>1.75</v>
      </c>
      <c r="P445" s="1">
        <v>3.25</v>
      </c>
      <c r="Q445" s="1">
        <v>6</v>
      </c>
      <c r="R445" s="1">
        <v>0.6</v>
      </c>
      <c r="S445" s="1">
        <v>3.25</v>
      </c>
      <c r="T445" s="1">
        <v>173.6</v>
      </c>
      <c r="U445" s="1">
        <v>139.37</v>
      </c>
      <c r="V445" s="1" t="s">
        <v>203</v>
      </c>
      <c r="AY445" s="1">
        <f>IF(C445="Strike-Slip",0,IF(C445="Normal",1,0))</f>
        <v>0</v>
      </c>
      <c r="AZ445" s="1">
        <f>IF(C445="Strike-Slip",0,IF(C445="Normal",0,1))</f>
        <v>1</v>
      </c>
    </row>
    <row r="446" spans="1:52" x14ac:dyDescent="0.2">
      <c r="A446" s="1" t="s">
        <v>201</v>
      </c>
      <c r="B446" s="2" t="s">
        <v>390</v>
      </c>
      <c r="C446" s="1" t="s">
        <v>25</v>
      </c>
      <c r="D446" s="1">
        <v>7.5</v>
      </c>
      <c r="E446" s="1">
        <v>0.19</v>
      </c>
      <c r="F446" s="1">
        <v>30</v>
      </c>
      <c r="G446" s="1">
        <f t="shared" si="8"/>
        <v>4.83</v>
      </c>
      <c r="H446" s="1">
        <v>0.82</v>
      </c>
      <c r="I446" s="1">
        <f>ROUND((3.495+2.764*(D446-6)+8.539*LN(D446/6)+1.008*LN((J446^2+6.155^2)^0.5)+0.464*AY446+0.165*AZ446),2)</f>
        <v>12.82</v>
      </c>
      <c r="J446" s="1">
        <v>21</v>
      </c>
      <c r="K446" s="1">
        <f>ROUND(J446+10^(0.89*D446-5.64),2)</f>
        <v>31.84</v>
      </c>
      <c r="L446" s="1">
        <f>ROUND(-3.49-1.86*LOG(J446)+0.9*D446,2)</f>
        <v>0.8</v>
      </c>
      <c r="M446" s="1">
        <v>0</v>
      </c>
      <c r="N446" s="1">
        <v>0</v>
      </c>
      <c r="O446" s="1">
        <v>3.23</v>
      </c>
      <c r="P446" s="1">
        <v>1.87</v>
      </c>
      <c r="Q446" s="1">
        <v>5.33</v>
      </c>
      <c r="R446" s="1">
        <v>0.43</v>
      </c>
      <c r="S446" s="1">
        <v>1.87</v>
      </c>
      <c r="T446" s="1">
        <v>173.6</v>
      </c>
      <c r="U446" s="1">
        <v>69</v>
      </c>
      <c r="V446" s="1" t="s">
        <v>203</v>
      </c>
      <c r="AY446" s="1">
        <f>IF(C446="Strike-Slip",0,IF(C446="Normal",1,0))</f>
        <v>0</v>
      </c>
      <c r="AZ446" s="1">
        <f>IF(C446="Strike-Slip",0,IF(C446="Normal",0,1))</f>
        <v>1</v>
      </c>
    </row>
    <row r="447" spans="1:52" x14ac:dyDescent="0.2">
      <c r="A447" s="1" t="s">
        <v>201</v>
      </c>
      <c r="B447" s="2" t="s">
        <v>391</v>
      </c>
      <c r="C447" s="1" t="s">
        <v>25</v>
      </c>
      <c r="D447" s="1">
        <v>7.5</v>
      </c>
      <c r="E447" s="1">
        <v>0.19</v>
      </c>
      <c r="F447" s="1">
        <v>30</v>
      </c>
      <c r="G447" s="1">
        <f t="shared" si="8"/>
        <v>4.83</v>
      </c>
      <c r="H447" s="1">
        <v>0.82</v>
      </c>
      <c r="I447" s="1">
        <f>ROUND((3.495+2.764*(D447-6)+8.539*LN(D447/6)+1.008*LN((J447^2+6.155^2)^0.5)+0.464*AY447+0.165*AZ447),2)</f>
        <v>12.82</v>
      </c>
      <c r="J447" s="1">
        <v>21</v>
      </c>
      <c r="K447" s="1">
        <f>ROUND(J447+10^(0.89*D447-5.64),2)</f>
        <v>31.84</v>
      </c>
      <c r="L447" s="1">
        <f>ROUND(-3.49-1.86*LOG(J447)+0.9*D447,2)</f>
        <v>0.8</v>
      </c>
      <c r="M447" s="1">
        <v>0</v>
      </c>
      <c r="N447" s="1">
        <v>0</v>
      </c>
      <c r="O447" s="1">
        <v>1.75</v>
      </c>
      <c r="P447" s="1">
        <v>3.25</v>
      </c>
      <c r="Q447" s="1">
        <v>6</v>
      </c>
      <c r="R447" s="1">
        <v>0.6</v>
      </c>
      <c r="S447" s="1">
        <v>3.25</v>
      </c>
      <c r="T447" s="1">
        <v>173.6</v>
      </c>
      <c r="U447" s="1">
        <v>69</v>
      </c>
      <c r="V447" s="1" t="s">
        <v>203</v>
      </c>
      <c r="AY447" s="1">
        <f>IF(C447="Strike-Slip",0,IF(C447="Normal",1,0))</f>
        <v>0</v>
      </c>
      <c r="AZ447" s="1">
        <f>IF(C447="Strike-Slip",0,IF(C447="Normal",0,1))</f>
        <v>1</v>
      </c>
    </row>
    <row r="448" spans="1:52" x14ac:dyDescent="0.2">
      <c r="A448" s="1" t="s">
        <v>201</v>
      </c>
      <c r="B448" s="2" t="s">
        <v>392</v>
      </c>
      <c r="C448" s="1" t="s">
        <v>25</v>
      </c>
      <c r="D448" s="1">
        <v>7.5</v>
      </c>
      <c r="E448" s="1">
        <v>0.19</v>
      </c>
      <c r="F448" s="1">
        <v>30</v>
      </c>
      <c r="G448" s="1">
        <f t="shared" si="8"/>
        <v>4.83</v>
      </c>
      <c r="H448" s="1">
        <v>0.82</v>
      </c>
      <c r="I448" s="1">
        <f>ROUND((3.495+2.764*(D448-6)+8.539*LN(D448/6)+1.008*LN((J448^2+6.155^2)^0.5)+0.464*AY448+0.165*AZ448),2)</f>
        <v>12.82</v>
      </c>
      <c r="J448" s="1">
        <v>21</v>
      </c>
      <c r="K448" s="1">
        <f>ROUND(J448+10^(0.89*D448-5.64),2)</f>
        <v>31.84</v>
      </c>
      <c r="L448" s="1">
        <f>ROUND(-3.49-1.86*LOG(J448)+0.9*D448,2)</f>
        <v>0.8</v>
      </c>
      <c r="M448" s="1">
        <v>0</v>
      </c>
      <c r="N448" s="1">
        <v>0</v>
      </c>
      <c r="O448" s="1">
        <v>4.4800000000000004</v>
      </c>
      <c r="P448" s="1">
        <v>2.52</v>
      </c>
      <c r="Q448" s="1">
        <v>6.4</v>
      </c>
      <c r="R448" s="1">
        <v>0.32</v>
      </c>
      <c r="S448" s="1">
        <v>2.52</v>
      </c>
      <c r="T448" s="1">
        <v>173.6</v>
      </c>
      <c r="U448" s="1">
        <v>69</v>
      </c>
      <c r="V448" s="1" t="s">
        <v>203</v>
      </c>
      <c r="AY448" s="1">
        <f>IF(C448="Strike-Slip",0,IF(C448="Normal",1,0))</f>
        <v>0</v>
      </c>
      <c r="AZ448" s="1">
        <f>IF(C448="Strike-Slip",0,IF(C448="Normal",0,1))</f>
        <v>1</v>
      </c>
    </row>
    <row r="449" spans="1:52" x14ac:dyDescent="0.2">
      <c r="A449" s="1" t="s">
        <v>201</v>
      </c>
      <c r="B449" s="2" t="s">
        <v>393</v>
      </c>
      <c r="C449" s="1" t="s">
        <v>25</v>
      </c>
      <c r="D449" s="1">
        <v>7.5</v>
      </c>
      <c r="E449" s="1">
        <v>0.19</v>
      </c>
      <c r="F449" s="1">
        <v>30</v>
      </c>
      <c r="G449" s="1">
        <f t="shared" si="8"/>
        <v>4.83</v>
      </c>
      <c r="H449" s="1">
        <v>0.82</v>
      </c>
      <c r="I449" s="1">
        <f>ROUND((3.495+2.764*(D449-6)+8.539*LN(D449/6)+1.008*LN((J449^2+6.155^2)^0.5)+0.464*AY449+0.165*AZ449),2)</f>
        <v>12.82</v>
      </c>
      <c r="J449" s="1">
        <v>21</v>
      </c>
      <c r="K449" s="1">
        <f>ROUND(J449+10^(0.89*D449-5.64),2)</f>
        <v>31.84</v>
      </c>
      <c r="L449" s="1">
        <f>ROUND(-3.49-1.86*LOG(J449)+0.9*D449,2)</f>
        <v>0.8</v>
      </c>
      <c r="M449" s="1">
        <v>0</v>
      </c>
      <c r="N449" s="1">
        <v>0</v>
      </c>
      <c r="O449" s="1">
        <v>5.0999999999999996</v>
      </c>
      <c r="P449" s="1">
        <v>1</v>
      </c>
      <c r="Q449" s="1">
        <v>3.33</v>
      </c>
      <c r="R449" s="1">
        <v>0.24</v>
      </c>
      <c r="S449" s="1">
        <v>4.3</v>
      </c>
      <c r="T449" s="1">
        <v>173.6</v>
      </c>
      <c r="U449" s="1">
        <v>76</v>
      </c>
      <c r="V449" s="1" t="s">
        <v>203</v>
      </c>
      <c r="AY449" s="1">
        <f>IF(C449="Strike-Slip",0,IF(C449="Normal",1,0))</f>
        <v>0</v>
      </c>
      <c r="AZ449" s="1">
        <f>IF(C449="Strike-Slip",0,IF(C449="Normal",0,1))</f>
        <v>1</v>
      </c>
    </row>
    <row r="450" spans="1:52" x14ac:dyDescent="0.2">
      <c r="A450" s="1" t="s">
        <v>201</v>
      </c>
      <c r="B450" s="2" t="s">
        <v>394</v>
      </c>
      <c r="C450" s="1" t="s">
        <v>25</v>
      </c>
      <c r="D450" s="1">
        <v>7.5</v>
      </c>
      <c r="E450" s="1">
        <v>0.19</v>
      </c>
      <c r="F450" s="1">
        <v>30</v>
      </c>
      <c r="G450" s="1">
        <f t="shared" si="8"/>
        <v>4.83</v>
      </c>
      <c r="H450" s="1">
        <v>0.82</v>
      </c>
      <c r="I450" s="1">
        <f>ROUND((3.495+2.764*(D450-6)+8.539*LN(D450/6)+1.008*LN((J450^2+6.155^2)^0.5)+0.464*AY450+0.165*AZ450),2)</f>
        <v>12.82</v>
      </c>
      <c r="J450" s="1">
        <v>21</v>
      </c>
      <c r="K450" s="1">
        <f>ROUND(J450+10^(0.89*D450-5.64),2)</f>
        <v>31.84</v>
      </c>
      <c r="L450" s="1">
        <f>ROUND(-3.49-1.86*LOG(J450)+0.9*D450,2)</f>
        <v>0.8</v>
      </c>
      <c r="M450" s="1">
        <v>0</v>
      </c>
      <c r="N450" s="1">
        <v>0.2</v>
      </c>
      <c r="O450" s="1">
        <v>2.5499999999999998</v>
      </c>
      <c r="P450" s="1">
        <v>1.05</v>
      </c>
      <c r="Q450" s="1">
        <v>7</v>
      </c>
      <c r="R450" s="1">
        <v>0.25</v>
      </c>
      <c r="S450" s="1">
        <v>1.05</v>
      </c>
      <c r="T450" s="1">
        <v>173.6</v>
      </c>
      <c r="U450" s="1">
        <v>482.72</v>
      </c>
      <c r="V450" s="1" t="s">
        <v>203</v>
      </c>
      <c r="AY450" s="1">
        <f>IF(C450="Strike-Slip",0,IF(C450="Normal",1,0))</f>
        <v>0</v>
      </c>
      <c r="AZ450" s="1">
        <f>IF(C450="Strike-Slip",0,IF(C450="Normal",0,1))</f>
        <v>1</v>
      </c>
    </row>
    <row r="451" spans="1:52" x14ac:dyDescent="0.2">
      <c r="A451" s="1" t="s">
        <v>201</v>
      </c>
      <c r="B451" s="2" t="s">
        <v>395</v>
      </c>
      <c r="C451" s="1" t="s">
        <v>25</v>
      </c>
      <c r="D451" s="1">
        <v>7.5</v>
      </c>
      <c r="E451" s="1">
        <v>0.19</v>
      </c>
      <c r="F451" s="1">
        <v>30</v>
      </c>
      <c r="G451" s="1">
        <f t="shared" ref="G451:G488" si="9">ROUND(F451*F451/(E451*980.665),2)</f>
        <v>4.83</v>
      </c>
      <c r="H451" s="1">
        <v>0.82</v>
      </c>
      <c r="I451" s="1">
        <f>ROUND((3.495+2.764*(D451-6)+8.539*LN(D451/6)+1.008*LN((J451^2+6.155^2)^0.5)+0.464*AY451+0.165*AZ451),2)</f>
        <v>12.82</v>
      </c>
      <c r="J451" s="1">
        <v>21</v>
      </c>
      <c r="K451" s="1">
        <f>ROUND(J451+10^(0.89*D451-5.64),2)</f>
        <v>31.84</v>
      </c>
      <c r="L451" s="1">
        <f>ROUND(-3.49-1.86*LOG(J451)+0.9*D451,2)</f>
        <v>0.8</v>
      </c>
      <c r="M451" s="1">
        <v>0</v>
      </c>
      <c r="N451" s="1">
        <v>0.2</v>
      </c>
      <c r="O451" s="1">
        <v>2.5499999999999998</v>
      </c>
      <c r="P451" s="1">
        <v>1.05</v>
      </c>
      <c r="Q451" s="1">
        <v>7</v>
      </c>
      <c r="R451" s="1">
        <v>0.25</v>
      </c>
      <c r="S451" s="1">
        <v>1.05</v>
      </c>
      <c r="T451" s="1">
        <v>173.6</v>
      </c>
      <c r="U451" s="1">
        <v>386</v>
      </c>
      <c r="V451" s="1" t="s">
        <v>203</v>
      </c>
      <c r="AY451" s="1">
        <f>IF(C451="Strike-Slip",0,IF(C451="Normal",1,0))</f>
        <v>0</v>
      </c>
      <c r="AZ451" s="1">
        <f>IF(C451="Strike-Slip",0,IF(C451="Normal",0,1))</f>
        <v>1</v>
      </c>
    </row>
    <row r="452" spans="1:52" x14ac:dyDescent="0.2">
      <c r="A452" s="1" t="s">
        <v>201</v>
      </c>
      <c r="B452" s="2" t="s">
        <v>396</v>
      </c>
      <c r="C452" s="1" t="s">
        <v>25</v>
      </c>
      <c r="D452" s="1">
        <v>7.5</v>
      </c>
      <c r="E452" s="1">
        <v>0.19</v>
      </c>
      <c r="F452" s="1">
        <v>30</v>
      </c>
      <c r="G452" s="1">
        <f t="shared" si="9"/>
        <v>4.83</v>
      </c>
      <c r="H452" s="1">
        <v>0.82</v>
      </c>
      <c r="I452" s="1">
        <f>ROUND((3.495+2.764*(D452-6)+8.539*LN(D452/6)+1.008*LN((J452^2+6.155^2)^0.5)+0.464*AY452+0.165*AZ452),2)</f>
        <v>12.82</v>
      </c>
      <c r="J452" s="1">
        <v>21</v>
      </c>
      <c r="K452" s="1">
        <f>ROUND(J452+10^(0.89*D452-5.64),2)</f>
        <v>31.84</v>
      </c>
      <c r="L452" s="1">
        <f>ROUND(-3.49-1.86*LOG(J452)+0.9*D452,2)</f>
        <v>0.8</v>
      </c>
      <c r="M452" s="1">
        <v>0</v>
      </c>
      <c r="N452" s="1">
        <v>0.2</v>
      </c>
      <c r="O452" s="1">
        <v>3.3</v>
      </c>
      <c r="P452" s="1">
        <v>1.7</v>
      </c>
      <c r="Q452" s="1">
        <v>9.67</v>
      </c>
      <c r="R452" s="1">
        <v>0.2</v>
      </c>
      <c r="S452" s="1">
        <v>1.7</v>
      </c>
      <c r="T452" s="1">
        <v>173.6</v>
      </c>
      <c r="U452" s="1">
        <v>483</v>
      </c>
      <c r="V452" s="1" t="s">
        <v>203</v>
      </c>
      <c r="AY452" s="1">
        <f>IF(C452="Strike-Slip",0,IF(C452="Normal",1,0))</f>
        <v>0</v>
      </c>
      <c r="AZ452" s="1">
        <f>IF(C452="Strike-Slip",0,IF(C452="Normal",0,1))</f>
        <v>1</v>
      </c>
    </row>
    <row r="453" spans="1:52" x14ac:dyDescent="0.2">
      <c r="A453" s="1" t="s">
        <v>201</v>
      </c>
      <c r="B453" s="2" t="s">
        <v>397</v>
      </c>
      <c r="C453" s="1" t="s">
        <v>25</v>
      </c>
      <c r="D453" s="1">
        <v>7.5</v>
      </c>
      <c r="E453" s="1">
        <v>0.19</v>
      </c>
      <c r="F453" s="1">
        <v>30</v>
      </c>
      <c r="G453" s="1">
        <f t="shared" si="9"/>
        <v>4.83</v>
      </c>
      <c r="H453" s="1">
        <v>0.82</v>
      </c>
      <c r="I453" s="1">
        <f>ROUND((3.495+2.764*(D453-6)+8.539*LN(D453/6)+1.008*LN((J453^2+6.155^2)^0.5)+0.464*AY453+0.165*AZ453),2)</f>
        <v>12.82</v>
      </c>
      <c r="J453" s="1">
        <v>21</v>
      </c>
      <c r="K453" s="1">
        <f>ROUND(J453+10^(0.89*D453-5.64),2)</f>
        <v>31.84</v>
      </c>
      <c r="L453" s="1">
        <f>ROUND(-3.49-1.86*LOG(J453)+0.9*D453,2)</f>
        <v>0.8</v>
      </c>
      <c r="M453" s="1">
        <v>0</v>
      </c>
      <c r="N453" s="1">
        <v>0.39</v>
      </c>
      <c r="O453" s="1">
        <v>3.3</v>
      </c>
      <c r="P453" s="1">
        <v>1.7</v>
      </c>
      <c r="Q453" s="1">
        <v>9.67</v>
      </c>
      <c r="R453" s="1">
        <v>0.2</v>
      </c>
      <c r="S453" s="1">
        <v>1.7</v>
      </c>
      <c r="T453" s="1">
        <v>173.6</v>
      </c>
      <c r="U453" s="1">
        <v>260</v>
      </c>
      <c r="V453" s="1" t="s">
        <v>203</v>
      </c>
      <c r="AY453" s="1">
        <f>IF(C453="Strike-Slip",0,IF(C453="Normal",1,0))</f>
        <v>0</v>
      </c>
      <c r="AZ453" s="1">
        <f>IF(C453="Strike-Slip",0,IF(C453="Normal",0,1))</f>
        <v>1</v>
      </c>
    </row>
    <row r="454" spans="1:52" x14ac:dyDescent="0.2">
      <c r="A454" s="1" t="s">
        <v>398</v>
      </c>
      <c r="B454" s="2"/>
      <c r="C454" s="1" t="s">
        <v>25</v>
      </c>
      <c r="D454" s="1">
        <v>6.7</v>
      </c>
      <c r="E454" s="1">
        <v>0.52</v>
      </c>
      <c r="F454" s="1">
        <f>ROUND(10^((0.58*D454+0.0031*J454-1.25)-LOG(J454+0.0028*10^(0.5*D454))-0.002*J454),2)</f>
        <v>27.27</v>
      </c>
      <c r="G454" s="1">
        <f t="shared" si="9"/>
        <v>1.46</v>
      </c>
      <c r="H454" s="1">
        <f>ROUND(2.8-1.981*(D454-6)+20.72*LN(D454/6)-1.703*LN((J454*J454+8.78*8.78)^0.5)-0.166*AY454+0.512*AZ454,2)</f>
        <v>-0.2</v>
      </c>
      <c r="I454" s="1">
        <f>ROUND((3.495+2.764*(D454-6)+8.539*LN(D454/6)+1.008*LN((J454^2+6.155^2)^0.5)+0.464*AY454+0.165*AZ454),2)</f>
        <v>9.02</v>
      </c>
      <c r="J454" s="1">
        <v>10</v>
      </c>
      <c r="K454" s="1">
        <f>ROUND(J454+10^(0.89*D454-5.64),2)</f>
        <v>12.1</v>
      </c>
      <c r="L454" s="1">
        <f>ROUND(-3.49-1.86*LOG(J454)+0.9*D454,2)</f>
        <v>0.68</v>
      </c>
      <c r="M454" s="1">
        <v>1</v>
      </c>
      <c r="N454" s="1">
        <v>0</v>
      </c>
      <c r="O454" s="1">
        <v>2.65</v>
      </c>
      <c r="P454" s="1">
        <v>6.4</v>
      </c>
      <c r="Q454" s="1">
        <v>35</v>
      </c>
      <c r="R454" s="1">
        <v>0.05</v>
      </c>
      <c r="S454" s="1">
        <v>7.5</v>
      </c>
      <c r="T454" s="1">
        <v>143</v>
      </c>
      <c r="U454" s="1">
        <v>100</v>
      </c>
      <c r="V454" s="1" t="s">
        <v>399</v>
      </c>
      <c r="AY454" s="1">
        <f>IF(C454="Strike-Slip",0,IF(C454="Normal",1,0))</f>
        <v>0</v>
      </c>
      <c r="AZ454" s="1">
        <f>IF(C454="Strike-Slip",0,IF(C454="Normal",0,1))</f>
        <v>1</v>
      </c>
    </row>
    <row r="455" spans="1:52" x14ac:dyDescent="0.2">
      <c r="A455" s="1" t="s">
        <v>398</v>
      </c>
      <c r="B455" s="2"/>
      <c r="C455" s="1" t="s">
        <v>25</v>
      </c>
      <c r="D455" s="1">
        <v>6.7</v>
      </c>
      <c r="E455" s="1">
        <v>0.52</v>
      </c>
      <c r="F455" s="1">
        <f>ROUND(10^((0.58*D455+0.0031*J455-1.25)-LOG(J455+0.0028*10^(0.5*D455))-0.002*J455),2)</f>
        <v>27.27</v>
      </c>
      <c r="G455" s="1">
        <f t="shared" si="9"/>
        <v>1.46</v>
      </c>
      <c r="H455" s="1">
        <f>ROUND(2.8-1.981*(D455-6)+20.72*LN(D455/6)-1.703*LN((J455*J455+8.78*8.78)^0.5)-0.166*AY455+0.512*AZ455,2)</f>
        <v>-0.2</v>
      </c>
      <c r="I455" s="1">
        <f>ROUND((3.495+2.764*(D455-6)+8.539*LN(D455/6)+1.008*LN((J455^2+6.155^2)^0.5)+0.464*AY455+0.165*AZ455),2)</f>
        <v>9.02</v>
      </c>
      <c r="J455" s="1">
        <v>10</v>
      </c>
      <c r="K455" s="1">
        <f>ROUND(J455+10^(0.89*D455-5.64),2)</f>
        <v>12.1</v>
      </c>
      <c r="L455" s="1">
        <f>ROUND(-3.49-1.86*LOG(J455)+0.9*D455,2)</f>
        <v>0.68</v>
      </c>
      <c r="M455" s="1">
        <v>1</v>
      </c>
      <c r="N455" s="1">
        <v>0</v>
      </c>
      <c r="O455" s="1">
        <v>2.2000000000000002</v>
      </c>
      <c r="P455" s="1">
        <v>8.3000000000000007</v>
      </c>
      <c r="Q455" s="1">
        <v>21.2</v>
      </c>
      <c r="R455" s="1">
        <v>0.06</v>
      </c>
      <c r="S455" s="1">
        <v>9</v>
      </c>
      <c r="T455" s="1">
        <v>143</v>
      </c>
      <c r="U455" s="1">
        <v>100</v>
      </c>
      <c r="V455" s="1" t="s">
        <v>399</v>
      </c>
      <c r="AY455" s="1">
        <f>IF(C455="Strike-Slip",0,IF(C455="Normal",1,0))</f>
        <v>0</v>
      </c>
      <c r="AZ455" s="1">
        <f>IF(C455="Strike-Slip",0,IF(C455="Normal",0,1))</f>
        <v>1</v>
      </c>
    </row>
    <row r="456" spans="1:52" x14ac:dyDescent="0.2">
      <c r="A456" s="1" t="s">
        <v>400</v>
      </c>
      <c r="B456" s="2">
        <v>54</v>
      </c>
      <c r="C456" s="1" t="s">
        <v>162</v>
      </c>
      <c r="D456" s="1">
        <v>6.4</v>
      </c>
      <c r="E456" s="1">
        <v>0.55000000000000004</v>
      </c>
      <c r="F456" s="1">
        <f>ROUND(10^((0.58*D456+0.0031*J456-1.25)-LOG(J456+0.0028*10^(0.5*D456))-0.002*J456),2)</f>
        <v>62.51</v>
      </c>
      <c r="G456" s="1">
        <f t="shared" si="9"/>
        <v>7.24</v>
      </c>
      <c r="H456" s="1">
        <f>ROUND(2.8-1.981*(D456-6)+20.72*LN(D456/6)-1.703*LN((J456*J456+8.78*8.78)^0.5)-0.166*AY456+0.512*AZ456,2)</f>
        <v>0.16</v>
      </c>
      <c r="I456" s="1">
        <f>ROUND((3.495+2.764*(D456-6)+8.539*LN(D456/6)+1.008*LN((J456^2+6.155^2)^0.5)+0.464*AY456+0.165*AZ456),2)</f>
        <v>7.15</v>
      </c>
      <c r="J456" s="1">
        <v>0.2</v>
      </c>
      <c r="K456" s="1">
        <f>ROUND(J456+10^(0.89*D456-5.64),2)</f>
        <v>1.34</v>
      </c>
      <c r="L456" s="1">
        <f>ROUND(-3.49-1.86*LOG(J456)+0.9*D456,2)</f>
        <v>3.57</v>
      </c>
      <c r="M456" s="1">
        <v>1.23</v>
      </c>
      <c r="N456" s="1">
        <v>0</v>
      </c>
      <c r="O456" s="1">
        <v>5.2</v>
      </c>
      <c r="P456" s="1">
        <v>4.4800000000000004</v>
      </c>
      <c r="Q456" s="1">
        <v>35</v>
      </c>
      <c r="R456" s="1">
        <v>0.04</v>
      </c>
      <c r="S456" s="1">
        <v>6.86</v>
      </c>
      <c r="T456" s="1">
        <v>167</v>
      </c>
      <c r="U456" s="1">
        <v>168</v>
      </c>
      <c r="V456" s="1" t="s">
        <v>401</v>
      </c>
      <c r="AY456" s="1">
        <f>IF(C456="Strike-Slip",0,IF(C456="Normal",1,0))</f>
        <v>0</v>
      </c>
      <c r="AZ456" s="1">
        <f>IF(C456="Strike-Slip",0,IF(C456="Normal",0,1))</f>
        <v>1</v>
      </c>
    </row>
    <row r="457" spans="1:52" x14ac:dyDescent="0.2">
      <c r="A457" s="1" t="s">
        <v>400</v>
      </c>
      <c r="B457" s="2">
        <v>55</v>
      </c>
      <c r="C457" s="1" t="s">
        <v>162</v>
      </c>
      <c r="D457" s="1">
        <v>6.4</v>
      </c>
      <c r="E457" s="1">
        <v>0.55000000000000004</v>
      </c>
      <c r="F457" s="1">
        <f>ROUND(10^((0.58*D457+0.0031*J457-1.25)-LOG(J457+0.0028*10^(0.5*D457))-0.002*J457),2)</f>
        <v>62.51</v>
      </c>
      <c r="G457" s="1">
        <f t="shared" si="9"/>
        <v>7.24</v>
      </c>
      <c r="H457" s="1">
        <f>ROUND(2.8-1.981*(D457-6)+20.72*LN(D457/6)-1.703*LN((J457*J457+8.78*8.78)^0.5)-0.166*AY457+0.512*AZ457,2)</f>
        <v>0.16</v>
      </c>
      <c r="I457" s="1">
        <f>ROUND((3.495+2.764*(D457-6)+8.539*LN(D457/6)+1.008*LN((J457^2+6.155^2)^0.5)+0.464*AY457+0.165*AZ457),2)</f>
        <v>7.15</v>
      </c>
      <c r="J457" s="1">
        <v>0.2</v>
      </c>
      <c r="K457" s="1">
        <f>ROUND(J457+10^(0.89*D457-5.64),2)</f>
        <v>1.34</v>
      </c>
      <c r="L457" s="1">
        <f>ROUND(-3.49-1.86*LOG(J457)+0.9*D457,2)</f>
        <v>3.57</v>
      </c>
      <c r="M457" s="1">
        <v>1.23</v>
      </c>
      <c r="N457" s="1">
        <v>0</v>
      </c>
      <c r="O457" s="1">
        <v>2.31</v>
      </c>
      <c r="P457" s="1">
        <v>5.5</v>
      </c>
      <c r="Q457" s="1">
        <v>35</v>
      </c>
      <c r="R457" s="1">
        <v>0.04</v>
      </c>
      <c r="S457" s="1">
        <v>7.81</v>
      </c>
      <c r="T457" s="1">
        <v>161</v>
      </c>
      <c r="U457" s="1">
        <v>51</v>
      </c>
      <c r="V457" s="1" t="s">
        <v>401</v>
      </c>
      <c r="AY457" s="1">
        <f>IF(C457="Strike-Slip",0,IF(C457="Normal",1,0))</f>
        <v>0</v>
      </c>
      <c r="AZ457" s="1">
        <f>IF(C457="Strike-Slip",0,IF(C457="Normal",0,1))</f>
        <v>1</v>
      </c>
    </row>
    <row r="458" spans="1:52" x14ac:dyDescent="0.2">
      <c r="A458" s="1" t="s">
        <v>400</v>
      </c>
      <c r="B458" s="2">
        <v>56</v>
      </c>
      <c r="C458" s="1" t="s">
        <v>162</v>
      </c>
      <c r="D458" s="1">
        <v>6.4</v>
      </c>
      <c r="E458" s="1">
        <v>0.55000000000000004</v>
      </c>
      <c r="F458" s="1">
        <f>ROUND(10^((0.58*D458+0.0031*J458-1.25)-LOG(J458+0.0028*10^(0.5*D458))-0.002*J458),2)</f>
        <v>62.51</v>
      </c>
      <c r="G458" s="1">
        <f t="shared" si="9"/>
        <v>7.24</v>
      </c>
      <c r="H458" s="1">
        <f>ROUND(2.8-1.981*(D458-6)+20.72*LN(D458/6)-1.703*LN((J458*J458+8.78*8.78)^0.5)-0.166*AY458+0.512*AZ458,2)</f>
        <v>0.16</v>
      </c>
      <c r="I458" s="1">
        <f>ROUND((3.495+2.764*(D458-6)+8.539*LN(D458/6)+1.008*LN((J458^2+6.155^2)^0.5)+0.464*AY458+0.165*AZ458),2)</f>
        <v>7.15</v>
      </c>
      <c r="J458" s="1">
        <v>0.2</v>
      </c>
      <c r="K458" s="1">
        <f>ROUND(J458+10^(0.89*D458-5.64),2)</f>
        <v>1.34</v>
      </c>
      <c r="L458" s="1">
        <f>ROUND(-3.49-1.86*LOG(J458)+0.9*D458,2)</f>
        <v>3.57</v>
      </c>
      <c r="M458" s="1">
        <v>1.23</v>
      </c>
      <c r="N458" s="1">
        <v>0</v>
      </c>
      <c r="O458" s="1">
        <v>4.7300000000000004</v>
      </c>
      <c r="P458" s="1">
        <v>8.3800000000000008</v>
      </c>
      <c r="Q458" s="1">
        <v>35</v>
      </c>
      <c r="R458" s="1">
        <v>0.06</v>
      </c>
      <c r="S458" s="1">
        <v>9.2200000000000006</v>
      </c>
      <c r="T458" s="1">
        <v>179</v>
      </c>
      <c r="U458" s="1">
        <v>122</v>
      </c>
      <c r="V458" s="1" t="s">
        <v>401</v>
      </c>
      <c r="AY458" s="1">
        <f>IF(C458="Strike-Slip",0,IF(C458="Normal",1,0))</f>
        <v>0</v>
      </c>
      <c r="AZ458" s="1">
        <f>IF(C458="Strike-Slip",0,IF(C458="Normal",0,1))</f>
        <v>1</v>
      </c>
    </row>
    <row r="459" spans="1:52" x14ac:dyDescent="0.2">
      <c r="A459" s="1" t="s">
        <v>400</v>
      </c>
      <c r="B459" s="2">
        <v>57</v>
      </c>
      <c r="C459" s="1" t="s">
        <v>162</v>
      </c>
      <c r="D459" s="1">
        <v>6.4</v>
      </c>
      <c r="E459" s="1">
        <v>0.55000000000000004</v>
      </c>
      <c r="F459" s="1">
        <f>ROUND(10^((0.58*D459+0.0031*J459-1.25)-LOG(J459+0.0028*10^(0.5*D459))-0.002*J459),2)</f>
        <v>62.51</v>
      </c>
      <c r="G459" s="1">
        <f t="shared" si="9"/>
        <v>7.24</v>
      </c>
      <c r="H459" s="1">
        <f>ROUND(2.8-1.981*(D459-6)+20.72*LN(D459/6)-1.703*LN((J459*J459+8.78*8.78)^0.5)-0.166*AY459+0.512*AZ459,2)</f>
        <v>0.16</v>
      </c>
      <c r="I459" s="1">
        <f>ROUND((3.495+2.764*(D459-6)+8.539*LN(D459/6)+1.008*LN((J459^2+6.155^2)^0.5)+0.464*AY459+0.165*AZ459),2)</f>
        <v>7.15</v>
      </c>
      <c r="J459" s="1">
        <v>0.2</v>
      </c>
      <c r="K459" s="1">
        <f>ROUND(J459+10^(0.89*D459-5.64),2)</f>
        <v>1.34</v>
      </c>
      <c r="L459" s="1">
        <f>ROUND(-3.49-1.86*LOG(J459)+0.9*D459,2)</f>
        <v>3.57</v>
      </c>
      <c r="M459" s="1">
        <v>1.23</v>
      </c>
      <c r="N459" s="1">
        <v>0</v>
      </c>
      <c r="O459" s="1">
        <v>3.25</v>
      </c>
      <c r="P459" s="1">
        <v>5.79</v>
      </c>
      <c r="Q459" s="1">
        <v>35</v>
      </c>
      <c r="R459" s="1">
        <v>0.04</v>
      </c>
      <c r="S459" s="1">
        <v>6.67</v>
      </c>
      <c r="T459" s="1">
        <v>154</v>
      </c>
      <c r="U459" s="1">
        <v>168</v>
      </c>
      <c r="V459" s="1" t="s">
        <v>401</v>
      </c>
      <c r="AY459" s="1">
        <f>IF(C459="Strike-Slip",0,IF(C459="Normal",1,0))</f>
        <v>0</v>
      </c>
      <c r="AZ459" s="1">
        <f>IF(C459="Strike-Slip",0,IF(C459="Normal",0,1))</f>
        <v>1</v>
      </c>
    </row>
    <row r="460" spans="1:52" x14ac:dyDescent="0.2">
      <c r="A460" s="1" t="s">
        <v>400</v>
      </c>
      <c r="B460" s="2">
        <v>58</v>
      </c>
      <c r="C460" s="1" t="s">
        <v>162</v>
      </c>
      <c r="D460" s="1">
        <v>6.4</v>
      </c>
      <c r="E460" s="1">
        <v>0.55000000000000004</v>
      </c>
      <c r="F460" s="1">
        <f>ROUND(10^((0.58*D460+0.0031*J460-1.25)-LOG(J460+0.0028*10^(0.5*D460))-0.002*J460),2)</f>
        <v>62.51</v>
      </c>
      <c r="G460" s="1">
        <f t="shared" si="9"/>
        <v>7.24</v>
      </c>
      <c r="H460" s="1">
        <f>ROUND(2.8-1.981*(D460-6)+20.72*LN(D460/6)-1.703*LN((J460*J460+8.78*8.78)^0.5)-0.166*AY460+0.512*AZ460,2)</f>
        <v>0.16</v>
      </c>
      <c r="I460" s="1">
        <f>ROUND((3.495+2.764*(D460-6)+8.539*LN(D460/6)+1.008*LN((J460^2+6.155^2)^0.5)+0.464*AY460+0.165*AZ460),2)</f>
        <v>7.15</v>
      </c>
      <c r="J460" s="1">
        <v>0.2</v>
      </c>
      <c r="K460" s="1">
        <f>ROUND(J460+10^(0.89*D460-5.64),2)</f>
        <v>1.34</v>
      </c>
      <c r="L460" s="1">
        <f>ROUND(-3.49-1.86*LOG(J460)+0.9*D460,2)</f>
        <v>3.57</v>
      </c>
      <c r="M460" s="1">
        <v>1.23</v>
      </c>
      <c r="N460" s="1">
        <v>0</v>
      </c>
      <c r="O460" s="1">
        <v>14.15</v>
      </c>
      <c r="P460" s="1">
        <v>4.2699999999999996</v>
      </c>
      <c r="Q460" s="1">
        <v>35</v>
      </c>
      <c r="R460" s="1">
        <v>0.06</v>
      </c>
      <c r="S460" s="1">
        <v>4.2699999999999996</v>
      </c>
      <c r="T460" s="1">
        <v>165</v>
      </c>
      <c r="U460" s="1">
        <v>168</v>
      </c>
      <c r="V460" s="1" t="s">
        <v>401</v>
      </c>
      <c r="AY460" s="1">
        <f>IF(C460="Strike-Slip",0,IF(C460="Normal",1,0))</f>
        <v>0</v>
      </c>
      <c r="AZ460" s="1">
        <f>IF(C460="Strike-Slip",0,IF(C460="Normal",0,1))</f>
        <v>1</v>
      </c>
    </row>
    <row r="461" spans="1:52" x14ac:dyDescent="0.2">
      <c r="A461" s="1" t="s">
        <v>400</v>
      </c>
      <c r="B461" s="2" t="s">
        <v>402</v>
      </c>
      <c r="C461" s="1" t="s">
        <v>162</v>
      </c>
      <c r="D461" s="1">
        <v>6.4</v>
      </c>
      <c r="E461" s="1">
        <v>0.55000000000000004</v>
      </c>
      <c r="F461" s="1">
        <f>ROUND(10^((0.58*D461+0.0031*J461-1.25)-LOG(J461+0.0028*10^(0.5*D461))-0.002*J461),2)</f>
        <v>58.75</v>
      </c>
      <c r="G461" s="1">
        <f t="shared" si="9"/>
        <v>6.4</v>
      </c>
      <c r="H461" s="1">
        <f>ROUND(2.8-1.981*(D461-6)+20.72*LN(D461/6)-1.703*LN((J461*J461+8.78*8.78)^0.5)-0.166*AY461+0.512*AZ461,2)</f>
        <v>0.15</v>
      </c>
      <c r="I461" s="1">
        <f>ROUND((3.495+2.764*(D461-6)+8.539*LN(D461/6)+1.008*LN((J461^2+6.155^2)^0.5)+0.464*AY461+0.165*AZ461),2)</f>
        <v>7.15</v>
      </c>
      <c r="J461" s="1">
        <v>0.5</v>
      </c>
      <c r="K461" s="1">
        <f>ROUND(J461+10^(0.89*D461-5.64),2)</f>
        <v>1.64</v>
      </c>
      <c r="L461" s="1">
        <f>ROUND(-3.49-1.86*LOG(J461)+0.9*D461,2)</f>
        <v>2.83</v>
      </c>
      <c r="M461" s="1">
        <v>0</v>
      </c>
      <c r="N461" s="1">
        <v>6.32</v>
      </c>
      <c r="O461" s="1">
        <v>5</v>
      </c>
      <c r="P461" s="1">
        <v>15</v>
      </c>
      <c r="Q461" s="1">
        <v>47</v>
      </c>
      <c r="R461" s="1">
        <v>0.08</v>
      </c>
      <c r="S461" s="1">
        <v>16</v>
      </c>
      <c r="T461" s="1"/>
      <c r="U461" s="1">
        <v>14.69</v>
      </c>
      <c r="V461" s="1" t="s">
        <v>401</v>
      </c>
      <c r="AY461" s="1">
        <f>IF(C461="Strike-Slip",0,IF(C461="Normal",1,0))</f>
        <v>0</v>
      </c>
      <c r="AZ461" s="1">
        <f>IF(C461="Strike-Slip",0,IF(C461="Normal",0,1))</f>
        <v>1</v>
      </c>
    </row>
    <row r="462" spans="1:52" x14ac:dyDescent="0.2">
      <c r="A462" s="1" t="s">
        <v>400</v>
      </c>
      <c r="B462" s="2" t="s">
        <v>403</v>
      </c>
      <c r="C462" s="1" t="s">
        <v>162</v>
      </c>
      <c r="D462" s="1">
        <v>6.4</v>
      </c>
      <c r="E462" s="1">
        <v>0.55000000000000004</v>
      </c>
      <c r="F462" s="1">
        <f>ROUND(10^((0.58*D462+0.0031*J462-1.25)-LOG(J462+0.0028*10^(0.5*D462))-0.002*J462),2)</f>
        <v>58.75</v>
      </c>
      <c r="G462" s="1">
        <f t="shared" si="9"/>
        <v>6.4</v>
      </c>
      <c r="H462" s="1">
        <f>ROUND(2.8-1.981*(D462-6)+20.72*LN(D462/6)-1.703*LN((J462*J462+8.78*8.78)^0.5)-0.166*AY462+0.512*AZ462,2)</f>
        <v>0.15</v>
      </c>
      <c r="I462" s="1">
        <f>ROUND((3.495+2.764*(D462-6)+8.539*LN(D462/6)+1.008*LN((J462^2+6.155^2)^0.5)+0.464*AY462+0.165*AZ462),2)</f>
        <v>7.15</v>
      </c>
      <c r="J462" s="1">
        <v>0.5</v>
      </c>
      <c r="K462" s="1">
        <f>ROUND(J462+10^(0.89*D462-5.64),2)</f>
        <v>1.64</v>
      </c>
      <c r="L462" s="1">
        <f>ROUND(-3.49-1.86*LOG(J462)+0.9*D462,2)</f>
        <v>2.83</v>
      </c>
      <c r="M462" s="1">
        <v>0</v>
      </c>
      <c r="N462" s="1">
        <v>6.32</v>
      </c>
      <c r="O462" s="1">
        <v>6</v>
      </c>
      <c r="P462" s="1">
        <v>14</v>
      </c>
      <c r="Q462" s="1">
        <v>47</v>
      </c>
      <c r="R462" s="1">
        <v>0.08</v>
      </c>
      <c r="S462" s="1">
        <v>5</v>
      </c>
      <c r="T462" s="1"/>
      <c r="U462" s="1">
        <v>13.94</v>
      </c>
      <c r="V462" s="1" t="s">
        <v>401</v>
      </c>
      <c r="AY462" s="1">
        <f>IF(C462="Strike-Slip",0,IF(C462="Normal",1,0))</f>
        <v>0</v>
      </c>
      <c r="AZ462" s="1">
        <f>IF(C462="Strike-Slip",0,IF(C462="Normal",0,1))</f>
        <v>1</v>
      </c>
    </row>
    <row r="463" spans="1:52" x14ac:dyDescent="0.2">
      <c r="A463" s="1" t="s">
        <v>400</v>
      </c>
      <c r="B463" s="2" t="s">
        <v>404</v>
      </c>
      <c r="C463" s="1" t="s">
        <v>162</v>
      </c>
      <c r="D463" s="1">
        <v>6.4</v>
      </c>
      <c r="E463" s="1">
        <v>0.55000000000000004</v>
      </c>
      <c r="F463" s="1">
        <f>ROUND(10^((0.58*D463+0.0031*J463-1.25)-LOG(J463+0.0028*10^(0.5*D463))-0.002*J463),2)</f>
        <v>58.75</v>
      </c>
      <c r="G463" s="1">
        <f t="shared" si="9"/>
        <v>6.4</v>
      </c>
      <c r="H463" s="1">
        <f>ROUND(2.8-1.981*(D463-6)+20.72*LN(D463/6)-1.703*LN((J463*J463+8.78*8.78)^0.5)-0.166*AY463+0.512*AZ463,2)</f>
        <v>0.15</v>
      </c>
      <c r="I463" s="1">
        <f>ROUND((3.495+2.764*(D463-6)+8.539*LN(D463/6)+1.008*LN((J463^2+6.155^2)^0.5)+0.464*AY463+0.165*AZ463),2)</f>
        <v>7.15</v>
      </c>
      <c r="J463" s="1">
        <v>0.5</v>
      </c>
      <c r="K463" s="1">
        <f>ROUND(J463+10^(0.89*D463-5.64),2)</f>
        <v>1.64</v>
      </c>
      <c r="L463" s="1">
        <f>ROUND(-3.49-1.86*LOG(J463)+0.9*D463,2)</f>
        <v>2.83</v>
      </c>
      <c r="M463" s="1">
        <v>0</v>
      </c>
      <c r="N463" s="1">
        <v>5.1100000000000003</v>
      </c>
      <c r="O463" s="1">
        <v>8.5</v>
      </c>
      <c r="P463" s="1">
        <v>7</v>
      </c>
      <c r="Q463" s="1">
        <v>47</v>
      </c>
      <c r="R463" s="1">
        <v>0.08</v>
      </c>
      <c r="S463" s="1">
        <v>10.5</v>
      </c>
      <c r="T463" s="1"/>
      <c r="U463" s="1">
        <v>13.81</v>
      </c>
      <c r="V463" s="1" t="s">
        <v>401</v>
      </c>
      <c r="AY463" s="1">
        <f>IF(C463="Strike-Slip",0,IF(C463="Normal",1,0))</f>
        <v>0</v>
      </c>
      <c r="AZ463" s="1">
        <f>IF(C463="Strike-Slip",0,IF(C463="Normal",0,1))</f>
        <v>1</v>
      </c>
    </row>
    <row r="464" spans="1:52" x14ac:dyDescent="0.2">
      <c r="A464" s="1" t="s">
        <v>400</v>
      </c>
      <c r="B464" s="2" t="s">
        <v>405</v>
      </c>
      <c r="C464" s="1" t="s">
        <v>162</v>
      </c>
      <c r="D464" s="1">
        <v>6.4</v>
      </c>
      <c r="E464" s="1">
        <v>0.55000000000000004</v>
      </c>
      <c r="F464" s="1">
        <f>ROUND(10^((0.58*D464+0.0031*J464-1.25)-LOG(J464+0.0028*10^(0.5*D464))-0.002*J464),2)</f>
        <v>58.75</v>
      </c>
      <c r="G464" s="1">
        <f t="shared" si="9"/>
        <v>6.4</v>
      </c>
      <c r="H464" s="1">
        <f>ROUND(2.8-1.981*(D464-6)+20.72*LN(D464/6)-1.703*LN((J464*J464+8.78*8.78)^0.5)-0.166*AY464+0.512*AZ464,2)</f>
        <v>0.15</v>
      </c>
      <c r="I464" s="1">
        <f>ROUND((3.495+2.764*(D464-6)+8.539*LN(D464/6)+1.008*LN((J464^2+6.155^2)^0.5)+0.464*AY464+0.165*AZ464),2)</f>
        <v>7.15</v>
      </c>
      <c r="J464" s="1">
        <v>0.5</v>
      </c>
      <c r="K464" s="1">
        <f>ROUND(J464+10^(0.89*D464-5.64),2)</f>
        <v>1.64</v>
      </c>
      <c r="L464" s="1">
        <f>ROUND(-3.49-1.86*LOG(J464)+0.9*D464,2)</f>
        <v>2.83</v>
      </c>
      <c r="M464" s="1">
        <v>0</v>
      </c>
      <c r="N464" s="1">
        <v>20.3</v>
      </c>
      <c r="O464" s="1">
        <v>7.17</v>
      </c>
      <c r="P464" s="1">
        <v>12.3</v>
      </c>
      <c r="Q464" s="1">
        <v>47</v>
      </c>
      <c r="R464" s="1">
        <v>0.08</v>
      </c>
      <c r="S464" s="1">
        <v>12.3</v>
      </c>
      <c r="T464" s="1"/>
      <c r="U464" s="1">
        <v>285.72000000000003</v>
      </c>
      <c r="V464" s="1" t="s">
        <v>401</v>
      </c>
      <c r="AY464" s="1">
        <f>IF(C464="Strike-Slip",0,IF(C464="Normal",1,0))</f>
        <v>0</v>
      </c>
      <c r="AZ464" s="1">
        <f>IF(C464="Strike-Slip",0,IF(C464="Normal",0,1))</f>
        <v>1</v>
      </c>
    </row>
    <row r="465" spans="1:52" x14ac:dyDescent="0.2">
      <c r="A465" s="1" t="s">
        <v>400</v>
      </c>
      <c r="B465" s="2" t="s">
        <v>406</v>
      </c>
      <c r="C465" s="1" t="s">
        <v>162</v>
      </c>
      <c r="D465" s="1">
        <v>6.4</v>
      </c>
      <c r="E465" s="1">
        <v>0.55000000000000004</v>
      </c>
      <c r="F465" s="1">
        <f>ROUND(10^((0.58*D465+0.0031*J465-1.25)-LOG(J465+0.0028*10^(0.5*D465))-0.002*J465),2)</f>
        <v>58.75</v>
      </c>
      <c r="G465" s="1">
        <f t="shared" si="9"/>
        <v>6.4</v>
      </c>
      <c r="H465" s="1">
        <f>ROUND(2.8-1.981*(D465-6)+20.72*LN(D465/6)-1.703*LN((J465*J465+8.78*8.78)^0.5)-0.166*AY465+0.512*AZ465,2)</f>
        <v>0.15</v>
      </c>
      <c r="I465" s="1">
        <f>ROUND((3.495+2.764*(D465-6)+8.539*LN(D465/6)+1.008*LN((J465^2+6.155^2)^0.5)+0.464*AY465+0.165*AZ465),2)</f>
        <v>7.15</v>
      </c>
      <c r="J465" s="1">
        <v>0.5</v>
      </c>
      <c r="K465" s="1">
        <f>ROUND(J465+10^(0.89*D465-5.64),2)</f>
        <v>1.64</v>
      </c>
      <c r="L465" s="1">
        <f>ROUND(-3.49-1.86*LOG(J465)+0.9*D465,2)</f>
        <v>2.83</v>
      </c>
      <c r="M465" s="1">
        <v>0</v>
      </c>
      <c r="N465" s="1">
        <v>5.1100000000000003</v>
      </c>
      <c r="O465" s="1">
        <v>8.1</v>
      </c>
      <c r="P465" s="1">
        <v>9.4</v>
      </c>
      <c r="Q465" s="1">
        <v>47</v>
      </c>
      <c r="R465" s="1">
        <v>0.08</v>
      </c>
      <c r="S465" s="1">
        <v>10.5</v>
      </c>
      <c r="T465" s="1"/>
      <c r="U465" s="1">
        <v>36.5</v>
      </c>
      <c r="V465" s="1" t="s">
        <v>401</v>
      </c>
      <c r="AY465" s="1">
        <f>IF(C465="Strike-Slip",0,IF(C465="Normal",1,0))</f>
        <v>0</v>
      </c>
      <c r="AZ465" s="1">
        <f>IF(C465="Strike-Slip",0,IF(C465="Normal",0,1))</f>
        <v>1</v>
      </c>
    </row>
    <row r="466" spans="1:52" x14ac:dyDescent="0.2">
      <c r="A466" s="1" t="s">
        <v>400</v>
      </c>
      <c r="B466" s="2" t="s">
        <v>407</v>
      </c>
      <c r="C466" s="1" t="s">
        <v>162</v>
      </c>
      <c r="D466" s="1">
        <v>6.4</v>
      </c>
      <c r="E466" s="1">
        <v>0.55000000000000004</v>
      </c>
      <c r="F466" s="1">
        <f>ROUND(10^((0.58*D466+0.0031*J466-1.25)-LOG(J466+0.0028*10^(0.5*D466))-0.002*J466),2)</f>
        <v>58.75</v>
      </c>
      <c r="G466" s="1">
        <f t="shared" si="9"/>
        <v>6.4</v>
      </c>
      <c r="H466" s="1">
        <f>ROUND(2.8-1.981*(D466-6)+20.72*LN(D466/6)-1.703*LN((J466*J466+8.78*8.78)^0.5)-0.166*AY466+0.512*AZ466,2)</f>
        <v>0.15</v>
      </c>
      <c r="I466" s="1">
        <f>ROUND((3.495+2.764*(D466-6)+8.539*LN(D466/6)+1.008*LN((J466^2+6.155^2)^0.5)+0.464*AY466+0.165*AZ466),2)</f>
        <v>7.15</v>
      </c>
      <c r="J466" s="1">
        <v>0.5</v>
      </c>
      <c r="K466" s="1">
        <f>ROUND(J466+10^(0.89*D466-5.64),2)</f>
        <v>1.64</v>
      </c>
      <c r="L466" s="1">
        <f>ROUND(-3.49-1.86*LOG(J466)+0.9*D466,2)</f>
        <v>2.83</v>
      </c>
      <c r="M466" s="1">
        <v>0</v>
      </c>
      <c r="N466" s="1">
        <v>19.75</v>
      </c>
      <c r="O466" s="1">
        <v>5.66</v>
      </c>
      <c r="P466" s="1">
        <v>14.2</v>
      </c>
      <c r="Q466" s="1">
        <v>47</v>
      </c>
      <c r="R466" s="1">
        <v>0.08</v>
      </c>
      <c r="S466" s="1">
        <v>14.5</v>
      </c>
      <c r="T466" s="1"/>
      <c r="U466" s="1">
        <v>247.94</v>
      </c>
      <c r="V466" s="1" t="s">
        <v>401</v>
      </c>
      <c r="AY466" s="1">
        <f>IF(C466="Strike-Slip",0,IF(C466="Normal",1,0))</f>
        <v>0</v>
      </c>
      <c r="AZ466" s="1">
        <f>IF(C466="Strike-Slip",0,IF(C466="Normal",0,1))</f>
        <v>1</v>
      </c>
    </row>
    <row r="467" spans="1:52" x14ac:dyDescent="0.2">
      <c r="A467" s="1" t="s">
        <v>400</v>
      </c>
      <c r="B467" s="2" t="s">
        <v>408</v>
      </c>
      <c r="C467" s="1" t="s">
        <v>162</v>
      </c>
      <c r="D467" s="1">
        <v>6.4</v>
      </c>
      <c r="E467" s="1">
        <v>0.55000000000000004</v>
      </c>
      <c r="F467" s="1">
        <f>ROUND(10^((0.58*D467+0.0031*J467-1.25)-LOG(J467+0.0028*10^(0.5*D467))-0.002*J467),2)</f>
        <v>58.75</v>
      </c>
      <c r="G467" s="1">
        <f t="shared" si="9"/>
        <v>6.4</v>
      </c>
      <c r="H467" s="1">
        <f>ROUND(2.8-1.981*(D467-6)+20.72*LN(D467/6)-1.703*LN((J467*J467+8.78*8.78)^0.5)-0.166*AY467+0.512*AZ467,2)</f>
        <v>0.15</v>
      </c>
      <c r="I467" s="1">
        <f>ROUND((3.495+2.764*(D467-6)+8.539*LN(D467/6)+1.008*LN((J467^2+6.155^2)^0.5)+0.464*AY467+0.165*AZ467),2)</f>
        <v>7.15</v>
      </c>
      <c r="J467" s="1">
        <v>0.5</v>
      </c>
      <c r="K467" s="1">
        <f>ROUND(J467+10^(0.89*D467-5.64),2)</f>
        <v>1.64</v>
      </c>
      <c r="L467" s="1">
        <f>ROUND(-3.49-1.86*LOG(J467)+0.9*D467,2)</f>
        <v>2.83</v>
      </c>
      <c r="M467" s="1">
        <v>0</v>
      </c>
      <c r="N467" s="1">
        <v>13.59</v>
      </c>
      <c r="O467" s="1">
        <v>3.1</v>
      </c>
      <c r="P467" s="1">
        <v>11.4</v>
      </c>
      <c r="Q467" s="1">
        <v>47</v>
      </c>
      <c r="R467" s="1">
        <v>0.08</v>
      </c>
      <c r="S467" s="1">
        <v>11.4</v>
      </c>
      <c r="T467" s="1"/>
      <c r="U467" s="1">
        <v>173.98</v>
      </c>
      <c r="V467" s="1" t="s">
        <v>401</v>
      </c>
      <c r="AY467" s="1">
        <f>IF(C467="Strike-Slip",0,IF(C467="Normal",1,0))</f>
        <v>0</v>
      </c>
      <c r="AZ467" s="1">
        <f>IF(C467="Strike-Slip",0,IF(C467="Normal",0,1))</f>
        <v>1</v>
      </c>
    </row>
    <row r="468" spans="1:52" x14ac:dyDescent="0.2">
      <c r="A468" s="1" t="s">
        <v>400</v>
      </c>
      <c r="B468" s="2" t="s">
        <v>409</v>
      </c>
      <c r="C468" s="1" t="s">
        <v>162</v>
      </c>
      <c r="D468" s="1">
        <v>6.4</v>
      </c>
      <c r="E468" s="1">
        <v>0.55000000000000004</v>
      </c>
      <c r="F468" s="1">
        <f>ROUND(10^((0.58*D468+0.0031*J468-1.25)-LOG(J468+0.0028*10^(0.5*D468))-0.002*J468),2)</f>
        <v>58.75</v>
      </c>
      <c r="G468" s="1">
        <f t="shared" si="9"/>
        <v>6.4</v>
      </c>
      <c r="H468" s="1">
        <f>ROUND(2.8-1.981*(D468-6)+20.72*LN(D468/6)-1.703*LN((J468*J468+8.78*8.78)^0.5)-0.166*AY468+0.512*AZ468,2)</f>
        <v>0.15</v>
      </c>
      <c r="I468" s="1">
        <f>ROUND((3.495+2.764*(D468-6)+8.539*LN(D468/6)+1.008*LN((J468^2+6.155^2)^0.5)+0.464*AY468+0.165*AZ468),2)</f>
        <v>7.15</v>
      </c>
      <c r="J468" s="1">
        <v>0.5</v>
      </c>
      <c r="K468" s="1">
        <f>ROUND(J468+10^(0.89*D468-5.64),2)</f>
        <v>1.64</v>
      </c>
      <c r="L468" s="1">
        <f>ROUND(-3.49-1.86*LOG(J468)+0.9*D468,2)</f>
        <v>2.83</v>
      </c>
      <c r="M468" s="1">
        <v>0</v>
      </c>
      <c r="N468" s="1">
        <v>5.08</v>
      </c>
      <c r="O468" s="1">
        <v>10</v>
      </c>
      <c r="P468" s="1">
        <v>10</v>
      </c>
      <c r="Q468" s="1">
        <v>47</v>
      </c>
      <c r="R468" s="1">
        <v>0.08</v>
      </c>
      <c r="S468" s="1">
        <v>12</v>
      </c>
      <c r="T468" s="1"/>
      <c r="U468" s="1">
        <v>38.770000000000003</v>
      </c>
      <c r="V468" s="1" t="s">
        <v>401</v>
      </c>
      <c r="AY468" s="1">
        <f>IF(C468="Strike-Slip",0,IF(C468="Normal",1,0))</f>
        <v>0</v>
      </c>
      <c r="AZ468" s="1">
        <f>IF(C468="Strike-Slip",0,IF(C468="Normal",0,1))</f>
        <v>1</v>
      </c>
    </row>
    <row r="469" spans="1:52" x14ac:dyDescent="0.2">
      <c r="A469" s="1" t="s">
        <v>400</v>
      </c>
      <c r="B469" s="2" t="s">
        <v>410</v>
      </c>
      <c r="C469" s="1" t="s">
        <v>162</v>
      </c>
      <c r="D469" s="1">
        <v>6.4</v>
      </c>
      <c r="E469" s="1">
        <v>0.55000000000000004</v>
      </c>
      <c r="F469" s="1">
        <f>ROUND(10^((0.58*D469+0.0031*J469-1.25)-LOG(J469+0.0028*10^(0.5*D469))-0.002*J469),2)</f>
        <v>58.75</v>
      </c>
      <c r="G469" s="1">
        <f t="shared" si="9"/>
        <v>6.4</v>
      </c>
      <c r="H469" s="1">
        <f>ROUND(2.8-1.981*(D469-6)+20.72*LN(D469/6)-1.703*LN((J469*J469+8.78*8.78)^0.5)-0.166*AY469+0.512*AZ469,2)</f>
        <v>0.15</v>
      </c>
      <c r="I469" s="1">
        <f>ROUND((3.495+2.764*(D469-6)+8.539*LN(D469/6)+1.008*LN((J469^2+6.155^2)^0.5)+0.464*AY469+0.165*AZ469),2)</f>
        <v>7.15</v>
      </c>
      <c r="J469" s="1">
        <v>0.5</v>
      </c>
      <c r="K469" s="1">
        <f>ROUND(J469+10^(0.89*D469-5.64),2)</f>
        <v>1.64</v>
      </c>
      <c r="L469" s="1">
        <f>ROUND(-3.49-1.86*LOG(J469)+0.9*D469,2)</f>
        <v>2.83</v>
      </c>
      <c r="M469" s="1">
        <v>0</v>
      </c>
      <c r="N469" s="1">
        <v>5.1100000000000003</v>
      </c>
      <c r="O469" s="1">
        <v>10.199999999999999</v>
      </c>
      <c r="P469" s="1">
        <v>10.3</v>
      </c>
      <c r="Q469" s="1">
        <v>47</v>
      </c>
      <c r="R469" s="1">
        <v>0.08</v>
      </c>
      <c r="S469" s="1">
        <v>10.3</v>
      </c>
      <c r="T469" s="1"/>
      <c r="U469" s="1">
        <v>37.32</v>
      </c>
      <c r="V469" s="1" t="s">
        <v>401</v>
      </c>
      <c r="AY469" s="1">
        <f>IF(C469="Strike-Slip",0,IF(C469="Normal",1,0))</f>
        <v>0</v>
      </c>
      <c r="AZ469" s="1">
        <f>IF(C469="Strike-Slip",0,IF(C469="Normal",0,1))</f>
        <v>1</v>
      </c>
    </row>
    <row r="470" spans="1:52" x14ac:dyDescent="0.2">
      <c r="A470" s="1" t="s">
        <v>400</v>
      </c>
      <c r="B470" s="2" t="s">
        <v>411</v>
      </c>
      <c r="C470" s="1" t="s">
        <v>162</v>
      </c>
      <c r="D470" s="1">
        <v>6.4</v>
      </c>
      <c r="E470" s="1">
        <v>0.55000000000000004</v>
      </c>
      <c r="F470" s="1">
        <f>ROUND(10^((0.58*D470+0.0031*J470-1.25)-LOG(J470+0.0028*10^(0.5*D470))-0.002*J470),2)</f>
        <v>58.75</v>
      </c>
      <c r="G470" s="1">
        <f t="shared" si="9"/>
        <v>6.4</v>
      </c>
      <c r="H470" s="1">
        <f>ROUND(2.8-1.981*(D470-6)+20.72*LN(D470/6)-1.703*LN((J470*J470+8.78*8.78)^0.5)-0.166*AY470+0.512*AZ470,2)</f>
        <v>0.15</v>
      </c>
      <c r="I470" s="1">
        <f>ROUND((3.495+2.764*(D470-6)+8.539*LN(D470/6)+1.008*LN((J470^2+6.155^2)^0.5)+0.464*AY470+0.165*AZ470),2)</f>
        <v>7.15</v>
      </c>
      <c r="J470" s="1">
        <v>0.5</v>
      </c>
      <c r="K470" s="1">
        <f>ROUND(J470+10^(0.89*D470-5.64),2)</f>
        <v>1.64</v>
      </c>
      <c r="L470" s="1">
        <f>ROUND(-3.49-1.86*LOG(J470)+0.9*D470,2)</f>
        <v>2.83</v>
      </c>
      <c r="M470" s="1">
        <v>0</v>
      </c>
      <c r="N470" s="1">
        <v>5.1100000000000003</v>
      </c>
      <c r="O470" s="1">
        <v>0</v>
      </c>
      <c r="P470" s="1">
        <v>7</v>
      </c>
      <c r="Q470" s="1">
        <v>0</v>
      </c>
      <c r="R470" s="1">
        <v>0</v>
      </c>
      <c r="S470" s="1">
        <v>7</v>
      </c>
      <c r="T470" s="1"/>
      <c r="U470" s="1">
        <v>14.33</v>
      </c>
      <c r="V470" s="1" t="s">
        <v>401</v>
      </c>
      <c r="AY470" s="1">
        <f>IF(C470="Strike-Slip",0,IF(C470="Normal",1,0))</f>
        <v>0</v>
      </c>
      <c r="AZ470" s="1">
        <f>IF(C470="Strike-Slip",0,IF(C470="Normal",0,1))</f>
        <v>1</v>
      </c>
    </row>
    <row r="471" spans="1:52" x14ac:dyDescent="0.2">
      <c r="A471" s="1" t="s">
        <v>400</v>
      </c>
      <c r="B471" s="2" t="s">
        <v>412</v>
      </c>
      <c r="C471" s="1" t="s">
        <v>162</v>
      </c>
      <c r="D471" s="1">
        <v>6.4</v>
      </c>
      <c r="E471" s="1">
        <v>0.55000000000000004</v>
      </c>
      <c r="F471" s="1">
        <f>ROUND(10^((0.58*D471+0.0031*J471-1.25)-LOG(J471+0.0028*10^(0.5*D471))-0.002*J471),2)</f>
        <v>58.75</v>
      </c>
      <c r="G471" s="1">
        <f t="shared" si="9"/>
        <v>6.4</v>
      </c>
      <c r="H471" s="1">
        <f>ROUND(2.8-1.981*(D471-6)+20.72*LN(D471/6)-1.703*LN((J471*J471+8.78*8.78)^0.5)-0.166*AY471+0.512*AZ471,2)</f>
        <v>0.15</v>
      </c>
      <c r="I471" s="1">
        <f>ROUND((3.495+2.764*(D471-6)+8.539*LN(D471/6)+1.008*LN((J471^2+6.155^2)^0.5)+0.464*AY471+0.165*AZ471),2)</f>
        <v>7.15</v>
      </c>
      <c r="J471" s="1">
        <v>0.5</v>
      </c>
      <c r="K471" s="1">
        <f>ROUND(J471+10^(0.89*D471-5.64),2)</f>
        <v>1.64</v>
      </c>
      <c r="L471" s="1">
        <f>ROUND(-3.49-1.86*LOG(J471)+0.9*D471,2)</f>
        <v>2.83</v>
      </c>
      <c r="M471" s="1">
        <v>0</v>
      </c>
      <c r="N471" s="1">
        <v>13.59</v>
      </c>
      <c r="O471" s="1">
        <v>4.67</v>
      </c>
      <c r="P471" s="1">
        <v>2</v>
      </c>
      <c r="Q471" s="1">
        <v>47</v>
      </c>
      <c r="R471" s="1">
        <v>0.08</v>
      </c>
      <c r="S471" s="1">
        <v>2.7</v>
      </c>
      <c r="T471" s="1"/>
      <c r="U471" s="1">
        <v>168.22</v>
      </c>
      <c r="V471" s="1" t="s">
        <v>401</v>
      </c>
      <c r="AY471" s="1">
        <f>IF(C471="Strike-Slip",0,IF(C471="Normal",1,0))</f>
        <v>0</v>
      </c>
      <c r="AZ471" s="1">
        <f>IF(C471="Strike-Slip",0,IF(C471="Normal",0,1))</f>
        <v>1</v>
      </c>
    </row>
    <row r="472" spans="1:52" x14ac:dyDescent="0.2">
      <c r="A472" s="1" t="s">
        <v>400</v>
      </c>
      <c r="B472" s="2" t="s">
        <v>413</v>
      </c>
      <c r="C472" s="1" t="s">
        <v>162</v>
      </c>
      <c r="D472" s="1">
        <v>6.4</v>
      </c>
      <c r="E472" s="1">
        <v>0.55000000000000004</v>
      </c>
      <c r="F472" s="1">
        <f>ROUND(10^((0.58*D472+0.0031*J472-1.25)-LOG(J472+0.0028*10^(0.5*D472))-0.002*J472),2)</f>
        <v>58.75</v>
      </c>
      <c r="G472" s="1">
        <f t="shared" si="9"/>
        <v>6.4</v>
      </c>
      <c r="H472" s="1">
        <f>ROUND(2.8-1.981*(D472-6)+20.72*LN(D472/6)-1.703*LN((J472*J472+8.78*8.78)^0.5)-0.166*AY472+0.512*AZ472,2)</f>
        <v>0.15</v>
      </c>
      <c r="I472" s="1">
        <f>ROUND((3.495+2.764*(D472-6)+8.539*LN(D472/6)+1.008*LN((J472^2+6.155^2)^0.5)+0.464*AY472+0.165*AZ472),2)</f>
        <v>7.15</v>
      </c>
      <c r="J472" s="1">
        <v>0.5</v>
      </c>
      <c r="K472" s="1">
        <f>ROUND(J472+10^(0.89*D472-5.64),2)</f>
        <v>1.64</v>
      </c>
      <c r="L472" s="1">
        <f>ROUND(-3.49-1.86*LOG(J472)+0.9*D472,2)</f>
        <v>2.83</v>
      </c>
      <c r="M472" s="1">
        <v>0</v>
      </c>
      <c r="N472" s="1">
        <v>19.75</v>
      </c>
      <c r="O472" s="1">
        <v>8.68</v>
      </c>
      <c r="P472" s="1">
        <v>9.7799999999999994</v>
      </c>
      <c r="Q472" s="1">
        <v>47</v>
      </c>
      <c r="R472" s="1">
        <v>0.08</v>
      </c>
      <c r="S472" s="1">
        <v>14.5</v>
      </c>
      <c r="T472" s="1"/>
      <c r="U472" s="1">
        <v>250.27</v>
      </c>
      <c r="V472" s="1" t="s">
        <v>401</v>
      </c>
      <c r="AY472" s="1">
        <f>IF(C472="Strike-Slip",0,IF(C472="Normal",1,0))</f>
        <v>0</v>
      </c>
      <c r="AZ472" s="1">
        <f>IF(C472="Strike-Slip",0,IF(C472="Normal",0,1))</f>
        <v>1</v>
      </c>
    </row>
    <row r="473" spans="1:52" x14ac:dyDescent="0.2">
      <c r="A473" s="1" t="s">
        <v>400</v>
      </c>
      <c r="B473" s="2" t="s">
        <v>414</v>
      </c>
      <c r="C473" s="1" t="s">
        <v>162</v>
      </c>
      <c r="D473" s="1">
        <v>6.4</v>
      </c>
      <c r="E473" s="1">
        <v>0.55000000000000004</v>
      </c>
      <c r="F473" s="1">
        <f>ROUND(10^((0.58*D473+0.0031*J473-1.25)-LOG(J473+0.0028*10^(0.5*D473))-0.002*J473),2)</f>
        <v>58.75</v>
      </c>
      <c r="G473" s="1">
        <f t="shared" si="9"/>
        <v>6.4</v>
      </c>
      <c r="H473" s="1">
        <f>ROUND(2.8-1.981*(D473-6)+20.72*LN(D473/6)-1.703*LN((J473*J473+8.78*8.78)^0.5)-0.166*AY473+0.512*AZ473,2)</f>
        <v>0.15</v>
      </c>
      <c r="I473" s="1">
        <f>ROUND((3.495+2.764*(D473-6)+8.539*LN(D473/6)+1.008*LN((J473^2+6.155^2)^0.5)+0.464*AY473+0.165*AZ473),2)</f>
        <v>7.15</v>
      </c>
      <c r="J473" s="1">
        <v>0.5</v>
      </c>
      <c r="K473" s="1">
        <f>ROUND(J473+10^(0.89*D473-5.64),2)</f>
        <v>1.64</v>
      </c>
      <c r="L473" s="1">
        <f>ROUND(-3.49-1.86*LOG(J473)+0.9*D473,2)</f>
        <v>2.83</v>
      </c>
      <c r="M473" s="1">
        <v>0</v>
      </c>
      <c r="N473" s="1">
        <v>20.3</v>
      </c>
      <c r="O473" s="1">
        <v>6.5</v>
      </c>
      <c r="P473" s="1">
        <v>1.8</v>
      </c>
      <c r="Q473" s="1">
        <v>47</v>
      </c>
      <c r="R473" s="1">
        <v>0.08</v>
      </c>
      <c r="S473" s="1">
        <v>1.8</v>
      </c>
      <c r="T473" s="1"/>
      <c r="U473" s="1">
        <v>289.74</v>
      </c>
      <c r="V473" s="1" t="s">
        <v>401</v>
      </c>
      <c r="AY473" s="1">
        <f>IF(C473="Strike-Slip",0,IF(C473="Normal",1,0))</f>
        <v>0</v>
      </c>
      <c r="AZ473" s="1">
        <f>IF(C473="Strike-Slip",0,IF(C473="Normal",0,1))</f>
        <v>1</v>
      </c>
    </row>
    <row r="474" spans="1:52" x14ac:dyDescent="0.2">
      <c r="A474" s="1" t="s">
        <v>400</v>
      </c>
      <c r="B474" s="2" t="s">
        <v>415</v>
      </c>
      <c r="C474" s="1" t="s">
        <v>162</v>
      </c>
      <c r="D474" s="1">
        <v>6.4</v>
      </c>
      <c r="E474" s="1">
        <v>0.55000000000000004</v>
      </c>
      <c r="F474" s="1">
        <f>ROUND(10^((0.58*D474+0.0031*J474-1.25)-LOG(J474+0.0028*10^(0.5*D474))-0.002*J474),2)</f>
        <v>58.75</v>
      </c>
      <c r="G474" s="1">
        <f t="shared" si="9"/>
        <v>6.4</v>
      </c>
      <c r="H474" s="1">
        <f>ROUND(2.8-1.981*(D474-6)+20.72*LN(D474/6)-1.703*LN((J474*J474+8.78*8.78)^0.5)-0.166*AY474+0.512*AZ474,2)</f>
        <v>0.15</v>
      </c>
      <c r="I474" s="1">
        <f>ROUND((3.495+2.764*(D474-6)+8.539*LN(D474/6)+1.008*LN((J474^2+6.155^2)^0.5)+0.464*AY474+0.165*AZ474),2)</f>
        <v>7.15</v>
      </c>
      <c r="J474" s="1">
        <v>0.5</v>
      </c>
      <c r="K474" s="1">
        <f>ROUND(J474+10^(0.89*D474-5.64),2)</f>
        <v>1.64</v>
      </c>
      <c r="L474" s="1">
        <f>ROUND(-3.49-1.86*LOG(J474)+0.9*D474,2)</f>
        <v>2.83</v>
      </c>
      <c r="M474" s="1">
        <v>0</v>
      </c>
      <c r="N474" s="1">
        <v>19.75</v>
      </c>
      <c r="O474" s="1">
        <v>7.5</v>
      </c>
      <c r="P474" s="1">
        <v>10.3</v>
      </c>
      <c r="Q474" s="1">
        <v>47</v>
      </c>
      <c r="R474" s="1">
        <v>0.08</v>
      </c>
      <c r="S474" s="1">
        <v>11</v>
      </c>
      <c r="T474" s="1"/>
      <c r="U474" s="1">
        <v>32.71</v>
      </c>
      <c r="V474" s="1" t="s">
        <v>401</v>
      </c>
      <c r="AY474" s="1">
        <f>IF(C474="Strike-Slip",0,IF(C474="Normal",1,0))</f>
        <v>0</v>
      </c>
      <c r="AZ474" s="1">
        <f>IF(C474="Strike-Slip",0,IF(C474="Normal",0,1))</f>
        <v>1</v>
      </c>
    </row>
    <row r="475" spans="1:52" x14ac:dyDescent="0.2">
      <c r="A475" s="1" t="s">
        <v>416</v>
      </c>
      <c r="B475" s="2" t="s">
        <v>417</v>
      </c>
      <c r="C475" s="1" t="s">
        <v>25</v>
      </c>
      <c r="D475" s="1">
        <v>6.5</v>
      </c>
      <c r="E475" s="1">
        <v>0.12</v>
      </c>
      <c r="F475" s="1">
        <f>ROUND(10^((0.58*D475+0.0031*J475-1.25)-LOG(J475+0.0028*10^(0.5*D475))-0.002*J475),2)</f>
        <v>22.67</v>
      </c>
      <c r="G475" s="1">
        <f t="shared" si="9"/>
        <v>4.37</v>
      </c>
      <c r="H475" s="1">
        <f>ROUND(2.8-1.981*(D475-6)+20.72*LN(D475/6)-1.703*LN((J475*J475+8.78*8.78)^0.5)-0.166*AY475+0.512*AZ475,2)</f>
        <v>-0.43</v>
      </c>
      <c r="I475" s="1">
        <f>ROUND((3.495+2.764*(D475-6)+8.539*LN(D475/6)+1.008*LN((J475^2+6.155^2)^0.5)+0.464*AY475+0.165*AZ475),2)</f>
        <v>8.2100000000000009</v>
      </c>
      <c r="J475" s="1">
        <v>10</v>
      </c>
      <c r="K475" s="1">
        <f>ROUND(J475+10^(0.89*D475-5.64),2)</f>
        <v>11.4</v>
      </c>
      <c r="L475" s="1">
        <f>ROUND(-3.49-1.86*LOG(J475)+0.9*D475,2)</f>
        <v>0.5</v>
      </c>
      <c r="M475" s="1">
        <v>1</v>
      </c>
      <c r="N475" s="1">
        <v>0</v>
      </c>
      <c r="O475" s="1">
        <v>1</v>
      </c>
      <c r="P475" s="1">
        <v>2.25</v>
      </c>
      <c r="Q475" s="1">
        <v>15</v>
      </c>
      <c r="R475" s="1">
        <v>0.9</v>
      </c>
      <c r="S475" s="1">
        <v>2.75</v>
      </c>
      <c r="T475" s="1">
        <v>158</v>
      </c>
      <c r="U475" s="1">
        <v>30</v>
      </c>
      <c r="V475" s="1" t="s">
        <v>168</v>
      </c>
      <c r="AY475" s="1">
        <f>IF(C475="Strike-Slip",0,IF(C475="Normal",1,0))</f>
        <v>0</v>
      </c>
      <c r="AZ475" s="1">
        <f>IF(C475="Strike-Slip",0,IF(C475="Normal",0,1))</f>
        <v>1</v>
      </c>
    </row>
    <row r="476" spans="1:52" x14ac:dyDescent="0.2">
      <c r="A476" s="1" t="s">
        <v>416</v>
      </c>
      <c r="B476" s="2" t="s">
        <v>418</v>
      </c>
      <c r="C476" s="1" t="s">
        <v>25</v>
      </c>
      <c r="D476" s="1">
        <v>6.5</v>
      </c>
      <c r="E476" s="1">
        <v>0.12</v>
      </c>
      <c r="F476" s="1">
        <f>ROUND(10^((0.58*D476+0.0031*J476-1.25)-LOG(J476+0.0028*10^(0.5*D476))-0.002*J476),2)</f>
        <v>22.67</v>
      </c>
      <c r="G476" s="1">
        <f t="shared" si="9"/>
        <v>4.37</v>
      </c>
      <c r="H476" s="1">
        <f>ROUND(2.8-1.981*(D476-6)+20.72*LN(D476/6)-1.703*LN((J476*J476+8.78*8.78)^0.5)-0.166*AY476+0.512*AZ476,2)</f>
        <v>-0.43</v>
      </c>
      <c r="I476" s="1">
        <f>ROUND((3.495+2.764*(D476-6)+8.539*LN(D476/6)+1.008*LN((J476^2+6.155^2)^0.5)+0.464*AY476+0.165*AZ476),2)</f>
        <v>8.2100000000000009</v>
      </c>
      <c r="J476" s="1">
        <v>10</v>
      </c>
      <c r="K476" s="1">
        <f>ROUND(J476+10^(0.89*D476-5.64),2)</f>
        <v>11.4</v>
      </c>
      <c r="L476" s="1">
        <f>ROUND(-3.49-1.86*LOG(J476)+0.9*D476,2)</f>
        <v>0.5</v>
      </c>
      <c r="M476" s="1">
        <v>1</v>
      </c>
      <c r="N476" s="1">
        <v>0</v>
      </c>
      <c r="O476" s="1">
        <v>1</v>
      </c>
      <c r="P476" s="1">
        <v>3.1</v>
      </c>
      <c r="Q476" s="1">
        <v>15</v>
      </c>
      <c r="R476" s="1">
        <v>0.9</v>
      </c>
      <c r="S476" s="1">
        <v>3.6</v>
      </c>
      <c r="T476" s="1">
        <v>157</v>
      </c>
      <c r="U476" s="1">
        <v>30</v>
      </c>
      <c r="V476" s="1" t="s">
        <v>168</v>
      </c>
      <c r="AY476" s="1">
        <f>IF(C476="Strike-Slip",0,IF(C476="Normal",1,0))</f>
        <v>0</v>
      </c>
      <c r="AZ476" s="1">
        <f>IF(C476="Strike-Slip",0,IF(C476="Normal",0,1))</f>
        <v>1</v>
      </c>
    </row>
    <row r="477" spans="1:52" x14ac:dyDescent="0.2">
      <c r="A477" s="1" t="s">
        <v>416</v>
      </c>
      <c r="B477" s="2" t="s">
        <v>419</v>
      </c>
      <c r="C477" s="1" t="s">
        <v>25</v>
      </c>
      <c r="D477" s="1">
        <v>6.5</v>
      </c>
      <c r="E477" s="1">
        <v>0.12</v>
      </c>
      <c r="F477" s="1">
        <f>ROUND(10^((0.58*D477+0.0031*J477-1.25)-LOG(J477+0.0028*10^(0.5*D477))-0.002*J477),2)</f>
        <v>22.67</v>
      </c>
      <c r="G477" s="1">
        <f t="shared" si="9"/>
        <v>4.37</v>
      </c>
      <c r="H477" s="1">
        <f>ROUND(2.8-1.981*(D477-6)+20.72*LN(D477/6)-1.703*LN((J477*J477+8.78*8.78)^0.5)-0.166*AY477+0.512*AZ477,2)</f>
        <v>-0.43</v>
      </c>
      <c r="I477" s="1">
        <f>ROUND((3.495+2.764*(D477-6)+8.539*LN(D477/6)+1.008*LN((J477^2+6.155^2)^0.5)+0.464*AY477+0.165*AZ477),2)</f>
        <v>8.2100000000000009</v>
      </c>
      <c r="J477" s="1">
        <v>10</v>
      </c>
      <c r="K477" s="1">
        <f>ROUND(J477+10^(0.89*D477-5.64),2)</f>
        <v>11.4</v>
      </c>
      <c r="L477" s="1">
        <f>ROUND(-3.49-1.86*LOG(J477)+0.9*D477,2)</f>
        <v>0.5</v>
      </c>
      <c r="M477" s="1">
        <v>1</v>
      </c>
      <c r="N477" s="1">
        <v>0</v>
      </c>
      <c r="O477" s="1">
        <v>1</v>
      </c>
      <c r="P477" s="1">
        <v>3.6</v>
      </c>
      <c r="Q477" s="1">
        <v>15</v>
      </c>
      <c r="R477" s="1">
        <v>0.09</v>
      </c>
      <c r="S477" s="1">
        <v>4.0999999999999996</v>
      </c>
      <c r="T477" s="1">
        <v>144</v>
      </c>
      <c r="U477" s="1">
        <v>30</v>
      </c>
      <c r="V477" s="1" t="s">
        <v>168</v>
      </c>
      <c r="AY477" s="1">
        <f>IF(C477="Strike-Slip",0,IF(C477="Normal",1,0))</f>
        <v>0</v>
      </c>
      <c r="AZ477" s="1">
        <f>IF(C477="Strike-Slip",0,IF(C477="Normal",0,1))</f>
        <v>1</v>
      </c>
    </row>
    <row r="478" spans="1:52" x14ac:dyDescent="0.2">
      <c r="A478" s="1" t="s">
        <v>416</v>
      </c>
      <c r="B478" s="2" t="s">
        <v>420</v>
      </c>
      <c r="C478" s="1" t="s">
        <v>25</v>
      </c>
      <c r="D478" s="1">
        <v>6.5</v>
      </c>
      <c r="E478" s="1">
        <v>0.12</v>
      </c>
      <c r="F478" s="1">
        <f>ROUND(10^((0.58*D478+0.0031*J478-1.25)-LOG(J478+0.0028*10^(0.5*D478))-0.002*J478),2)</f>
        <v>22.67</v>
      </c>
      <c r="G478" s="1">
        <f t="shared" si="9"/>
        <v>4.37</v>
      </c>
      <c r="H478" s="1">
        <f>ROUND(2.8-1.981*(D478-6)+20.72*LN(D478/6)-1.703*LN((J478*J478+8.78*8.78)^0.5)-0.166*AY478+0.512*AZ478,2)</f>
        <v>-0.43</v>
      </c>
      <c r="I478" s="1">
        <f>ROUND((3.495+2.764*(D478-6)+8.539*LN(D478/6)+1.008*LN((J478^2+6.155^2)^0.5)+0.464*AY478+0.165*AZ478),2)</f>
        <v>8.2100000000000009</v>
      </c>
      <c r="J478" s="1">
        <v>10</v>
      </c>
      <c r="K478" s="1">
        <f>ROUND(J478+10^(0.89*D478-5.64),2)</f>
        <v>11.4</v>
      </c>
      <c r="L478" s="1">
        <f>ROUND(-3.49-1.86*LOG(J478)+0.9*D478,2)</f>
        <v>0.5</v>
      </c>
      <c r="M478" s="1">
        <v>0.1</v>
      </c>
      <c r="N478" s="1">
        <v>0</v>
      </c>
      <c r="O478" s="1">
        <v>3</v>
      </c>
      <c r="P478" s="1">
        <v>3.25</v>
      </c>
      <c r="Q478" s="1">
        <v>15</v>
      </c>
      <c r="R478" s="1">
        <v>0.9</v>
      </c>
      <c r="S478" s="1">
        <v>5.5</v>
      </c>
      <c r="T478" s="1">
        <v>187</v>
      </c>
      <c r="U478" s="1">
        <v>30</v>
      </c>
      <c r="V478" s="1" t="s">
        <v>168</v>
      </c>
      <c r="AY478" s="1">
        <f>IF(C478="Strike-Slip",0,IF(C478="Normal",1,0))</f>
        <v>0</v>
      </c>
      <c r="AZ478" s="1">
        <f>IF(C478="Strike-Slip",0,IF(C478="Normal",0,1))</f>
        <v>1</v>
      </c>
    </row>
    <row r="479" spans="1:52" x14ac:dyDescent="0.2">
      <c r="A479" s="1" t="s">
        <v>416</v>
      </c>
      <c r="B479" s="2" t="s">
        <v>421</v>
      </c>
      <c r="C479" s="1" t="s">
        <v>25</v>
      </c>
      <c r="D479" s="1">
        <v>6.5</v>
      </c>
      <c r="E479" s="1">
        <v>0.12</v>
      </c>
      <c r="F479" s="1">
        <f>ROUND(10^((0.58*D479+0.0031*J479-1.25)-LOG(J479+0.0028*10^(0.5*D479))-0.002*J479),2)</f>
        <v>22.67</v>
      </c>
      <c r="G479" s="1">
        <f t="shared" si="9"/>
        <v>4.37</v>
      </c>
      <c r="H479" s="1">
        <f>ROUND(2.8-1.981*(D479-6)+20.72*LN(D479/6)-1.703*LN((J479*J479+8.78*8.78)^0.5)-0.166*AY479+0.512*AZ479,2)</f>
        <v>-0.43</v>
      </c>
      <c r="I479" s="1">
        <f>ROUND((3.495+2.764*(D479-6)+8.539*LN(D479/6)+1.008*LN((J479^2+6.155^2)^0.5)+0.464*AY479+0.165*AZ479),2)</f>
        <v>8.2100000000000009</v>
      </c>
      <c r="J479" s="1">
        <v>10</v>
      </c>
      <c r="K479" s="1">
        <f>ROUND(J479+10^(0.89*D479-5.64),2)</f>
        <v>11.4</v>
      </c>
      <c r="L479" s="1">
        <f>ROUND(-3.49-1.86*LOG(J479)+0.9*D479,2)</f>
        <v>0.5</v>
      </c>
      <c r="M479" s="1">
        <v>0.1</v>
      </c>
      <c r="N479" s="1">
        <v>0</v>
      </c>
      <c r="O479" s="1">
        <v>3.8</v>
      </c>
      <c r="P479" s="1">
        <v>3.05</v>
      </c>
      <c r="Q479" s="1">
        <v>15</v>
      </c>
      <c r="R479" s="1">
        <v>0.9</v>
      </c>
      <c r="S479" s="1">
        <v>3.8</v>
      </c>
      <c r="T479" s="1">
        <v>178</v>
      </c>
      <c r="U479" s="1">
        <v>20</v>
      </c>
      <c r="V479" s="1" t="s">
        <v>168</v>
      </c>
      <c r="AY479" s="1">
        <f>IF(C479="Strike-Slip",0,IF(C479="Normal",1,0))</f>
        <v>0</v>
      </c>
      <c r="AZ479" s="1">
        <f>IF(C479="Strike-Slip",0,IF(C479="Normal",0,1))</f>
        <v>1</v>
      </c>
    </row>
    <row r="480" spans="1:52" x14ac:dyDescent="0.2">
      <c r="A480" s="1" t="s">
        <v>416</v>
      </c>
      <c r="B480" s="2" t="s">
        <v>422</v>
      </c>
      <c r="C480" s="1" t="s">
        <v>25</v>
      </c>
      <c r="D480" s="1">
        <v>6.5</v>
      </c>
      <c r="E480" s="1">
        <v>0.12</v>
      </c>
      <c r="F480" s="1">
        <f>ROUND(10^((0.58*D480+0.0031*J480-1.25)-LOG(J480+0.0028*10^(0.5*D480))-0.002*J480),2)</f>
        <v>22.67</v>
      </c>
      <c r="G480" s="1">
        <f t="shared" si="9"/>
        <v>4.37</v>
      </c>
      <c r="H480" s="1">
        <f>ROUND(2.8-1.981*(D480-6)+20.72*LN(D480/6)-1.703*LN((J480*J480+8.78*8.78)^0.5)-0.166*AY480+0.512*AZ480,2)</f>
        <v>-0.43</v>
      </c>
      <c r="I480" s="1">
        <f>ROUND((3.495+2.764*(D480-6)+8.539*LN(D480/6)+1.008*LN((J480^2+6.155^2)^0.5)+0.464*AY480+0.165*AZ480),2)</f>
        <v>8.2100000000000009</v>
      </c>
      <c r="J480" s="1">
        <v>10</v>
      </c>
      <c r="K480" s="1">
        <f>ROUND(J480+10^(0.89*D480-5.64),2)</f>
        <v>11.4</v>
      </c>
      <c r="L480" s="1">
        <f>ROUND(-3.49-1.86*LOG(J480)+0.9*D480,2)</f>
        <v>0.5</v>
      </c>
      <c r="M480" s="1">
        <v>0.1</v>
      </c>
      <c r="N480" s="1">
        <v>0</v>
      </c>
      <c r="O480" s="1">
        <v>3.8</v>
      </c>
      <c r="P480" s="1">
        <v>1.05</v>
      </c>
      <c r="Q480" s="1">
        <v>35</v>
      </c>
      <c r="R480" s="1">
        <v>0.05</v>
      </c>
      <c r="S480" s="1">
        <v>4.0999999999999996</v>
      </c>
      <c r="T480" s="1">
        <v>175</v>
      </c>
      <c r="U480" s="1">
        <v>10</v>
      </c>
      <c r="V480" s="1" t="s">
        <v>168</v>
      </c>
      <c r="AY480" s="1">
        <f>IF(C480="Strike-Slip",0,IF(C480="Normal",1,0))</f>
        <v>0</v>
      </c>
      <c r="AZ480" s="1">
        <f>IF(C480="Strike-Slip",0,IF(C480="Normal",0,1))</f>
        <v>1</v>
      </c>
    </row>
    <row r="481" spans="1:52" x14ac:dyDescent="0.2">
      <c r="A481" s="1" t="s">
        <v>423</v>
      </c>
      <c r="B481" s="2">
        <v>110</v>
      </c>
      <c r="C481" s="1" t="s">
        <v>49</v>
      </c>
      <c r="D481" s="1">
        <v>6.6</v>
      </c>
      <c r="E481" s="1">
        <v>0.47</v>
      </c>
      <c r="F481" s="1">
        <v>78.36</v>
      </c>
      <c r="G481" s="1">
        <f t="shared" si="9"/>
        <v>13.32</v>
      </c>
      <c r="H481" s="1">
        <v>1.97</v>
      </c>
      <c r="I481" s="1">
        <f>ROUND((3.495+2.764*(D481-6)+8.539*LN(D481/6)+1.008*LN((J481^2+6.155^2)^0.5)+0.464*AY481+0.165*AZ481),2)</f>
        <v>8.4499999999999993</v>
      </c>
      <c r="J481" s="1">
        <v>10</v>
      </c>
      <c r="K481" s="1">
        <f>ROUND(J481+10^(0.89*D481-5.64),2)</f>
        <v>11.71</v>
      </c>
      <c r="L481" s="1">
        <f>ROUND(-3.49-1.86*LOG(J481)+0.9*D481,2)</f>
        <v>0.59</v>
      </c>
      <c r="M481" s="1">
        <v>0.47</v>
      </c>
      <c r="N481" s="1">
        <v>41.38</v>
      </c>
      <c r="O481" s="1">
        <v>3.22</v>
      </c>
      <c r="P481" s="1">
        <v>3.05</v>
      </c>
      <c r="Q481" s="1">
        <v>22</v>
      </c>
      <c r="R481" s="1">
        <v>0.09</v>
      </c>
      <c r="S481" s="1">
        <v>4.88</v>
      </c>
      <c r="T481" s="1">
        <v>139</v>
      </c>
      <c r="U481" s="1">
        <v>20</v>
      </c>
      <c r="V481" s="1" t="s">
        <v>424</v>
      </c>
      <c r="AY481" s="1">
        <f>IF(C481="Strike-Slip",0,IF(C481="Normal",1,0))</f>
        <v>0</v>
      </c>
      <c r="AZ481" s="1">
        <f>IF(C481="Strike-Slip",0,IF(C481="Normal",0,1))</f>
        <v>0</v>
      </c>
    </row>
    <row r="482" spans="1:52" x14ac:dyDescent="0.2">
      <c r="A482" s="1" t="s">
        <v>423</v>
      </c>
      <c r="B482" s="2">
        <v>111</v>
      </c>
      <c r="C482" s="1" t="s">
        <v>49</v>
      </c>
      <c r="D482" s="1">
        <v>6.6</v>
      </c>
      <c r="E482" s="1">
        <v>0.47</v>
      </c>
      <c r="F482" s="1">
        <v>78.36</v>
      </c>
      <c r="G482" s="1">
        <f t="shared" si="9"/>
        <v>13.32</v>
      </c>
      <c r="H482" s="1">
        <v>1.97</v>
      </c>
      <c r="I482" s="1">
        <f>ROUND((3.495+2.764*(D482-6)+8.539*LN(D482/6)+1.008*LN((J482^2+6.155^2)^0.5)+0.464*AY482+0.165*AZ482),2)</f>
        <v>8.4499999999999993</v>
      </c>
      <c r="J482" s="1">
        <v>10</v>
      </c>
      <c r="K482" s="1">
        <f>ROUND(J482+10^(0.89*D482-5.64),2)</f>
        <v>11.71</v>
      </c>
      <c r="L482" s="1">
        <f>ROUND(-3.49-1.86*LOG(J482)+0.9*D482,2)</f>
        <v>0.59</v>
      </c>
      <c r="M482" s="1">
        <v>0.47</v>
      </c>
      <c r="N482" s="1">
        <v>41.38</v>
      </c>
      <c r="O482" s="1">
        <v>3.22</v>
      </c>
      <c r="P482" s="1">
        <v>3.05</v>
      </c>
      <c r="Q482" s="1">
        <v>22</v>
      </c>
      <c r="R482" s="1">
        <v>0.09</v>
      </c>
      <c r="S482" s="1">
        <v>4.88</v>
      </c>
      <c r="T482" s="1">
        <v>139</v>
      </c>
      <c r="U482" s="1">
        <v>23</v>
      </c>
      <c r="V482" s="1" t="s">
        <v>424</v>
      </c>
      <c r="AY482" s="1">
        <f>IF(C482="Strike-Slip",0,IF(C482="Normal",1,0))</f>
        <v>0</v>
      </c>
      <c r="AZ482" s="1">
        <f>IF(C482="Strike-Slip",0,IF(C482="Normal",0,1))</f>
        <v>0</v>
      </c>
    </row>
    <row r="483" spans="1:52" x14ac:dyDescent="0.2">
      <c r="A483" s="1" t="s">
        <v>423</v>
      </c>
      <c r="B483" s="2">
        <v>112</v>
      </c>
      <c r="C483" s="1" t="s">
        <v>49</v>
      </c>
      <c r="D483" s="1">
        <v>6.6</v>
      </c>
      <c r="E483" s="1">
        <v>0.47</v>
      </c>
      <c r="F483" s="1">
        <v>78.36</v>
      </c>
      <c r="G483" s="1">
        <f t="shared" si="9"/>
        <v>13.32</v>
      </c>
      <c r="H483" s="1">
        <v>1.97</v>
      </c>
      <c r="I483" s="1">
        <f>ROUND((3.495+2.764*(D483-6)+8.539*LN(D483/6)+1.008*LN((J483^2+6.155^2)^0.5)+0.464*AY483+0.165*AZ483),2)</f>
        <v>8.4499999999999993</v>
      </c>
      <c r="J483" s="1">
        <v>10</v>
      </c>
      <c r="K483" s="1">
        <f>ROUND(J483+10^(0.89*D483-5.64),2)</f>
        <v>11.71</v>
      </c>
      <c r="L483" s="1">
        <f>ROUND(-3.49-1.86*LOG(J483)+0.9*D483,2)</f>
        <v>0.59</v>
      </c>
      <c r="M483" s="1">
        <v>0.47</v>
      </c>
      <c r="N483" s="1">
        <v>17.91</v>
      </c>
      <c r="O483" s="1">
        <v>3.06</v>
      </c>
      <c r="P483" s="1">
        <v>2.6</v>
      </c>
      <c r="Q483" s="1">
        <v>28.54</v>
      </c>
      <c r="R483" s="1">
        <v>7.0000000000000007E-2</v>
      </c>
      <c r="S483" s="1">
        <v>5.03</v>
      </c>
      <c r="T483" s="1">
        <v>151</v>
      </c>
      <c r="U483" s="1">
        <v>18</v>
      </c>
      <c r="V483" s="1" t="s">
        <v>424</v>
      </c>
      <c r="AY483" s="1">
        <f>IF(C483="Strike-Slip",0,IF(C483="Normal",1,0))</f>
        <v>0</v>
      </c>
      <c r="AZ483" s="1">
        <f>IF(C483="Strike-Slip",0,IF(C483="Normal",0,1))</f>
        <v>0</v>
      </c>
    </row>
    <row r="484" spans="1:52" x14ac:dyDescent="0.2">
      <c r="A484" s="1" t="s">
        <v>423</v>
      </c>
      <c r="B484" s="2">
        <v>113</v>
      </c>
      <c r="C484" s="1" t="s">
        <v>49</v>
      </c>
      <c r="D484" s="1">
        <v>6.6</v>
      </c>
      <c r="E484" s="1">
        <v>0.47</v>
      </c>
      <c r="F484" s="1">
        <v>78.36</v>
      </c>
      <c r="G484" s="1">
        <f t="shared" si="9"/>
        <v>13.32</v>
      </c>
      <c r="H484" s="1">
        <v>1.97</v>
      </c>
      <c r="I484" s="1">
        <f>ROUND((3.495+2.764*(D484-6)+8.539*LN(D484/6)+1.008*LN((J484^2+6.155^2)^0.5)+0.464*AY484+0.165*AZ484),2)</f>
        <v>8.4499999999999993</v>
      </c>
      <c r="J484" s="1">
        <v>10</v>
      </c>
      <c r="K484" s="1">
        <f>ROUND(J484+10^(0.89*D484-5.64),2)</f>
        <v>11.71</v>
      </c>
      <c r="L484" s="1">
        <f>ROUND(-3.49-1.86*LOG(J484)+0.9*D484,2)</f>
        <v>0.59</v>
      </c>
      <c r="M484" s="1">
        <v>0.47</v>
      </c>
      <c r="N484" s="1">
        <v>13.11</v>
      </c>
      <c r="O484" s="1">
        <v>1.6</v>
      </c>
      <c r="P484" s="1">
        <v>3.1</v>
      </c>
      <c r="Q484" s="1">
        <v>26</v>
      </c>
      <c r="R484" s="1">
        <v>0.09</v>
      </c>
      <c r="S484" s="1">
        <v>3.9</v>
      </c>
      <c r="T484" s="1">
        <v>164</v>
      </c>
      <c r="U484" s="1">
        <v>10</v>
      </c>
      <c r="V484" s="1" t="s">
        <v>424</v>
      </c>
      <c r="AY484" s="1">
        <f>IF(C484="Strike-Slip",0,IF(C484="Normal",1,0))</f>
        <v>0</v>
      </c>
      <c r="AZ484" s="1">
        <f>IF(C484="Strike-Slip",0,IF(C484="Normal",0,1))</f>
        <v>0</v>
      </c>
    </row>
    <row r="485" spans="1:52" x14ac:dyDescent="0.2">
      <c r="A485" s="1" t="s">
        <v>423</v>
      </c>
      <c r="B485" s="2">
        <v>114</v>
      </c>
      <c r="C485" s="1" t="s">
        <v>49</v>
      </c>
      <c r="D485" s="1">
        <v>6.6</v>
      </c>
      <c r="E485" s="1">
        <v>0.47</v>
      </c>
      <c r="F485" s="1">
        <v>78.36</v>
      </c>
      <c r="G485" s="1">
        <f t="shared" si="9"/>
        <v>13.32</v>
      </c>
      <c r="H485" s="1">
        <v>1.97</v>
      </c>
      <c r="I485" s="1">
        <f>ROUND((3.495+2.764*(D485-6)+8.539*LN(D485/6)+1.008*LN((J485^2+6.155^2)^0.5)+0.464*AY485+0.165*AZ485),2)</f>
        <v>8.4499999999999993</v>
      </c>
      <c r="J485" s="1">
        <v>10</v>
      </c>
      <c r="K485" s="1">
        <f>ROUND(J485+10^(0.89*D485-5.64),2)</f>
        <v>11.71</v>
      </c>
      <c r="L485" s="1">
        <f>ROUND(-3.49-1.86*LOG(J485)+0.9*D485,2)</f>
        <v>0.59</v>
      </c>
      <c r="M485" s="1">
        <v>0.47</v>
      </c>
      <c r="N485" s="1">
        <v>17.52</v>
      </c>
      <c r="O485" s="1">
        <v>1.6</v>
      </c>
      <c r="P485" s="1">
        <v>3.25</v>
      </c>
      <c r="Q485" s="1">
        <v>33</v>
      </c>
      <c r="R485" s="1">
        <v>0.09</v>
      </c>
      <c r="S485" s="1">
        <v>3.5</v>
      </c>
      <c r="T485" s="1">
        <v>157</v>
      </c>
      <c r="U485" s="1">
        <v>10</v>
      </c>
      <c r="V485" s="1" t="s">
        <v>424</v>
      </c>
      <c r="AY485" s="1">
        <f>IF(C485="Strike-Slip",0,IF(C485="Normal",1,0))</f>
        <v>0</v>
      </c>
      <c r="AZ485" s="1">
        <f>IF(C485="Strike-Slip",0,IF(C485="Normal",0,1))</f>
        <v>0</v>
      </c>
    </row>
    <row r="486" spans="1:52" x14ac:dyDescent="0.2">
      <c r="A486" s="1" t="s">
        <v>423</v>
      </c>
      <c r="B486" s="2">
        <v>115</v>
      </c>
      <c r="C486" s="1" t="s">
        <v>49</v>
      </c>
      <c r="D486" s="1">
        <v>6.6</v>
      </c>
      <c r="E486" s="1">
        <v>0.47</v>
      </c>
      <c r="F486" s="1">
        <v>78.36</v>
      </c>
      <c r="G486" s="1">
        <f t="shared" si="9"/>
        <v>13.32</v>
      </c>
      <c r="H486" s="1">
        <v>1.97</v>
      </c>
      <c r="I486" s="1">
        <f>ROUND((3.495+2.764*(D486-6)+8.539*LN(D486/6)+1.008*LN((J486^2+6.155^2)^0.5)+0.464*AY486+0.165*AZ486),2)</f>
        <v>8.4499999999999993</v>
      </c>
      <c r="J486" s="1">
        <v>10</v>
      </c>
      <c r="K486" s="1">
        <f>ROUND(J486+10^(0.89*D486-5.64),2)</f>
        <v>11.71</v>
      </c>
      <c r="L486" s="1">
        <f>ROUND(-3.49-1.86*LOG(J486)+0.9*D486,2)</f>
        <v>0.59</v>
      </c>
      <c r="M486" s="1">
        <v>0.47</v>
      </c>
      <c r="N486" s="1">
        <v>7.5</v>
      </c>
      <c r="O486" s="1">
        <v>0.9</v>
      </c>
      <c r="P486" s="1">
        <v>3</v>
      </c>
      <c r="Q486" s="1">
        <v>24.56</v>
      </c>
      <c r="R486" s="1">
        <v>0.08</v>
      </c>
      <c r="S486" s="1">
        <v>3.2</v>
      </c>
      <c r="T486" s="1">
        <v>149</v>
      </c>
      <c r="U486" s="1">
        <v>0</v>
      </c>
      <c r="V486" s="1" t="s">
        <v>424</v>
      </c>
      <c r="AY486" s="1">
        <f>IF(C486="Strike-Slip",0,IF(C486="Normal",1,0))</f>
        <v>0</v>
      </c>
      <c r="AZ486" s="1">
        <f>IF(C486="Strike-Slip",0,IF(C486="Normal",0,1))</f>
        <v>0</v>
      </c>
    </row>
    <row r="487" spans="1:52" x14ac:dyDescent="0.2">
      <c r="A487" s="1" t="s">
        <v>425</v>
      </c>
      <c r="B487" s="2" t="s">
        <v>426</v>
      </c>
      <c r="C487" s="1" t="s">
        <v>25</v>
      </c>
      <c r="D487" s="1">
        <v>7.9</v>
      </c>
      <c r="E487" s="1">
        <v>0.31</v>
      </c>
      <c r="F487" s="1">
        <v>39.9</v>
      </c>
      <c r="G487" s="1">
        <f t="shared" si="9"/>
        <v>5.24</v>
      </c>
      <c r="H487" s="1"/>
      <c r="I487" s="1">
        <f>ROUND((3.495+2.764*(D487-6)+8.539*LN(D487/6)+1.008*LN((J487^2+6.155^2)^0.5)+0.464*AY487+0.165*AZ487),2)</f>
        <v>13.74</v>
      </c>
      <c r="J487" s="1">
        <v>10</v>
      </c>
      <c r="K487" s="1">
        <f>ROUND(J487+10^(0.89*D487-5.64),2)</f>
        <v>34.6</v>
      </c>
      <c r="L487" s="1">
        <f>ROUND(-3.49-1.86*LOG(J487)+0.9*D487,2)</f>
        <v>1.76</v>
      </c>
      <c r="M487" s="1">
        <v>0.1</v>
      </c>
      <c r="N487" s="1">
        <v>0</v>
      </c>
      <c r="O487" s="1">
        <v>1</v>
      </c>
      <c r="P487" s="1">
        <v>7.5</v>
      </c>
      <c r="Q487" s="1">
        <v>5</v>
      </c>
      <c r="R487" s="1">
        <v>1</v>
      </c>
      <c r="S487" s="1">
        <v>11</v>
      </c>
      <c r="T487" s="1">
        <v>182</v>
      </c>
      <c r="U487" s="1">
        <v>20</v>
      </c>
      <c r="V487" s="1" t="s">
        <v>424</v>
      </c>
      <c r="AY487" s="1">
        <f>IF(C487="Strike-Slip",0,IF(C487="Normal",1,0))</f>
        <v>0</v>
      </c>
      <c r="AZ487" s="1">
        <f>IF(C487="Strike-Slip",0,IF(C487="Normal",0,1))</f>
        <v>1</v>
      </c>
    </row>
    <row r="488" spans="1:52" x14ac:dyDescent="0.2">
      <c r="A488" s="1" t="s">
        <v>425</v>
      </c>
      <c r="B488" s="2" t="s">
        <v>427</v>
      </c>
      <c r="C488" s="1" t="s">
        <v>25</v>
      </c>
      <c r="D488" s="1">
        <v>7.9</v>
      </c>
      <c r="E488" s="1">
        <v>0.31</v>
      </c>
      <c r="F488" s="1">
        <v>39.9</v>
      </c>
      <c r="G488" s="1">
        <f t="shared" si="9"/>
        <v>5.24</v>
      </c>
      <c r="H488" s="1"/>
      <c r="I488" s="1">
        <f>ROUND((3.495+2.764*(D488-6)+8.539*LN(D488/6)+1.008*LN((J488^2+6.155^2)^0.5)+0.464*AY488+0.165*AZ488),2)</f>
        <v>13.74</v>
      </c>
      <c r="J488" s="1">
        <v>10</v>
      </c>
      <c r="K488" s="1">
        <f>ROUND(J488+10^(0.89*D488-5.64),2)</f>
        <v>34.6</v>
      </c>
      <c r="L488" s="1">
        <f>ROUND(-3.49-1.86*LOG(J488)+0.9*D488,2)</f>
        <v>1.76</v>
      </c>
      <c r="M488" s="1">
        <v>0.1</v>
      </c>
      <c r="N488" s="1">
        <v>0</v>
      </c>
      <c r="O488" s="1">
        <v>1</v>
      </c>
      <c r="P488" s="1">
        <v>6.5</v>
      </c>
      <c r="Q488" s="1">
        <v>5</v>
      </c>
      <c r="R488" s="1">
        <v>1</v>
      </c>
      <c r="S488" s="1">
        <v>11</v>
      </c>
      <c r="T488" s="1">
        <v>187</v>
      </c>
      <c r="U488" s="1">
        <v>14</v>
      </c>
      <c r="V488" s="1" t="s">
        <v>424</v>
      </c>
      <c r="AY488" s="1">
        <f>IF(C488="Strike-Slip",0,IF(C488="Normal",1,0))</f>
        <v>0</v>
      </c>
      <c r="AZ488" s="1">
        <f>IF(C488="Strike-Slip",0,IF(C488="Normal",0,1))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2022-01-20T22:36:03Z</dcterms:created>
  <dcterms:modified xsi:type="dcterms:W3CDTF">2022-09-08T07:48:36Z</dcterms:modified>
</cp:coreProperties>
</file>